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foundationriskpartners.sharepoint.com/sites/hip_teamsite/HIP Projects/Public Entity Workgroup/Clients/Hendry County School District/2027/RFP/Exhibits/"/>
    </mc:Choice>
  </mc:AlternateContent>
  <xr:revisionPtr revIDLastSave="111" documentId="8_{5191EDB5-8C5F-47A7-A0A7-1FC2CB83C550}" xr6:coauthVersionLast="47" xr6:coauthVersionMax="47" xr10:uidLastSave="{FE50BE11-6C6D-4A90-B766-960DC4DB45B5}"/>
  <bookViews>
    <workbookView xWindow="-28920" yWindow="1140" windowWidth="29040" windowHeight="15720" tabRatio="926" activeTab="11" xr2:uid="{00000000-000D-0000-FFFF-FFFF00000000}"/>
  </bookViews>
  <sheets>
    <sheet name="FRP PR Cover" sheetId="83" r:id="rId1"/>
    <sheet name="Acentria Cover" sheetId="79" state="hidden" r:id="rId2"/>
    <sheet name="Financial Overview" sheetId="1" state="hidden" r:id="rId3"/>
    <sheet name="Marketing Summary" sheetId="73" state="hidden" r:id="rId4"/>
    <sheet name="Med Mkt List" sheetId="28" state="hidden" r:id="rId5"/>
    <sheet name="Medical.1n" sheetId="59" state="hidden" r:id="rId6"/>
    <sheet name="Medical.3current" sheetId="48" state="hidden" r:id="rId7"/>
    <sheet name="Medical.3Renewal" sheetId="52" state="hidden" r:id="rId8"/>
    <sheet name="Medical.4renewal" sheetId="50" state="hidden" r:id="rId9"/>
    <sheet name="Medical.AB" sheetId="45" state="hidden" r:id="rId10"/>
    <sheet name="Dent Mkt List" sheetId="12" state="hidden" r:id="rId11"/>
    <sheet name="DPPO" sheetId="60" r:id="rId12"/>
    <sheet name="DPPOn" sheetId="15" state="hidden" r:id="rId13"/>
    <sheet name="ASO-DPPO" sheetId="42" state="hidden" r:id="rId14"/>
    <sheet name="DPPO_Dual_Option" sheetId="53" state="hidden" r:id="rId15"/>
    <sheet name="Vis Mkt List" sheetId="18" state="hidden" r:id="rId16"/>
    <sheet name="DHMO" sheetId="14" state="hidden" r:id="rId17"/>
    <sheet name="Vision C vs R" sheetId="77" r:id="rId18"/>
    <sheet name="Vision w Neg" sheetId="16" state="hidden" r:id="rId19"/>
    <sheet name="Life-Dis Mkt List" sheetId="19" state="hidden" r:id="rId20"/>
    <sheet name="Basic_Life" sheetId="17" state="hidden" r:id="rId21"/>
    <sheet name="Vol._Life" sheetId="21" state="hidden" r:id="rId22"/>
    <sheet name="LTD" sheetId="20" state="hidden" r:id="rId23"/>
    <sheet name="VLTD" sheetId="29" state="hidden" r:id="rId24"/>
    <sheet name="STD" sheetId="22" state="hidden" r:id="rId25"/>
    <sheet name="VSTD" sheetId="31" state="hidden" r:id="rId26"/>
    <sheet name="Accident Short" sheetId="81" state="hidden" r:id="rId27"/>
    <sheet name="Accident" sheetId="67" state="hidden" r:id="rId28"/>
    <sheet name="Critical Illness Short" sheetId="82" state="hidden" r:id="rId29"/>
    <sheet name="Critical Illness" sheetId="68" state="hidden" r:id="rId30"/>
    <sheet name="Hospital Short" sheetId="80" state="hidden" r:id="rId31"/>
    <sheet name="Hospital" sheetId="69" state="hidden" r:id="rId32"/>
    <sheet name="Perm Life" sheetId="70" state="hidden" r:id="rId33"/>
    <sheet name="Cancer" sheetId="74" state="hidden" r:id="rId34"/>
    <sheet name="EAP" sheetId="33" state="hidden" r:id="rId35"/>
    <sheet name="FSA" sheetId="35" state="hidden" r:id="rId36"/>
    <sheet name="Disclosure- last page" sheetId="54" r:id="rId37"/>
    <sheet name="HRA" sheetId="37" state="hidden" r:id="rId38"/>
    <sheet name="Stop_Loss" sheetId="40" state="hidden"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____mbs1">[1]Formula!$AQ$10</definedName>
    <definedName name="_____RMM1">'[1]Section1 Input'!$D$12</definedName>
    <definedName name="_____RMM2">'[1]Section2 Input'!$D$12</definedName>
    <definedName name="_____RMM3">'[1]Section3 Input'!$D$12</definedName>
    <definedName name="_____RMM4">'[1]Section4 Input'!$D$12</definedName>
    <definedName name="____mbs1">[1]Formula!$AQ$10</definedName>
    <definedName name="____RMM1">'[1]Section1 Input'!$D$12</definedName>
    <definedName name="____RMM2">'[1]Section2 Input'!$D$12</definedName>
    <definedName name="____RMM3">'[1]Section3 Input'!$D$12</definedName>
    <definedName name="____RMM4">'[1]Section4 Input'!$D$12</definedName>
    <definedName name="___mbs1">[1]Formula!$AQ$10</definedName>
    <definedName name="___RMM1">'[1]Section1 Input'!$D$12</definedName>
    <definedName name="___RMM2">'[1]Section2 Input'!$D$12</definedName>
    <definedName name="___RMM3">'[1]Section3 Input'!$D$12</definedName>
    <definedName name="___RMM4">'[1]Section4 Input'!$D$12</definedName>
    <definedName name="__mbs1">[1]Formula!$AQ$10</definedName>
    <definedName name="__RMM1">'[1]Section1 Input'!$D$12</definedName>
    <definedName name="__RMM2">'[1]Section2 Input'!$D$12</definedName>
    <definedName name="__RMM3">'[1]Section3 Input'!$D$12</definedName>
    <definedName name="__RMM4">'[1]Section4 Input'!$D$12</definedName>
    <definedName name="_Fill" localSheetId="36" hidden="1">#REF!</definedName>
    <definedName name="_Fill" hidden="1">#REF!</definedName>
    <definedName name="_mbs1">[1]Formula!$AQ$10</definedName>
    <definedName name="_NTL8080" localSheetId="36">#REF!</definedName>
    <definedName name="_NTL8080">#REF!</definedName>
    <definedName name="_RMM1">'[1]Section1 Input'!$D$12</definedName>
    <definedName name="_RMM2">'[1]Section2 Input'!$D$12</definedName>
    <definedName name="_RMM3">'[1]Section3 Input'!$D$12</definedName>
    <definedName name="_RMM4">'[1]Section4 Input'!$D$12</definedName>
    <definedName name="AcctName">[2]InputVector!$BI$8</definedName>
    <definedName name="admin_load" localSheetId="36">#REF!</definedName>
    <definedName name="admin_load">#REF!</definedName>
    <definedName name="age_Sex" localSheetId="36">#REF!</definedName>
    <definedName name="age_Sex">#REF!</definedName>
    <definedName name="alt_plan_1" localSheetId="36">#REF!</definedName>
    <definedName name="alt_plan_1">#REF!</definedName>
    <definedName name="alt_plan_2" localSheetId="36">#REF!</definedName>
    <definedName name="alt_plan_2">#REF!</definedName>
    <definedName name="alt_plan_3" localSheetId="36">#REF!</definedName>
    <definedName name="alt_plan_3">#REF!</definedName>
    <definedName name="approvla" localSheetId="1" hidden="1">{#N/A,#N/A,FALSE,"Cosmos Report"}</definedName>
    <definedName name="approvla" localSheetId="0" hidden="1">{#N/A,#N/A,FALSE,"Cosmos Report"}</definedName>
    <definedName name="approvla" localSheetId="3" hidden="1">{#N/A,#N/A,FALSE,"Cosmos Report"}</definedName>
    <definedName name="approvla" localSheetId="17" hidden="1">{#N/A,#N/A,FALSE,"Cosmos Report"}</definedName>
    <definedName name="approvla" hidden="1">{#N/A,#N/A,FALSE,"Cosmos Report"}</definedName>
    <definedName name="asd" localSheetId="36">#REF!</definedName>
    <definedName name="asd">#REF!</definedName>
    <definedName name="asdsaiodsa" localSheetId="36">#REF!</definedName>
    <definedName name="asdsaiodsa">#REF!</definedName>
    <definedName name="beg_eff_date" localSheetId="36">#REF!</definedName>
    <definedName name="beg_eff_date">#REF!</definedName>
    <definedName name="blended_area_factor" localSheetId="36">#REF!</definedName>
    <definedName name="blended_area_factor">#REF!</definedName>
    <definedName name="blended_exper_med_rx_trend" localSheetId="36">#REF!</definedName>
    <definedName name="blended_exper_med_rx_trend">#REF!</definedName>
    <definedName name="blended_exper_med_trend" localSheetId="36">#REF!</definedName>
    <definedName name="blended_exper_med_trend">#REF!</definedName>
    <definedName name="blended_exper_rx_trend" localSheetId="36">#REF!</definedName>
    <definedName name="blended_exper_rx_trend">#REF!</definedName>
    <definedName name="blended_manual_med_rx_trend" localSheetId="36">#REF!</definedName>
    <definedName name="blended_manual_med_rx_trend">#REF!</definedName>
    <definedName name="blended_manual_med_trend" localSheetId="36">#REF!</definedName>
    <definedName name="blended_manual_med_trend">#REF!</definedName>
    <definedName name="blended_manual_rx_trend" localSheetId="36">#REF!</definedName>
    <definedName name="blended_manual_rx_trend">#REF!</definedName>
    <definedName name="BOTax">'[3]Retn - B&amp;O Tax'!$A$6:$F$500</definedName>
    <definedName name="bottom" localSheetId="36">#REF!</definedName>
    <definedName name="bottom">#REF!</definedName>
    <definedName name="bottomLeft" localSheetId="36">#REF!</definedName>
    <definedName name="bottomLeft">#REF!</definedName>
    <definedName name="bottomRight" localSheetId="36">#REF!</definedName>
    <definedName name="bottomRight">#REF!</definedName>
    <definedName name="CAE">'[3]Retn - By Carrier'!$D$8:$D$16</definedName>
    <definedName name="CareMgmt">'[3]Retn - By Carrier'!$I$8:$I$16</definedName>
    <definedName name="CaseName">[4]Factors!$C$415</definedName>
    <definedName name="comm_admin" localSheetId="36">#REF!</definedName>
    <definedName name="comm_admin">#REF!</definedName>
    <definedName name="connecticare3plans" localSheetId="36">#REF!</definedName>
    <definedName name="connecticare3plans">#REF!</definedName>
    <definedName name="Copay">[5]Copays!$A$6:$H$101</definedName>
    <definedName name="cred_chart" localSheetId="36">#REF!</definedName>
    <definedName name="cred_chart">#REF!</definedName>
    <definedName name="CstNbr">'[6]Input - Items|Factors'!$B$3</definedName>
    <definedName name="curr_plan" localSheetId="36">#REF!</definedName>
    <definedName name="curr_plan">#REF!</definedName>
    <definedName name="curr_plan1" localSheetId="36">#REF!</definedName>
    <definedName name="curr_plan1">#REF!</definedName>
    <definedName name="dataTop" localSheetId="36">#REF!</definedName>
    <definedName name="dataTop">#REF!</definedName>
    <definedName name="dd" localSheetId="36">#REF!</definedName>
    <definedName name="dd">#REF!</definedName>
    <definedName name="ddd" localSheetId="36">#REF!</definedName>
    <definedName name="ddd">#REF!</definedName>
    <definedName name="DMgmt1">'[3]Retn - By Carrier'!$J$8:$J$16</definedName>
    <definedName name="DMgmt2">'[3]Retn - By Carrier'!$K$8:$K$16</definedName>
    <definedName name="DMgmt3">'[3]Retn - By Carrier'!$L$8:$L$16</definedName>
    <definedName name="ee" localSheetId="1">'[7]Dental Rates'!#REF!</definedName>
    <definedName name="ee" localSheetId="34">'[7]Dental Rates'!#REF!</definedName>
    <definedName name="ee" localSheetId="0">'[7]Dental Rates'!#REF!</definedName>
    <definedName name="ee" localSheetId="35">'[7]Dental Rates'!#REF!</definedName>
    <definedName name="ee" localSheetId="37">'[7]Dental Rates'!#REF!</definedName>
    <definedName name="ee" localSheetId="4">'[7]Dental Rates'!#REF!</definedName>
    <definedName name="ee" localSheetId="23">'[7]Dental Rates'!#REF!</definedName>
    <definedName name="ee" localSheetId="25">'[7]Dental Rates'!#REF!</definedName>
    <definedName name="ee">'[7]Dental Rates'!#REF!</definedName>
    <definedName name="eff_date" localSheetId="36">#REF!</definedName>
    <definedName name="eff_date">#REF!</definedName>
    <definedName name="EffDate">[1]Formula!$F$9</definedName>
    <definedName name="EffectiveDate">[2]InputVector!$BI$7</definedName>
    <definedName name="es" localSheetId="1">'[7]Dental Rates'!#REF!</definedName>
    <definedName name="es" localSheetId="34">'[7]Dental Rates'!#REF!</definedName>
    <definedName name="es" localSheetId="0">'[7]Dental Rates'!#REF!</definedName>
    <definedName name="es" localSheetId="35">'[7]Dental Rates'!#REF!</definedName>
    <definedName name="es" localSheetId="37">'[7]Dental Rates'!#REF!</definedName>
    <definedName name="es" localSheetId="4">'[7]Dental Rates'!#REF!</definedName>
    <definedName name="es" localSheetId="23">'[7]Dental Rates'!#REF!</definedName>
    <definedName name="es" localSheetId="25">'[7]Dental Rates'!#REF!</definedName>
    <definedName name="es">'[7]Dental Rates'!#REF!</definedName>
    <definedName name="F" localSheetId="36" hidden="1">#REF!</definedName>
    <definedName name="F" hidden="1">#REF!</definedName>
    <definedName name="Facets">[4]Factors!$C$425</definedName>
    <definedName name="fam" localSheetId="34">'[7]Dental Rates'!#REF!</definedName>
    <definedName name="fam" localSheetId="35">'[7]Dental Rates'!#REF!</definedName>
    <definedName name="fam" localSheetId="37">'[7]Dental Rates'!#REF!</definedName>
    <definedName name="fam" localSheetId="4">'[7]Dental Rates'!#REF!</definedName>
    <definedName name="fam" localSheetId="23">'[7]Dental Rates'!#REF!</definedName>
    <definedName name="fam" localSheetId="25">'[7]Dental Rates'!#REF!</definedName>
    <definedName name="fam">'[7]Dental Rates'!#REF!</definedName>
    <definedName name="FinalForExport" localSheetId="36">#REF!</definedName>
    <definedName name="FinalForExport">#REF!</definedName>
    <definedName name="fund1">[1]Formula!$AT$17</definedName>
    <definedName name="GAE">'[3]Retn - GAE'!$B$6:$F$269</definedName>
    <definedName name="GroupName">[1]Formula!$F$2</definedName>
    <definedName name="GroupNum">[1]Formula!$F$3</definedName>
    <definedName name="h" localSheetId="1">[8]Tables!#REF!</definedName>
    <definedName name="h" localSheetId="34">[8]Tables!#REF!</definedName>
    <definedName name="h" localSheetId="0">[8]Tables!#REF!</definedName>
    <definedName name="h" localSheetId="35">[8]Tables!#REF!</definedName>
    <definedName name="h" localSheetId="37">[8]Tables!#REF!</definedName>
    <definedName name="h" localSheetId="4">[8]Tables!#REF!</definedName>
    <definedName name="h" localSheetId="23">[8]Tables!#REF!</definedName>
    <definedName name="h" localSheetId="25">[8]Tables!#REF!</definedName>
    <definedName name="h">[8]Tables!#REF!</definedName>
    <definedName name="HAE" localSheetId="34">'[3]Retn - By Carrier'!#REF!</definedName>
    <definedName name="HAE" localSheetId="35">'[3]Retn - By Carrier'!#REF!</definedName>
    <definedName name="HAE" localSheetId="37">'[3]Retn - By Carrier'!#REF!</definedName>
    <definedName name="HAE" localSheetId="4">'[3]Retn - By Carrier'!#REF!</definedName>
    <definedName name="HAE" localSheetId="23">'[3]Retn - By Carrier'!#REF!</definedName>
    <definedName name="HAE" localSheetId="25">'[3]Retn - By Carrier'!#REF!</definedName>
    <definedName name="HAE">'[3]Retn - By Carrier'!#REF!</definedName>
    <definedName name="HasBeenOpened" hidden="1">TRUE</definedName>
    <definedName name="HealthFundExpPeriodEnd">'[6]Input - Items|Factors'!$H$8</definedName>
    <definedName name="HealthFundProducts">'[9]Input - Items|Factors'!$H$14</definedName>
    <definedName name="HealthFundTier1">'[6]Input - Items|Factors'!$H$41</definedName>
    <definedName name="HealthFundTier1Rates">'[6]Input - Items|Factors'!$I$47</definedName>
    <definedName name="HealthFundTier1Subs">'[6]Input - Items|Factors'!$I$41</definedName>
    <definedName name="HealthFundTier2">'[6]Input - Items|Factors'!$H$42</definedName>
    <definedName name="HealthFundTier2Rates">'[6]Input - Items|Factors'!$I$48</definedName>
    <definedName name="HealthFundTier2Subs">'[6]Input - Items|Factors'!$I$42</definedName>
    <definedName name="HealthFundTier3">'[6]Input - Items|Factors'!$H$43</definedName>
    <definedName name="HealthFundTier3Rates">'[6]Input - Items|Factors'!$I$49</definedName>
    <definedName name="HealthFundTier3Subs">'[6]Input - Items|Factors'!$I$43</definedName>
    <definedName name="HealthFundTier4">'[6]Input - Items|Factors'!$H$44</definedName>
    <definedName name="HealthFundTier4Rates">'[6]Input - Items|Factors'!$I$50</definedName>
    <definedName name="HealthFundTier4Subs">'[6]Input - Items|Factors'!$I$44</definedName>
    <definedName name="HealthFundTier5">'[6]Input - Items|Factors'!$H$45</definedName>
    <definedName name="HealthFundTier5Rates">'[6]Input - Items|Factors'!$I$51</definedName>
    <definedName name="HealthFundTier5Subs">'[6]Input - Items|Factors'!$I$45</definedName>
    <definedName name="HMOLookup" localSheetId="1">[9]Tables!#REF!</definedName>
    <definedName name="HMOLookup" localSheetId="34">[9]Tables!#REF!</definedName>
    <definedName name="HMOLookup" localSheetId="0">[9]Tables!#REF!</definedName>
    <definedName name="HMOLookup" localSheetId="35">[9]Tables!#REF!</definedName>
    <definedName name="HMOLookup" localSheetId="37">[9]Tables!#REF!</definedName>
    <definedName name="HMOLookup" localSheetId="4">[9]Tables!#REF!</definedName>
    <definedName name="HMOLookup" localSheetId="23">[9]Tables!#REF!</definedName>
    <definedName name="HMOLookup" localSheetId="25">[9]Tables!#REF!</definedName>
    <definedName name="HMOLookup">[9]Tables!#REF!</definedName>
    <definedName name="HRP">'[3]Retn - By Carrier'!$E$8:$E$16</definedName>
    <definedName name="increase" localSheetId="36">#REF!</definedName>
    <definedName name="increase">#REF!</definedName>
    <definedName name="industry_factor" localSheetId="36">#REF!</definedName>
    <definedName name="industry_factor">#REF!</definedName>
    <definedName name="industry_table" localSheetId="36">#REF!</definedName>
    <definedName name="industry_table">#REF!</definedName>
    <definedName name="InvCred">'[3]Retn - Inv Credit'!$B$7:$C$17</definedName>
    <definedName name="manual_months" localSheetId="36">#REF!</definedName>
    <definedName name="manual_months">#REF!</definedName>
    <definedName name="manual_rate" localSheetId="36">#REF!</definedName>
    <definedName name="manual_rate">#REF!</definedName>
    <definedName name="MCLookup" localSheetId="1">[9]Tables!#REF!</definedName>
    <definedName name="MCLookup" localSheetId="34">[9]Tables!#REF!</definedName>
    <definedName name="MCLookup" localSheetId="0">[9]Tables!#REF!</definedName>
    <definedName name="MCLookup" localSheetId="35">[9]Tables!#REF!</definedName>
    <definedName name="MCLookup" localSheetId="37">[9]Tables!#REF!</definedName>
    <definedName name="MCLookup" localSheetId="4">[9]Tables!#REF!</definedName>
    <definedName name="MCLookup" localSheetId="23">[9]Tables!#REF!</definedName>
    <definedName name="MCLookup" localSheetId="25">[9]Tables!#REF!</definedName>
    <definedName name="MCLookup">[9]Tables!#REF!</definedName>
    <definedName name="med_pmpm" localSheetId="36">#REF!</definedName>
    <definedName name="med_pmpm">#REF!</definedName>
    <definedName name="Medical" hidden="1">#REF!</definedName>
    <definedName name="Medical_Trend_for_Experience_Rate_Dev." localSheetId="36">#REF!</definedName>
    <definedName name="Medical_Trend_for_Experience_Rate_Dev.">#REF!</definedName>
    <definedName name="midpoint_months" localSheetId="36">#REF!</definedName>
    <definedName name="midpoint_months">#REF!</definedName>
    <definedName name="mrsprint">OFFSET([10]MRS!$A$14,0,0,COUNTA([10]MRS!$B:$B),52)</definedName>
    <definedName name="Name">'[6]Input - Items|Factors'!$B$1</definedName>
    <definedName name="NetwkMgmtDent">'[3]Retn - By Carrier'!$G$8:$G$16</definedName>
    <definedName name="NetwkMgmtFSD">'[3]Retn - By Carrier'!$H$8:$H$16</definedName>
    <definedName name="NetwkMgmtMed">'[3]Retn - By Carrier'!$F$8:$F$16</definedName>
    <definedName name="NetworkInput">'[11]Select Product'!$U$13</definedName>
    <definedName name="no._of_yrs" localSheetId="36">#REF!</definedName>
    <definedName name="no._of_yrs">#REF!</definedName>
    <definedName name="NonHMOExpPeriodEnd">'[9]Input - Items|Factors'!$F$8</definedName>
    <definedName name="NonHMOPoolingPoint">'[6]Input - Items|Factors'!$F$19</definedName>
    <definedName name="NTL_PMPM" localSheetId="36">#REF!</definedName>
    <definedName name="NTL_PMPM">#REF!</definedName>
    <definedName name="NTLPPO" localSheetId="36">#REF!</definedName>
    <definedName name="NTLPPO">#REF!</definedName>
    <definedName name="NTLPPO_ALT" localSheetId="36">#REF!</definedName>
    <definedName name="NTLPPO_ALT">#REF!</definedName>
    <definedName name="NTLPPO3" localSheetId="36">#REF!</definedName>
    <definedName name="NTLPPO3">#REF!</definedName>
    <definedName name="Nurse">'[3]Retn - By Carrier'!$M$8:$M$16</definedName>
    <definedName name="ooa_ded" localSheetId="36">#REF!</definedName>
    <definedName name="ooa_ded">#REF!</definedName>
    <definedName name="ooa_table" localSheetId="36">#REF!</definedName>
    <definedName name="ooa_table">#REF!</definedName>
    <definedName name="plan_names" localSheetId="36">#REF!</definedName>
    <definedName name="plan_names">#REF!</definedName>
    <definedName name="plan_table" localSheetId="36">#REF!</definedName>
    <definedName name="plan_table">#REF!</definedName>
    <definedName name="pool_table" localSheetId="36">#REF!</definedName>
    <definedName name="pool_table">#REF!</definedName>
    <definedName name="PoolingTrigger">[1]Formula!$C$48</definedName>
    <definedName name="PPOOCLookup" localSheetId="1">[9]Tables!#REF!</definedName>
    <definedName name="PPOOCLookup" localSheetId="34">[9]Tables!#REF!</definedName>
    <definedName name="PPOOCLookup" localSheetId="0">[9]Tables!#REF!</definedName>
    <definedName name="PPOOCLookup" localSheetId="35">[9]Tables!#REF!</definedName>
    <definedName name="PPOOCLookup" localSheetId="37">[9]Tables!#REF!</definedName>
    <definedName name="PPOOCLookup" localSheetId="4">[9]Tables!#REF!</definedName>
    <definedName name="PPOOCLookup" localSheetId="23">[9]Tables!#REF!</definedName>
    <definedName name="PPOOCLookup" localSheetId="25">[9]Tables!#REF!</definedName>
    <definedName name="PPOOCLookup">[9]Tables!#REF!</definedName>
    <definedName name="PremTaxLWOR">'[3]Retn - LW Prm Tax'!$C$7:$D$17</definedName>
    <definedName name="PremTaxWAAK">'[3]Retn - Prem Tax'!$A$6:$F$500</definedName>
    <definedName name="Pricing_Targets" localSheetId="36">#REF!</definedName>
    <definedName name="Pricing_Targets">#REF!</definedName>
    <definedName name="_xlnm.Print_Area" localSheetId="27">Accident!$A$1:$D$54</definedName>
    <definedName name="_xlnm.Print_Area" localSheetId="26">'Accident Short'!$A$1:$P$34</definedName>
    <definedName name="_xlnm.Print_Area" localSheetId="1">'Acentria Cover'!$A$1:$A$29</definedName>
    <definedName name="_xlnm.Print_Area" localSheetId="13">'ASO-DPPO'!$A$1:$N$47</definedName>
    <definedName name="_xlnm.Print_Area" localSheetId="20">Basic_Life!$A$1:$H$40</definedName>
    <definedName name="_xlnm.Print_Area" localSheetId="33">Cancer!$A$1:$G$55</definedName>
    <definedName name="_xlnm.Print_Area" localSheetId="29">'Critical Illness'!$A$1:$D$45</definedName>
    <definedName name="_xlnm.Print_Area" localSheetId="28">'Critical Illness Short'!$A$1:$G$41</definedName>
    <definedName name="_xlnm.Print_Area" localSheetId="10">'Dent Mkt List'!$A$1:$E$10</definedName>
    <definedName name="_xlnm.Print_Area" localSheetId="16">DHMO!$A$1:$I$54</definedName>
    <definedName name="_xlnm.Print_Area" localSheetId="36">'Disclosure- last page'!$A$1:$H$27</definedName>
    <definedName name="_xlnm.Print_Area" localSheetId="11">DPPO!$A$1:$K$49</definedName>
    <definedName name="_xlnm.Print_Area" localSheetId="12">DPPOn!$A$1:$N$50</definedName>
    <definedName name="_xlnm.Print_Area" localSheetId="34">EAP!$A$1:$H$31</definedName>
    <definedName name="_xlnm.Print_Area" localSheetId="2">'Financial Overview'!$A$1:$C$14</definedName>
    <definedName name="_xlnm.Print_Area" localSheetId="0">'FRP PR Cover'!$A$1:$A$32</definedName>
    <definedName name="_xlnm.Print_Area" localSheetId="35">FSA!$A$1:$H$26</definedName>
    <definedName name="_xlnm.Print_Area" localSheetId="31">Hospital!$A$1:$D$26</definedName>
    <definedName name="_xlnm.Print_Area" localSheetId="30">'Hospital Short'!$A$1:$P$33</definedName>
    <definedName name="_xlnm.Print_Area" localSheetId="37">HRA!$A$1:$G$22</definedName>
    <definedName name="_xlnm.Print_Area" localSheetId="19">'Life-Dis Mkt List'!$A$1:$D$10</definedName>
    <definedName name="_xlnm.Print_Area" localSheetId="22">LTD!$A$1:$H$34</definedName>
    <definedName name="_xlnm.Print_Area" localSheetId="3">'Marketing Summary'!$A$1:$E$44</definedName>
    <definedName name="_xlnm.Print_Area" localSheetId="4">'Med Mkt List'!$A$1:$D$10</definedName>
    <definedName name="_xlnm.Print_Area" localSheetId="5">Medical.1n!$A$1:$J$61</definedName>
    <definedName name="_xlnm.Print_Area" localSheetId="6">Medical.3current!$A$1:$H$61</definedName>
    <definedName name="_xlnm.Print_Area" localSheetId="7">Medical.3Renewal!$A$1:$H$62</definedName>
    <definedName name="_xlnm.Print_Area" localSheetId="8">Medical.4renewal!$A$1:$J$62</definedName>
    <definedName name="_xlnm.Print_Area" localSheetId="9">Medical.AB!$A$1:$J$61</definedName>
    <definedName name="_xlnm.Print_Area" localSheetId="32">'Perm Life'!$A$1:$D$27</definedName>
    <definedName name="_xlnm.Print_Area" localSheetId="24">STD!$A$1:$H$30</definedName>
    <definedName name="_xlnm.Print_Area" localSheetId="15">'Vis Mkt List'!$A$1:$D$10</definedName>
    <definedName name="_xlnm.Print_Area" localSheetId="17">'Vision C vs R'!$A$1:$M$40</definedName>
    <definedName name="_xlnm.Print_Area" localSheetId="18">'Vision w Neg'!$A$1:$M$40</definedName>
    <definedName name="_xlnm.Print_Area" localSheetId="23">VLTD!$A$1:$H$39</definedName>
    <definedName name="_xlnm.Print_Area" localSheetId="21">Vol._Life!$A$1:$H$53</definedName>
    <definedName name="_xlnm.Print_Area" localSheetId="25">VSTD!$A$1:$H$37</definedName>
    <definedName name="Print_Area_MI" localSheetId="1">[12]CENSUS!#REF!</definedName>
    <definedName name="Print_Area_MI" localSheetId="34">[12]CENSUS!#REF!</definedName>
    <definedName name="Print_Area_MI" localSheetId="0">[12]CENSUS!#REF!</definedName>
    <definedName name="Print_Area_MI" localSheetId="35">[12]CENSUS!#REF!</definedName>
    <definedName name="Print_Area_MI" localSheetId="37">[12]CENSUS!#REF!</definedName>
    <definedName name="Print_Area_MI" localSheetId="4">[12]CENSUS!#REF!</definedName>
    <definedName name="Print_Area_MI" localSheetId="23">[12]CENSUS!#REF!</definedName>
    <definedName name="Print_Area_MI" localSheetId="25">[12]CENSUS!#REF!</definedName>
    <definedName name="Print_Area_MI">[12]CENSUS!#REF!</definedName>
    <definedName name="Producers">#REF!</definedName>
    <definedName name="Products" localSheetId="36">#REF!</definedName>
    <definedName name="Products">#REF!</definedName>
    <definedName name="ProductTable" localSheetId="36">#REF!</definedName>
    <definedName name="ProductTable">#REF!</definedName>
    <definedName name="QPOSLookup" localSheetId="34">[9]Tables!#REF!</definedName>
    <definedName name="QPOSLookup" localSheetId="35">[9]Tables!#REF!</definedName>
    <definedName name="QPOSLookup" localSheetId="37">[9]Tables!#REF!</definedName>
    <definedName name="QPOSLookup" localSheetId="4">[9]Tables!#REF!</definedName>
    <definedName name="QPOSLookup" localSheetId="23">[9]Tables!#REF!</definedName>
    <definedName name="QPOSLookup" localSheetId="25">[9]Tables!#REF!</definedName>
    <definedName name="QPOSLookup">[9]Tables!#REF!</definedName>
    <definedName name="RateColumn" localSheetId="36">#REF!</definedName>
    <definedName name="RateColumn">#REF!</definedName>
    <definedName name="RateTable" localSheetId="36">#REF!</definedName>
    <definedName name="RateTable">#REF!</definedName>
    <definedName name="renewal_pmpm" localSheetId="36">#REF!</definedName>
    <definedName name="renewal_pmpm">#REF!</definedName>
    <definedName name="req_comm" localSheetId="36">#REF!</definedName>
    <definedName name="req_comm">#REF!</definedName>
    <definedName name="RiskChg">'[3]Retn - Risk Charge'!$B$6:$F$973</definedName>
    <definedName name="rngUnderwriters" localSheetId="1">[9]Tables!#REF!</definedName>
    <definedName name="rngUnderwriters" localSheetId="34">[9]Tables!#REF!</definedName>
    <definedName name="rngUnderwriters" localSheetId="0">[9]Tables!#REF!</definedName>
    <definedName name="rngUnderwriters" localSheetId="35">[9]Tables!#REF!</definedName>
    <definedName name="rngUnderwriters" localSheetId="37">[9]Tables!#REF!</definedName>
    <definedName name="rngUnderwriters" localSheetId="4">[9]Tables!#REF!</definedName>
    <definedName name="rngUnderwriters" localSheetId="23">[9]Tables!#REF!</definedName>
    <definedName name="rngUnderwriters" localSheetId="25">[9]Tables!#REF!</definedName>
    <definedName name="rngUnderwriters">[9]Tables!#REF!</definedName>
    <definedName name="RsvContr">'[3]Retn - Rsv Contr'!$B$6:$E$93</definedName>
    <definedName name="rx_pmpm" localSheetId="36">#REF!</definedName>
    <definedName name="rx_pmpm">#REF!</definedName>
    <definedName name="Rx_Trend_for_Experience_Rate_Dev." localSheetId="36">#REF!</definedName>
    <definedName name="Rx_Trend_for_Experience_Rate_Dev.">#REF!</definedName>
    <definedName name="RxRebate">'[3]Retn - By Carrier'!$N$8:$N$16</definedName>
    <definedName name="sic_code" localSheetId="36">#REF!</definedName>
    <definedName name="sic_code">#REF!</definedName>
    <definedName name="SimpBPLTable" localSheetId="36">#REF!</definedName>
    <definedName name="SimpBPLTable">#REF!</definedName>
    <definedName name="site_table" localSheetId="36">#REF!</definedName>
    <definedName name="site_table">#REF!</definedName>
    <definedName name="Specialty">#REF!</definedName>
    <definedName name="tableAQResults">[2]InputVector!$A$7:$BD$22</definedName>
    <definedName name="TCLookup" localSheetId="1">[9]Tables!#REF!</definedName>
    <definedName name="TCLookup" localSheetId="34">[9]Tables!#REF!</definedName>
    <definedName name="TCLookup" localSheetId="0">[9]Tables!#REF!</definedName>
    <definedName name="TCLookup" localSheetId="35">[9]Tables!#REF!</definedName>
    <definedName name="TCLookup" localSheetId="37">[9]Tables!#REF!</definedName>
    <definedName name="TCLookup" localSheetId="4">[9]Tables!#REF!</definedName>
    <definedName name="TCLookup" localSheetId="23">[9]Tables!#REF!</definedName>
    <definedName name="TCLookup" localSheetId="25">[9]Tables!#REF!</definedName>
    <definedName name="TCLookup">[9]Tables!#REF!</definedName>
    <definedName name="test" localSheetId="36" hidden="1">#REF!</definedName>
    <definedName name="test" hidden="1">#REF!</definedName>
    <definedName name="Tier1">#REF!</definedName>
    <definedName name="Tier2">#REF!</definedName>
    <definedName name="Tier3">#REF!</definedName>
    <definedName name="top" localSheetId="36">#REF!</definedName>
    <definedName name="top">#REF!</definedName>
    <definedName name="topLeft" localSheetId="36">#REF!</definedName>
    <definedName name="topLeft">#REF!</definedName>
    <definedName name="topRowRight" localSheetId="36">#REF!</definedName>
    <definedName name="topRowRight">#REF!</definedName>
    <definedName name="total_claims" localSheetId="36">#REF!</definedName>
    <definedName name="total_claims">#REF!</definedName>
    <definedName name="total_mbr_months" localSheetId="36">#REF!</definedName>
    <definedName name="total_mbr_months">#REF!</definedName>
    <definedName name="total_mbrs" localSheetId="36">#REF!</definedName>
    <definedName name="total_mbrs">#REF!</definedName>
    <definedName name="total_med_claims" localSheetId="36">#REF!</definedName>
    <definedName name="total_med_claims">#REF!</definedName>
    <definedName name="total_premium" localSheetId="36">#REF!</definedName>
    <definedName name="total_premium">#REF!</definedName>
    <definedName name="total_rx_claims" localSheetId="36">#REF!</definedName>
    <definedName name="total_rx_claims">#REF!</definedName>
    <definedName name="total_subs" localSheetId="36">#REF!</definedName>
    <definedName name="total_subs">#REF!</definedName>
    <definedName name="trend_table" localSheetId="36">#REF!</definedName>
    <definedName name="trend_table">#REF!</definedName>
    <definedName name="USALookup" localSheetId="34">[9]Tables!#REF!</definedName>
    <definedName name="USALookup" localSheetId="35">[9]Tables!#REF!</definedName>
    <definedName name="USALookup" localSheetId="37">[9]Tables!#REF!</definedName>
    <definedName name="USALookup" localSheetId="4">[9]Tables!#REF!</definedName>
    <definedName name="USALookup" localSheetId="23">[9]Tables!#REF!</definedName>
    <definedName name="USALookup" localSheetId="25">[9]Tables!#REF!</definedName>
    <definedName name="USALookup">[9]Tables!#REF!</definedName>
    <definedName name="UW">[1]Formula!$F$4</definedName>
    <definedName name="UW_INITIALS" localSheetId="36">#REF!</definedName>
    <definedName name="UW_INITIALS">#REF!</definedName>
    <definedName name="UW_TABLE" localSheetId="36">#REF!</definedName>
    <definedName name="UW_TABLE">#REF!</definedName>
    <definedName name="VisionFrequency">#REF!</definedName>
    <definedName name="wrn.Approval." localSheetId="1" hidden="1">{#N/A,#N/A,FALSE,"Approval Form"}</definedName>
    <definedName name="wrn.Approval." localSheetId="0" hidden="1">{#N/A,#N/A,FALSE,"Approval Form"}</definedName>
    <definedName name="wrn.Approval." localSheetId="3" hidden="1">{#N/A,#N/A,FALSE,"Approval Form"}</definedName>
    <definedName name="wrn.Approval." localSheetId="17" hidden="1">{#N/A,#N/A,FALSE,"Approval Form"}</definedName>
    <definedName name="wrn.Approval." hidden="1">{#N/A,#N/A,FALSE,"Approval Form"}</definedName>
    <definedName name="wrn.Approval2." localSheetId="1" hidden="1">{#N/A,#N/A,FALSE,"Approval2"}</definedName>
    <definedName name="wrn.Approval2." localSheetId="0" hidden="1">{#N/A,#N/A,FALSE,"Approval2"}</definedName>
    <definedName name="wrn.Approval2." localSheetId="3" hidden="1">{#N/A,#N/A,FALSE,"Approval2"}</definedName>
    <definedName name="wrn.Approval2." localSheetId="17" hidden="1">{#N/A,#N/A,FALSE,"Approval2"}</definedName>
    <definedName name="wrn.Approval2." hidden="1">{#N/A,#N/A,FALSE,"Approval2"}</definedName>
    <definedName name="wrn.Cosmos._.Report." localSheetId="1" hidden="1">{#N/A,#N/A,FALSE,"Cosmos Report"}</definedName>
    <definedName name="wrn.Cosmos._.Report." localSheetId="0" hidden="1">{#N/A,#N/A,FALSE,"Cosmos Report"}</definedName>
    <definedName name="wrn.Cosmos._.Report." localSheetId="3" hidden="1">{#N/A,#N/A,FALSE,"Cosmos Report"}</definedName>
    <definedName name="wrn.Cosmos._.Report." localSheetId="17" hidden="1">{#N/A,#N/A,FALSE,"Cosmos Report"}</definedName>
    <definedName name="wrn.Cosmos._.Report." hidden="1">{#N/A,#N/A,FALSE,"Cosmos Report"}</definedName>
    <definedName name="wrn.Medical._.Ratio." localSheetId="1" hidden="1">{#N/A,#N/A,FALSE,"Medical Ratio"}</definedName>
    <definedName name="wrn.Medical._.Ratio." localSheetId="0" hidden="1">{#N/A,#N/A,FALSE,"Medical Ratio"}</definedName>
    <definedName name="wrn.Medical._.Ratio." localSheetId="3" hidden="1">{#N/A,#N/A,FALSE,"Medical Ratio"}</definedName>
    <definedName name="wrn.Medical._.Ratio." localSheetId="17" hidden="1">{#N/A,#N/A,FALSE,"Medical Ratio"}</definedName>
    <definedName name="wrn.Medical._.Ratio." hidden="1">{#N/A,#N/A,FALSE,"Medical Ratio"}</definedName>
    <definedName name="wrn.Renewal." localSheetId="1" hidden="1">{#N/A,#N/A,FALSE,"Approval Form";#N/A,#N/A,FALSE,"Renewal";#N/A,#N/A,FALSE,"Cosmos Report"}</definedName>
    <definedName name="wrn.Renewal." localSheetId="0" hidden="1">{#N/A,#N/A,FALSE,"Approval Form";#N/A,#N/A,FALSE,"Renewal";#N/A,#N/A,FALSE,"Cosmos Report"}</definedName>
    <definedName name="wrn.Renewal." localSheetId="3" hidden="1">{#N/A,#N/A,FALSE,"Approval Form";#N/A,#N/A,FALSE,"Renewal";#N/A,#N/A,FALSE,"Cosmos Report"}</definedName>
    <definedName name="wrn.Renewal." localSheetId="17" hidden="1">{#N/A,#N/A,FALSE,"Approval Form";#N/A,#N/A,FALSE,"Renewal";#N/A,#N/A,FALSE,"Cosmos Report"}</definedName>
    <definedName name="wrn.Renewal." hidden="1">{#N/A,#N/A,FALSE,"Approval Form";#N/A,#N/A,FALSE,"Renewal";#N/A,#N/A,FALSE,"Cosmos Report"}</definedName>
    <definedName name="wrn.Renewal._.Justification." localSheetId="1" hidden="1">{#N/A,#N/A,FALSE,"Renewal"}</definedName>
    <definedName name="wrn.Renewal._.Justification." localSheetId="0" hidden="1">{#N/A,#N/A,FALSE,"Renewal"}</definedName>
    <definedName name="wrn.Renewal._.Justification." localSheetId="3" hidden="1">{#N/A,#N/A,FALSE,"Renewal"}</definedName>
    <definedName name="wrn.Renewal._.Justification." localSheetId="17" hidden="1">{#N/A,#N/A,FALSE,"Renewal"}</definedName>
    <definedName name="wrn.Renewal._.Justification." hidden="1">{#N/A,#N/A,FALSE,"Renewal"}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60" l="1"/>
  <c r="H29" i="33"/>
  <c r="G29" i="33"/>
  <c r="H28" i="33"/>
  <c r="G28" i="33"/>
  <c r="H26" i="33"/>
  <c r="G26" i="33"/>
  <c r="E29" i="33"/>
  <c r="E28" i="33"/>
  <c r="E25" i="33"/>
  <c r="D25" i="33"/>
  <c r="A3" i="67"/>
  <c r="A2" i="67"/>
  <c r="A3" i="81"/>
  <c r="A2" i="81"/>
  <c r="A3" i="68"/>
  <c r="A2" i="68"/>
  <c r="A3" i="82"/>
  <c r="A2" i="82"/>
  <c r="A3" i="69"/>
  <c r="A2" i="69"/>
  <c r="A3" i="80"/>
  <c r="A2" i="80"/>
  <c r="A3" i="33"/>
  <c r="A2" i="33"/>
  <c r="A3" i="35"/>
  <c r="A2" i="35"/>
  <c r="A3" i="31"/>
  <c r="A2" i="31"/>
  <c r="A3" i="22"/>
  <c r="A2" i="22"/>
  <c r="A3" i="29"/>
  <c r="A2" i="29"/>
  <c r="A3" i="20"/>
  <c r="A2" i="20"/>
  <c r="A3" i="21"/>
  <c r="A2" i="21"/>
  <c r="A3" i="17"/>
  <c r="A2" i="17"/>
  <c r="A3" i="16"/>
  <c r="A2" i="16"/>
  <c r="A3" i="77"/>
  <c r="A2" i="77"/>
  <c r="A3" i="53"/>
  <c r="A2" i="53"/>
  <c r="A3" i="42"/>
  <c r="A2" i="42"/>
  <c r="A3" i="15"/>
  <c r="A2" i="15"/>
  <c r="A3" i="60"/>
  <c r="A3" i="14"/>
  <c r="A2" i="14"/>
  <c r="M37" i="53" l="1"/>
  <c r="G37" i="53"/>
  <c r="H24" i="35"/>
  <c r="G24" i="35"/>
  <c r="E24" i="35"/>
  <c r="E23" i="35"/>
  <c r="G23" i="35"/>
  <c r="H23" i="35"/>
  <c r="H25" i="33"/>
  <c r="G25" i="33"/>
  <c r="D28" i="22"/>
  <c r="D27" i="22"/>
  <c r="F28" i="22"/>
  <c r="F27" i="22"/>
  <c r="H28" i="22"/>
  <c r="H27" i="22"/>
  <c r="H25" i="22"/>
  <c r="H24" i="22"/>
  <c r="F25" i="22"/>
  <c r="F24" i="22"/>
  <c r="C25" i="22"/>
  <c r="D25" i="22"/>
  <c r="D24" i="22"/>
  <c r="C24" i="22"/>
  <c r="C28" i="20"/>
  <c r="H28" i="20"/>
  <c r="F28" i="20"/>
  <c r="D28" i="20"/>
  <c r="D37" i="17" l="1"/>
  <c r="F37" i="17"/>
  <c r="H37" i="17"/>
  <c r="H36" i="17"/>
  <c r="F36" i="17"/>
  <c r="D36" i="17"/>
  <c r="H33" i="17"/>
  <c r="F33" i="17"/>
  <c r="D33" i="17"/>
  <c r="C33" i="17"/>
  <c r="H31" i="17"/>
  <c r="F31" i="17"/>
  <c r="D31" i="17"/>
  <c r="C31" i="17"/>
  <c r="L34" i="16"/>
  <c r="I34" i="16"/>
  <c r="E34" i="16"/>
  <c r="D34" i="16"/>
  <c r="D35" i="16" s="1"/>
  <c r="G34" i="16"/>
  <c r="L34" i="77"/>
  <c r="L35" i="77" s="1"/>
  <c r="I34" i="77"/>
  <c r="I35" i="77" s="1"/>
  <c r="D34" i="77"/>
  <c r="D35" i="77" s="1"/>
  <c r="J50" i="53"/>
  <c r="J49" i="53"/>
  <c r="J47" i="53"/>
  <c r="D47" i="53"/>
  <c r="M45" i="53"/>
  <c r="J45" i="53"/>
  <c r="M44" i="53"/>
  <c r="J44" i="53"/>
  <c r="G44" i="53"/>
  <c r="D44" i="53"/>
  <c r="M43" i="53"/>
  <c r="J43" i="53"/>
  <c r="G43" i="53"/>
  <c r="D43" i="53"/>
  <c r="M45" i="42"/>
  <c r="J45" i="42"/>
  <c r="H45" i="42"/>
  <c r="F45" i="42"/>
  <c r="M44" i="42"/>
  <c r="J44" i="42"/>
  <c r="H44" i="42"/>
  <c r="F44" i="42"/>
  <c r="M42" i="42"/>
  <c r="J42" i="42"/>
  <c r="H42" i="42"/>
  <c r="F42" i="42"/>
  <c r="E42" i="42"/>
  <c r="M41" i="42"/>
  <c r="J41" i="42"/>
  <c r="H41" i="42"/>
  <c r="F41" i="42"/>
  <c r="E41" i="42"/>
  <c r="L44" i="15"/>
  <c r="L45" i="15" s="1"/>
  <c r="I44" i="15"/>
  <c r="I45" i="15" s="1"/>
  <c r="G44" i="15"/>
  <c r="G45" i="15" s="1"/>
  <c r="E44" i="15"/>
  <c r="E45" i="15" s="1"/>
  <c r="D44" i="15"/>
  <c r="D45" i="15" s="1"/>
  <c r="J43" i="60"/>
  <c r="J44" i="60" s="1"/>
  <c r="G43" i="60"/>
  <c r="G44" i="60" s="1"/>
  <c r="D43" i="60"/>
  <c r="D44" i="60" s="1"/>
  <c r="D13" i="60"/>
  <c r="J59" i="45"/>
  <c r="J58" i="45"/>
  <c r="J56" i="45"/>
  <c r="J55" i="45"/>
  <c r="H59" i="45"/>
  <c r="H58" i="45"/>
  <c r="H56" i="45"/>
  <c r="H55" i="45"/>
  <c r="F59" i="45"/>
  <c r="F58" i="45"/>
  <c r="F56" i="45"/>
  <c r="F55" i="45"/>
  <c r="D59" i="45"/>
  <c r="D58" i="45"/>
  <c r="D56" i="45"/>
  <c r="C56" i="45"/>
  <c r="D55" i="45"/>
  <c r="C55" i="45"/>
  <c r="D23" i="15"/>
  <c r="K27" i="60"/>
  <c r="J27" i="60"/>
  <c r="K26" i="60"/>
  <c r="J26" i="60"/>
  <c r="K23" i="60"/>
  <c r="J23" i="60"/>
  <c r="K22" i="60"/>
  <c r="J22" i="60"/>
  <c r="K21" i="60"/>
  <c r="J21" i="60"/>
  <c r="K20" i="60"/>
  <c r="J20" i="60"/>
  <c r="K17" i="60"/>
  <c r="J17" i="60"/>
  <c r="K16" i="60"/>
  <c r="J16" i="60"/>
  <c r="K15" i="60"/>
  <c r="J15" i="60"/>
  <c r="K14" i="60"/>
  <c r="J14" i="60"/>
  <c r="K13" i="60"/>
  <c r="J13" i="60"/>
  <c r="H27" i="60"/>
  <c r="G27" i="60"/>
  <c r="H26" i="60"/>
  <c r="G26" i="60"/>
  <c r="H23" i="60"/>
  <c r="G23" i="60"/>
  <c r="H22" i="60"/>
  <c r="G22" i="60"/>
  <c r="H21" i="60"/>
  <c r="G21" i="60"/>
  <c r="H20" i="60"/>
  <c r="G20" i="60"/>
  <c r="H17" i="60"/>
  <c r="G17" i="60"/>
  <c r="H16" i="60"/>
  <c r="G16" i="60"/>
  <c r="H15" i="60"/>
  <c r="G15" i="60"/>
  <c r="H14" i="60"/>
  <c r="G14" i="60"/>
  <c r="H13" i="60"/>
  <c r="G13" i="60"/>
  <c r="E27" i="60"/>
  <c r="E26" i="60"/>
  <c r="D27" i="60"/>
  <c r="D26" i="60"/>
  <c r="E23" i="60"/>
  <c r="E22" i="60"/>
  <c r="E21" i="60"/>
  <c r="E20" i="60"/>
  <c r="D23" i="60"/>
  <c r="D22" i="60"/>
  <c r="D21" i="60"/>
  <c r="D20" i="60"/>
  <c r="E17" i="60"/>
  <c r="D17" i="60"/>
  <c r="E16" i="60"/>
  <c r="D16" i="60"/>
  <c r="E15" i="60"/>
  <c r="D15" i="60"/>
  <c r="E14" i="60"/>
  <c r="D14" i="60"/>
  <c r="E13" i="60"/>
  <c r="M29" i="15"/>
  <c r="L29" i="15"/>
  <c r="M28" i="15"/>
  <c r="L28" i="15"/>
  <c r="M27" i="15"/>
  <c r="L27" i="15"/>
  <c r="M24" i="15"/>
  <c r="L24" i="15"/>
  <c r="M23" i="15"/>
  <c r="L23" i="15"/>
  <c r="M22" i="15"/>
  <c r="L22" i="15"/>
  <c r="M21" i="15"/>
  <c r="L21" i="15"/>
  <c r="M18" i="15"/>
  <c r="L18" i="15"/>
  <c r="M17" i="15"/>
  <c r="L17" i="15"/>
  <c r="M16" i="15"/>
  <c r="L16" i="15"/>
  <c r="M15" i="15"/>
  <c r="L15" i="15"/>
  <c r="M14" i="15"/>
  <c r="L14" i="15"/>
  <c r="J29" i="15"/>
  <c r="I29" i="15"/>
  <c r="J28" i="15"/>
  <c r="I28" i="15"/>
  <c r="J27" i="15"/>
  <c r="I27" i="15"/>
  <c r="J24" i="15"/>
  <c r="I24" i="15"/>
  <c r="J23" i="15"/>
  <c r="I23" i="15"/>
  <c r="J22" i="15"/>
  <c r="I22" i="15"/>
  <c r="J21" i="15"/>
  <c r="I21" i="15"/>
  <c r="J18" i="15"/>
  <c r="I18" i="15"/>
  <c r="J17" i="15"/>
  <c r="I17" i="15"/>
  <c r="J16" i="15"/>
  <c r="I16" i="15"/>
  <c r="J15" i="15"/>
  <c r="I15" i="15"/>
  <c r="J14" i="15"/>
  <c r="I14" i="15"/>
  <c r="F29" i="15"/>
  <c r="D29" i="15"/>
  <c r="F28" i="15"/>
  <c r="D28" i="15"/>
  <c r="F27" i="15"/>
  <c r="D27" i="15"/>
  <c r="F24" i="15"/>
  <c r="D24" i="15"/>
  <c r="F23" i="15"/>
  <c r="F22" i="15"/>
  <c r="D22" i="15"/>
  <c r="F21" i="15"/>
  <c r="D21" i="15"/>
  <c r="F18" i="15"/>
  <c r="D18" i="15"/>
  <c r="F17" i="15"/>
  <c r="D17" i="15"/>
  <c r="F16" i="15"/>
  <c r="D16" i="15"/>
  <c r="F15" i="15"/>
  <c r="D15" i="15"/>
  <c r="F14" i="15"/>
  <c r="D14" i="15"/>
  <c r="E13" i="42"/>
  <c r="G13" i="42"/>
  <c r="J13" i="42"/>
  <c r="K13" i="42"/>
  <c r="M13" i="42"/>
  <c r="N13" i="42"/>
  <c r="E14" i="42"/>
  <c r="G14" i="42"/>
  <c r="J14" i="42"/>
  <c r="K14" i="42"/>
  <c r="M14" i="42"/>
  <c r="N14" i="42"/>
  <c r="E15" i="42"/>
  <c r="G15" i="42"/>
  <c r="J15" i="42"/>
  <c r="K15" i="42"/>
  <c r="M15" i="42"/>
  <c r="N15" i="42"/>
  <c r="E16" i="42"/>
  <c r="G16" i="42"/>
  <c r="J16" i="42"/>
  <c r="K16" i="42"/>
  <c r="M16" i="42"/>
  <c r="N16" i="42"/>
  <c r="E17" i="42"/>
  <c r="G17" i="42"/>
  <c r="J17" i="42"/>
  <c r="K17" i="42"/>
  <c r="M17" i="42"/>
  <c r="N17" i="42"/>
  <c r="E20" i="42"/>
  <c r="G20" i="42"/>
  <c r="J20" i="42"/>
  <c r="K20" i="42"/>
  <c r="M20" i="42"/>
  <c r="N20" i="42"/>
  <c r="E21" i="42"/>
  <c r="G21" i="42"/>
  <c r="J21" i="42"/>
  <c r="K21" i="42"/>
  <c r="M21" i="42"/>
  <c r="N21" i="42"/>
  <c r="G22" i="42"/>
  <c r="J22" i="42"/>
  <c r="K22" i="42"/>
  <c r="M22" i="42"/>
  <c r="N22" i="42"/>
  <c r="E23" i="42"/>
  <c r="G23" i="42"/>
  <c r="J23" i="42"/>
  <c r="K23" i="42"/>
  <c r="M23" i="42"/>
  <c r="N23" i="42"/>
  <c r="E26" i="42"/>
  <c r="G26" i="42"/>
  <c r="J26" i="42"/>
  <c r="K26" i="42"/>
  <c r="M26" i="42"/>
  <c r="N26" i="42"/>
  <c r="E27" i="42"/>
  <c r="G27" i="42"/>
  <c r="J27" i="42"/>
  <c r="K27" i="42"/>
  <c r="M27" i="42"/>
  <c r="N27" i="42"/>
  <c r="E28" i="42"/>
  <c r="G28" i="42"/>
  <c r="J28" i="42"/>
  <c r="K28" i="42"/>
  <c r="M28" i="42"/>
  <c r="N28" i="42"/>
  <c r="H29" i="20"/>
  <c r="N26" i="53"/>
  <c r="N27" i="53" s="1"/>
  <c r="N28" i="53" s="1"/>
  <c r="M26" i="53"/>
  <c r="M27" i="53" s="1"/>
  <c r="M28" i="53" s="1"/>
  <c r="N20" i="53"/>
  <c r="N21" i="53" s="1"/>
  <c r="N22" i="53" s="1"/>
  <c r="N23" i="53" s="1"/>
  <c r="M20" i="53"/>
  <c r="M21" i="53" s="1"/>
  <c r="M22" i="53" s="1"/>
  <c r="M23" i="53" s="1"/>
  <c r="N13" i="53"/>
  <c r="N14" i="53" s="1"/>
  <c r="N15" i="53" s="1"/>
  <c r="N16" i="53" s="1"/>
  <c r="N17" i="53" s="1"/>
  <c r="M13" i="53"/>
  <c r="M14" i="53" s="1"/>
  <c r="M15" i="53" s="1"/>
  <c r="M16" i="53" s="1"/>
  <c r="M17" i="53" s="1"/>
  <c r="K26" i="53"/>
  <c r="K27" i="53" s="1"/>
  <c r="K28" i="53" s="1"/>
  <c r="J26" i="53"/>
  <c r="J27" i="53" s="1"/>
  <c r="J28" i="53" s="1"/>
  <c r="K20" i="53"/>
  <c r="K21" i="53" s="1"/>
  <c r="K22" i="53" s="1"/>
  <c r="K23" i="53" s="1"/>
  <c r="J20" i="53"/>
  <c r="J21" i="53" s="1"/>
  <c r="J22" i="53" s="1"/>
  <c r="J23" i="53" s="1"/>
  <c r="K13" i="53"/>
  <c r="K14" i="53" s="1"/>
  <c r="K15" i="53" s="1"/>
  <c r="K16" i="53" s="1"/>
  <c r="K17" i="53" s="1"/>
  <c r="J13" i="53"/>
  <c r="J14" i="53" s="1"/>
  <c r="J15" i="53" s="1"/>
  <c r="J16" i="53" s="1"/>
  <c r="J17" i="53" s="1"/>
  <c r="H26" i="53"/>
  <c r="H27" i="53" s="1"/>
  <c r="H28" i="53" s="1"/>
  <c r="G26" i="53"/>
  <c r="G27" i="53" s="1"/>
  <c r="G28" i="53" s="1"/>
  <c r="H20" i="53"/>
  <c r="H21" i="53" s="1"/>
  <c r="H22" i="53" s="1"/>
  <c r="H23" i="53" s="1"/>
  <c r="G20" i="53"/>
  <c r="G21" i="53" s="1"/>
  <c r="G22" i="53" s="1"/>
  <c r="G23" i="53" s="1"/>
  <c r="H13" i="53"/>
  <c r="H14" i="53" s="1"/>
  <c r="H15" i="53" s="1"/>
  <c r="H16" i="53" s="1"/>
  <c r="H17" i="53" s="1"/>
  <c r="G13" i="53"/>
  <c r="G14" i="53" s="1"/>
  <c r="G15" i="53" s="1"/>
  <c r="G16" i="53" s="1"/>
  <c r="G17" i="53" s="1"/>
  <c r="E26" i="53"/>
  <c r="E27" i="53" s="1"/>
  <c r="E28" i="53" s="1"/>
  <c r="D26" i="53"/>
  <c r="D27" i="53" s="1"/>
  <c r="D28" i="53" s="1"/>
  <c r="E21" i="53"/>
  <c r="E22" i="53" s="1"/>
  <c r="E23" i="53" s="1"/>
  <c r="E20" i="53"/>
  <c r="D20" i="53"/>
  <c r="D21" i="53" s="1"/>
  <c r="D22" i="53" s="1"/>
  <c r="D23" i="53" s="1"/>
  <c r="E13" i="53"/>
  <c r="E14" i="53" s="1"/>
  <c r="E15" i="53" s="1"/>
  <c r="E16" i="53" s="1"/>
  <c r="E17" i="53" s="1"/>
  <c r="D13" i="53"/>
  <c r="D14" i="53" s="1"/>
  <c r="D15" i="53" s="1"/>
  <c r="D16" i="53" s="1"/>
  <c r="D17" i="53" s="1"/>
  <c r="C33" i="77"/>
  <c r="F34" i="16"/>
  <c r="C33" i="16"/>
  <c r="J37" i="53"/>
  <c r="D37" i="53"/>
  <c r="F42" i="53"/>
  <c r="C42" i="53"/>
  <c r="D40" i="42"/>
  <c r="C43" i="15"/>
  <c r="C42" i="60"/>
  <c r="I48" i="14"/>
  <c r="I49" i="14" s="1"/>
  <c r="G48" i="14"/>
  <c r="G49" i="14" s="1"/>
  <c r="E48" i="14"/>
  <c r="E49" i="14" s="1"/>
  <c r="D48" i="14"/>
  <c r="D49" i="14" s="1"/>
  <c r="H34" i="17"/>
  <c r="F34" i="17"/>
  <c r="D34" i="17"/>
  <c r="C34" i="17"/>
  <c r="F58" i="48"/>
  <c r="A3" i="45"/>
  <c r="A2" i="45"/>
  <c r="A3" i="50"/>
  <c r="A2" i="50"/>
  <c r="A3" i="52"/>
  <c r="A2" i="52"/>
  <c r="A3" i="48"/>
  <c r="A2" i="48"/>
  <c r="A3" i="59"/>
  <c r="A2" i="59"/>
  <c r="L38" i="77" l="1"/>
  <c r="I38" i="77"/>
  <c r="I37" i="77"/>
  <c r="E48" i="15"/>
  <c r="E47" i="15"/>
  <c r="G48" i="15"/>
  <c r="G47" i="15"/>
  <c r="I48" i="15"/>
  <c r="I47" i="15"/>
  <c r="L48" i="15"/>
  <c r="L47" i="15"/>
  <c r="G46" i="60"/>
  <c r="G47" i="60"/>
  <c r="J47" i="60"/>
  <c r="J46" i="60"/>
  <c r="L37" i="77"/>
  <c r="E52" i="14"/>
  <c r="E51" i="14"/>
  <c r="G51" i="14"/>
  <c r="G52" i="14"/>
  <c r="I52" i="14"/>
  <c r="I51" i="14"/>
  <c r="G48" i="74"/>
  <c r="G49" i="74" s="1"/>
  <c r="F48" i="74"/>
  <c r="F49" i="74" s="1"/>
  <c r="D48" i="74"/>
  <c r="D49" i="74" s="1"/>
  <c r="C48" i="74"/>
  <c r="C49" i="74" s="1"/>
  <c r="D52" i="74" l="1"/>
  <c r="D51" i="74"/>
  <c r="F52" i="74"/>
  <c r="F51" i="74"/>
  <c r="G52" i="74"/>
  <c r="G51" i="74"/>
  <c r="C54" i="50"/>
  <c r="D54" i="50"/>
  <c r="H55" i="48"/>
  <c r="J55" i="59"/>
  <c r="J56" i="59" s="1"/>
  <c r="I55" i="59"/>
  <c r="I56" i="59" s="1"/>
  <c r="H55" i="59"/>
  <c r="H56" i="59" s="1"/>
  <c r="F55" i="59"/>
  <c r="F56" i="59" s="1"/>
  <c r="D55" i="59"/>
  <c r="D56" i="59" s="1"/>
  <c r="C55" i="59"/>
  <c r="C56" i="59" s="1"/>
  <c r="B54" i="59"/>
  <c r="J49" i="59"/>
  <c r="I49" i="59"/>
  <c r="H49" i="59"/>
  <c r="D58" i="59" l="1"/>
  <c r="F58" i="59"/>
  <c r="H58" i="59"/>
  <c r="I58" i="59"/>
  <c r="J58" i="59"/>
  <c r="H59" i="59"/>
  <c r="I59" i="59"/>
  <c r="J59" i="59"/>
  <c r="D59" i="59"/>
  <c r="F59" i="59"/>
  <c r="H55" i="52" l="1"/>
  <c r="H56" i="52" s="1"/>
  <c r="G55" i="52"/>
  <c r="G56" i="52" s="1"/>
  <c r="F55" i="52"/>
  <c r="F56" i="52" s="1"/>
  <c r="F58" i="52" s="1"/>
  <c r="D54" i="52"/>
  <c r="C54" i="52"/>
  <c r="B54" i="52"/>
  <c r="H49" i="52"/>
  <c r="G49" i="52"/>
  <c r="F49" i="52"/>
  <c r="I55" i="50"/>
  <c r="I56" i="50" s="1"/>
  <c r="I49" i="50"/>
  <c r="H55" i="50"/>
  <c r="H56" i="50" s="1"/>
  <c r="G55" i="48"/>
  <c r="G56" i="48" s="1"/>
  <c r="J55" i="50"/>
  <c r="J56" i="50" s="1"/>
  <c r="G55" i="50"/>
  <c r="G56" i="50" s="1"/>
  <c r="E54" i="50"/>
  <c r="B54" i="50"/>
  <c r="J49" i="50"/>
  <c r="H49" i="50"/>
  <c r="G49" i="50"/>
  <c r="H56" i="48"/>
  <c r="F55" i="48"/>
  <c r="F56" i="48" s="1"/>
  <c r="D54" i="48"/>
  <c r="C54" i="48"/>
  <c r="B54" i="48"/>
  <c r="H49" i="48"/>
  <c r="G49" i="48"/>
  <c r="F49" i="48"/>
  <c r="J43" i="45"/>
  <c r="H43" i="45"/>
  <c r="F43" i="45"/>
  <c r="I57" i="50" l="1"/>
  <c r="J57" i="50"/>
  <c r="G58" i="50"/>
  <c r="H57" i="50"/>
  <c r="G57" i="50"/>
  <c r="F59" i="52"/>
  <c r="F60" i="52" s="1"/>
  <c r="G60" i="50" l="1"/>
  <c r="G59" i="50"/>
  <c r="J29" i="40" l="1"/>
  <c r="J31" i="40" s="1"/>
  <c r="I29" i="40"/>
  <c r="H29" i="40"/>
  <c r="H32" i="40" s="1"/>
  <c r="G29" i="40"/>
  <c r="G31" i="40" s="1"/>
  <c r="E29" i="40"/>
  <c r="E32" i="40" s="1"/>
  <c r="D29" i="40"/>
  <c r="D32" i="40" s="1"/>
  <c r="C29" i="40"/>
  <c r="J8" i="40"/>
  <c r="I8" i="40"/>
  <c r="H8" i="40"/>
  <c r="G8" i="40"/>
  <c r="E8" i="40"/>
  <c r="D8" i="40"/>
  <c r="C8" i="40"/>
  <c r="G18" i="37"/>
  <c r="G19" i="37" s="1"/>
  <c r="F18" i="37"/>
  <c r="F19" i="37" s="1"/>
  <c r="D18" i="37"/>
  <c r="D19" i="37" s="1"/>
  <c r="E26" i="33"/>
  <c r="D26" i="33"/>
  <c r="F29" i="20"/>
  <c r="D29" i="20"/>
  <c r="C29" i="20"/>
  <c r="L35" i="16"/>
  <c r="I35" i="16"/>
  <c r="G35" i="16"/>
  <c r="E35" i="16"/>
  <c r="C47" i="14"/>
  <c r="H31" i="20" l="1"/>
  <c r="H32" i="20"/>
  <c r="D31" i="20"/>
  <c r="D32" i="20"/>
  <c r="F31" i="20"/>
  <c r="F32" i="20"/>
  <c r="L38" i="16"/>
  <c r="L37" i="16"/>
  <c r="G38" i="16"/>
  <c r="G37" i="16"/>
  <c r="I37" i="16"/>
  <c r="I38" i="16"/>
  <c r="E37" i="16"/>
  <c r="E38" i="16"/>
  <c r="I32" i="40"/>
  <c r="D31" i="40"/>
  <c r="H31" i="40"/>
  <c r="I31" i="40"/>
  <c r="J32" i="40"/>
  <c r="G32" i="40"/>
  <c r="E31"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April C. Gao</author>
  </authors>
  <commentList>
    <comment ref="A20" authorId="0" shapeId="0" xr:uid="{00000000-0006-0000-1700-000001000000}">
      <text>
        <r>
          <rPr>
            <b/>
            <sz val="9"/>
            <color indexed="81"/>
            <rFont val="Tahoma"/>
            <family val="2"/>
          </rPr>
          <t>delete one, per document to choose tiered rates or composite rate</t>
        </r>
        <r>
          <rPr>
            <sz val="9"/>
            <color indexed="81"/>
            <rFont val="Tahoma"/>
            <family val="2"/>
          </rPr>
          <t xml:space="preserve">
</t>
        </r>
      </text>
    </comment>
  </commentList>
</comments>
</file>

<file path=xl/sharedStrings.xml><?xml version="1.0" encoding="utf-8"?>
<sst xmlns="http://schemas.openxmlformats.org/spreadsheetml/2006/main" count="1663" uniqueCount="558">
  <si>
    <t>Employee Benefits Renewal</t>
  </si>
  <si>
    <t>CLIENT LOGO</t>
  </si>
  <si>
    <t>Presented By:</t>
  </si>
  <si>
    <t>TITLE, Employee Benefits</t>
  </si>
  <si>
    <t>NOTICE OF IMPORTANT INFORMATION RELATING TO BROKERAGE SERVICES, COMPENSATION AND PRIVACY</t>
  </si>
  <si>
    <t>Carrier</t>
  </si>
  <si>
    <t>Lives</t>
  </si>
  <si>
    <t>Current</t>
  </si>
  <si>
    <t>Option 1</t>
  </si>
  <si>
    <t>Option 4</t>
  </si>
  <si>
    <t>Option 2</t>
  </si>
  <si>
    <t>Option 3</t>
  </si>
  <si>
    <t>Vision</t>
  </si>
  <si>
    <t>Long Term Disability</t>
  </si>
  <si>
    <t>Short Term Disability</t>
  </si>
  <si>
    <t>Annual $ Change</t>
  </si>
  <si>
    <t>Annual % Change</t>
  </si>
  <si>
    <t>This summary is for informational purpose only.  It does not amend, extend, or alter the current policy in any way.  In the event information in this summary differs from the Plan  Document, the Plan Document will prevail.</t>
  </si>
  <si>
    <t>Medical</t>
  </si>
  <si>
    <t>Results</t>
  </si>
  <si>
    <t>Comments</t>
  </si>
  <si>
    <t>BCBS</t>
  </si>
  <si>
    <t>Current / Renewal</t>
  </si>
  <si>
    <t>Quoted</t>
  </si>
  <si>
    <t>UHC</t>
  </si>
  <si>
    <t>Aetna</t>
  </si>
  <si>
    <t>DENTAL</t>
  </si>
  <si>
    <t xml:space="preserve">VISION </t>
  </si>
  <si>
    <t>MEDICAL MARKETING LIST</t>
  </si>
  <si>
    <t>Product(s)</t>
  </si>
  <si>
    <t>Response</t>
  </si>
  <si>
    <t>HMO/PPO</t>
  </si>
  <si>
    <t>Declined</t>
  </si>
  <si>
    <t>Cigna</t>
  </si>
  <si>
    <t>Quoted - Uncompetitive 10% above current</t>
  </si>
  <si>
    <t xml:space="preserve">Current </t>
  </si>
  <si>
    <t>Renewal</t>
  </si>
  <si>
    <t>Carrier Name</t>
  </si>
  <si>
    <t>Plan Name</t>
  </si>
  <si>
    <t>Plan 1</t>
  </si>
  <si>
    <t>Network</t>
  </si>
  <si>
    <t>Overall Limits</t>
  </si>
  <si>
    <t>In-Network</t>
  </si>
  <si>
    <t xml:space="preserve">Deductible - Individual </t>
  </si>
  <si>
    <t>Deductible - Family</t>
  </si>
  <si>
    <t>Deductible - Plan Year / Calendar Year</t>
  </si>
  <si>
    <t>Embedded / Non-Embedded</t>
  </si>
  <si>
    <t>In-Network Coinsurance (Member Pays)</t>
  </si>
  <si>
    <t>Out-of-Pocket Maximum - Individual</t>
  </si>
  <si>
    <t>Out-of-Pocket Maximum - Family</t>
  </si>
  <si>
    <t>Office Visits</t>
  </si>
  <si>
    <t>Preventive Care</t>
  </si>
  <si>
    <t>Referral Needed for Specialist</t>
  </si>
  <si>
    <t>Emergency</t>
  </si>
  <si>
    <t>Emergency Room (Facility)</t>
  </si>
  <si>
    <t>Ambulance</t>
  </si>
  <si>
    <t>Lab and Imaging</t>
  </si>
  <si>
    <t>Independent Lab Work</t>
  </si>
  <si>
    <t>X-Ray - Free Standing Facility</t>
  </si>
  <si>
    <t>Advanced Imaging - Free Standing Facility
(e.g., MRI, PET, CT)</t>
  </si>
  <si>
    <t>Hospital and Surgical</t>
  </si>
  <si>
    <t>Inpatient Hospitalization</t>
  </si>
  <si>
    <t>Outpatient Surgery</t>
  </si>
  <si>
    <t>Prescription Drugs</t>
  </si>
  <si>
    <t>Rx Deductible</t>
  </si>
  <si>
    <t>Tier 1 (Retail / Mail Order)</t>
  </si>
  <si>
    <t>Tier 2 (Retail / Mail Order)</t>
  </si>
  <si>
    <t>Tier 3 (Retail / Mail Order)</t>
  </si>
  <si>
    <t>Specialty or Tier 4 (Retail / Mail Order)</t>
  </si>
  <si>
    <t>Out-of-Network Coverage</t>
  </si>
  <si>
    <t>Out-of-Network</t>
  </si>
  <si>
    <t>Deductible (Individual / Family)</t>
  </si>
  <si>
    <t>Out-of-Network Coinsurance</t>
  </si>
  <si>
    <t>OOP Maximum (Individual / Family)</t>
  </si>
  <si>
    <t>Monthly Rates</t>
  </si>
  <si>
    <t>Employee Only</t>
  </si>
  <si>
    <t>Employee + Spouse</t>
  </si>
  <si>
    <t>Employee + Child(ren)</t>
  </si>
  <si>
    <t>Employee + Family</t>
  </si>
  <si>
    <t>Monthly Premium</t>
  </si>
  <si>
    <t>Annual Premium</t>
  </si>
  <si>
    <t>Plan 2</t>
  </si>
  <si>
    <t>Plan % Change</t>
  </si>
  <si>
    <t>Combined Annual Premium</t>
  </si>
  <si>
    <t>Medical Plan</t>
  </si>
  <si>
    <t>Plan 3</t>
  </si>
  <si>
    <t>Urgent Care</t>
  </si>
  <si>
    <t xml:space="preserve">Plan Name </t>
  </si>
  <si>
    <t>Plan Name 1</t>
  </si>
  <si>
    <t>Plan Name 2</t>
  </si>
  <si>
    <t>Plan Name 3</t>
  </si>
  <si>
    <t>In Network Coinsurance (Member Pays)</t>
  </si>
  <si>
    <t xml:space="preserve">Primary Care Physician (PCP) </t>
  </si>
  <si>
    <t xml:space="preserve">Specialist </t>
  </si>
  <si>
    <t>Enrollment</t>
  </si>
  <si>
    <t>Negotiated</t>
  </si>
  <si>
    <t>Renewal / Alternative</t>
  </si>
  <si>
    <t>Advanced Imaging - Free Standing Facility
 (e.g., MRI, PET, CT)</t>
  </si>
  <si>
    <t>Combined Annual Premium Change</t>
  </si>
  <si>
    <t>Plan Name 4</t>
  </si>
  <si>
    <t>Alternative / Renewal</t>
  </si>
  <si>
    <t>Age</t>
  </si>
  <si>
    <t>Employee A</t>
  </si>
  <si>
    <t>Employee B</t>
  </si>
  <si>
    <t>Employee C</t>
  </si>
  <si>
    <t>Employee D</t>
  </si>
  <si>
    <t>Employee E</t>
  </si>
  <si>
    <t>Employee F</t>
  </si>
  <si>
    <t>Employee G</t>
  </si>
  <si>
    <t>Employee H</t>
  </si>
  <si>
    <t>Employee I</t>
  </si>
  <si>
    <t>Employee J</t>
  </si>
  <si>
    <t>DENTAL MARKETING LIST</t>
  </si>
  <si>
    <t>AM Best Rating</t>
  </si>
  <si>
    <t>Declined to quote</t>
  </si>
  <si>
    <t>Ameritas</t>
  </si>
  <si>
    <t>CIGNA</t>
  </si>
  <si>
    <t>Delta Dental</t>
  </si>
  <si>
    <t>Dental - DHMO</t>
  </si>
  <si>
    <t xml:space="preserve">Dental HMO </t>
  </si>
  <si>
    <t>Diagnostic and Preventive</t>
  </si>
  <si>
    <t>Office Visit</t>
  </si>
  <si>
    <t>Teeth Cleaning (Prophylaxis)</t>
  </si>
  <si>
    <t>D1110</t>
  </si>
  <si>
    <t>D0210</t>
  </si>
  <si>
    <t>D1351</t>
  </si>
  <si>
    <t>Restorative</t>
  </si>
  <si>
    <t>Amalgam Filling 1-3 Surfaces</t>
  </si>
  <si>
    <t>D2140-60</t>
  </si>
  <si>
    <t xml:space="preserve">Composite Filling </t>
  </si>
  <si>
    <t>D2330-94</t>
  </si>
  <si>
    <t>Periodontics</t>
  </si>
  <si>
    <t>D4341</t>
  </si>
  <si>
    <t>Gingivectomy (Per Quadrant)</t>
  </si>
  <si>
    <t>D4210</t>
  </si>
  <si>
    <t>Osseous Surgery</t>
  </si>
  <si>
    <t>D4260</t>
  </si>
  <si>
    <t>Endodontics (Root Canal Therapy)</t>
  </si>
  <si>
    <t>Pulp Cap</t>
  </si>
  <si>
    <t>D3110</t>
  </si>
  <si>
    <t>Therapeutic Pulpotomy</t>
  </si>
  <si>
    <t>D3220</t>
  </si>
  <si>
    <t>D3310</t>
  </si>
  <si>
    <t>D3330</t>
  </si>
  <si>
    <t>Prosthodontics</t>
  </si>
  <si>
    <t>Immediate - Upper or Lower</t>
  </si>
  <si>
    <t>D5130-40</t>
  </si>
  <si>
    <t>Complete - Upper or Lower</t>
  </si>
  <si>
    <t>D'5110-20</t>
  </si>
  <si>
    <t>Partial Denture - Upper or Lower</t>
  </si>
  <si>
    <t>D5213-14</t>
  </si>
  <si>
    <t>Crown and Bridge</t>
  </si>
  <si>
    <t>D2510</t>
  </si>
  <si>
    <t>Crown - Porcelain/Ceramic Substrate</t>
  </si>
  <si>
    <t>D2740</t>
  </si>
  <si>
    <t>Crown - Porcelain Fused to Metal</t>
  </si>
  <si>
    <t>D2750-52</t>
  </si>
  <si>
    <t>Crown - Full Cast Metal</t>
  </si>
  <si>
    <t>D2790-92</t>
  </si>
  <si>
    <t>Oral Surgery</t>
  </si>
  <si>
    <t>D7220</t>
  </si>
  <si>
    <t>D7230</t>
  </si>
  <si>
    <t>D7240</t>
  </si>
  <si>
    <t>Orthodontics - Comprehensive</t>
  </si>
  <si>
    <t>D8010-40</t>
  </si>
  <si>
    <t>D8070-90</t>
  </si>
  <si>
    <t>Rate Guarantee</t>
  </si>
  <si>
    <t>Dental - DPPO</t>
  </si>
  <si>
    <t xml:space="preserve">Dental PPO </t>
  </si>
  <si>
    <t>Calendar Year Maximum</t>
  </si>
  <si>
    <t>Per Member</t>
  </si>
  <si>
    <t xml:space="preserve">Calendar Year Deductible </t>
  </si>
  <si>
    <t>Individual</t>
  </si>
  <si>
    <t>Family</t>
  </si>
  <si>
    <t xml:space="preserve">Oral Exam </t>
  </si>
  <si>
    <t>Bitewing X-Rays</t>
  </si>
  <si>
    <t>Full Mouth X-Rays</t>
  </si>
  <si>
    <t xml:space="preserve">Teeth Cleaning </t>
  </si>
  <si>
    <t xml:space="preserve">Fluoride Treatment  </t>
  </si>
  <si>
    <t>Sealants</t>
  </si>
  <si>
    <t>Basic Services</t>
  </si>
  <si>
    <t>Fillings</t>
  </si>
  <si>
    <t>Anesthesia</t>
  </si>
  <si>
    <t>Periodontics (Gum Disease)</t>
  </si>
  <si>
    <t>Endodontics (Root Canal)</t>
  </si>
  <si>
    <t>Simple &amp; Surgical Extractions</t>
  </si>
  <si>
    <t>Major Services</t>
  </si>
  <si>
    <t>Inlays, Onlays, Crowns</t>
  </si>
  <si>
    <t>Dental Implants</t>
  </si>
  <si>
    <t>Prosthodontics (Bridges &amp; Dentures)</t>
  </si>
  <si>
    <t>Repair &amp; Maintenance of Bridgework &amp; Dentures</t>
  </si>
  <si>
    <t>Orthodontics</t>
  </si>
  <si>
    <t>Benefit Percentage</t>
  </si>
  <si>
    <t>Lifetime Maximum</t>
  </si>
  <si>
    <t>Out-of-Network Reimbursement</t>
  </si>
  <si>
    <t>Current / Renewal / Negotiated</t>
  </si>
  <si>
    <t>Dental - ASO DPPO</t>
  </si>
  <si>
    <t>Cost</t>
  </si>
  <si>
    <t>Admin Fee</t>
  </si>
  <si>
    <t>EE</t>
  </si>
  <si>
    <t>Dental - DPPO Dual Option</t>
  </si>
  <si>
    <t>Combined Annual Total Premium</t>
  </si>
  <si>
    <t>VISION MARKETING LIST</t>
  </si>
  <si>
    <t>EyeMed</t>
  </si>
  <si>
    <t>MES Vision</t>
  </si>
  <si>
    <t>VSP</t>
  </si>
  <si>
    <t xml:space="preserve">Vision </t>
  </si>
  <si>
    <t>Copay</t>
  </si>
  <si>
    <t>Exam</t>
  </si>
  <si>
    <t>Materials</t>
  </si>
  <si>
    <t>Lenses</t>
  </si>
  <si>
    <t>Single</t>
  </si>
  <si>
    <t>Bifocal</t>
  </si>
  <si>
    <t>Trifocal</t>
  </si>
  <si>
    <t>Lenticular</t>
  </si>
  <si>
    <t>Contact Lenses*</t>
  </si>
  <si>
    <t>Medical Necessary</t>
  </si>
  <si>
    <t>Elective</t>
  </si>
  <si>
    <t>Frames</t>
  </si>
  <si>
    <t>Frequency of Services</t>
  </si>
  <si>
    <t>Eye Examination</t>
  </si>
  <si>
    <t>* In lieu of eyeglasses</t>
  </si>
  <si>
    <t xml:space="preserve">LIFE &amp; DISABILITY MARKETING LIST </t>
  </si>
  <si>
    <t>Life/LTD/STD</t>
  </si>
  <si>
    <t>Prudential</t>
  </si>
  <si>
    <t>Sun Life</t>
  </si>
  <si>
    <t xml:space="preserve">Basic Life and AD&amp;D </t>
  </si>
  <si>
    <t xml:space="preserve">Eligibility: </t>
  </si>
  <si>
    <t>Benefit Amount</t>
  </si>
  <si>
    <t>Life Benefits</t>
  </si>
  <si>
    <t>AD&amp;D Benefits</t>
  </si>
  <si>
    <t>Maximum Benefits</t>
  </si>
  <si>
    <t>Guarantee Issue Amount</t>
  </si>
  <si>
    <t>Benefit Reduction Schedule</t>
  </si>
  <si>
    <t>% of Original Benefits</t>
  </si>
  <si>
    <t>At Age 65</t>
  </si>
  <si>
    <t>At Age 70</t>
  </si>
  <si>
    <t>At Age 75</t>
  </si>
  <si>
    <t>At Age 80</t>
  </si>
  <si>
    <t>Benefits Highlights</t>
  </si>
  <si>
    <t>Accelerated Death Benefit</t>
  </si>
  <si>
    <t>Waiver of Premium</t>
  </si>
  <si>
    <t>Conversion</t>
  </si>
  <si>
    <t>Seat Belt Provision (AD&amp;D)</t>
  </si>
  <si>
    <t>Air Bag Provision (AD&amp;D)</t>
  </si>
  <si>
    <t>Repatriation Benefit</t>
  </si>
  <si>
    <t>Estimated Volume</t>
  </si>
  <si>
    <t>Basic Life Rate per $1,000</t>
  </si>
  <si>
    <t>Basic AD&amp;D Rate per $1,000</t>
  </si>
  <si>
    <t>Combined Rate</t>
  </si>
  <si>
    <t>Voluntary Life and AD&amp;D</t>
  </si>
  <si>
    <t xml:space="preserve">Voluntary Life </t>
  </si>
  <si>
    <t>Eligibility</t>
  </si>
  <si>
    <t>Employee Life Benefit</t>
  </si>
  <si>
    <t xml:space="preserve">Increments of </t>
  </si>
  <si>
    <t>Minimum</t>
  </si>
  <si>
    <t xml:space="preserve">Maximum </t>
  </si>
  <si>
    <t>Spouse Life Benefit</t>
  </si>
  <si>
    <t>Dependent Child(ren) Life Benefit</t>
  </si>
  <si>
    <t>Benefit Highlights</t>
  </si>
  <si>
    <t>Portability</t>
  </si>
  <si>
    <t>Employee &amp; Spouse Vol. Life Rate</t>
  </si>
  <si>
    <t>Monthly Rates per $1,000</t>
  </si>
  <si>
    <t>Under age 20</t>
  </si>
  <si>
    <t>Age 20-24</t>
  </si>
  <si>
    <t>Age 25-29</t>
  </si>
  <si>
    <t>Age 30-34</t>
  </si>
  <si>
    <t>Age 35-39</t>
  </si>
  <si>
    <t>Age 40-44</t>
  </si>
  <si>
    <t>Age 45-49</t>
  </si>
  <si>
    <t>Age 50-54</t>
  </si>
  <si>
    <t>Age 55-59</t>
  </si>
  <si>
    <t>Age 60-64</t>
  </si>
  <si>
    <t>Age 65+</t>
  </si>
  <si>
    <t>Dependent Child(ren) Rate</t>
  </si>
  <si>
    <t>Employee AD&amp;D Rate</t>
  </si>
  <si>
    <t>Spouse AD&amp;D Rate</t>
  </si>
  <si>
    <t>Dependent Child(ren) AD&amp;D Rate</t>
  </si>
  <si>
    <t>Monthly Benefit Percentage</t>
  </si>
  <si>
    <t>Maximum Monthly Benefit</t>
  </si>
  <si>
    <t>Elimination Period</t>
  </si>
  <si>
    <t xml:space="preserve">Own Occupation </t>
  </si>
  <si>
    <t>Maximum Benefit Duration</t>
  </si>
  <si>
    <t>Disability Earnings Test</t>
  </si>
  <si>
    <t>Recurrent Disabilities</t>
  </si>
  <si>
    <t>Mental Health/Substance Abuse Limitations</t>
  </si>
  <si>
    <t>Self-Reported Disabilities Limitations</t>
  </si>
  <si>
    <t>Pre-Existing Condition</t>
  </si>
  <si>
    <t>Social Security Integration</t>
  </si>
  <si>
    <t>Survivor Benefit</t>
  </si>
  <si>
    <t>Rate per $100</t>
  </si>
  <si>
    <t>Voluntary Long Term Disability</t>
  </si>
  <si>
    <t>Rate Per $100</t>
  </si>
  <si>
    <t>Age 65-69</t>
  </si>
  <si>
    <t>Age 70-75</t>
  </si>
  <si>
    <t>Age 75+</t>
  </si>
  <si>
    <t>Sickness</t>
  </si>
  <si>
    <t>Accident</t>
  </si>
  <si>
    <t>Maximum Weekly Benefit</t>
  </si>
  <si>
    <t>Recurrent Disability</t>
  </si>
  <si>
    <t>24-Hour Coverage</t>
  </si>
  <si>
    <t>Pre-Existing Conditions</t>
  </si>
  <si>
    <t>Rate per $10</t>
  </si>
  <si>
    <t>Voluntary Short Term Disability</t>
  </si>
  <si>
    <t>Rate Per $10</t>
  </si>
  <si>
    <t xml:space="preserve">Effective Date: </t>
  </si>
  <si>
    <t>Benefit Summary</t>
  </si>
  <si>
    <t>Coverage</t>
  </si>
  <si>
    <t>Hospital Admission</t>
  </si>
  <si>
    <t>Hospital Confinement</t>
  </si>
  <si>
    <t>Hospital ICU Admission</t>
  </si>
  <si>
    <t>Hospital ICU Confinement</t>
  </si>
  <si>
    <t>Air/Ground Ambulance</t>
  </si>
  <si>
    <t>Appliance</t>
  </si>
  <si>
    <t>Blood, Plasma, Platelets</t>
  </si>
  <si>
    <t>Urgent Care Visit</t>
  </si>
  <si>
    <t>Emergency Room Treatment</t>
  </si>
  <si>
    <t>Medical Imaging</t>
  </si>
  <si>
    <t>X-Rays</t>
  </si>
  <si>
    <t>Dislocations</t>
  </si>
  <si>
    <t>Fractures</t>
  </si>
  <si>
    <t>Burns</t>
  </si>
  <si>
    <t>Lacerations</t>
  </si>
  <si>
    <t>Concussion</t>
  </si>
  <si>
    <t>Eye Injury</t>
  </si>
  <si>
    <t>Emergency  Dental Work</t>
  </si>
  <si>
    <t>Pain Management</t>
  </si>
  <si>
    <t>Prosthetic Device/Artificial Limb</t>
  </si>
  <si>
    <t>Ruptured Disc</t>
  </si>
  <si>
    <t>Tendon, Ligament, Rotator Cuff</t>
  </si>
  <si>
    <t>Torn Knee Cartilage</t>
  </si>
  <si>
    <t>Follow-Up Care</t>
  </si>
  <si>
    <t>Physical Therapy</t>
  </si>
  <si>
    <t>Accidental Death</t>
  </si>
  <si>
    <t>Coma</t>
  </si>
  <si>
    <t>Organized Sports</t>
  </si>
  <si>
    <t>PTSD</t>
  </si>
  <si>
    <t>Health Screening Benefit</t>
  </si>
  <si>
    <t>Employee/Spouse</t>
  </si>
  <si>
    <t>Employee/Child(ren)</t>
  </si>
  <si>
    <t>Plan Features</t>
  </si>
  <si>
    <t>Underwriting</t>
  </si>
  <si>
    <t>Waiting Period</t>
  </si>
  <si>
    <t>Funding</t>
  </si>
  <si>
    <t>Commission</t>
  </si>
  <si>
    <t>Technology Subsidy</t>
  </si>
  <si>
    <t>Critical Illness</t>
  </si>
  <si>
    <t>Coverage Available</t>
  </si>
  <si>
    <t>Guaranteed Issue</t>
  </si>
  <si>
    <t>Heart Attack</t>
  </si>
  <si>
    <t>Stroke</t>
  </si>
  <si>
    <t>Invasive Cancer</t>
  </si>
  <si>
    <t xml:space="preserve">Carcinoma in situ </t>
  </si>
  <si>
    <t>Major Organ Failure</t>
  </si>
  <si>
    <t>End Stage Renal Failure</t>
  </si>
  <si>
    <t>Coronary Artery Bypass Surgery</t>
  </si>
  <si>
    <t>Benign Brain Tumor</t>
  </si>
  <si>
    <t>Paralysis</t>
  </si>
  <si>
    <t>Loss of Hearing/Sight/Speech</t>
  </si>
  <si>
    <t>Severe Burn</t>
  </si>
  <si>
    <t>Alzheimer's Disease</t>
  </si>
  <si>
    <t>Parkinson's Disease</t>
  </si>
  <si>
    <t>ALS (Lou Gehrig's Disease)</t>
  </si>
  <si>
    <t>OTHER:</t>
  </si>
  <si>
    <t>Issue Age or Attained Age</t>
  </si>
  <si>
    <t>Additional Occurrence</t>
  </si>
  <si>
    <t>Recurrence Benefit</t>
  </si>
  <si>
    <t>Pre-Existing Condition Exclusion</t>
  </si>
  <si>
    <t>Benefit Reduction due to Age</t>
  </si>
  <si>
    <t>Age:</t>
  </si>
  <si>
    <t>Hospital Indemnity</t>
  </si>
  <si>
    <t>Daily Hospital Confinement</t>
  </si>
  <si>
    <t>Daily ICU Confinement</t>
  </si>
  <si>
    <t>Pregnancy Waiting Period</t>
  </si>
  <si>
    <t>HSA Compatible</t>
  </si>
  <si>
    <t>Wellness Benefit</t>
  </si>
  <si>
    <t>Employee</t>
  </si>
  <si>
    <t>Permanent Life</t>
  </si>
  <si>
    <t>Benefit</t>
  </si>
  <si>
    <t>Technology EDI file capability</t>
  </si>
  <si>
    <t>Cash Value Accumulation</t>
  </si>
  <si>
    <t>LTC Benefit</t>
  </si>
  <si>
    <t>LTC Benefit Duration</t>
  </si>
  <si>
    <t>LTC Elimination Period</t>
  </si>
  <si>
    <t xml:space="preserve">Death Benefit Restoration </t>
  </si>
  <si>
    <t>Cancer</t>
  </si>
  <si>
    <t>Effective Date</t>
  </si>
  <si>
    <t>Initial Diagnosis Benefit Amount</t>
  </si>
  <si>
    <t>Initial Diagnosis Waiting Period</t>
  </si>
  <si>
    <t>Cancer Screening</t>
  </si>
  <si>
    <t>Radiation Therapy Chemotherapy</t>
  </si>
  <si>
    <t>Anti-Nausea</t>
  </si>
  <si>
    <t>Physician Services</t>
  </si>
  <si>
    <t>Blood / Plasma / Platelets</t>
  </si>
  <si>
    <t>Bone Marrow / Stem Cell</t>
  </si>
  <si>
    <t>Experiemental Treatment</t>
  </si>
  <si>
    <t>Extended Care</t>
  </si>
  <si>
    <t>Home Health Care</t>
  </si>
  <si>
    <t>Hormone Therapy</t>
  </si>
  <si>
    <t>Hospice</t>
  </si>
  <si>
    <t>ICE Confinement</t>
  </si>
  <si>
    <t>Immunotherapy</t>
  </si>
  <si>
    <t>Physical / Speech Therapy</t>
  </si>
  <si>
    <t>Prosthetic</t>
  </si>
  <si>
    <t>Reconstructive Surgery</t>
  </si>
  <si>
    <t>Second Surgical Opinion</t>
  </si>
  <si>
    <t>Skin Cancer</t>
  </si>
  <si>
    <t>Surgical Benefit</t>
  </si>
  <si>
    <t>Transportation</t>
  </si>
  <si>
    <t>Child(ren) Age Limits</t>
  </si>
  <si>
    <t>Employee Assistance Program</t>
  </si>
  <si>
    <t>EAP</t>
  </si>
  <si>
    <t>General Plan Information</t>
  </si>
  <si>
    <t>Number of Visits</t>
  </si>
  <si>
    <t>Depression and Anxiety</t>
  </si>
  <si>
    <t>Finanical Conseling Resource</t>
  </si>
  <si>
    <t>Substance or Alcohol Abuse</t>
  </si>
  <si>
    <t>Legal Issues</t>
  </si>
  <si>
    <t>Child Care and Elder Care Referral Service</t>
  </si>
  <si>
    <t>Work-related Problems</t>
  </si>
  <si>
    <t>On-Line Information</t>
  </si>
  <si>
    <t>On-Site Employer Services</t>
  </si>
  <si>
    <t>Brown Bag Seminars</t>
  </si>
  <si>
    <t>Employee and Management Orientation/Training</t>
  </si>
  <si>
    <t>Open Enrollment Meetings</t>
  </si>
  <si>
    <t>Critical Incident Debriefing</t>
  </si>
  <si>
    <t>Communication Materials</t>
  </si>
  <si>
    <t>Per Employee</t>
  </si>
  <si>
    <t>Flexible Spending Account</t>
  </si>
  <si>
    <t>FSA</t>
  </si>
  <si>
    <t>Administrative Services</t>
  </si>
  <si>
    <t>Initial FSA Set-up Fee</t>
  </si>
  <si>
    <t>Renewal FSA Fee</t>
  </si>
  <si>
    <t>Monthly Administration Fee (PPPM)</t>
  </si>
  <si>
    <t>Minimum Monthly Cost</t>
  </si>
  <si>
    <t>Discrimination Testing</t>
  </si>
  <si>
    <t>Run Out Period</t>
  </si>
  <si>
    <t>Annual FSA Election Minimum</t>
  </si>
  <si>
    <t>Annual FSA Election Maximum</t>
  </si>
  <si>
    <t>Annual Dependent Care FSA Election Minimum</t>
  </si>
  <si>
    <t>Annual Dependent Care FSA Election Maximum</t>
  </si>
  <si>
    <t>Grace Period</t>
  </si>
  <si>
    <t>Carry Over Amount</t>
  </si>
  <si>
    <t>Annual Cost</t>
  </si>
  <si>
    <t>Health Reimbursement Arrangement</t>
  </si>
  <si>
    <t>HRA</t>
  </si>
  <si>
    <t>Initial HRA Set-up Fee</t>
  </si>
  <si>
    <t>Renewal HRA Fee</t>
  </si>
  <si>
    <t xml:space="preserve">Plan Document/Amendment </t>
  </si>
  <si>
    <t>Annual Contribution Amount</t>
  </si>
  <si>
    <t>Stop Loss</t>
  </si>
  <si>
    <t>Client Name</t>
  </si>
  <si>
    <t>Negotiated Renewal</t>
  </si>
  <si>
    <t>Alternative Option 1</t>
  </si>
  <si>
    <t>Alternative Option 2</t>
  </si>
  <si>
    <t>Alternative Option 3</t>
  </si>
  <si>
    <t>Alternative Option 4</t>
  </si>
  <si>
    <t>Two Party (EE+1)</t>
  </si>
  <si>
    <t>Total Enrolled Employees</t>
  </si>
  <si>
    <t>Specific Stop Loss Benefit</t>
  </si>
  <si>
    <t>Contract Basis</t>
  </si>
  <si>
    <t>Annual Specific Deductible</t>
  </si>
  <si>
    <t>Benefits Covered</t>
  </si>
  <si>
    <t>Aggregate Stop Loss Benefit</t>
  </si>
  <si>
    <t>Contract Type</t>
  </si>
  <si>
    <t>Contract Maximum</t>
  </si>
  <si>
    <t>Monthly Rate</t>
  </si>
  <si>
    <t>Specific</t>
  </si>
  <si>
    <t>Composite</t>
  </si>
  <si>
    <t>Aggregate</t>
  </si>
  <si>
    <t>P: $0 / B: $0 / M: $0 / O: $0</t>
  </si>
  <si>
    <t>Child Ortho Age Limit</t>
  </si>
  <si>
    <t>No Change</t>
  </si>
  <si>
    <t>Tier 4 (Retail / Mail Order)</t>
  </si>
  <si>
    <t>Calendar Year Deductible</t>
  </si>
  <si>
    <t>X-Rays (Intraoral - Complete Series of Radiographic Images)</t>
  </si>
  <si>
    <t>Sealants - Per Tooth</t>
  </si>
  <si>
    <t>Scaling and Root Planing - Per Quad</t>
  </si>
  <si>
    <t>Root Canal Therapy - (Anterior)</t>
  </si>
  <si>
    <t>Root Canal Therapy - (Molar)</t>
  </si>
  <si>
    <t>Inlay / Onlay (One Surface)</t>
  </si>
  <si>
    <t>Extractions - Impacted Tooth: Soft Tissue</t>
  </si>
  <si>
    <t>Extractions - Impacted Tooth: Partial Bony</t>
  </si>
  <si>
    <t>Extractions - Impacted Tooth: Full Bony</t>
  </si>
  <si>
    <t>Limited Orthodontic Treatment</t>
  </si>
  <si>
    <t>Comprehensive Orthodontic Treatment</t>
  </si>
  <si>
    <t>ADA Code</t>
  </si>
  <si>
    <t>FM</t>
  </si>
  <si>
    <t>Expected Claim (Per Employee)</t>
  </si>
  <si>
    <r>
      <t xml:space="preserve">Plan pays </t>
    </r>
    <r>
      <rPr>
        <u/>
        <sz val="11"/>
        <rFont val="Times New Roman"/>
        <family val="1"/>
      </rPr>
      <t>up to:</t>
    </r>
  </si>
  <si>
    <r>
      <t xml:space="preserve">Plan pays </t>
    </r>
    <r>
      <rPr>
        <u/>
        <sz val="11"/>
        <color theme="1"/>
        <rFont val="Times New Roman"/>
        <family val="1"/>
      </rPr>
      <t>up to:</t>
    </r>
  </si>
  <si>
    <t>Ex: Class 1:
Class 2:</t>
  </si>
  <si>
    <t xml:space="preserve">Eligibility:  </t>
  </si>
  <si>
    <t>Eligibility:</t>
  </si>
  <si>
    <t>Monthly Administration Fee</t>
  </si>
  <si>
    <t>D0150</t>
  </si>
  <si>
    <t>CLIENT NAME</t>
  </si>
  <si>
    <t>January 1, 2026 - December 31, 2026</t>
  </si>
  <si>
    <t>Producer</t>
  </si>
  <si>
    <t>Benefits Payable</t>
  </si>
  <si>
    <t>Admission</t>
  </si>
  <si>
    <t>Admission - ICU</t>
  </si>
  <si>
    <t>Daily Stay</t>
  </si>
  <si>
    <t>Daily Stay - ICU</t>
  </si>
  <si>
    <t>Limitations</t>
  </si>
  <si>
    <t>Assumptions</t>
  </si>
  <si>
    <t>Employer Contribution</t>
  </si>
  <si>
    <t>Participation</t>
  </si>
  <si>
    <t>Current &amp; Renewal</t>
  </si>
  <si>
    <t>24 Hour vs Off Job Coverage</t>
  </si>
  <si>
    <t>Hospital Daily Confinement</t>
  </si>
  <si>
    <t>Health Screening</t>
  </si>
  <si>
    <t>PLAN PROVISIONS</t>
  </si>
  <si>
    <t>Issue Age vs Attained Age</t>
  </si>
  <si>
    <t>EE Benefit</t>
  </si>
  <si>
    <t>SP Benefit</t>
  </si>
  <si>
    <t>CH Benefit</t>
  </si>
  <si>
    <t>EE Guarantee Issue</t>
  </si>
  <si>
    <t>SP Guarantee Issue</t>
  </si>
  <si>
    <t>CH Guarantee Issue</t>
  </si>
  <si>
    <t>COVERED ILLNESSES</t>
  </si>
  <si>
    <t>Non Invasive Cancer</t>
  </si>
  <si>
    <t>Childhood Diseases</t>
  </si>
  <si>
    <t>ADDITIONAL BENEFITS</t>
  </si>
  <si>
    <t>Lifetime Payout</t>
  </si>
  <si>
    <t>Reoccurrence</t>
  </si>
  <si>
    <t>Pre - Existing Conditions</t>
  </si>
  <si>
    <t>ASSUMPTIONS</t>
  </si>
  <si>
    <t>Unismoker or Smoker vs Non Smoker Rates</t>
  </si>
  <si>
    <t>Age 35 - Non-Smoker</t>
  </si>
  <si>
    <t>Age 45 - Non-Smoker</t>
  </si>
  <si>
    <t>Age 55 - Non-Smoker</t>
  </si>
  <si>
    <t>LIMITATIONS</t>
  </si>
  <si>
    <t xml:space="preserve">LIFE </t>
  </si>
  <si>
    <t xml:space="preserve">DISABILITY </t>
  </si>
  <si>
    <t>SUPPLEMENTAL</t>
  </si>
  <si>
    <t>Deductible Applies Preventive?</t>
  </si>
  <si>
    <t>No</t>
  </si>
  <si>
    <t>remove drop downs</t>
  </si>
  <si>
    <r>
      <rPr>
        <b/>
        <sz val="11"/>
        <color rgb="FFFF0000"/>
        <rFont val="Times New Roman"/>
        <family val="1"/>
      </rPr>
      <t xml:space="preserve">Calendar/Lifetime </t>
    </r>
    <r>
      <rPr>
        <b/>
        <sz val="11"/>
        <rFont val="Times New Roman"/>
        <family val="1"/>
      </rPr>
      <t xml:space="preserve">Year Deductible </t>
    </r>
  </si>
  <si>
    <r>
      <rPr>
        <b/>
        <sz val="11"/>
        <color rgb="FFFF0000"/>
        <rFont val="Times New Roman"/>
        <family val="1"/>
      </rPr>
      <t xml:space="preserve">Calendar </t>
    </r>
    <r>
      <rPr>
        <b/>
        <sz val="11"/>
        <rFont val="Times New Roman"/>
        <family val="1"/>
      </rPr>
      <t xml:space="preserve">Year Maximum </t>
    </r>
  </si>
  <si>
    <t>Termination Clauses by Carrier</t>
  </si>
  <si>
    <t>Termination Clause</t>
  </si>
  <si>
    <t>Notes</t>
  </si>
  <si>
    <t>**DISCLAIMER ABOUT TERMIANTION CLASUES**</t>
  </si>
  <si>
    <t>Ancillary Carrier</t>
  </si>
  <si>
    <t>$50 (Waived for Preventive)</t>
  </si>
  <si>
    <t>HENDRY COUNTY SCHOOL DISTRICT</t>
  </si>
  <si>
    <t>JANUARY 1, 2027 - DECEMBER 31, 2027</t>
  </si>
  <si>
    <t>MetLife</t>
  </si>
  <si>
    <t>Adult and Child (up to 26)</t>
  </si>
  <si>
    <t>12 Months</t>
  </si>
  <si>
    <t>N/A</t>
  </si>
  <si>
    <t>Covered in Full</t>
  </si>
  <si>
    <t>Through 12/31/28</t>
  </si>
  <si>
    <t>Through 12/31/29</t>
  </si>
  <si>
    <t>90th UCR</t>
  </si>
  <si>
    <t>ASO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</si>
</sst>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
    <numFmt numFmtId="165" formatCode="0.0%"/>
    <numFmt numFmtId="166" formatCode="&quot;$&quot;#,##0.00"/>
    <numFmt numFmtId="167" formatCode="General_)"/>
    <numFmt numFmtId="168" formatCode="00000"/>
    <numFmt numFmtId="169" formatCode="&quot;$&quot;___#\,##0_);[Red]\(&quot;$&quot;___#\,##0\)"/>
    <numFmt numFmtId="170" formatCode="&quot;$&quot;#,##0.0;[Red]\(&quot;$&quot;#,###.0\)"/>
    <numFmt numFmtId="171" formatCode="0.0%;[Red]\(0.0\)"/>
    <numFmt numFmtId="172" formatCode="0.0%;\(0.0%\)"/>
    <numFmt numFmtId="173" formatCode="&quot;12/93&quot;"/>
    <numFmt numFmtId="174" formatCode="0.0000_);\-0.0000\);;@"/>
    <numFmt numFmtId="175" formatCode="#,##0_);\-#,##0\);;@"/>
    <numFmt numFmtId="176" formatCode="00.00%;[Red]\(00.00%\)"/>
    <numFmt numFmtId="177" formatCode="#."/>
    <numFmt numFmtId="178" formatCode="0.0"/>
    <numFmt numFmtId="179" formatCode="&quot;$&quot;* #,##0;\(&quot;$&quot;* #,##0\)"/>
    <numFmt numFmtId="180" formatCode="000000"/>
    <numFmt numFmtId="181" formatCode="#,##0.0"/>
    <numFmt numFmtId="182" formatCode="0.00_)"/>
    <numFmt numFmtId="183" formatCode="0.000000"/>
    <numFmt numFmtId="184" formatCode="&quot;£&quot;#,##0.00;\-&quot;£&quot;#,##0.00"/>
    <numFmt numFmtId="185" formatCode="mm/dd/yy"/>
    <numFmt numFmtId="186" formatCode="0.00000&quot;  &quot;"/>
    <numFmt numFmtId="187" formatCode="0.00%;\(0.00%\)"/>
    <numFmt numFmtId="188" formatCode="&quot;$&quot;#,##0.000_);[Red]\(&quot;$&quot;#,##0.000\)"/>
    <numFmt numFmtId="189" formatCode="&quot;$&quot;#,##0.000"/>
    <numFmt numFmtId="190" formatCode="m/d/yyyy;@"/>
    <numFmt numFmtId="191" formatCode="[$-409]mmmm\ d\,\ yyyy;@"/>
    <numFmt numFmtId="192" formatCode="0.000"/>
    <numFmt numFmtId="193" formatCode="m/d/yy"/>
    <numFmt numFmtId="194" formatCode="[$$-409]#,##0.00"/>
    <numFmt numFmtId="195" formatCode="&quot;$&quot;#,##0.0000"/>
  </numFmts>
  <fonts count="1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color indexed="9"/>
      <name val="Arial"/>
      <family val="2"/>
    </font>
    <font>
      <sz val="12"/>
      <name val="Arial"/>
      <family val="2"/>
    </font>
    <font>
      <sz val="8"/>
      <name val="Arial"/>
      <family val="2"/>
    </font>
    <font>
      <sz val="8"/>
      <name val="Arial"/>
      <family val="2"/>
    </font>
    <font>
      <sz val="10"/>
      <name val="Arial MT"/>
    </font>
    <font>
      <sz val="11"/>
      <name val="Arial"/>
      <family val="2"/>
    </font>
    <font>
      <sz val="12"/>
      <name val="Arial MT"/>
    </font>
    <font>
      <sz val="12"/>
      <name val="Arial"/>
      <family val="2"/>
    </font>
    <font>
      <b/>
      <sz val="10"/>
      <name val="Arial"/>
      <family val="2"/>
    </font>
    <font>
      <sz val="9"/>
      <name val="Geneva"/>
    </font>
    <font>
      <sz val="12"/>
      <name val="Times New Roman"/>
      <family val="1"/>
    </font>
    <font>
      <sz val="11"/>
      <color indexed="8"/>
      <name val="Calibri"/>
      <family val="2"/>
    </font>
    <font>
      <sz val="11"/>
      <color indexed="9"/>
      <name val="Calibri"/>
      <family val="2"/>
    </font>
    <font>
      <sz val="8"/>
      <name val="Times New Roman"/>
      <family val="1"/>
    </font>
    <font>
      <sz val="11"/>
      <color indexed="20"/>
      <name val="Calibri"/>
      <family val="2"/>
    </font>
    <font>
      <sz val="11"/>
      <color indexed="16"/>
      <name val="Calibri"/>
      <family val="2"/>
    </font>
    <font>
      <sz val="9"/>
      <color indexed="12"/>
      <name val="Helvetica"/>
      <family val="2"/>
    </font>
    <font>
      <sz val="10"/>
      <name val="Times New Roman"/>
      <family val="1"/>
    </font>
    <font>
      <sz val="10"/>
      <name val="Times New Roman"/>
      <family val="1"/>
    </font>
    <font>
      <sz val="10"/>
      <name val="Helv"/>
    </font>
    <font>
      <b/>
      <sz val="11"/>
      <color indexed="52"/>
      <name val="Calibri"/>
      <family val="2"/>
    </font>
    <font>
      <b/>
      <sz val="11"/>
      <color indexed="19"/>
      <name val="Calibri"/>
      <family val="2"/>
    </font>
    <font>
      <b/>
      <sz val="11"/>
      <color indexed="10"/>
      <name val="Calibri"/>
      <family val="2"/>
    </font>
    <font>
      <b/>
      <sz val="11"/>
      <color indexed="9"/>
      <name val="Calibri"/>
      <family val="2"/>
    </font>
    <font>
      <b/>
      <sz val="8"/>
      <name val="Arial"/>
      <family val="2"/>
    </font>
    <font>
      <sz val="10"/>
      <color indexed="8"/>
      <name val="Arial"/>
      <family val="2"/>
    </font>
    <font>
      <sz val="15"/>
      <name val="Arial"/>
      <family val="2"/>
    </font>
    <font>
      <sz val="11"/>
      <name val="Times New Roman"/>
      <family val="1"/>
    </font>
    <font>
      <sz val="10"/>
      <name val="MS Serif"/>
      <family val="1"/>
    </font>
    <font>
      <sz val="11"/>
      <name val="Times New Roman"/>
      <family val="1"/>
    </font>
    <font>
      <sz val="10"/>
      <name val="MS Sans Serif"/>
      <family val="2"/>
    </font>
    <font>
      <b/>
      <sz val="11"/>
      <color indexed="8"/>
      <name val="Calibri"/>
      <family val="2"/>
    </font>
    <font>
      <sz val="10"/>
      <color indexed="16"/>
      <name val="MS Serif"/>
      <family val="1"/>
    </font>
    <font>
      <i/>
      <sz val="11"/>
      <color indexed="23"/>
      <name val="Calibri"/>
      <family val="2"/>
    </font>
    <font>
      <sz val="1"/>
      <color indexed="8"/>
      <name val="Courier"/>
      <family val="3"/>
    </font>
    <font>
      <sz val="1"/>
      <color indexed="8"/>
      <name val="Courier"/>
      <family val="3"/>
    </font>
    <font>
      <u/>
      <sz val="1"/>
      <color indexed="16"/>
      <name val="Courier"/>
      <family val="3"/>
    </font>
    <font>
      <b/>
      <sz val="1"/>
      <color indexed="16"/>
      <name val="Courier"/>
      <family val="3"/>
    </font>
    <font>
      <i/>
      <sz val="1"/>
      <color indexed="8"/>
      <name val="Courier"/>
      <family val="3"/>
    </font>
    <font>
      <i/>
      <sz val="1"/>
      <color indexed="8"/>
      <name val="Courier"/>
      <family val="3"/>
    </font>
    <font>
      <b/>
      <u/>
      <sz val="1"/>
      <color indexed="16"/>
      <name val="Courier"/>
      <family val="3"/>
    </font>
    <font>
      <i/>
      <sz val="1"/>
      <color indexed="16"/>
      <name val="Courier"/>
      <family val="3"/>
    </font>
    <font>
      <sz val="1"/>
      <color indexed="16"/>
      <name val="Courier"/>
      <family val="3"/>
    </font>
    <font>
      <sz val="10"/>
      <name val="Helvetica"/>
      <family val="2"/>
    </font>
    <font>
      <sz val="11"/>
      <color indexed="17"/>
      <name val="Calibri"/>
      <family val="2"/>
    </font>
    <font>
      <sz val="12"/>
      <name val="Helvetica"/>
      <family val="2"/>
    </font>
    <font>
      <b/>
      <sz val="12"/>
      <name val="Arial"/>
      <family val="2"/>
    </font>
    <font>
      <b/>
      <sz val="15"/>
      <color indexed="62"/>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1"/>
      <color indexed="62"/>
      <name val="Calibri"/>
      <family val="2"/>
    </font>
    <font>
      <sz val="11"/>
      <color indexed="63"/>
      <name val="Calibri"/>
      <family val="2"/>
    </font>
    <font>
      <sz val="10"/>
      <color indexed="23"/>
      <name val="Arial"/>
      <family val="2"/>
    </font>
    <font>
      <sz val="10"/>
      <color indexed="9"/>
      <name val="Times New Roman"/>
      <family val="1"/>
    </font>
    <font>
      <sz val="10"/>
      <color indexed="9"/>
      <name val="Times New Roman"/>
      <family val="1"/>
    </font>
    <font>
      <sz val="9"/>
      <name val="New York"/>
      <family val="1"/>
    </font>
    <font>
      <sz val="10"/>
      <color indexed="16"/>
      <name val="Arial"/>
      <family val="2"/>
    </font>
    <font>
      <sz val="11"/>
      <color indexed="52"/>
      <name val="Calibri"/>
      <family val="2"/>
    </font>
    <font>
      <sz val="11"/>
      <color indexed="19"/>
      <name val="Calibri"/>
      <family val="2"/>
    </font>
    <font>
      <sz val="11"/>
      <color indexed="10"/>
      <name val="Calibri"/>
      <family val="2"/>
    </font>
    <font>
      <b/>
      <sz val="17"/>
      <name val="Times"/>
      <family val="1"/>
    </font>
    <font>
      <sz val="7"/>
      <color indexed="8"/>
      <name val="Wingdings"/>
      <charset val="2"/>
    </font>
    <font>
      <sz val="11"/>
      <color indexed="60"/>
      <name val="Calibri"/>
      <family val="2"/>
    </font>
    <font>
      <b/>
      <i/>
      <sz val="16"/>
      <name val="Helv"/>
    </font>
    <font>
      <sz val="11.5"/>
      <name val="Times"/>
      <family val="1"/>
    </font>
    <font>
      <sz val="8"/>
      <name val="MS Sans Serif"/>
      <family val="2"/>
    </font>
    <font>
      <b/>
      <sz val="11"/>
      <color indexed="63"/>
      <name val="Calibri"/>
      <family val="2"/>
    </font>
    <font>
      <b/>
      <sz val="10"/>
      <color indexed="12"/>
      <name val="Helvetica"/>
      <family val="2"/>
    </font>
    <font>
      <sz val="10"/>
      <color indexed="12"/>
      <name val="Helvetica"/>
      <family val="2"/>
    </font>
    <font>
      <b/>
      <sz val="10"/>
      <color indexed="8"/>
      <name val="Arial Narrow"/>
      <family val="2"/>
    </font>
    <font>
      <sz val="10"/>
      <name val="MS Sans Serif"/>
      <family val="2"/>
    </font>
    <font>
      <b/>
      <sz val="10"/>
      <name val="MS Sans Serif"/>
      <family val="2"/>
    </font>
    <font>
      <b/>
      <i/>
      <sz val="14"/>
      <name val="Times"/>
      <family val="1"/>
    </font>
    <font>
      <sz val="8"/>
      <name val="Wingdings"/>
      <charset val="2"/>
    </font>
    <font>
      <sz val="10"/>
      <color indexed="8"/>
      <name val="MS Sans Serif"/>
      <family val="2"/>
    </font>
    <font>
      <sz val="8"/>
      <name val="Helv"/>
    </font>
    <font>
      <sz val="9"/>
      <color indexed="12"/>
      <name val="MS Sans Serif"/>
      <family val="2"/>
    </font>
    <font>
      <b/>
      <sz val="18"/>
      <color indexed="62"/>
      <name val="Cambria"/>
      <family val="2"/>
    </font>
    <font>
      <sz val="8"/>
      <name val="MS Sans Serif"/>
      <family val="2"/>
    </font>
    <font>
      <b/>
      <i/>
      <sz val="8"/>
      <name val="Arial"/>
      <family val="2"/>
    </font>
    <font>
      <b/>
      <sz val="8"/>
      <color indexed="8"/>
      <name val="Helv"/>
    </font>
    <font>
      <b/>
      <sz val="8"/>
      <name val="Courier New"/>
      <family val="3"/>
    </font>
    <font>
      <u/>
      <sz val="10"/>
      <name val="Arial"/>
      <family val="2"/>
    </font>
    <font>
      <b/>
      <sz val="18"/>
      <color indexed="56"/>
      <name val="Cambria"/>
      <family val="2"/>
    </font>
    <font>
      <b/>
      <sz val="24"/>
      <name val="Times"/>
      <family val="1"/>
    </font>
    <font>
      <sz val="15"/>
      <name val="Times"/>
      <family val="1"/>
    </font>
    <font>
      <sz val="10"/>
      <color rgb="FF404040"/>
      <name val="Arial"/>
      <family val="2"/>
    </font>
    <font>
      <b/>
      <sz val="10"/>
      <color rgb="FF404040"/>
      <name val="Arial"/>
      <family val="2"/>
    </font>
    <font>
      <b/>
      <sz val="12"/>
      <color theme="0"/>
      <name val="Arial"/>
      <family val="2"/>
    </font>
    <font>
      <i/>
      <sz val="8"/>
      <name val="Arial"/>
      <family val="2"/>
    </font>
    <font>
      <i/>
      <sz val="10"/>
      <name val="Arial"/>
      <family val="2"/>
    </font>
    <font>
      <u/>
      <sz val="12"/>
      <name val="Arial"/>
      <family val="2"/>
    </font>
    <font>
      <u/>
      <sz val="10"/>
      <color rgb="FF404040"/>
      <name val="Arial"/>
      <family val="2"/>
    </font>
    <font>
      <sz val="10"/>
      <color indexed="10"/>
      <name val="Arial"/>
      <family val="2"/>
    </font>
    <font>
      <sz val="10"/>
      <color indexed="17"/>
      <name val="Arial"/>
      <family val="2"/>
    </font>
    <font>
      <sz val="10"/>
      <color indexed="9"/>
      <name val="Arial"/>
      <family val="2"/>
    </font>
    <font>
      <b/>
      <i/>
      <sz val="10"/>
      <name val="Arial"/>
      <family val="2"/>
    </font>
    <font>
      <sz val="9"/>
      <color indexed="12"/>
      <name val="Helvetica"/>
      <family val="2"/>
    </font>
    <font>
      <sz val="10"/>
      <color indexed="8"/>
      <name val="Garamond"/>
      <family val="2"/>
    </font>
    <font>
      <sz val="10"/>
      <name val="Arial Narrow"/>
      <family val="2"/>
    </font>
    <font>
      <sz val="12"/>
      <name val="Helv"/>
    </font>
    <font>
      <b/>
      <sz val="13"/>
      <color indexed="56"/>
      <name val="Calibri"/>
      <family val="2"/>
    </font>
    <font>
      <u/>
      <sz val="10"/>
      <color indexed="12"/>
      <name val="Arial"/>
      <family val="2"/>
    </font>
    <font>
      <b/>
      <sz val="14"/>
      <name val="Helv"/>
    </font>
    <font>
      <sz val="7"/>
      <name val="Small Fonts"/>
      <family val="2"/>
    </font>
    <font>
      <sz val="10"/>
      <color indexed="8"/>
      <name val="Calibri"/>
      <family val="2"/>
    </font>
    <font>
      <sz val="10"/>
      <name val="Helv"/>
      <family val="2"/>
    </font>
    <font>
      <sz val="9"/>
      <name val="Tahoma"/>
      <family val="2"/>
    </font>
    <font>
      <sz val="10"/>
      <name val="Garamond"/>
      <family val="1"/>
    </font>
    <font>
      <sz val="10"/>
      <color rgb="FF000000"/>
      <name val="Arial"/>
      <family val="2"/>
    </font>
    <font>
      <sz val="10"/>
      <name val="Calibri"/>
      <family val="2"/>
    </font>
    <font>
      <b/>
      <sz val="10"/>
      <color indexed="12"/>
      <name val="Helvetica"/>
      <family val="2"/>
    </font>
    <font>
      <sz val="10"/>
      <color indexed="12"/>
      <name val="Helvetica"/>
      <family val="2"/>
    </font>
    <font>
      <b/>
      <i/>
      <sz val="14"/>
      <name val="Times"/>
      <family val="1"/>
    </font>
    <font>
      <sz val="24"/>
      <color indexed="13"/>
      <name val="Helv"/>
    </font>
    <font>
      <b/>
      <sz val="24"/>
      <name val="Times"/>
      <family val="1"/>
    </font>
    <font>
      <sz val="16"/>
      <color indexed="9"/>
      <name val="Arial"/>
      <family val="2"/>
    </font>
    <font>
      <i/>
      <sz val="12"/>
      <color indexed="10"/>
      <name val="Arial"/>
      <family val="2"/>
    </font>
    <font>
      <i/>
      <sz val="10"/>
      <color rgb="FF404040"/>
      <name val="Arial"/>
      <family val="2"/>
    </font>
    <font>
      <b/>
      <sz val="18"/>
      <color theme="0"/>
      <name val="Arial"/>
      <family val="2"/>
    </font>
    <font>
      <b/>
      <sz val="14"/>
      <color rgb="FF002060"/>
      <name val="Arial"/>
      <family val="2"/>
    </font>
    <font>
      <b/>
      <i/>
      <sz val="22"/>
      <color rgb="FF002060"/>
      <name val="Arial"/>
      <family val="2"/>
    </font>
    <font>
      <i/>
      <sz val="14"/>
      <color rgb="FF002060"/>
      <name val="Arial"/>
      <family val="2"/>
    </font>
    <font>
      <sz val="9"/>
      <color indexed="81"/>
      <name val="Tahoma"/>
      <family val="2"/>
    </font>
    <font>
      <b/>
      <sz val="9"/>
      <color indexed="81"/>
      <name val="Tahoma"/>
      <family val="2"/>
    </font>
    <font>
      <b/>
      <sz val="10"/>
      <color rgb="FFC00000"/>
      <name val="Arial"/>
      <family val="2"/>
    </font>
    <font>
      <sz val="10"/>
      <color rgb="FFC00000"/>
      <name val="Arial"/>
      <family val="2"/>
    </font>
    <font>
      <sz val="14"/>
      <name val="Arial"/>
      <family val="2"/>
    </font>
    <font>
      <b/>
      <u/>
      <sz val="18"/>
      <name val="Arial"/>
      <family val="2"/>
    </font>
    <font>
      <i/>
      <sz val="22"/>
      <name val="Arial"/>
      <family val="2"/>
    </font>
    <font>
      <sz val="22"/>
      <name val="Arial"/>
      <family val="2"/>
    </font>
    <font>
      <b/>
      <sz val="10"/>
      <color theme="1"/>
      <name val="Times New Roman"/>
      <family val="1"/>
    </font>
    <font>
      <sz val="11"/>
      <color theme="1"/>
      <name val="Times New Roman"/>
      <family val="1"/>
    </font>
    <font>
      <b/>
      <u/>
      <sz val="11"/>
      <color theme="1"/>
      <name val="Times New Roman"/>
      <family val="1"/>
    </font>
    <font>
      <b/>
      <sz val="11"/>
      <color rgb="FF0070C0"/>
      <name val="Times New Roman"/>
      <family val="1"/>
    </font>
    <font>
      <b/>
      <sz val="12"/>
      <color theme="0"/>
      <name val="Times New Roman"/>
      <family val="1"/>
    </font>
    <font>
      <u/>
      <sz val="10"/>
      <name val="Times New Roman"/>
      <family val="1"/>
    </font>
    <font>
      <sz val="12"/>
      <color theme="0"/>
      <name val="Times New Roman"/>
      <family val="1"/>
    </font>
    <font>
      <i/>
      <sz val="10"/>
      <name val="Times New Roman"/>
      <family val="1"/>
    </font>
    <font>
      <b/>
      <sz val="10"/>
      <name val="Times New Roman"/>
      <family val="1"/>
    </font>
    <font>
      <i/>
      <sz val="8"/>
      <name val="Times New Roman"/>
      <family val="1"/>
    </font>
    <font>
      <b/>
      <u/>
      <sz val="16"/>
      <name val="Times New Roman"/>
      <family val="1"/>
    </font>
    <font>
      <sz val="14"/>
      <name val="Times New Roman"/>
      <family val="1"/>
    </font>
    <font>
      <b/>
      <sz val="12"/>
      <color indexed="9"/>
      <name val="Times New Roman"/>
      <family val="1"/>
    </font>
    <font>
      <sz val="10"/>
      <color rgb="FFFF0000"/>
      <name val="Times New Roman"/>
      <family val="1"/>
    </font>
    <font>
      <b/>
      <sz val="10"/>
      <color rgb="FFFF0000"/>
      <name val="Times New Roman"/>
      <family val="1"/>
    </font>
    <font>
      <b/>
      <u/>
      <sz val="18"/>
      <name val="Times New Roman"/>
      <family val="1"/>
    </font>
    <font>
      <u/>
      <sz val="12"/>
      <name val="Times New Roman"/>
      <family val="1"/>
    </font>
    <font>
      <sz val="10"/>
      <color rgb="FF404040"/>
      <name val="Times New Roman"/>
      <family val="1"/>
    </font>
    <font>
      <sz val="10"/>
      <color indexed="18"/>
      <name val="Times New Roman"/>
      <family val="1"/>
    </font>
    <font>
      <u/>
      <sz val="12"/>
      <color theme="0"/>
      <name val="Times New Roman"/>
      <family val="1"/>
    </font>
    <font>
      <sz val="12"/>
      <color indexed="9"/>
      <name val="Times New Roman"/>
      <family val="1"/>
    </font>
    <font>
      <b/>
      <sz val="11"/>
      <color theme="0"/>
      <name val="Times New Roman"/>
      <family val="1"/>
    </font>
    <font>
      <sz val="10"/>
      <color theme="0"/>
      <name val="Times New Roman"/>
      <family val="1"/>
    </font>
    <font>
      <b/>
      <sz val="11"/>
      <color indexed="9"/>
      <name val="Times New Roman"/>
      <family val="1"/>
    </font>
    <font>
      <b/>
      <u/>
      <sz val="11"/>
      <name val="Times New Roman"/>
      <family val="1"/>
    </font>
    <font>
      <b/>
      <sz val="11"/>
      <name val="Times New Roman"/>
      <family val="1"/>
    </font>
    <font>
      <u/>
      <sz val="11"/>
      <name val="Times New Roman"/>
      <family val="1"/>
    </font>
    <font>
      <u/>
      <sz val="11"/>
      <color rgb="FF404040"/>
      <name val="Times New Roman"/>
      <family val="1"/>
    </font>
    <font>
      <sz val="11"/>
      <color rgb="FF404040"/>
      <name val="Times New Roman"/>
      <family val="1"/>
    </font>
    <font>
      <sz val="11"/>
      <color indexed="10"/>
      <name val="Times New Roman"/>
      <family val="1"/>
    </font>
    <font>
      <sz val="11"/>
      <color rgb="FFC00000"/>
      <name val="Times New Roman"/>
      <family val="1"/>
    </font>
    <font>
      <sz val="11"/>
      <color indexed="32"/>
      <name val="Times New Roman"/>
      <family val="1"/>
    </font>
    <font>
      <b/>
      <i/>
      <sz val="11"/>
      <name val="Times New Roman"/>
      <family val="1"/>
    </font>
    <font>
      <i/>
      <sz val="11"/>
      <name val="Times New Roman"/>
      <family val="1"/>
    </font>
    <font>
      <b/>
      <sz val="11"/>
      <color rgb="FFFF0000"/>
      <name val="Times New Roman"/>
      <family val="1"/>
    </font>
    <font>
      <sz val="11"/>
      <color indexed="18"/>
      <name val="Times New Roman"/>
      <family val="1"/>
    </font>
    <font>
      <b/>
      <sz val="11"/>
      <color theme="1"/>
      <name val="Times New Roman"/>
      <family val="1"/>
    </font>
    <font>
      <u/>
      <sz val="11"/>
      <color theme="1"/>
      <name val="Times New Roman"/>
      <family val="1"/>
    </font>
    <font>
      <b/>
      <sz val="11"/>
      <color rgb="FF404040"/>
      <name val="Times New Roman"/>
      <family val="1"/>
    </font>
    <font>
      <b/>
      <sz val="11"/>
      <color indexed="8"/>
      <name val="Times New Roman"/>
      <family val="1"/>
    </font>
    <font>
      <b/>
      <sz val="11"/>
      <color indexed="17"/>
      <name val="Times New Roman"/>
      <family val="1"/>
    </font>
    <font>
      <sz val="11"/>
      <color rgb="FFFF0000"/>
      <name val="Times New Roman"/>
      <family val="1"/>
    </font>
    <font>
      <b/>
      <sz val="22"/>
      <color rgb="FFFF0000"/>
      <name val="Arial"/>
      <family val="2"/>
    </font>
    <font>
      <i/>
      <sz val="20"/>
      <name val="Arial"/>
      <family val="2"/>
    </font>
    <font>
      <i/>
      <sz val="20"/>
      <color rgb="FFFF0000"/>
      <name val="Arial"/>
      <family val="2"/>
    </font>
    <font>
      <sz val="20"/>
      <name val="Arial"/>
      <family val="2"/>
    </font>
    <font>
      <b/>
      <sz val="26"/>
      <color rgb="FFFF0000"/>
      <name val="Times New Roman"/>
      <family val="1"/>
    </font>
    <font>
      <sz val="22"/>
      <name val="Times New Roman"/>
      <family val="1"/>
    </font>
    <font>
      <sz val="18"/>
      <color rgb="FFFF0000"/>
      <name val="Times New Roman"/>
      <family val="1"/>
    </font>
    <font>
      <i/>
      <sz val="22"/>
      <name val="Times New Roman"/>
      <family val="1"/>
    </font>
    <font>
      <sz val="20"/>
      <name val="Times New Roman"/>
      <family val="1"/>
    </font>
    <font>
      <b/>
      <sz val="22"/>
      <color rgb="FFFF0000"/>
      <name val="Times New Roman"/>
      <family val="1"/>
    </font>
    <font>
      <i/>
      <sz val="20"/>
      <color rgb="FFFF0000"/>
      <name val="Times New Roman"/>
      <family val="1"/>
    </font>
    <font>
      <b/>
      <sz val="10"/>
      <color rgb="FFFF0000"/>
      <name val="Arial"/>
      <family val="2"/>
    </font>
    <font>
      <sz val="10"/>
      <color rgb="FFFF0000"/>
      <name val="Arial"/>
      <family val="2"/>
    </font>
    <font>
      <sz val="9"/>
      <name val="Times New Roman"/>
      <family val="1"/>
    </font>
    <font>
      <sz val="9"/>
      <color theme="1"/>
      <name val="Times New Roman"/>
      <family val="1"/>
    </font>
  </fonts>
  <fills count="64">
    <fill>
      <patternFill patternType="none"/>
    </fill>
    <fill>
      <patternFill patternType="gray125"/>
    </fill>
    <fill>
      <patternFill patternType="solid">
        <fgColor indexed="26"/>
        <bgColor indexed="64"/>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30"/>
        <bgColor indexed="30"/>
      </patternFill>
    </fill>
    <fill>
      <patternFill patternType="solid">
        <fgColor indexed="56"/>
      </patternFill>
    </fill>
    <fill>
      <patternFill patternType="solid">
        <fgColor indexed="10"/>
      </patternFill>
    </fill>
    <fill>
      <patternFill patternType="solid">
        <fgColor indexed="22"/>
        <bgColor indexed="22"/>
      </patternFill>
    </fill>
    <fill>
      <patternFill patternType="solid">
        <fgColor indexed="55"/>
        <bgColor indexed="55"/>
      </patternFill>
    </fill>
    <fill>
      <patternFill patternType="solid">
        <fgColor indexed="53"/>
        <bgColor indexed="53"/>
      </patternFill>
    </fill>
    <fill>
      <patternFill patternType="solid">
        <fgColor indexed="57"/>
      </patternFill>
    </fill>
    <fill>
      <patternFill patternType="solid">
        <fgColor indexed="51"/>
        <bgColor indexed="51"/>
      </patternFill>
    </fill>
    <fill>
      <patternFill patternType="solid">
        <fgColor indexed="45"/>
        <bgColor indexed="45"/>
      </patternFill>
    </fill>
    <fill>
      <patternFill patternType="solid">
        <fgColor indexed="54"/>
        <bgColor indexed="54"/>
      </patternFill>
    </fill>
    <fill>
      <patternFill patternType="solid">
        <fgColor indexed="54"/>
      </patternFill>
    </fill>
    <fill>
      <patternFill patternType="solid">
        <fgColor indexed="49"/>
        <bgColor indexed="49"/>
      </patternFill>
    </fill>
    <fill>
      <patternFill patternType="solid">
        <fgColor indexed="26"/>
        <bgColor indexed="26"/>
      </patternFill>
    </fill>
    <fill>
      <patternFill patternType="solid">
        <fgColor indexed="43"/>
        <bgColor indexed="43"/>
      </patternFill>
    </fill>
    <fill>
      <patternFill patternType="solid">
        <fgColor indexed="29"/>
        <bgColor indexed="29"/>
      </patternFill>
    </fill>
    <fill>
      <patternFill patternType="solid">
        <fgColor indexed="9"/>
        <bgColor indexed="9"/>
      </patternFill>
    </fill>
    <fill>
      <patternFill patternType="solid">
        <fgColor indexed="22"/>
      </patternFill>
    </fill>
    <fill>
      <patternFill patternType="solid">
        <fgColor indexed="9"/>
      </patternFill>
    </fill>
    <fill>
      <patternFill patternType="solid">
        <fgColor indexed="55"/>
      </patternFill>
    </fill>
    <fill>
      <patternFill patternType="solid">
        <fgColor indexed="26"/>
        <bgColor indexed="9"/>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2"/>
        <bgColor indexed="42"/>
      </patternFill>
    </fill>
    <fill>
      <patternFill patternType="gray125">
        <fgColor indexed="23"/>
        <bgColor indexed="22"/>
      </patternFill>
    </fill>
    <fill>
      <patternFill patternType="mediumGray">
        <fgColor indexed="22"/>
      </patternFill>
    </fill>
    <fill>
      <patternFill patternType="darkVertical"/>
    </fill>
    <fill>
      <patternFill patternType="gray0625"/>
    </fill>
    <fill>
      <patternFill patternType="solid">
        <fgColor indexed="13"/>
      </patternFill>
    </fill>
    <fill>
      <patternFill patternType="solid">
        <fgColor indexed="12"/>
      </patternFill>
    </fill>
    <fill>
      <patternFill patternType="solid">
        <fgColor theme="0" tint="-0.14999847407452621"/>
        <bgColor indexed="64"/>
      </patternFill>
    </fill>
    <fill>
      <patternFill patternType="solid">
        <fgColor theme="0" tint="-0.14999847407452621"/>
        <bgColor indexed="23"/>
      </patternFill>
    </fill>
    <fill>
      <patternFill patternType="solid">
        <fgColor theme="0" tint="-0.14999847407452621"/>
        <bgColor indexed="9"/>
      </patternFill>
    </fill>
    <fill>
      <patternFill patternType="solid">
        <fgColor rgb="FF0F3253"/>
        <bgColor indexed="64"/>
      </patternFill>
    </fill>
    <fill>
      <patternFill patternType="solid">
        <fgColor rgb="FF0F3253"/>
        <bgColor indexed="8"/>
      </patternFill>
    </fill>
    <fill>
      <patternFill patternType="solid">
        <fgColor rgb="FFFFFF00"/>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30"/>
      </bottom>
      <diagonal/>
    </border>
    <border>
      <left/>
      <right/>
      <top/>
      <bottom style="thick">
        <color indexed="56"/>
      </bottom>
      <diagonal/>
    </border>
    <border>
      <left/>
      <right/>
      <top/>
      <bottom style="thick">
        <color indexed="44"/>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bottom style="thin">
        <color indexed="64"/>
      </bottom>
      <diagonal/>
    </border>
    <border>
      <left/>
      <right/>
      <top/>
      <bottom style="medium">
        <color indexed="64"/>
      </bottom>
      <diagonal/>
    </border>
    <border>
      <left style="thin">
        <color indexed="64"/>
      </left>
      <right/>
      <top/>
      <bottom style="thin">
        <color indexed="64"/>
      </bottom>
      <diagonal/>
    </border>
    <border>
      <left/>
      <right/>
      <top/>
      <bottom style="double">
        <color indexed="52"/>
      </bottom>
      <diagonal/>
    </border>
    <border>
      <left/>
      <right/>
      <top/>
      <bottom style="double">
        <color indexed="29"/>
      </bottom>
      <diagonal/>
    </border>
    <border>
      <left/>
      <right/>
      <top/>
      <bottom style="double">
        <color indexed="1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style="thin">
        <color indexed="64"/>
      </right>
      <top/>
      <bottom style="thin">
        <color indexed="64"/>
      </bottom>
      <diagonal/>
    </border>
    <border>
      <left/>
      <right/>
      <top style="hair">
        <color indexed="64"/>
      </top>
      <bottom style="hair">
        <color indexed="64"/>
      </bottom>
      <diagonal/>
    </border>
    <border>
      <left/>
      <right/>
      <top style="double">
        <color indexed="64"/>
      </top>
      <bottom/>
      <diagonal/>
    </border>
    <border>
      <left/>
      <right/>
      <top style="thin">
        <color indexed="30"/>
      </top>
      <bottom style="double">
        <color indexed="30"/>
      </bottom>
      <diagonal/>
    </border>
    <border>
      <left/>
      <right/>
      <top style="thin">
        <color indexed="56"/>
      </top>
      <bottom style="double">
        <color indexed="56"/>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bottom style="thick">
        <color indexed="22"/>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624">
    <xf numFmtId="191" fontId="0" fillId="0" borderId="0"/>
    <xf numFmtId="191" fontId="18" fillId="0" borderId="0"/>
    <xf numFmtId="191" fontId="6" fillId="0" borderId="0"/>
    <xf numFmtId="191" fontId="7" fillId="0" borderId="0"/>
    <xf numFmtId="191" fontId="7" fillId="0" borderId="0"/>
    <xf numFmtId="191" fontId="7" fillId="0" borderId="0"/>
    <xf numFmtId="191" fontId="7" fillId="0" borderId="0"/>
    <xf numFmtId="191" fontId="7" fillId="0" borderId="0"/>
    <xf numFmtId="191" fontId="7" fillId="0" borderId="0"/>
    <xf numFmtId="191" fontId="6" fillId="0" borderId="0"/>
    <xf numFmtId="191" fontId="7" fillId="0" borderId="0"/>
    <xf numFmtId="191" fontId="7" fillId="0" borderId="0"/>
    <xf numFmtId="191" fontId="7" fillId="0" borderId="0"/>
    <xf numFmtId="191" fontId="7" fillId="0" borderId="0"/>
    <xf numFmtId="191" fontId="7" fillId="0" borderId="0"/>
    <xf numFmtId="191" fontId="7" fillId="0" borderId="0"/>
    <xf numFmtId="5" fontId="13" fillId="2" borderId="1" applyFont="0" applyFill="0" applyBorder="0" applyAlignment="0" applyProtection="0">
      <alignment vertical="center"/>
    </xf>
    <xf numFmtId="7" fontId="13" fillId="2" borderId="1" applyFont="0" applyFill="0" applyBorder="0" applyAlignment="0" applyProtection="0">
      <alignment vertical="center"/>
    </xf>
    <xf numFmtId="191" fontId="7" fillId="0" borderId="0"/>
    <xf numFmtId="191" fontId="7" fillId="0" borderId="0"/>
    <xf numFmtId="191" fontId="7" fillId="0" borderId="0"/>
    <xf numFmtId="191" fontId="7" fillId="0" borderId="0"/>
    <xf numFmtId="191" fontId="7" fillId="0" borderId="0"/>
    <xf numFmtId="191" fontId="7" fillId="0" borderId="0"/>
    <xf numFmtId="191" fontId="6" fillId="0" borderId="0"/>
    <xf numFmtId="191" fontId="19" fillId="3" borderId="0" applyNumberFormat="0" applyBorder="0" applyAlignment="0" applyProtection="0"/>
    <xf numFmtId="191" fontId="19" fillId="3" borderId="0" applyNumberFormat="0" applyBorder="0" applyAlignment="0" applyProtection="0"/>
    <xf numFmtId="191" fontId="19" fillId="4" borderId="0" applyNumberFormat="0" applyBorder="0" applyAlignment="0" applyProtection="0"/>
    <xf numFmtId="191" fontId="19" fillId="4" borderId="0" applyNumberFormat="0" applyBorder="0" applyAlignment="0" applyProtection="0"/>
    <xf numFmtId="191" fontId="19" fillId="4" borderId="0" applyNumberFormat="0" applyBorder="0" applyAlignment="0" applyProtection="0"/>
    <xf numFmtId="191" fontId="19" fillId="4" borderId="0" applyNumberFormat="0" applyBorder="0" applyAlignment="0" applyProtection="0"/>
    <xf numFmtId="191" fontId="19" fillId="4" borderId="0" applyNumberFormat="0" applyBorder="0" applyAlignment="0" applyProtection="0"/>
    <xf numFmtId="191" fontId="19" fillId="5" borderId="0" applyNumberFormat="0" applyBorder="0" applyAlignment="0" applyProtection="0"/>
    <xf numFmtId="191" fontId="19" fillId="5"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7" borderId="0" applyNumberFormat="0" applyBorder="0" applyAlignment="0" applyProtection="0"/>
    <xf numFmtId="191" fontId="19" fillId="7"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9" borderId="0" applyNumberFormat="0" applyBorder="0" applyAlignment="0" applyProtection="0"/>
    <xf numFmtId="191" fontId="19" fillId="9" borderId="0" applyNumberFormat="0" applyBorder="0" applyAlignment="0" applyProtection="0"/>
    <xf numFmtId="191" fontId="19" fillId="10" borderId="0" applyNumberFormat="0" applyBorder="0" applyAlignment="0" applyProtection="0"/>
    <xf numFmtId="191" fontId="19" fillId="10" borderId="0" applyNumberFormat="0" applyBorder="0" applyAlignment="0" applyProtection="0"/>
    <xf numFmtId="191" fontId="19" fillId="10" borderId="0" applyNumberFormat="0" applyBorder="0" applyAlignment="0" applyProtection="0"/>
    <xf numFmtId="191" fontId="19" fillId="10" borderId="0" applyNumberFormat="0" applyBorder="0" applyAlignment="0" applyProtection="0"/>
    <xf numFmtId="191" fontId="19" fillId="10"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0" borderId="0" applyNumberFormat="0" applyBorder="0" applyAlignment="0" applyProtection="0"/>
    <xf numFmtId="191" fontId="19" fillId="10"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4" borderId="0" applyNumberFormat="0" applyBorder="0" applyAlignment="0" applyProtection="0"/>
    <xf numFmtId="191" fontId="19" fillId="4"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6" borderId="0" applyNumberFormat="0" applyBorder="0" applyAlignment="0" applyProtection="0"/>
    <xf numFmtId="191" fontId="19" fillId="12" borderId="0" applyNumberFormat="0" applyBorder="0" applyAlignment="0" applyProtection="0"/>
    <xf numFmtId="191" fontId="19" fillId="12" borderId="0" applyNumberFormat="0" applyBorder="0" applyAlignment="0" applyProtection="0"/>
    <xf numFmtId="191" fontId="19" fillId="13" borderId="0" applyNumberFormat="0" applyBorder="0" applyAlignment="0" applyProtection="0"/>
    <xf numFmtId="191" fontId="19" fillId="13" borderId="0" applyNumberFormat="0" applyBorder="0" applyAlignment="0" applyProtection="0"/>
    <xf numFmtId="191" fontId="19" fillId="13" borderId="0" applyNumberFormat="0" applyBorder="0" applyAlignment="0" applyProtection="0"/>
    <xf numFmtId="191" fontId="19" fillId="13" borderId="0" applyNumberFormat="0" applyBorder="0" applyAlignment="0" applyProtection="0"/>
    <xf numFmtId="191" fontId="19" fillId="13" borderId="0" applyNumberFormat="0" applyBorder="0" applyAlignment="0" applyProtection="0"/>
    <xf numFmtId="191" fontId="19" fillId="9" borderId="0" applyNumberFormat="0" applyBorder="0" applyAlignment="0" applyProtection="0"/>
    <xf numFmtId="191" fontId="19" fillId="9" borderId="0" applyNumberFormat="0" applyBorder="0" applyAlignment="0" applyProtection="0"/>
    <xf numFmtId="191" fontId="19" fillId="5" borderId="0" applyNumberFormat="0" applyBorder="0" applyAlignment="0" applyProtection="0"/>
    <xf numFmtId="191" fontId="19" fillId="5" borderId="0" applyNumberFormat="0" applyBorder="0" applyAlignment="0" applyProtection="0"/>
    <xf numFmtId="191" fontId="19" fillId="5" borderId="0" applyNumberFormat="0" applyBorder="0" applyAlignment="0" applyProtection="0"/>
    <xf numFmtId="191" fontId="19" fillId="5" borderId="0" applyNumberFormat="0" applyBorder="0" applyAlignment="0" applyProtection="0"/>
    <xf numFmtId="191" fontId="19" fillId="5" borderId="0" applyNumberFormat="0" applyBorder="0" applyAlignment="0" applyProtection="0"/>
    <xf numFmtId="191" fontId="19" fillId="4" borderId="0" applyNumberFormat="0" applyBorder="0" applyAlignment="0" applyProtection="0"/>
    <xf numFmtId="191" fontId="19" fillId="4"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1" borderId="0" applyNumberFormat="0" applyBorder="0" applyAlignment="0" applyProtection="0"/>
    <xf numFmtId="191" fontId="19" fillId="14" borderId="0" applyNumberFormat="0" applyBorder="0" applyAlignment="0" applyProtection="0"/>
    <xf numFmtId="191" fontId="19" fillId="14"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19" fillId="8" borderId="0" applyNumberFormat="0" applyBorder="0" applyAlignment="0" applyProtection="0"/>
    <xf numFmtId="191" fontId="20" fillId="15" borderId="0" applyNumberFormat="0" applyBorder="0" applyAlignment="0" applyProtection="0"/>
    <xf numFmtId="191" fontId="20" fillId="15"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6" borderId="0" applyNumberFormat="0" applyBorder="0" applyAlignment="0" applyProtection="0"/>
    <xf numFmtId="191" fontId="20" fillId="6"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12" borderId="0" applyNumberFormat="0" applyBorder="0" applyAlignment="0" applyProtection="0"/>
    <xf numFmtId="191" fontId="20" fillId="12"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7" borderId="0" applyNumberFormat="0" applyBorder="0" applyAlignment="0" applyProtection="0"/>
    <xf numFmtId="191" fontId="20" fillId="17" borderId="0" applyNumberFormat="0" applyBorder="0" applyAlignment="0" applyProtection="0"/>
    <xf numFmtId="191" fontId="20" fillId="5" borderId="0" applyNumberFormat="0" applyBorder="0" applyAlignment="0" applyProtection="0"/>
    <xf numFmtId="191" fontId="20" fillId="5" borderId="0" applyNumberFormat="0" applyBorder="0" applyAlignment="0" applyProtection="0"/>
    <xf numFmtId="191" fontId="20" fillId="5" borderId="0" applyNumberFormat="0" applyBorder="0" applyAlignment="0" applyProtection="0"/>
    <xf numFmtId="191" fontId="20" fillId="5" borderId="0" applyNumberFormat="0" applyBorder="0" applyAlignment="0" applyProtection="0"/>
    <xf numFmtId="191" fontId="20" fillId="5" borderId="0" applyNumberFormat="0" applyBorder="0" applyAlignment="0" applyProtection="0"/>
    <xf numFmtId="191" fontId="20" fillId="18" borderId="0" applyNumberFormat="0" applyBorder="0" applyAlignment="0" applyProtection="0"/>
    <xf numFmtId="191" fontId="20" fillId="18"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11" borderId="0" applyNumberFormat="0" applyBorder="0" applyAlignment="0" applyProtection="0"/>
    <xf numFmtId="191" fontId="20" fillId="19" borderId="0" applyNumberFormat="0" applyBorder="0" applyAlignment="0" applyProtection="0"/>
    <xf numFmtId="191" fontId="20" fillId="19" borderId="0" applyNumberFormat="0" applyBorder="0" applyAlignment="0" applyProtection="0"/>
    <xf numFmtId="191" fontId="20" fillId="6" borderId="0" applyNumberFormat="0" applyBorder="0" applyAlignment="0" applyProtection="0"/>
    <xf numFmtId="191" fontId="20" fillId="6" borderId="0" applyNumberFormat="0" applyBorder="0" applyAlignment="0" applyProtection="0"/>
    <xf numFmtId="191" fontId="20" fillId="6" borderId="0" applyNumberFormat="0" applyBorder="0" applyAlignment="0" applyProtection="0"/>
    <xf numFmtId="191" fontId="20" fillId="6" borderId="0" applyNumberFormat="0" applyBorder="0" applyAlignment="0" applyProtection="0"/>
    <xf numFmtId="191" fontId="20" fillId="6" borderId="0" applyNumberFormat="0" applyBorder="0" applyAlignment="0" applyProtection="0"/>
    <xf numFmtId="191" fontId="20" fillId="20" borderId="0" applyNumberFormat="0" applyBorder="0" applyAlignment="0" applyProtection="0"/>
    <xf numFmtId="191" fontId="19" fillId="21" borderId="0" applyNumberFormat="0" applyBorder="0" applyAlignment="0" applyProtection="0"/>
    <xf numFmtId="191" fontId="19" fillId="22" borderId="0" applyNumberFormat="0" applyBorder="0" applyAlignment="0" applyProtection="0"/>
    <xf numFmtId="191" fontId="20" fillId="23" borderId="0" applyNumberFormat="0" applyBorder="0" applyAlignment="0" applyProtection="0"/>
    <xf numFmtId="191" fontId="20" fillId="24" borderId="0" applyNumberFormat="0" applyBorder="0" applyAlignment="0" applyProtection="0"/>
    <xf numFmtId="191" fontId="20" fillId="25" borderId="0" applyNumberFormat="0" applyBorder="0" applyAlignment="0" applyProtection="0"/>
    <xf numFmtId="191" fontId="20" fillId="25" borderId="0" applyNumberFormat="0" applyBorder="0" applyAlignment="0" applyProtection="0"/>
    <xf numFmtId="191" fontId="20" fillId="25" borderId="0" applyNumberFormat="0" applyBorder="0" applyAlignment="0" applyProtection="0"/>
    <xf numFmtId="191" fontId="20" fillId="25" borderId="0" applyNumberFormat="0" applyBorder="0" applyAlignment="0" applyProtection="0"/>
    <xf numFmtId="191" fontId="20" fillId="25" borderId="0" applyNumberFormat="0" applyBorder="0" applyAlignment="0" applyProtection="0"/>
    <xf numFmtId="191" fontId="20" fillId="26" borderId="0" applyNumberFormat="0" applyBorder="0" applyAlignment="0" applyProtection="0"/>
    <xf numFmtId="191" fontId="19" fillId="21" borderId="0" applyNumberFormat="0" applyBorder="0" applyAlignment="0" applyProtection="0"/>
    <xf numFmtId="191" fontId="19" fillId="27" borderId="0" applyNumberFormat="0" applyBorder="0" applyAlignment="0" applyProtection="0"/>
    <xf numFmtId="191" fontId="20" fillId="28" borderId="0" applyNumberFormat="0" applyBorder="0" applyAlignment="0" applyProtection="0"/>
    <xf numFmtId="191" fontId="20" fillId="29"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16" borderId="0" applyNumberFormat="0" applyBorder="0" applyAlignment="0" applyProtection="0"/>
    <xf numFmtId="191" fontId="20" fillId="30" borderId="0" applyNumberFormat="0" applyBorder="0" applyAlignment="0" applyProtection="0"/>
    <xf numFmtId="191" fontId="19" fillId="21" borderId="0" applyNumberFormat="0" applyBorder="0" applyAlignment="0" applyProtection="0"/>
    <xf numFmtId="191" fontId="19" fillId="21" borderId="0" applyNumberFormat="0" applyBorder="0" applyAlignment="0" applyProtection="0"/>
    <xf numFmtId="191" fontId="20" fillId="27" borderId="0" applyNumberFormat="0" applyBorder="0" applyAlignment="0" applyProtection="0"/>
    <xf numFmtId="191" fontId="20" fillId="31"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4" borderId="0" applyNumberFormat="0" applyBorder="0" applyAlignment="0" applyProtection="0"/>
    <xf numFmtId="191" fontId="20" fillId="17" borderId="0" applyNumberFormat="0" applyBorder="0" applyAlignment="0" applyProtection="0"/>
    <xf numFmtId="191" fontId="19" fillId="21" borderId="0" applyNumberFormat="0" applyBorder="0" applyAlignment="0" applyProtection="0"/>
    <xf numFmtId="191" fontId="19" fillId="27" borderId="0" applyNumberFormat="0" applyBorder="0" applyAlignment="0" applyProtection="0"/>
    <xf numFmtId="191" fontId="20" fillId="32" borderId="0" applyNumberFormat="0" applyBorder="0" applyAlignment="0" applyProtection="0"/>
    <xf numFmtId="191" fontId="20" fillId="33" borderId="0" applyNumberFormat="0" applyBorder="0" applyAlignment="0" applyProtection="0"/>
    <xf numFmtId="191" fontId="20" fillId="34" borderId="0" applyNumberFormat="0" applyBorder="0" applyAlignment="0" applyProtection="0"/>
    <xf numFmtId="191" fontId="20" fillId="34" borderId="0" applyNumberFormat="0" applyBorder="0" applyAlignment="0" applyProtection="0"/>
    <xf numFmtId="191" fontId="20" fillId="34" borderId="0" applyNumberFormat="0" applyBorder="0" applyAlignment="0" applyProtection="0"/>
    <xf numFmtId="191" fontId="20" fillId="34" borderId="0" applyNumberFormat="0" applyBorder="0" applyAlignment="0" applyProtection="0"/>
    <xf numFmtId="191" fontId="20" fillId="34" borderId="0" applyNumberFormat="0" applyBorder="0" applyAlignment="0" applyProtection="0"/>
    <xf numFmtId="191" fontId="20" fillId="18" borderId="0" applyNumberFormat="0" applyBorder="0" applyAlignment="0" applyProtection="0"/>
    <xf numFmtId="191" fontId="19" fillId="21" borderId="0" applyNumberFormat="0" applyBorder="0" applyAlignment="0" applyProtection="0"/>
    <xf numFmtId="191" fontId="19" fillId="23" borderId="0" applyNumberFormat="0" applyBorder="0" applyAlignment="0" applyProtection="0"/>
    <xf numFmtId="191" fontId="20" fillId="23" borderId="0" applyNumberFormat="0" applyBorder="0" applyAlignment="0" applyProtection="0"/>
    <xf numFmtId="191" fontId="20" fillId="35" borderId="0" applyNumberFormat="0" applyBorder="0" applyAlignment="0" applyProtection="0"/>
    <xf numFmtId="191" fontId="20" fillId="16" borderId="0" applyNumberFormat="0" applyBorder="0" applyAlignment="0" applyProtection="0"/>
    <xf numFmtId="191" fontId="19" fillId="21" borderId="0" applyNumberFormat="0" applyBorder="0" applyAlignment="0" applyProtection="0"/>
    <xf numFmtId="191" fontId="19" fillId="36" borderId="0" applyNumberFormat="0" applyBorder="0" applyAlignment="0" applyProtection="0"/>
    <xf numFmtId="191" fontId="20" fillId="37" borderId="0" applyNumberFormat="0" applyBorder="0" applyAlignment="0" applyProtection="0"/>
    <xf numFmtId="191" fontId="20" fillId="38" borderId="0" applyNumberFormat="0" applyBorder="0" applyAlignment="0" applyProtection="0"/>
    <xf numFmtId="191" fontId="20" fillId="26" borderId="0" applyNumberFormat="0" applyBorder="0" applyAlignment="0" applyProtection="0"/>
    <xf numFmtId="191" fontId="20" fillId="26" borderId="0" applyNumberFormat="0" applyBorder="0" applyAlignment="0" applyProtection="0"/>
    <xf numFmtId="191" fontId="20" fillId="26" borderId="0" applyNumberFormat="0" applyBorder="0" applyAlignment="0" applyProtection="0"/>
    <xf numFmtId="191" fontId="20" fillId="26" borderId="0" applyNumberFormat="0" applyBorder="0" applyAlignment="0" applyProtection="0"/>
    <xf numFmtId="191" fontId="20" fillId="26" borderId="0" applyNumberFormat="0" applyBorder="0" applyAlignment="0" applyProtection="0"/>
    <xf numFmtId="191" fontId="21" fillId="0" borderId="0">
      <alignment horizontal="center" wrapText="1"/>
      <protection locked="0"/>
    </xf>
    <xf numFmtId="191" fontId="22" fillId="5" borderId="0" applyNumberFormat="0" applyBorder="0" applyAlignment="0" applyProtection="0"/>
    <xf numFmtId="191" fontId="23" fillId="36" borderId="0" applyNumberFormat="0" applyBorder="0" applyAlignment="0" applyProtection="0"/>
    <xf numFmtId="191" fontId="22" fillId="9" borderId="0" applyNumberFormat="0" applyBorder="0" applyAlignment="0" applyProtection="0"/>
    <xf numFmtId="191" fontId="22" fillId="9" borderId="0" applyNumberFormat="0" applyBorder="0" applyAlignment="0" applyProtection="0"/>
    <xf numFmtId="191" fontId="22" fillId="9" borderId="0" applyNumberFormat="0" applyBorder="0" applyAlignment="0" applyProtection="0"/>
    <xf numFmtId="191" fontId="22" fillId="9" borderId="0" applyNumberFormat="0" applyBorder="0" applyAlignment="0" applyProtection="0"/>
    <xf numFmtId="191" fontId="22" fillId="9" borderId="0" applyNumberFormat="0" applyBorder="0" applyAlignment="0" applyProtection="0"/>
    <xf numFmtId="3" fontId="7" fillId="39" borderId="0" applyNumberFormat="0"/>
    <xf numFmtId="3" fontId="7" fillId="39" borderId="0" applyNumberFormat="0"/>
    <xf numFmtId="191" fontId="24" fillId="0" borderId="0" applyNumberFormat="0" applyFill="0" applyBorder="0" applyAlignment="0" applyProtection="0">
      <alignment horizontal="right"/>
    </xf>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165" fontId="7" fillId="0" borderId="0" applyFill="0" applyBorder="0" applyAlignment="0"/>
    <xf numFmtId="165" fontId="7" fillId="0" borderId="0" applyFill="0" applyBorder="0" applyAlignment="0"/>
    <xf numFmtId="165" fontId="7" fillId="0" borderId="0" applyFill="0" applyBorder="0" applyAlignment="0"/>
    <xf numFmtId="165" fontId="7" fillId="0" borderId="0" applyFill="0" applyBorder="0" applyAlignment="0"/>
    <xf numFmtId="165" fontId="7" fillId="0" borderId="0" applyFill="0" applyBorder="0" applyAlignment="0"/>
    <xf numFmtId="165" fontId="7" fillId="0" borderId="0" applyFill="0" applyBorder="0" applyAlignment="0"/>
    <xf numFmtId="168" fontId="7" fillId="0" borderId="0" applyFill="0" applyBorder="0" applyAlignment="0"/>
    <xf numFmtId="166" fontId="7" fillId="0" borderId="0" applyFill="0" applyBorder="0" applyAlignment="0"/>
    <xf numFmtId="166" fontId="7" fillId="0" borderId="0" applyFill="0" applyBorder="0" applyAlignment="0"/>
    <xf numFmtId="166" fontId="7" fillId="0" borderId="0" applyFill="0" applyBorder="0" applyAlignment="0"/>
    <xf numFmtId="166" fontId="7" fillId="0" borderId="0" applyFill="0" applyBorder="0" applyAlignment="0"/>
    <xf numFmtId="166" fontId="7" fillId="0" borderId="0" applyFill="0" applyBorder="0" applyAlignment="0"/>
    <xf numFmtId="166" fontId="7" fillId="0" borderId="0" applyFill="0" applyBorder="0" applyAlignment="0"/>
    <xf numFmtId="168" fontId="26" fillId="0" borderId="0" applyFill="0" applyBorder="0" applyAlignment="0"/>
    <xf numFmtId="170" fontId="25" fillId="0" borderId="0" applyFill="0" applyBorder="0" applyAlignment="0"/>
    <xf numFmtId="170" fontId="26" fillId="0" borderId="0" applyFill="0" applyBorder="0" applyAlignment="0"/>
    <xf numFmtId="170" fontId="26" fillId="0" borderId="0" applyFill="0" applyBorder="0" applyAlignment="0"/>
    <xf numFmtId="170" fontId="26" fillId="0" borderId="0" applyFill="0" applyBorder="0" applyAlignment="0"/>
    <xf numFmtId="170" fontId="26" fillId="0" borderId="0" applyFill="0" applyBorder="0" applyAlignment="0"/>
    <xf numFmtId="170" fontId="26" fillId="0" borderId="0" applyFill="0" applyBorder="0" applyAlignment="0"/>
    <xf numFmtId="168" fontId="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168" fontId="7" fillId="0" borderId="0" applyFill="0" applyBorder="0" applyAlignment="0"/>
    <xf numFmtId="171" fontId="25"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14" fontId="10" fillId="0" borderId="0"/>
    <xf numFmtId="191" fontId="28" fillId="40" borderId="2" applyNumberFormat="0" applyAlignment="0" applyProtection="0"/>
    <xf numFmtId="191" fontId="29" fillId="39" borderId="2" applyNumberFormat="0" applyAlignment="0" applyProtection="0"/>
    <xf numFmtId="191" fontId="30" fillId="41" borderId="2" applyNumberFormat="0" applyAlignment="0" applyProtection="0"/>
    <xf numFmtId="191" fontId="30" fillId="41" borderId="2" applyNumberFormat="0" applyAlignment="0" applyProtection="0"/>
    <xf numFmtId="191" fontId="30" fillId="41" borderId="2" applyNumberFormat="0" applyAlignment="0" applyProtection="0"/>
    <xf numFmtId="191" fontId="30" fillId="41" borderId="2" applyNumberFormat="0" applyAlignment="0" applyProtection="0"/>
    <xf numFmtId="191" fontId="30" fillId="41" borderId="2" applyNumberFormat="0" applyAlignment="0" applyProtection="0"/>
    <xf numFmtId="191" fontId="31" fillId="42" borderId="3" applyNumberFormat="0" applyAlignment="0" applyProtection="0"/>
    <xf numFmtId="191" fontId="31" fillId="28" borderId="3" applyNumberFormat="0" applyAlignment="0" applyProtection="0"/>
    <xf numFmtId="191" fontId="32" fillId="8" borderId="0">
      <alignment horizontal="center" wrapText="1"/>
    </xf>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8" fontId="7" fillId="0" borderId="0" applyFont="0" applyFill="0" applyBorder="0" applyAlignment="0" applyProtection="0"/>
    <xf numFmtId="3" fontId="34" fillId="0" borderId="0">
      <alignment horizontal="center" vertical="center"/>
    </xf>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8" fontId="7" fillId="39" borderId="0" applyFont="0" applyFill="0" applyBorder="0" applyAlignment="0" applyProtection="0"/>
    <xf numFmtId="38" fontId="7" fillId="39" borderId="0" applyFont="0" applyFill="0" applyBorder="0" applyAlignment="0" applyProtection="0"/>
    <xf numFmtId="40" fontId="7" fillId="39" borderId="0" applyFont="0" applyFill="0" applyBorder="0" applyAlignment="0" applyProtection="0"/>
    <xf numFmtId="40" fontId="7" fillId="39" borderId="0" applyFont="0" applyFill="0" applyBorder="0" applyAlignment="0" applyProtection="0"/>
    <xf numFmtId="43" fontId="19" fillId="0" borderId="0" applyFont="0" applyFill="0" applyBorder="0" applyAlignment="0" applyProtection="0"/>
    <xf numFmtId="43" fontId="7" fillId="0" borderId="0" applyFont="0" applyFill="0" applyBorder="0" applyAlignment="0" applyProtection="0"/>
    <xf numFmtId="191" fontId="25" fillId="0" borderId="0"/>
    <xf numFmtId="172" fontId="35" fillId="0" borderId="0">
      <protection locked="0"/>
    </xf>
    <xf numFmtId="191" fontId="36" fillId="0" borderId="0" applyNumberFormat="0" applyAlignment="0">
      <alignment horizontal="left"/>
    </xf>
    <xf numFmtId="169" fontId="25"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8" fontId="7" fillId="0" borderId="0" applyFont="0" applyFill="0" applyBorder="0" applyAlignment="0" applyProtection="0"/>
    <xf numFmtId="6" fontId="7" fillId="39" borderId="0" applyFont="0" applyFill="0" applyBorder="0" applyAlignment="0" applyProtection="0"/>
    <xf numFmtId="6" fontId="7" fillId="39" borderId="0" applyFont="0" applyFill="0" applyBorder="0" applyAlignment="0" applyProtection="0"/>
    <xf numFmtId="8" fontId="7" fillId="39" borderId="0" applyFont="0" applyFill="0" applyBorder="0" applyAlignment="0" applyProtection="0"/>
    <xf numFmtId="8" fontId="7" fillId="39"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35" fillId="0" borderId="0">
      <protection locked="0"/>
    </xf>
    <xf numFmtId="173" fontId="25" fillId="0" borderId="0"/>
    <xf numFmtId="3" fontId="7" fillId="43" borderId="0" applyNumberFormat="0" applyFont="0" applyBorder="0" applyAlignment="0">
      <protection locked="0"/>
    </xf>
    <xf numFmtId="3" fontId="7" fillId="43" borderId="0" applyNumberFormat="0" applyFont="0" applyBorder="0" applyAlignment="0">
      <protection locked="0"/>
    </xf>
    <xf numFmtId="191" fontId="10" fillId="44" borderId="4" applyNumberFormat="0" applyFont="0" applyAlignment="0" applyProtection="0"/>
    <xf numFmtId="172" fontId="35" fillId="0" borderId="0">
      <protection locked="0"/>
    </xf>
    <xf numFmtId="14" fontId="33" fillId="0" borderId="0" applyFill="0" applyBorder="0" applyAlignment="0"/>
    <xf numFmtId="172" fontId="37" fillId="0" borderId="0">
      <protection locked="0"/>
    </xf>
    <xf numFmtId="174" fontId="32" fillId="45" borderId="0" applyFont="0" applyFill="0" applyBorder="0" applyAlignment="0" applyProtection="0">
      <alignment vertical="center"/>
    </xf>
    <xf numFmtId="175" fontId="32" fillId="45" borderId="0" applyFont="0" applyFill="0" applyBorder="0" applyAlignment="0" applyProtection="0">
      <alignment vertical="center"/>
    </xf>
    <xf numFmtId="39" fontId="32" fillId="46" borderId="0" applyFont="0" applyFill="0" applyBorder="0" applyAlignment="0" applyProtection="0">
      <alignment vertical="center"/>
    </xf>
    <xf numFmtId="38" fontId="38" fillId="0" borderId="5">
      <alignment vertical="center"/>
    </xf>
    <xf numFmtId="176" fontId="25" fillId="0" borderId="0"/>
    <xf numFmtId="191" fontId="39" fillId="47" borderId="0" applyNumberFormat="0" applyBorder="0" applyAlignment="0" applyProtection="0"/>
    <xf numFmtId="191" fontId="39" fillId="48" borderId="0" applyNumberFormat="0" applyBorder="0" applyAlignment="0" applyProtection="0"/>
    <xf numFmtId="191" fontId="39" fillId="49" borderId="0" applyNumberFormat="0" applyBorder="0" applyAlignment="0" applyProtection="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168" fontId="7" fillId="0" borderId="0" applyFill="0" applyBorder="0" applyAlignment="0"/>
    <xf numFmtId="171" fontId="25"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191" fontId="40" fillId="0" borderId="0" applyNumberFormat="0" applyAlignment="0">
      <alignment horizontal="left"/>
    </xf>
    <xf numFmtId="191" fontId="41" fillId="0" borderId="0" applyNumberFormat="0" applyFill="0" applyBorder="0" applyAlignment="0" applyProtection="0"/>
    <xf numFmtId="191" fontId="41" fillId="0" borderId="0" applyNumberFormat="0" applyFill="0" applyBorder="0" applyAlignment="0" applyProtection="0"/>
    <xf numFmtId="191" fontId="42"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77" fontId="44" fillId="0" borderId="0">
      <protection locked="0"/>
    </xf>
    <xf numFmtId="191" fontId="42"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77" fontId="45" fillId="0" borderId="0">
      <protection locked="0"/>
    </xf>
    <xf numFmtId="191" fontId="46" fillId="0" borderId="0">
      <protection locked="0"/>
    </xf>
    <xf numFmtId="191" fontId="47" fillId="0" borderId="0">
      <protection locked="0"/>
    </xf>
    <xf numFmtId="191" fontId="47" fillId="0" borderId="0">
      <protection locked="0"/>
    </xf>
    <xf numFmtId="191" fontId="47" fillId="0" borderId="0">
      <protection locked="0"/>
    </xf>
    <xf numFmtId="191" fontId="47" fillId="0" borderId="0">
      <protection locked="0"/>
    </xf>
    <xf numFmtId="191" fontId="47" fillId="0" borderId="0">
      <protection locked="0"/>
    </xf>
    <xf numFmtId="177" fontId="48" fillId="0" borderId="0">
      <protection locked="0"/>
    </xf>
    <xf numFmtId="191" fontId="42"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77" fontId="45" fillId="0" borderId="0">
      <protection locked="0"/>
    </xf>
    <xf numFmtId="191" fontId="42"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77" fontId="49" fillId="0" borderId="0">
      <protection locked="0"/>
    </xf>
    <xf numFmtId="191" fontId="42"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91" fontId="43" fillId="0" borderId="0">
      <protection locked="0"/>
    </xf>
    <xf numFmtId="177" fontId="50" fillId="0" borderId="0">
      <protection locked="0"/>
    </xf>
    <xf numFmtId="191" fontId="46" fillId="0" borderId="0">
      <protection locked="0"/>
    </xf>
    <xf numFmtId="191" fontId="47" fillId="0" borderId="0">
      <protection locked="0"/>
    </xf>
    <xf numFmtId="191" fontId="47" fillId="0" borderId="0">
      <protection locked="0"/>
    </xf>
    <xf numFmtId="191" fontId="47" fillId="0" borderId="0">
      <protection locked="0"/>
    </xf>
    <xf numFmtId="191" fontId="47" fillId="0" borderId="0">
      <protection locked="0"/>
    </xf>
    <xf numFmtId="191" fontId="47" fillId="0" borderId="0">
      <protection locked="0"/>
    </xf>
    <xf numFmtId="177" fontId="45" fillId="0" borderId="0">
      <protection locked="0"/>
    </xf>
    <xf numFmtId="172" fontId="35" fillId="0" borderId="0">
      <protection locked="0"/>
    </xf>
    <xf numFmtId="178" fontId="51" fillId="0" borderId="0" applyFont="0" applyFill="0" applyBorder="0" applyAlignment="0" applyProtection="0"/>
    <xf numFmtId="172" fontId="37" fillId="0" borderId="0">
      <protection locked="0"/>
    </xf>
    <xf numFmtId="191" fontId="52" fillId="7" borderId="0" applyNumberFormat="0" applyBorder="0" applyAlignment="0" applyProtection="0"/>
    <xf numFmtId="191" fontId="52" fillId="50"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3" fillId="0" borderId="0" applyNumberFormat="0" applyFill="0" applyBorder="0"/>
    <xf numFmtId="38" fontId="10" fillId="45" borderId="0" applyNumberFormat="0" applyBorder="0" applyAlignment="0" applyProtection="0"/>
    <xf numFmtId="179" fontId="51" fillId="0" borderId="0" applyFill="0" applyBorder="0" applyAlignment="0" applyProtection="0"/>
    <xf numFmtId="191" fontId="54" fillId="0" borderId="6" applyNumberFormat="0" applyAlignment="0" applyProtection="0">
      <alignment horizontal="left" vertical="center"/>
    </xf>
    <xf numFmtId="191" fontId="54" fillId="0" borderId="7">
      <alignment horizontal="left" vertical="center"/>
    </xf>
    <xf numFmtId="172" fontId="35" fillId="0" borderId="0">
      <protection locked="0"/>
    </xf>
    <xf numFmtId="191" fontId="55" fillId="0" borderId="8" applyNumberFormat="0" applyFill="0" applyAlignment="0" applyProtection="0"/>
    <xf numFmtId="191" fontId="55" fillId="0" borderId="9" applyNumberFormat="0" applyFill="0" applyAlignment="0" applyProtection="0"/>
    <xf numFmtId="191" fontId="55" fillId="0" borderId="9" applyNumberFormat="0" applyFill="0" applyAlignment="0" applyProtection="0"/>
    <xf numFmtId="191" fontId="55" fillId="0" borderId="9" applyNumberFormat="0" applyFill="0" applyAlignment="0" applyProtection="0"/>
    <xf numFmtId="191" fontId="55" fillId="0" borderId="9" applyNumberFormat="0" applyFill="0" applyAlignment="0" applyProtection="0"/>
    <xf numFmtId="191" fontId="55" fillId="0" borderId="9" applyNumberFormat="0" applyFill="0" applyAlignment="0" applyProtection="0"/>
    <xf numFmtId="172" fontId="35" fillId="0" borderId="0">
      <protection locked="0"/>
    </xf>
    <xf numFmtId="191" fontId="56" fillId="0" borderId="10" applyNumberFormat="0" applyFill="0" applyAlignment="0" applyProtection="0"/>
    <xf numFmtId="191" fontId="56" fillId="0" borderId="11" applyNumberFormat="0" applyFill="0" applyAlignment="0" applyProtection="0"/>
    <xf numFmtId="191" fontId="56" fillId="0" borderId="11" applyNumberFormat="0" applyFill="0" applyAlignment="0" applyProtection="0"/>
    <xf numFmtId="191" fontId="56" fillId="0" borderId="11" applyNumberFormat="0" applyFill="0" applyAlignment="0" applyProtection="0"/>
    <xf numFmtId="191" fontId="56" fillId="0" borderId="11" applyNumberFormat="0" applyFill="0" applyAlignment="0" applyProtection="0"/>
    <xf numFmtId="191" fontId="56" fillId="0" borderId="11" applyNumberFormat="0" applyFill="0" applyAlignment="0" applyProtection="0"/>
    <xf numFmtId="191" fontId="57" fillId="0" borderId="12" applyNumberFormat="0" applyFill="0" applyAlignment="0" applyProtection="0"/>
    <xf numFmtId="191" fontId="58" fillId="0" borderId="13" applyNumberFormat="0" applyFill="0" applyAlignment="0" applyProtection="0"/>
    <xf numFmtId="191" fontId="58" fillId="0" borderId="13" applyNumberFormat="0" applyFill="0" applyAlignment="0" applyProtection="0"/>
    <xf numFmtId="191" fontId="58" fillId="0" borderId="13" applyNumberFormat="0" applyFill="0" applyAlignment="0" applyProtection="0"/>
    <xf numFmtId="191" fontId="58" fillId="0" borderId="13" applyNumberFormat="0" applyFill="0" applyAlignment="0" applyProtection="0"/>
    <xf numFmtId="191" fontId="58" fillId="0" borderId="13" applyNumberFormat="0" applyFill="0" applyAlignment="0" applyProtection="0"/>
    <xf numFmtId="191" fontId="58" fillId="0" borderId="13" applyNumberFormat="0" applyFill="0" applyAlignment="0" applyProtection="0"/>
    <xf numFmtId="191" fontId="57" fillId="0" borderId="0" applyNumberFormat="0" applyFill="0" applyBorder="0" applyAlignment="0" applyProtection="0"/>
    <xf numFmtId="191" fontId="58" fillId="0" borderId="0" applyNumberFormat="0" applyFill="0" applyBorder="0" applyAlignment="0" applyProtection="0"/>
    <xf numFmtId="191" fontId="58" fillId="0" borderId="0" applyNumberFormat="0" applyFill="0" applyBorder="0" applyAlignment="0" applyProtection="0"/>
    <xf numFmtId="191" fontId="58" fillId="0" borderId="0" applyNumberFormat="0" applyFill="0" applyBorder="0" applyAlignment="0" applyProtection="0"/>
    <xf numFmtId="191" fontId="58" fillId="0" borderId="0" applyNumberFormat="0" applyFill="0" applyBorder="0" applyAlignment="0" applyProtection="0"/>
    <xf numFmtId="191" fontId="58" fillId="0" borderId="0" applyNumberFormat="0" applyFill="0" applyBorder="0" applyAlignment="0" applyProtection="0"/>
    <xf numFmtId="191" fontId="58" fillId="0" borderId="0" applyNumberFormat="0" applyFill="0" applyBorder="0" applyAlignment="0" applyProtection="0"/>
    <xf numFmtId="191" fontId="16" fillId="0" borderId="14" applyNumberFormat="0" applyProtection="0"/>
    <xf numFmtId="191" fontId="59" fillId="0" borderId="15">
      <alignment horizontal="center"/>
    </xf>
    <xf numFmtId="191" fontId="59" fillId="0" borderId="0">
      <alignment horizontal="center"/>
    </xf>
    <xf numFmtId="191" fontId="60" fillId="10" borderId="2" applyNumberFormat="0" applyAlignment="0" applyProtection="0"/>
    <xf numFmtId="10" fontId="10" fillId="2" borderId="4" applyNumberFormat="0" applyBorder="0" applyAlignment="0" applyProtection="0"/>
    <xf numFmtId="191" fontId="61" fillId="37" borderId="2" applyNumberFormat="0" applyAlignment="0" applyProtection="0"/>
    <xf numFmtId="191" fontId="60" fillId="13" borderId="2" applyNumberFormat="0" applyAlignment="0" applyProtection="0"/>
    <xf numFmtId="191" fontId="60" fillId="13" borderId="2" applyNumberFormat="0" applyAlignment="0" applyProtection="0"/>
    <xf numFmtId="191" fontId="60" fillId="13" borderId="2" applyNumberFormat="0" applyAlignment="0" applyProtection="0"/>
    <xf numFmtId="191" fontId="60" fillId="13" borderId="2" applyNumberFormat="0" applyAlignment="0" applyProtection="0"/>
    <xf numFmtId="191" fontId="60" fillId="13" borderId="2" applyNumberFormat="0" applyAlignment="0" applyProtection="0"/>
    <xf numFmtId="191" fontId="62" fillId="51" borderId="0" applyNumberFormat="0" applyBorder="0" applyAlignment="0" applyProtection="0"/>
    <xf numFmtId="191" fontId="63" fillId="0" borderId="0" applyNumberFormat="0" applyFill="0" applyBorder="0" applyAlignment="0" applyProtection="0">
      <protection locked="0"/>
    </xf>
    <xf numFmtId="191" fontId="63" fillId="0" borderId="0" applyNumberFormat="0" applyFill="0" applyBorder="0" applyAlignment="0" applyProtection="0">
      <protection locked="0"/>
    </xf>
    <xf numFmtId="191" fontId="63" fillId="0" borderId="0" applyNumberFormat="0" applyFill="0" applyBorder="0" applyAlignment="0" applyProtection="0">
      <protection locked="0"/>
    </xf>
    <xf numFmtId="191" fontId="63" fillId="0" borderId="0" applyNumberFormat="0" applyFill="0" applyBorder="0" applyAlignment="0" applyProtection="0">
      <protection locked="0"/>
    </xf>
    <xf numFmtId="191" fontId="63" fillId="0" borderId="0" applyNumberFormat="0" applyFill="0" applyBorder="0" applyAlignment="0" applyProtection="0">
      <protection locked="0"/>
    </xf>
    <xf numFmtId="191" fontId="63" fillId="0" borderId="0" applyNumberFormat="0" applyFill="0" applyBorder="0" applyAlignment="0" applyProtection="0">
      <protection locked="0"/>
    </xf>
    <xf numFmtId="191" fontId="64" fillId="0" borderId="0" applyNumberFormat="0" applyFill="0" applyBorder="0" applyAlignment="0" applyProtection="0">
      <protection locked="0"/>
    </xf>
    <xf numFmtId="180" fontId="65" fillId="0" borderId="16" applyNumberFormat="0" applyFont="0" applyBorder="0" applyAlignment="0">
      <alignment horizontal="left"/>
    </xf>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168" fontId="7" fillId="0" borderId="0" applyFill="0" applyBorder="0" applyAlignment="0"/>
    <xf numFmtId="171" fontId="25"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191" fontId="66" fillId="0" borderId="0" applyNumberFormat="0" applyFill="0" applyBorder="0" applyAlignment="0"/>
    <xf numFmtId="191" fontId="67" fillId="0" borderId="17" applyNumberFormat="0" applyFill="0" applyAlignment="0" applyProtection="0"/>
    <xf numFmtId="191" fontId="68" fillId="0" borderId="18" applyNumberFormat="0" applyFill="0" applyAlignment="0" applyProtection="0"/>
    <xf numFmtId="191" fontId="69" fillId="0" borderId="19" applyNumberFormat="0" applyFill="0" applyAlignment="0" applyProtection="0"/>
    <xf numFmtId="191" fontId="69" fillId="0" borderId="19" applyNumberFormat="0" applyFill="0" applyAlignment="0" applyProtection="0"/>
    <xf numFmtId="191" fontId="69" fillId="0" borderId="19" applyNumberFormat="0" applyFill="0" applyAlignment="0" applyProtection="0"/>
    <xf numFmtId="191" fontId="69" fillId="0" borderId="19" applyNumberFormat="0" applyFill="0" applyAlignment="0" applyProtection="0"/>
    <xf numFmtId="191" fontId="69" fillId="0" borderId="19" applyNumberFormat="0" applyFill="0" applyAlignment="0" applyProtection="0"/>
    <xf numFmtId="37" fontId="32" fillId="40" borderId="0"/>
    <xf numFmtId="49" fontId="70" fillId="0" borderId="0" applyNumberFormat="0">
      <alignment vertical="top" wrapText="1"/>
    </xf>
    <xf numFmtId="181" fontId="7" fillId="0" borderId="0"/>
    <xf numFmtId="191" fontId="71" fillId="46" borderId="20">
      <alignment horizontal="left" vertical="top" wrapText="1" indent="1"/>
    </xf>
    <xf numFmtId="191" fontId="72" fillId="13" borderId="0" applyNumberFormat="0" applyBorder="0" applyAlignment="0" applyProtection="0"/>
    <xf numFmtId="191" fontId="68" fillId="37" borderId="0" applyNumberFormat="0" applyBorder="0" applyAlignment="0" applyProtection="0"/>
    <xf numFmtId="191" fontId="68" fillId="13" borderId="0" applyNumberFormat="0" applyBorder="0" applyAlignment="0" applyProtection="0"/>
    <xf numFmtId="191" fontId="68" fillId="13" borderId="0" applyNumberFormat="0" applyBorder="0" applyAlignment="0" applyProtection="0"/>
    <xf numFmtId="191" fontId="68" fillId="13" borderId="0" applyNumberFormat="0" applyBorder="0" applyAlignment="0" applyProtection="0"/>
    <xf numFmtId="191" fontId="68" fillId="13" borderId="0" applyNumberFormat="0" applyBorder="0" applyAlignment="0" applyProtection="0"/>
    <xf numFmtId="191" fontId="68" fillId="13" borderId="0" applyNumberFormat="0" applyBorder="0" applyAlignment="0" applyProtection="0"/>
    <xf numFmtId="191" fontId="25" fillId="0" borderId="0"/>
    <xf numFmtId="182" fontId="73" fillId="0" borderId="0"/>
    <xf numFmtId="191" fontId="6" fillId="0" borderId="0"/>
    <xf numFmtId="191" fontId="6" fillId="0" borderId="0"/>
    <xf numFmtId="191" fontId="7" fillId="0" borderId="0"/>
    <xf numFmtId="191" fontId="7" fillId="0" borderId="0"/>
    <xf numFmtId="191" fontId="7" fillId="0" borderId="0"/>
    <xf numFmtId="191" fontId="7" fillId="0" borderId="0"/>
    <xf numFmtId="191" fontId="7" fillId="0" borderId="0"/>
    <xf numFmtId="191" fontId="7" fillId="0" borderId="0"/>
    <xf numFmtId="191" fontId="7" fillId="0" borderId="0"/>
    <xf numFmtId="191" fontId="7" fillId="0" borderId="0"/>
    <xf numFmtId="191" fontId="7" fillId="0" borderId="0"/>
    <xf numFmtId="191" fontId="7" fillId="0" borderId="0" applyBorder="0"/>
    <xf numFmtId="191" fontId="7" fillId="0" borderId="0" applyBorder="0"/>
    <xf numFmtId="191" fontId="7" fillId="0" borderId="0" applyBorder="0"/>
    <xf numFmtId="191" fontId="7" fillId="0" borderId="0" applyBorder="0"/>
    <xf numFmtId="191" fontId="7" fillId="0" borderId="0" applyBorder="0"/>
    <xf numFmtId="191" fontId="7" fillId="0" borderId="0"/>
    <xf numFmtId="191" fontId="7" fillId="0" borderId="0"/>
    <xf numFmtId="191" fontId="7" fillId="0" borderId="0"/>
    <xf numFmtId="191" fontId="7" fillId="0" borderId="0"/>
    <xf numFmtId="191" fontId="7" fillId="0" borderId="0"/>
    <xf numFmtId="191" fontId="7" fillId="0" borderId="0"/>
    <xf numFmtId="191" fontId="7" fillId="0" borderId="0"/>
    <xf numFmtId="191" fontId="74" fillId="0" borderId="0" applyNumberFormat="0" applyFill="0" applyBorder="0" applyProtection="0">
      <alignment vertical="top" wrapText="1"/>
    </xf>
    <xf numFmtId="40" fontId="75" fillId="0" borderId="0"/>
    <xf numFmtId="191" fontId="12" fillId="0" borderId="0"/>
    <xf numFmtId="191" fontId="15" fillId="0" borderId="0"/>
    <xf numFmtId="191" fontId="17" fillId="0" borderId="0"/>
    <xf numFmtId="167" fontId="14" fillId="0" borderId="0"/>
    <xf numFmtId="191" fontId="12" fillId="0" borderId="0"/>
    <xf numFmtId="191" fontId="15" fillId="0" borderId="0"/>
    <xf numFmtId="191" fontId="6" fillId="0" borderId="0"/>
    <xf numFmtId="191" fontId="15" fillId="0" borderId="0"/>
    <xf numFmtId="191" fontId="15" fillId="0" borderId="0"/>
    <xf numFmtId="191" fontId="15" fillId="0" borderId="0"/>
    <xf numFmtId="191" fontId="6" fillId="8" borderId="21" applyNumberFormat="0" applyFont="0" applyAlignment="0" applyProtection="0"/>
    <xf numFmtId="191" fontId="6" fillId="36" borderId="21" applyNumberFormat="0" applyFont="0" applyAlignment="0" applyProtection="0"/>
    <xf numFmtId="191" fontId="7" fillId="36" borderId="21" applyNumberFormat="0" applyFont="0" applyAlignment="0" applyProtection="0"/>
    <xf numFmtId="191" fontId="7" fillId="36" borderId="21" applyNumberFormat="0" applyFont="0" applyAlignment="0" applyProtection="0"/>
    <xf numFmtId="191" fontId="7" fillId="36" borderId="21" applyNumberFormat="0" applyFont="0" applyAlignment="0" applyProtection="0"/>
    <xf numFmtId="191" fontId="7" fillId="36" borderId="21" applyNumberFormat="0" applyFont="0" applyAlignment="0" applyProtection="0"/>
    <xf numFmtId="191" fontId="7" fillId="36" borderId="21" applyNumberFormat="0" applyFont="0" applyAlignment="0" applyProtection="0"/>
    <xf numFmtId="191" fontId="7" fillId="36" borderId="21" applyNumberFormat="0" applyFont="0" applyAlignment="0" applyProtection="0"/>
    <xf numFmtId="191" fontId="7" fillId="8" borderId="21" applyNumberFormat="0" applyFont="0" applyAlignment="0" applyProtection="0"/>
    <xf numFmtId="191" fontId="12" fillId="8" borderId="21" applyNumberFormat="0" applyFont="0" applyAlignment="0" applyProtection="0"/>
    <xf numFmtId="191" fontId="12" fillId="8" borderId="21" applyNumberFormat="0" applyFont="0" applyAlignment="0" applyProtection="0"/>
    <xf numFmtId="191" fontId="12" fillId="8" borderId="21" applyNumberFormat="0" applyFont="0" applyAlignment="0" applyProtection="0"/>
    <xf numFmtId="191" fontId="12" fillId="8" borderId="21" applyNumberFormat="0" applyFont="0" applyAlignment="0" applyProtection="0"/>
    <xf numFmtId="191" fontId="12" fillId="8" borderId="21" applyNumberFormat="0" applyFont="0" applyAlignment="0" applyProtection="0"/>
    <xf numFmtId="191" fontId="12" fillId="8" borderId="21" applyNumberFormat="0" applyFont="0" applyAlignment="0" applyProtection="0"/>
    <xf numFmtId="191" fontId="76" fillId="40" borderId="22" applyNumberFormat="0" applyAlignment="0" applyProtection="0"/>
    <xf numFmtId="191" fontId="76" fillId="39" borderId="22" applyNumberFormat="0" applyAlignment="0" applyProtection="0"/>
    <xf numFmtId="191" fontId="76" fillId="41" borderId="22" applyNumberFormat="0" applyAlignment="0" applyProtection="0"/>
    <xf numFmtId="191" fontId="76" fillId="41" borderId="22" applyNumberFormat="0" applyAlignment="0" applyProtection="0"/>
    <xf numFmtId="191" fontId="76" fillId="41" borderId="22" applyNumberFormat="0" applyAlignment="0" applyProtection="0"/>
    <xf numFmtId="191" fontId="76" fillId="41" borderId="22" applyNumberFormat="0" applyAlignment="0" applyProtection="0"/>
    <xf numFmtId="191" fontId="76" fillId="41" borderId="22" applyNumberFormat="0" applyAlignment="0" applyProtection="0"/>
    <xf numFmtId="14" fontId="21" fillId="0" borderId="0">
      <alignment horizontal="center" wrapText="1"/>
      <protection locked="0"/>
    </xf>
    <xf numFmtId="9" fontId="6" fillId="0" borderId="0" applyFont="0" applyFill="0" applyBorder="0" applyAlignment="0" applyProtection="0"/>
    <xf numFmtId="170" fontId="25"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68" fontId="7" fillId="0" borderId="0" applyFont="0" applyFill="0" applyBorder="0" applyAlignment="0" applyProtection="0"/>
    <xf numFmtId="183" fontId="25"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3" fontId="26" fillId="0" borderId="0" applyFont="0" applyFill="0" applyBorder="0" applyAlignment="0" applyProtection="0"/>
    <xf numFmtId="184" fontId="26" fillId="0" borderId="0" applyFont="0" applyFill="0" applyBorder="0" applyAlignment="0" applyProtection="0"/>
    <xf numFmtId="10" fontId="6"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39" borderId="0" applyFont="0" applyFill="0" applyBorder="0" applyAlignment="0" applyProtection="0"/>
    <xf numFmtId="9" fontId="7" fillId="39" borderId="0" applyFont="0" applyFill="0" applyBorder="0" applyAlignment="0" applyProtection="0"/>
    <xf numFmtId="10" fontId="7" fillId="39"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0" fontId="7" fillId="39" borderId="0" applyFont="0" applyFill="0" applyBorder="0" applyAlignment="0" applyProtection="0"/>
    <xf numFmtId="9" fontId="7" fillId="0" borderId="0" applyFont="0" applyFill="0" applyBorder="0" applyAlignment="0" applyProtection="0"/>
    <xf numFmtId="9" fontId="19"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91" fontId="77" fillId="0" borderId="0" applyNumberFormat="0" applyFill="0" applyBorder="0" applyProtection="0">
      <alignment horizontal="right"/>
    </xf>
    <xf numFmtId="191" fontId="78" fillId="0" borderId="0" applyNumberFormat="0" applyFill="0" applyBorder="0" applyProtection="0">
      <alignment horizontal="right"/>
    </xf>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44" fontId="27" fillId="0" borderId="0" applyFill="0" applyBorder="0" applyAlignment="0"/>
    <xf numFmtId="168" fontId="7" fillId="0" borderId="0" applyFill="0" applyBorder="0" applyAlignment="0"/>
    <xf numFmtId="171" fontId="25"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71" fontId="26" fillId="0" borderId="0" applyFill="0" applyBorder="0" applyAlignment="0"/>
    <xf numFmtId="168" fontId="7" fillId="0" borderId="0" applyFill="0" applyBorder="0" applyAlignment="0"/>
    <xf numFmtId="169" fontId="25"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9" fontId="26" fillId="0" borderId="0" applyFill="0" applyBorder="0" applyAlignment="0"/>
    <xf numFmtId="168" fontId="7" fillId="0" borderId="0" applyFill="0" applyBorder="0" applyAlignment="0"/>
    <xf numFmtId="191" fontId="79" fillId="45" borderId="0"/>
    <xf numFmtId="191" fontId="80" fillId="0" borderId="0" applyNumberFormat="0" applyFont="0" applyFill="0" applyBorder="0" applyAlignment="0" applyProtection="0">
      <alignment horizontal="left"/>
    </xf>
    <xf numFmtId="15" fontId="38" fillId="0" borderId="0" applyFont="0" applyFill="0" applyBorder="0" applyAlignment="0" applyProtection="0"/>
    <xf numFmtId="4" fontId="38" fillId="0" borderId="0" applyFont="0" applyFill="0" applyBorder="0" applyAlignment="0" applyProtection="0"/>
    <xf numFmtId="191" fontId="81" fillId="0" borderId="15">
      <alignment horizontal="center"/>
    </xf>
    <xf numFmtId="3" fontId="38" fillId="0" borderId="0" applyFont="0" applyFill="0" applyBorder="0" applyAlignment="0" applyProtection="0"/>
    <xf numFmtId="191" fontId="38" fillId="52" borderId="0" applyNumberFormat="0" applyFont="0" applyBorder="0" applyAlignment="0" applyProtection="0"/>
    <xf numFmtId="191" fontId="82" fillId="0" borderId="0" applyNumberFormat="0" applyFill="0" applyBorder="0" applyAlignment="0" applyProtection="0"/>
    <xf numFmtId="191" fontId="83" fillId="53" borderId="0" applyNumberFormat="0" applyFont="0" applyBorder="0" applyAlignment="0">
      <alignment horizontal="center"/>
    </xf>
    <xf numFmtId="191" fontId="84" fillId="0" borderId="23" applyNumberFormat="0" applyBorder="0"/>
    <xf numFmtId="185" fontId="85" fillId="0" borderId="0" applyNumberFormat="0" applyFill="0" applyBorder="0" applyAlignment="0" applyProtection="0">
      <alignment horizontal="left"/>
    </xf>
    <xf numFmtId="167" fontId="86" fillId="0" borderId="24">
      <alignment horizontal="left"/>
      <protection locked="0"/>
    </xf>
    <xf numFmtId="167" fontId="86" fillId="0" borderId="24">
      <alignment horizontal="left"/>
      <protection locked="0"/>
    </xf>
    <xf numFmtId="167" fontId="86" fillId="0" borderId="24">
      <alignment horizontal="left"/>
      <protection locked="0"/>
    </xf>
    <xf numFmtId="167" fontId="86" fillId="0" borderId="24">
      <alignment horizontal="left"/>
      <protection locked="0"/>
    </xf>
    <xf numFmtId="167" fontId="86" fillId="0" borderId="24">
      <alignment horizontal="left"/>
      <protection locked="0"/>
    </xf>
    <xf numFmtId="167" fontId="86" fillId="0" borderId="24">
      <alignment horizontal="left"/>
      <protection locked="0"/>
    </xf>
    <xf numFmtId="167" fontId="86" fillId="0" borderId="24">
      <alignment horizontal="left"/>
      <protection locked="0"/>
    </xf>
    <xf numFmtId="191" fontId="83" fillId="1" borderId="7" applyNumberFormat="0" applyFont="0" applyAlignment="0">
      <alignment horizontal="center"/>
    </xf>
    <xf numFmtId="191" fontId="26" fillId="54" borderId="25" applyNumberFormat="0" applyFont="0" applyBorder="0" applyAlignment="0" applyProtection="0">
      <alignment wrapText="1"/>
    </xf>
    <xf numFmtId="191" fontId="26" fillId="54" borderId="25" applyNumberFormat="0" applyFont="0" applyBorder="0" applyAlignment="0" applyProtection="0">
      <alignment wrapText="1"/>
    </xf>
    <xf numFmtId="191" fontId="26" fillId="54" borderId="25" applyNumberFormat="0" applyFont="0" applyBorder="0" applyAlignment="0" applyProtection="0">
      <alignment wrapText="1"/>
    </xf>
    <xf numFmtId="191" fontId="26" fillId="54" borderId="25" applyNumberFormat="0" applyFont="0" applyBorder="0" applyAlignment="0" applyProtection="0">
      <alignment wrapText="1"/>
    </xf>
    <xf numFmtId="191" fontId="26" fillId="54" borderId="25" applyNumberFormat="0" applyFont="0" applyBorder="0" applyAlignment="0" applyProtection="0">
      <alignment wrapText="1"/>
    </xf>
    <xf numFmtId="191" fontId="26" fillId="54" borderId="25" applyNumberFormat="0" applyFont="0" applyBorder="0" applyAlignment="0" applyProtection="0">
      <alignment wrapText="1"/>
    </xf>
    <xf numFmtId="191" fontId="87" fillId="0" borderId="0" applyNumberFormat="0" applyFill="0" applyBorder="0" applyAlignment="0" applyProtection="0"/>
    <xf numFmtId="191" fontId="16" fillId="0" borderId="0" applyNumberFormat="0" applyProtection="0"/>
    <xf numFmtId="191" fontId="16" fillId="0" borderId="0" applyNumberFormat="0" applyProtection="0"/>
    <xf numFmtId="191" fontId="16" fillId="0" borderId="0" applyNumberFormat="0" applyProtection="0"/>
    <xf numFmtId="186" fontId="26" fillId="0" borderId="0" applyFont="0" applyFill="0" applyBorder="0" applyAlignment="0" applyProtection="0"/>
    <xf numFmtId="191" fontId="88" fillId="0" borderId="0"/>
    <xf numFmtId="191" fontId="88" fillId="0" borderId="0"/>
    <xf numFmtId="191" fontId="75" fillId="0" borderId="0" applyNumberFormat="0" applyFill="0" applyBorder="0" applyAlignment="0">
      <alignment horizontal="center"/>
    </xf>
    <xf numFmtId="191" fontId="6" fillId="0" borderId="0"/>
    <xf numFmtId="191" fontId="7" fillId="0" borderId="0"/>
    <xf numFmtId="191" fontId="7" fillId="0" borderId="0"/>
    <xf numFmtId="191" fontId="89" fillId="0" borderId="0" applyFont="0" applyAlignment="0">
      <alignment horizontal="centerContinuous"/>
    </xf>
    <xf numFmtId="40" fontId="90" fillId="0" borderId="0" applyBorder="0">
      <alignment horizontal="right"/>
    </xf>
    <xf numFmtId="8" fontId="16" fillId="0" borderId="26" applyProtection="0"/>
    <xf numFmtId="191" fontId="9" fillId="0" borderId="0" applyNumberFormat="0" applyFont="0" applyFill="0" applyBorder="0" applyAlignment="0"/>
    <xf numFmtId="191" fontId="91" fillId="41" borderId="0"/>
    <xf numFmtId="49" fontId="33"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91" fontId="7" fillId="0" borderId="0" applyFill="0" applyBorder="0" applyAlignment="0"/>
    <xf numFmtId="168" fontId="7" fillId="0" borderId="0" applyFill="0" applyBorder="0" applyAlignment="0"/>
    <xf numFmtId="187" fontId="25" fillId="0" borderId="0" applyFill="0" applyBorder="0" applyAlignment="0"/>
    <xf numFmtId="187" fontId="26" fillId="0" borderId="0" applyFill="0" applyBorder="0" applyAlignment="0"/>
    <xf numFmtId="187" fontId="26" fillId="0" borderId="0" applyFill="0" applyBorder="0" applyAlignment="0"/>
    <xf numFmtId="187" fontId="26" fillId="0" borderId="0" applyFill="0" applyBorder="0" applyAlignment="0"/>
    <xf numFmtId="187" fontId="26" fillId="0" borderId="0" applyFill="0" applyBorder="0" applyAlignment="0"/>
    <xf numFmtId="187" fontId="26" fillId="0" borderId="0" applyFill="0" applyBorder="0" applyAlignment="0"/>
    <xf numFmtId="168" fontId="7" fillId="0" borderId="0" applyFill="0" applyBorder="0" applyAlignment="0"/>
    <xf numFmtId="191" fontId="6" fillId="41" borderId="0"/>
    <xf numFmtId="191" fontId="92" fillId="0" borderId="0"/>
    <xf numFmtId="191" fontId="93" fillId="0" borderId="0" applyNumberFormat="0" applyFill="0" applyBorder="0" applyAlignment="0" applyProtection="0"/>
    <xf numFmtId="191" fontId="93" fillId="0" borderId="0" applyNumberFormat="0" applyFill="0" applyBorder="0" applyAlignment="0" applyProtection="0"/>
    <xf numFmtId="191" fontId="87" fillId="0" borderId="0" applyNumberFormat="0" applyFill="0" applyBorder="0" applyAlignment="0" applyProtection="0"/>
    <xf numFmtId="191" fontId="87" fillId="0" borderId="0" applyNumberFormat="0" applyFill="0" applyBorder="0" applyAlignment="0" applyProtection="0"/>
    <xf numFmtId="191" fontId="87" fillId="0" borderId="0" applyNumberFormat="0" applyFill="0" applyBorder="0" applyAlignment="0" applyProtection="0"/>
    <xf numFmtId="191" fontId="87" fillId="0" borderId="0" applyNumberFormat="0" applyFill="0" applyBorder="0" applyAlignment="0" applyProtection="0"/>
    <xf numFmtId="191" fontId="87" fillId="0" borderId="0" applyNumberFormat="0" applyFill="0" applyBorder="0" applyAlignment="0" applyProtection="0"/>
    <xf numFmtId="191" fontId="94" fillId="0" borderId="0" applyNumberFormat="0" applyFill="0" applyBorder="0" applyAlignment="0" applyProtection="0"/>
    <xf numFmtId="191" fontId="95" fillId="0" borderId="0" applyNumberFormat="0"/>
    <xf numFmtId="172" fontId="35" fillId="0" borderId="26">
      <protection locked="0"/>
    </xf>
    <xf numFmtId="191" fontId="39" fillId="0" borderId="27" applyNumberFormat="0" applyFill="0" applyAlignment="0" applyProtection="0"/>
    <xf numFmtId="191" fontId="39" fillId="0" borderId="28" applyNumberFormat="0" applyFill="0" applyAlignment="0" applyProtection="0"/>
    <xf numFmtId="191" fontId="39" fillId="0" borderId="28" applyNumberFormat="0" applyFill="0" applyAlignment="0" applyProtection="0"/>
    <xf numFmtId="191" fontId="39" fillId="0" borderId="28" applyNumberFormat="0" applyFill="0" applyAlignment="0" applyProtection="0"/>
    <xf numFmtId="191" fontId="39" fillId="0" borderId="28" applyNumberFormat="0" applyFill="0" applyAlignment="0" applyProtection="0"/>
    <xf numFmtId="191" fontId="39" fillId="0" borderId="28" applyNumberFormat="0" applyFill="0" applyAlignment="0" applyProtection="0"/>
    <xf numFmtId="191" fontId="69" fillId="0" borderId="0" applyNumberFormat="0" applyFill="0" applyBorder="0" applyAlignment="0" applyProtection="0"/>
    <xf numFmtId="191" fontId="69" fillId="0" borderId="0" applyNumberFormat="0" applyFill="0" applyBorder="0" applyAlignment="0" applyProtection="0"/>
    <xf numFmtId="191" fontId="26" fillId="0" borderId="29">
      <alignment horizontal="center" vertical="top"/>
    </xf>
    <xf numFmtId="191" fontId="6" fillId="0" borderId="0"/>
    <xf numFmtId="165" fontId="38" fillId="0" borderId="0"/>
    <xf numFmtId="192" fontId="38" fillId="0" borderId="0"/>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107"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8" fillId="40" borderId="2" applyNumberFormat="0" applyAlignment="0" applyProtection="0"/>
    <xf numFmtId="191" fontId="28" fillId="40" borderId="2" applyNumberFormat="0" applyAlignment="0" applyProtection="0"/>
    <xf numFmtId="191" fontId="28" fillId="40" borderId="2" applyNumberFormat="0" applyAlignment="0" applyProtection="0"/>
    <xf numFmtId="191" fontId="28" fillId="40" borderId="2" applyNumberFormat="0" applyAlignment="0" applyProtection="0"/>
    <xf numFmtId="191" fontId="28" fillId="40" borderId="2" applyNumberFormat="0" applyAlignment="0" applyProtection="0"/>
    <xf numFmtId="191" fontId="28" fillId="40" borderId="2" applyNumberFormat="0" applyAlignment="0" applyProtection="0"/>
    <xf numFmtId="191" fontId="28" fillId="40" borderId="2" applyNumberFormat="0" applyAlignment="0" applyProtection="0"/>
    <xf numFmtId="191" fontId="28" fillId="40" borderId="2" applyNumberFormat="0" applyAlignment="0" applyProtection="0"/>
    <xf numFmtId="191" fontId="6" fillId="0" borderId="0"/>
    <xf numFmtId="191" fontId="6" fillId="0" borderId="0"/>
    <xf numFmtId="43" fontId="6" fillId="0" borderId="0" applyFont="0" applyFill="0" applyBorder="0" applyAlignment="0" applyProtection="0"/>
    <xf numFmtId="43" fontId="6" fillId="0" borderId="0" applyFont="0" applyFill="0" applyBorder="0" applyAlignment="0" applyProtection="0"/>
    <xf numFmtId="4" fontId="38" fillId="0" borderId="0" applyFont="0" applyFill="0" applyBorder="0" applyAlignment="0" applyProtection="0">
      <alignment vertical="top"/>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0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08" fillId="0" borderId="0" applyFont="0" applyFill="0" applyBorder="0" applyAlignment="0" applyProtection="0"/>
    <xf numFmtId="44" fontId="108" fillId="0" borderId="0" applyFont="0" applyFill="0" applyBorder="0" applyAlignment="0" applyProtection="0"/>
    <xf numFmtId="44" fontId="6" fillId="0" borderId="0" applyFont="0" applyFill="0" applyBorder="0" applyAlignment="0" applyProtection="0"/>
    <xf numFmtId="8" fontId="10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91" fontId="110" fillId="0" borderId="0"/>
    <xf numFmtId="191" fontId="110" fillId="0" borderId="0"/>
    <xf numFmtId="191" fontId="110" fillId="0" borderId="37"/>
    <xf numFmtId="191" fontId="110" fillId="0" borderId="37"/>
    <xf numFmtId="191" fontId="110" fillId="0" borderId="37"/>
    <xf numFmtId="191" fontId="110" fillId="0" borderId="37"/>
    <xf numFmtId="191" fontId="110" fillId="0" borderId="37"/>
    <xf numFmtId="191" fontId="110" fillId="0" borderId="37"/>
    <xf numFmtId="191" fontId="110" fillId="0" borderId="37"/>
    <xf numFmtId="191" fontId="110" fillId="0" borderId="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6" fontId="21" fillId="0" borderId="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2" fontId="6" fillId="0" borderId="0" applyFont="0" applyFill="0" applyBorder="0" applyAlignment="0" applyProtection="0"/>
    <xf numFmtId="38" fontId="10" fillId="45" borderId="0" applyNumberFormat="0" applyBorder="0" applyAlignment="0" applyProtection="0"/>
    <xf numFmtId="191" fontId="111" fillId="0" borderId="38" applyNumberFormat="0" applyFill="0" applyAlignment="0" applyProtection="0"/>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91" fontId="112" fillId="0" borderId="0" applyNumberFormat="0" applyFill="0" applyBorder="0" applyAlignment="0" applyProtection="0">
      <alignment vertical="top"/>
      <protection locked="0"/>
    </xf>
    <xf numFmtId="10" fontId="10" fillId="2" borderId="4" applyNumberFormat="0" applyBorder="0" applyAlignment="0" applyProtection="0"/>
    <xf numFmtId="10" fontId="10" fillId="2" borderId="4" applyNumberFormat="0" applyBorder="0" applyAlignment="0" applyProtection="0"/>
    <xf numFmtId="10" fontId="10" fillId="2" borderId="4" applyNumberFormat="0" applyBorder="0" applyAlignment="0" applyProtection="0"/>
    <xf numFmtId="10" fontId="10" fillId="2" borderId="4" applyNumberFormat="0" applyBorder="0" applyAlignment="0" applyProtection="0"/>
    <xf numFmtId="10" fontId="10" fillId="2" borderId="4" applyNumberFormat="0" applyBorder="0" applyAlignment="0" applyProtection="0"/>
    <xf numFmtId="10" fontId="10" fillId="2" borderId="4" applyNumberFormat="0" applyBorder="0" applyAlignment="0" applyProtection="0"/>
    <xf numFmtId="10" fontId="10" fillId="2" borderId="4" applyNumberFormat="0" applyBorder="0" applyAlignment="0" applyProtection="0"/>
    <xf numFmtId="10" fontId="10" fillId="2" borderId="4" applyNumberFormat="0" applyBorder="0" applyAlignment="0" applyProtection="0"/>
    <xf numFmtId="10" fontId="10" fillId="2" borderId="4" applyNumberFormat="0" applyBorder="0" applyAlignment="0" applyProtection="0"/>
    <xf numFmtId="191" fontId="60" fillId="10" borderId="2" applyNumberFormat="0" applyAlignment="0" applyProtection="0"/>
    <xf numFmtId="191" fontId="60" fillId="10" borderId="2" applyNumberFormat="0" applyAlignment="0" applyProtection="0"/>
    <xf numFmtId="191" fontId="60" fillId="10" borderId="2" applyNumberFormat="0" applyAlignment="0" applyProtection="0"/>
    <xf numFmtId="191" fontId="60" fillId="10" borderId="2" applyNumberFormat="0" applyAlignment="0" applyProtection="0"/>
    <xf numFmtId="191" fontId="60" fillId="10" borderId="2" applyNumberFormat="0" applyAlignment="0" applyProtection="0"/>
    <xf numFmtId="191" fontId="60" fillId="10" borderId="2" applyNumberFormat="0" applyAlignment="0" applyProtection="0"/>
    <xf numFmtId="191" fontId="60" fillId="10" borderId="2" applyNumberFormat="0" applyAlignment="0" applyProtection="0"/>
    <xf numFmtId="191" fontId="60" fillId="10" borderId="2" applyNumberFormat="0" applyAlignment="0" applyProtection="0"/>
    <xf numFmtId="191" fontId="110" fillId="0" borderId="0"/>
    <xf numFmtId="191" fontId="113" fillId="55" borderId="37"/>
    <xf numFmtId="191" fontId="113" fillId="55" borderId="37"/>
    <xf numFmtId="191" fontId="113" fillId="55" borderId="37"/>
    <xf numFmtId="191" fontId="113" fillId="55" borderId="37"/>
    <xf numFmtId="191" fontId="113" fillId="55" borderId="37"/>
    <xf numFmtId="191" fontId="113" fillId="55" borderId="37"/>
    <xf numFmtId="191" fontId="113" fillId="55" borderId="37"/>
    <xf numFmtId="191" fontId="38" fillId="0" borderId="0"/>
    <xf numFmtId="37" fontId="114" fillId="0" borderId="0"/>
    <xf numFmtId="191" fontId="115"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108" fillId="0" borderId="0"/>
    <xf numFmtId="191" fontId="108"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11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alignment wrapText="1"/>
    </xf>
    <xf numFmtId="191" fontId="6" fillId="0" borderId="0">
      <alignment wrapText="1"/>
    </xf>
    <xf numFmtId="191" fontId="6" fillId="0" borderId="0">
      <alignment wrapText="1"/>
    </xf>
    <xf numFmtId="191" fontId="6" fillId="0" borderId="0">
      <alignment wrapText="1"/>
    </xf>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alignment wrapText="1"/>
    </xf>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33" fillId="0" borderId="0">
      <alignment vertical="top"/>
    </xf>
    <xf numFmtId="191" fontId="33" fillId="0" borderId="0">
      <alignment vertical="top"/>
    </xf>
    <xf numFmtId="191" fontId="6" fillId="0" borderId="0"/>
    <xf numFmtId="191" fontId="6" fillId="0" borderId="0"/>
    <xf numFmtId="191" fontId="6" fillId="0" borderId="0"/>
    <xf numFmtId="191" fontId="6" fillId="0" borderId="0">
      <alignment wrapText="1"/>
    </xf>
    <xf numFmtId="191" fontId="6" fillId="0" borderId="0">
      <alignment wrapText="1"/>
    </xf>
    <xf numFmtId="191" fontId="6" fillId="0" borderId="0">
      <alignment wrapText="1"/>
    </xf>
    <xf numFmtId="191" fontId="6" fillId="0" borderId="0">
      <alignment wrapText="1"/>
    </xf>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alignment wrapText="1"/>
    </xf>
    <xf numFmtId="191" fontId="6" fillId="0" borderId="0"/>
    <xf numFmtId="191" fontId="6"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6"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6"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117" fillId="0" borderId="0"/>
    <xf numFmtId="191" fontId="118" fillId="0" borderId="0" applyProtection="0"/>
    <xf numFmtId="191" fontId="118" fillId="0" borderId="0" applyProtection="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5" fillId="0" borderId="0"/>
    <xf numFmtId="191" fontId="109" fillId="0" borderId="0"/>
    <xf numFmtId="191" fontId="6" fillId="0" borderId="0"/>
    <xf numFmtId="191" fontId="6" fillId="0" borderId="0"/>
    <xf numFmtId="191" fontId="6" fillId="0" borderId="0"/>
    <xf numFmtId="191" fontId="6" fillId="0" borderId="0"/>
    <xf numFmtId="191" fontId="109" fillId="0" borderId="0"/>
    <xf numFmtId="191" fontId="118" fillId="0" borderId="0" applyProtection="0"/>
    <xf numFmtId="191" fontId="119" fillId="0" borderId="0"/>
    <xf numFmtId="191" fontId="5" fillId="0" borderId="0"/>
    <xf numFmtId="191" fontId="5" fillId="0" borderId="0"/>
    <xf numFmtId="191" fontId="117"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115" fillId="0" borderId="0"/>
    <xf numFmtId="191" fontId="120" fillId="0" borderId="0"/>
    <xf numFmtId="191" fontId="120" fillId="0" borderId="0"/>
    <xf numFmtId="191" fontId="120" fillId="0" borderId="0"/>
    <xf numFmtId="191" fontId="6" fillId="0" borderId="0"/>
    <xf numFmtId="191" fontId="19"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3" fontId="27" fillId="0" borderId="0"/>
    <xf numFmtId="193" fontId="27" fillId="0" borderId="0"/>
    <xf numFmtId="193" fontId="27"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65" fontId="27"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9" fillId="0" borderId="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19"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19" fillId="8" borderId="21" applyNumberFormat="0" applyFont="0" applyAlignment="0" applyProtection="0"/>
    <xf numFmtId="191" fontId="19" fillId="8" borderId="21" applyNumberFormat="0" applyFont="0" applyAlignment="0" applyProtection="0"/>
    <xf numFmtId="191" fontId="19" fillId="8" borderId="21" applyNumberFormat="0" applyFont="0" applyAlignment="0" applyProtection="0"/>
    <xf numFmtId="191" fontId="19" fillId="8" borderId="21" applyNumberFormat="0" applyFont="0" applyAlignment="0" applyProtection="0"/>
    <xf numFmtId="191" fontId="19" fillId="8" borderId="21" applyNumberFormat="0" applyFont="0" applyAlignment="0" applyProtection="0"/>
    <xf numFmtId="191" fontId="19" fillId="8" borderId="21" applyNumberFormat="0" applyFont="0" applyAlignment="0" applyProtection="0"/>
    <xf numFmtId="191" fontId="19"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6" fillId="8" borderId="21" applyNumberFormat="0" applyFont="0" applyAlignment="0" applyProtection="0"/>
    <xf numFmtId="191" fontId="76" fillId="40" borderId="22" applyNumberFormat="0" applyAlignment="0" applyProtection="0"/>
    <xf numFmtId="191" fontId="76" fillId="40" borderId="22" applyNumberFormat="0" applyAlignment="0" applyProtection="0"/>
    <xf numFmtId="191" fontId="76" fillId="40" borderId="22" applyNumberFormat="0" applyAlignment="0" applyProtection="0"/>
    <xf numFmtId="191" fontId="76" fillId="40" borderId="22" applyNumberFormat="0" applyAlignment="0" applyProtection="0"/>
    <xf numFmtId="191" fontId="76" fillId="40" borderId="22" applyNumberFormat="0" applyAlignment="0" applyProtection="0"/>
    <xf numFmtId="191" fontId="76" fillId="40" borderId="22" applyNumberFormat="0" applyAlignment="0" applyProtection="0"/>
    <xf numFmtId="191" fontId="76" fillId="40" borderId="22" applyNumberFormat="0" applyAlignment="0" applyProtection="0"/>
    <xf numFmtId="191" fontId="76" fillId="40" borderId="22"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121"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122"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23"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110" fillId="0" borderId="0"/>
    <xf numFmtId="191" fontId="1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38" fontId="10" fillId="0" borderId="0"/>
    <xf numFmtId="191" fontId="10" fillId="0" borderId="0" applyNumberFormat="0" applyFill="0" applyBorder="0" applyProtection="0"/>
    <xf numFmtId="191" fontId="10" fillId="0" borderId="0" applyNumberFormat="0" applyFill="0" applyBorder="0" applyProtection="0"/>
    <xf numFmtId="191" fontId="32" fillId="0" borderId="0" applyNumberFormat="0" applyFill="0" applyBorder="0" applyProtection="0"/>
    <xf numFmtId="191" fontId="6" fillId="0" borderId="0" applyNumberFormat="0" applyFont="0" applyFill="0" applyBorder="0" applyProtection="0">
      <alignment horizontal="left" vertical="top" wrapText="1"/>
    </xf>
    <xf numFmtId="191" fontId="6" fillId="0" borderId="0" applyNumberFormat="0" applyFont="0" applyFill="0" applyBorder="0" applyProtection="0">
      <alignment horizontal="left" vertical="top" wrapText="1"/>
    </xf>
    <xf numFmtId="191" fontId="6" fillId="0" borderId="0" applyNumberFormat="0" applyFont="0" applyFill="0" applyBorder="0" applyProtection="0">
      <alignment horizontal="left" vertical="top" wrapText="1"/>
    </xf>
    <xf numFmtId="191" fontId="6" fillId="0" borderId="0" applyNumberFormat="0" applyFont="0" applyFill="0" applyBorder="0" applyProtection="0">
      <alignment horizontal="left" vertical="top" wrapText="1"/>
    </xf>
    <xf numFmtId="191" fontId="110" fillId="0" borderId="37"/>
    <xf numFmtId="191" fontId="110" fillId="0" borderId="37"/>
    <xf numFmtId="191" fontId="110" fillId="0" borderId="37"/>
    <xf numFmtId="191" fontId="110" fillId="0" borderId="37"/>
    <xf numFmtId="191" fontId="110" fillId="0" borderId="37"/>
    <xf numFmtId="191" fontId="110" fillId="0" borderId="37"/>
    <xf numFmtId="191" fontId="110" fillId="0" borderId="37"/>
    <xf numFmtId="191" fontId="110" fillId="0" borderId="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0" fillId="45" borderId="4" applyNumberFormat="0" applyFont="0" applyFill="0" applyAlignment="0" applyProtection="0"/>
    <xf numFmtId="191" fontId="124" fillId="56" borderId="0"/>
    <xf numFmtId="191" fontId="110" fillId="0" borderId="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125"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39" fillId="0" borderId="39" applyNumberFormat="0" applyFill="0" applyAlignment="0" applyProtection="0"/>
    <xf numFmtId="191" fontId="39" fillId="0" borderId="39" applyNumberFormat="0" applyFill="0" applyAlignment="0" applyProtection="0"/>
    <xf numFmtId="191" fontId="39" fillId="0" borderId="39" applyNumberFormat="0" applyFill="0" applyAlignment="0" applyProtection="0"/>
    <xf numFmtId="191" fontId="39" fillId="0" borderId="39" applyNumberFormat="0" applyFill="0" applyAlignment="0" applyProtection="0"/>
    <xf numFmtId="191" fontId="39" fillId="0" borderId="39" applyNumberFormat="0" applyFill="0" applyAlignment="0" applyProtection="0"/>
    <xf numFmtId="191" fontId="39" fillId="0" borderId="39" applyNumberFormat="0" applyFill="0" applyAlignment="0" applyProtection="0"/>
    <xf numFmtId="191" fontId="39" fillId="0" borderId="39" applyNumberFormat="0" applyFill="0" applyAlignment="0" applyProtection="0"/>
    <xf numFmtId="191" fontId="39" fillId="0" borderId="39" applyNumberFormat="0" applyFill="0" applyAlignment="0" applyProtection="0"/>
    <xf numFmtId="191" fontId="110" fillId="0" borderId="0"/>
    <xf numFmtId="191" fontId="113" fillId="0" borderId="40"/>
    <xf numFmtId="191" fontId="110" fillId="0" borderId="0"/>
    <xf numFmtId="191" fontId="113" fillId="0" borderId="37"/>
    <xf numFmtId="191" fontId="113" fillId="0" borderId="37"/>
    <xf numFmtId="191" fontId="113" fillId="0" borderId="37"/>
    <xf numFmtId="191" fontId="113" fillId="0" borderId="37"/>
    <xf numFmtId="191" fontId="113" fillId="0" borderId="37"/>
    <xf numFmtId="191" fontId="113" fillId="0" borderId="37"/>
    <xf numFmtId="191" fontId="113" fillId="0" borderId="37"/>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191" fontId="6" fillId="0" borderId="0"/>
    <xf numFmtId="3" fontId="6" fillId="39" borderId="0" applyNumberFormat="0"/>
    <xf numFmtId="3" fontId="6" fillId="39" borderId="0" applyNumberForma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5" fontId="6" fillId="0" borderId="0" applyFill="0" applyBorder="0" applyAlignment="0"/>
    <xf numFmtId="165" fontId="6" fillId="0" borderId="0" applyFill="0" applyBorder="0" applyAlignment="0"/>
    <xf numFmtId="165" fontId="6" fillId="0" borderId="0" applyFill="0" applyBorder="0" applyAlignment="0"/>
    <xf numFmtId="165" fontId="6" fillId="0" borderId="0" applyFill="0" applyBorder="0" applyAlignment="0"/>
    <xf numFmtId="165" fontId="6" fillId="0" borderId="0" applyFill="0" applyBorder="0" applyAlignment="0"/>
    <xf numFmtId="165" fontId="6" fillId="0" borderId="0" applyFill="0" applyBorder="0" applyAlignment="0"/>
    <xf numFmtId="166" fontId="6" fillId="0" borderId="0" applyFill="0" applyBorder="0" applyAlignment="0"/>
    <xf numFmtId="166" fontId="6" fillId="0" borderId="0" applyFill="0" applyBorder="0" applyAlignment="0"/>
    <xf numFmtId="166" fontId="6" fillId="0" borderId="0" applyFill="0" applyBorder="0" applyAlignment="0"/>
    <xf numFmtId="166" fontId="6" fillId="0" borderId="0" applyFill="0" applyBorder="0" applyAlignment="0"/>
    <xf numFmtId="166" fontId="6" fillId="0" borderId="0" applyFill="0" applyBorder="0" applyAlignment="0"/>
    <xf numFmtId="166" fontId="6" fillId="0" borderId="0" applyFill="0" applyBorder="0" applyAlignment="0"/>
    <xf numFmtId="170" fontId="25" fillId="0" borderId="0" applyFill="0" applyBorder="0" applyAlignment="0"/>
    <xf numFmtId="170" fontId="25" fillId="0" borderId="0" applyFill="0" applyBorder="0" applyAlignment="0"/>
    <xf numFmtId="170" fontId="25" fillId="0" borderId="0" applyFill="0" applyBorder="0" applyAlignment="0"/>
    <xf numFmtId="170" fontId="25" fillId="0" borderId="0" applyFill="0" applyBorder="0" applyAlignment="0"/>
    <xf numFmtId="170"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38" fontId="6" fillId="39" borderId="0" applyFont="0" applyFill="0" applyBorder="0" applyAlignment="0" applyProtection="0"/>
    <xf numFmtId="38" fontId="6" fillId="39" borderId="0" applyFont="0" applyFill="0" applyBorder="0" applyAlignment="0" applyProtection="0"/>
    <xf numFmtId="40" fontId="6" fillId="39" borderId="0" applyFont="0" applyFill="0" applyBorder="0" applyAlignment="0" applyProtection="0"/>
    <xf numFmtId="40" fontId="6" fillId="39"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6" fontId="6" fillId="39" borderId="0" applyFont="0" applyFill="0" applyBorder="0" applyAlignment="0" applyProtection="0"/>
    <xf numFmtId="6" fontId="6" fillId="39" borderId="0" applyFont="0" applyFill="0" applyBorder="0" applyAlignment="0" applyProtection="0"/>
    <xf numFmtId="8" fontId="6" fillId="39" borderId="0" applyFont="0" applyFill="0" applyBorder="0" applyAlignment="0" applyProtection="0"/>
    <xf numFmtId="8" fontId="6" fillId="39" borderId="0" applyFont="0" applyFill="0" applyBorder="0" applyAlignment="0" applyProtection="0"/>
    <xf numFmtId="3" fontId="6" fillId="43" borderId="0" applyNumberFormat="0" applyFont="0" applyBorder="0" applyAlignment="0">
      <protection locked="0"/>
    </xf>
    <xf numFmtId="3" fontId="6" fillId="43" borderId="0" applyNumberFormat="0" applyFont="0" applyBorder="0" applyAlignment="0">
      <protection locked="0"/>
    </xf>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6" fillId="0" borderId="0">
      <protection locked="0"/>
    </xf>
    <xf numFmtId="191" fontId="46" fillId="0" borderId="0">
      <protection locked="0"/>
    </xf>
    <xf numFmtId="191" fontId="46" fillId="0" borderId="0">
      <protection locked="0"/>
    </xf>
    <xf numFmtId="191" fontId="46" fillId="0" borderId="0">
      <protection locked="0"/>
    </xf>
    <xf numFmtId="191" fontId="46"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2" fillId="0" borderId="0">
      <protection locked="0"/>
    </xf>
    <xf numFmtId="191" fontId="46" fillId="0" borderId="0">
      <protection locked="0"/>
    </xf>
    <xf numFmtId="191" fontId="46" fillId="0" borderId="0">
      <protection locked="0"/>
    </xf>
    <xf numFmtId="191" fontId="46" fillId="0" borderId="0">
      <protection locked="0"/>
    </xf>
    <xf numFmtId="191" fontId="46" fillId="0" borderId="0">
      <protection locked="0"/>
    </xf>
    <xf numFmtId="191" fontId="46" fillId="0" borderId="0">
      <protection locked="0"/>
    </xf>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81" fontId="6" fillId="0" borderId="0"/>
    <xf numFmtId="191" fontId="6" fillId="0" borderId="0"/>
    <xf numFmtId="191" fontId="6" fillId="0" borderId="0"/>
    <xf numFmtId="191" fontId="6" fillId="0" borderId="0" applyBorder="0"/>
    <xf numFmtId="191" fontId="6" fillId="0" borderId="0" applyBorder="0"/>
    <xf numFmtId="191" fontId="6" fillId="0" borderId="0" applyBorder="0"/>
    <xf numFmtId="191" fontId="6" fillId="0" borderId="0" applyBorder="0"/>
    <xf numFmtId="191" fontId="6" fillId="0" borderId="0" applyBorder="0"/>
    <xf numFmtId="191" fontId="6" fillId="0" borderId="0"/>
    <xf numFmtId="191" fontId="6" fillId="0" borderId="0"/>
    <xf numFmtId="191" fontId="6" fillId="36" borderId="21" applyNumberFormat="0" applyFont="0" applyAlignment="0" applyProtection="0"/>
    <xf numFmtId="191" fontId="6" fillId="36" borderId="21" applyNumberFormat="0" applyFont="0" applyAlignment="0" applyProtection="0"/>
    <xf numFmtId="191" fontId="6" fillId="36" borderId="21" applyNumberFormat="0" applyFont="0" applyAlignment="0" applyProtection="0"/>
    <xf numFmtId="191" fontId="6" fillId="36" borderId="21" applyNumberFormat="0" applyFont="0" applyAlignment="0" applyProtection="0"/>
    <xf numFmtId="191" fontId="6" fillId="36" borderId="21" applyNumberFormat="0" applyFont="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6" fillId="39" borderId="0" applyFont="0" applyFill="0" applyBorder="0" applyAlignment="0" applyProtection="0"/>
    <xf numFmtId="9" fontId="6" fillId="39" borderId="0" applyFont="0" applyFill="0" applyBorder="0" applyAlignment="0" applyProtection="0"/>
    <xf numFmtId="10" fontId="6" fillId="39"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6" fillId="39" borderId="0" applyFont="0" applyFill="0" applyBorder="0" applyAlignment="0" applyProtection="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71"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69" fontId="25" fillId="0" borderId="0" applyFill="0" applyBorder="0" applyAlignment="0"/>
    <xf numFmtId="191" fontId="38" fillId="0" borderId="0" applyNumberFormat="0" applyFont="0" applyFill="0" applyBorder="0" applyAlignment="0" applyProtection="0">
      <alignment horizontal="left"/>
    </xf>
    <xf numFmtId="191" fontId="25" fillId="54" borderId="25" applyNumberFormat="0" applyFont="0" applyBorder="0" applyAlignment="0" applyProtection="0">
      <alignment wrapText="1"/>
    </xf>
    <xf numFmtId="191" fontId="25" fillId="54" borderId="25" applyNumberFormat="0" applyFont="0" applyBorder="0" applyAlignment="0" applyProtection="0">
      <alignment wrapText="1"/>
    </xf>
    <xf numFmtId="191" fontId="25" fillId="54" borderId="25" applyNumberFormat="0" applyFont="0" applyBorder="0" applyAlignment="0" applyProtection="0">
      <alignment wrapText="1"/>
    </xf>
    <xf numFmtId="191" fontId="25" fillId="54" borderId="25" applyNumberFormat="0" applyFont="0" applyBorder="0" applyAlignment="0" applyProtection="0">
      <alignment wrapText="1"/>
    </xf>
    <xf numFmtId="191" fontId="25" fillId="54" borderId="25" applyNumberFormat="0" applyFont="0" applyBorder="0" applyAlignment="0" applyProtection="0">
      <alignment wrapText="1"/>
    </xf>
    <xf numFmtId="191" fontId="25" fillId="54" borderId="25" applyNumberFormat="0" applyFont="0" applyBorder="0" applyAlignment="0" applyProtection="0">
      <alignment wrapText="1"/>
    </xf>
    <xf numFmtId="186" fontId="25" fillId="0" borderId="0" applyFont="0" applyFill="0" applyBorder="0" applyAlignment="0" applyProtection="0"/>
    <xf numFmtId="191" fontId="75" fillId="0" borderId="0"/>
    <xf numFmtId="191" fontId="75" fillId="0" borderId="0"/>
    <xf numFmtId="191" fontId="6" fillId="0" borderId="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91" fontId="6" fillId="0" borderId="0" applyFill="0" applyBorder="0" applyAlignment="0"/>
    <xf numFmtId="187" fontId="25" fillId="0" borderId="0" applyFill="0" applyBorder="0" applyAlignment="0"/>
    <xf numFmtId="187" fontId="25" fillId="0" borderId="0" applyFill="0" applyBorder="0" applyAlignment="0"/>
    <xf numFmtId="187" fontId="25" fillId="0" borderId="0" applyFill="0" applyBorder="0" applyAlignment="0"/>
    <xf numFmtId="187" fontId="25" fillId="0" borderId="0" applyFill="0" applyBorder="0" applyAlignment="0"/>
    <xf numFmtId="187" fontId="25" fillId="0" borderId="0" applyFill="0" applyBorder="0" applyAlignment="0"/>
    <xf numFmtId="191" fontId="25" fillId="0" borderId="29">
      <alignment horizontal="center" vertical="top"/>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24" fillId="0" borderId="0" applyNumberFormat="0" applyFill="0" applyBorder="0" applyAlignment="0" applyProtection="0">
      <alignment horizontal="right"/>
    </xf>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4" fillId="0" borderId="0"/>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7"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3" fontId="6" fillId="43" borderId="0" applyNumberFormat="0" applyFont="0" applyBorder="0" applyAlignment="0">
      <protection locked="0"/>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78" fillId="0" borderId="0" applyNumberFormat="0" applyFill="0" applyBorder="0" applyProtection="0">
      <alignment horizontal="right"/>
    </xf>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94" fillId="0" borderId="0" applyNumberFormat="0" applyFill="0" applyBorder="0" applyAlignment="0" applyProtection="0"/>
    <xf numFmtId="191" fontId="6" fillId="0" borderId="0"/>
    <xf numFmtId="3" fontId="6" fillId="43" borderId="0" applyNumberFormat="0" applyFont="0" applyBorder="0" applyAlignment="0">
      <protection locked="0"/>
    </xf>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3" fontId="6" fillId="43" borderId="0" applyNumberFormat="0" applyFont="0" applyBorder="0" applyAlignment="0">
      <protection locked="0"/>
    </xf>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3" fillId="0" borderId="0"/>
    <xf numFmtId="191" fontId="9"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191" fontId="9" fillId="0" borderId="0"/>
  </cellStyleXfs>
  <cellXfs count="1361">
    <xf numFmtId="191" fontId="0" fillId="0" borderId="0" xfId="0"/>
    <xf numFmtId="191" fontId="7" fillId="0" borderId="0" xfId="0" applyFont="1"/>
    <xf numFmtId="191" fontId="16" fillId="0" borderId="7" xfId="0" applyFont="1" applyBorder="1" applyAlignment="1">
      <alignment vertical="center"/>
    </xf>
    <xf numFmtId="191" fontId="7" fillId="0" borderId="0" xfId="0" applyFont="1" applyAlignment="1">
      <alignment vertical="center"/>
    </xf>
    <xf numFmtId="191" fontId="6" fillId="0" borderId="0" xfId="0" applyFont="1"/>
    <xf numFmtId="167" fontId="6" fillId="0" borderId="0" xfId="570" applyFont="1" applyAlignment="1">
      <alignment vertical="center"/>
    </xf>
    <xf numFmtId="191" fontId="6" fillId="0" borderId="0" xfId="0" applyFont="1" applyAlignment="1">
      <alignment vertical="center"/>
    </xf>
    <xf numFmtId="191" fontId="16" fillId="0" borderId="0" xfId="0" applyFont="1" applyAlignment="1">
      <alignment vertical="center"/>
    </xf>
    <xf numFmtId="191" fontId="16" fillId="0" borderId="0" xfId="0" applyFont="1" applyAlignment="1">
      <alignment horizontal="center" vertical="center"/>
    </xf>
    <xf numFmtId="191" fontId="106" fillId="0" borderId="0" xfId="0" applyFont="1" applyAlignment="1">
      <alignment vertical="center"/>
    </xf>
    <xf numFmtId="191" fontId="16" fillId="0" borderId="14" xfId="0" applyFont="1" applyBorder="1" applyAlignment="1">
      <alignment vertical="center"/>
    </xf>
    <xf numFmtId="191" fontId="16" fillId="0" borderId="14" xfId="0" applyFont="1" applyBorder="1" applyAlignment="1">
      <alignment horizontal="center" vertical="center" wrapText="1"/>
    </xf>
    <xf numFmtId="191" fontId="16" fillId="0" borderId="14" xfId="0" applyFont="1" applyBorder="1" applyAlignment="1">
      <alignment horizontal="center" vertical="center"/>
    </xf>
    <xf numFmtId="191" fontId="6" fillId="0" borderId="0" xfId="751"/>
    <xf numFmtId="191" fontId="16" fillId="0" borderId="0" xfId="751" applyFont="1"/>
    <xf numFmtId="191" fontId="126" fillId="0" borderId="0" xfId="751" applyFont="1"/>
    <xf numFmtId="191" fontId="6" fillId="0" borderId="0" xfId="751" applyAlignment="1">
      <alignment horizontal="center"/>
    </xf>
    <xf numFmtId="191" fontId="96" fillId="0" borderId="0" xfId="751" applyFont="1" applyAlignment="1">
      <alignment vertical="center"/>
    </xf>
    <xf numFmtId="191" fontId="127" fillId="0" borderId="0" xfId="751" applyFont="1" applyAlignment="1">
      <alignment horizontal="left"/>
    </xf>
    <xf numFmtId="191" fontId="100" fillId="0" borderId="0" xfId="751" applyFont="1"/>
    <xf numFmtId="191" fontId="97" fillId="0" borderId="0" xfId="751" applyFont="1" applyAlignment="1">
      <alignment vertical="top"/>
    </xf>
    <xf numFmtId="191" fontId="128" fillId="0" borderId="0" xfId="751" applyFont="1"/>
    <xf numFmtId="191" fontId="96" fillId="0" borderId="0" xfId="751" applyFont="1"/>
    <xf numFmtId="191" fontId="99" fillId="0" borderId="0" xfId="0" applyFont="1"/>
    <xf numFmtId="191" fontId="16" fillId="57" borderId="20" xfId="0" applyFont="1" applyFill="1" applyBorder="1" applyAlignment="1">
      <alignment vertical="center"/>
    </xf>
    <xf numFmtId="191" fontId="16" fillId="57" borderId="1" xfId="576" applyFont="1" applyFill="1" applyBorder="1" applyAlignment="1">
      <alignment horizontal="left" vertical="center"/>
    </xf>
    <xf numFmtId="191" fontId="16" fillId="57" borderId="33" xfId="576" applyFont="1" applyFill="1" applyBorder="1" applyAlignment="1">
      <alignment horizontal="left" vertical="center"/>
    </xf>
    <xf numFmtId="191" fontId="16" fillId="57" borderId="0" xfId="0" applyFont="1" applyFill="1" applyAlignment="1">
      <alignment vertical="center"/>
    </xf>
    <xf numFmtId="191" fontId="16" fillId="57" borderId="0" xfId="0" applyFont="1" applyFill="1" applyAlignment="1">
      <alignment horizontal="center" vertical="center"/>
    </xf>
    <xf numFmtId="191" fontId="106" fillId="57" borderId="0" xfId="0" applyFont="1" applyFill="1" applyAlignment="1">
      <alignment vertical="center"/>
    </xf>
    <xf numFmtId="191" fontId="7" fillId="0" borderId="0" xfId="0" applyFont="1" applyAlignment="1">
      <alignment horizontal="center" wrapText="1"/>
    </xf>
    <xf numFmtId="191" fontId="7" fillId="0" borderId="0" xfId="0" applyFont="1" applyAlignment="1">
      <alignment wrapText="1"/>
    </xf>
    <xf numFmtId="191" fontId="9" fillId="0" borderId="0" xfId="567" applyFont="1" applyAlignment="1">
      <alignment horizontal="centerContinuous" vertical="center" wrapText="1"/>
    </xf>
    <xf numFmtId="191" fontId="9" fillId="0" borderId="0" xfId="567" applyFont="1" applyAlignment="1">
      <alignment horizontal="center" vertical="center" wrapText="1"/>
    </xf>
    <xf numFmtId="191" fontId="9" fillId="0" borderId="0" xfId="0" applyFont="1" applyAlignment="1">
      <alignment horizontal="center" vertical="center" wrapText="1"/>
    </xf>
    <xf numFmtId="191" fontId="9" fillId="0" borderId="0" xfId="0" applyFont="1" applyAlignment="1">
      <alignment vertical="center" wrapText="1"/>
    </xf>
    <xf numFmtId="191" fontId="101" fillId="0" borderId="0" xfId="567" applyFont="1" applyAlignment="1">
      <alignment horizontal="left" vertical="center" wrapText="1"/>
    </xf>
    <xf numFmtId="191" fontId="101" fillId="0" borderId="0" xfId="567" applyFont="1" applyAlignment="1">
      <alignment horizontal="center" vertical="center" wrapText="1"/>
    </xf>
    <xf numFmtId="191" fontId="9" fillId="0" borderId="0" xfId="0" applyFont="1" applyAlignment="1">
      <alignment horizontal="center" wrapText="1"/>
    </xf>
    <xf numFmtId="191" fontId="9" fillId="0" borderId="0" xfId="0" applyFont="1" applyAlignment="1">
      <alignment wrapText="1"/>
    </xf>
    <xf numFmtId="191" fontId="92" fillId="0" borderId="0" xfId="567" applyFont="1" applyAlignment="1">
      <alignment horizontal="left" vertical="center" wrapText="1"/>
    </xf>
    <xf numFmtId="191" fontId="92" fillId="0" borderId="0" xfId="567" applyFont="1" applyAlignment="1">
      <alignment horizontal="center" vertical="center" wrapText="1"/>
    </xf>
    <xf numFmtId="164" fontId="16" fillId="57" borderId="35" xfId="567" applyNumberFormat="1" applyFont="1" applyFill="1" applyBorder="1" applyAlignment="1">
      <alignment horizontal="center" vertical="center" wrapText="1"/>
    </xf>
    <xf numFmtId="191" fontId="6" fillId="0" borderId="0" xfId="0" applyFont="1" applyAlignment="1">
      <alignment horizontal="center" wrapText="1"/>
    </xf>
    <xf numFmtId="191" fontId="6" fillId="0" borderId="0" xfId="0" applyFont="1" applyAlignment="1">
      <alignment wrapText="1"/>
    </xf>
    <xf numFmtId="191" fontId="6" fillId="0" borderId="0" xfId="567" quotePrefix="1" applyFont="1" applyAlignment="1">
      <alignment horizontal="left" vertical="center" wrapText="1"/>
    </xf>
    <xf numFmtId="191" fontId="6" fillId="0" borderId="0" xfId="567" quotePrefix="1" applyFont="1" applyAlignment="1">
      <alignment horizontal="center" vertical="center" wrapText="1"/>
    </xf>
    <xf numFmtId="191" fontId="6" fillId="0" borderId="7" xfId="567" applyFont="1" applyBorder="1" applyAlignment="1">
      <alignment horizontal="centerContinuous" vertical="center" wrapText="1"/>
    </xf>
    <xf numFmtId="191" fontId="103" fillId="0" borderId="7" xfId="567" applyFont="1" applyBorder="1" applyAlignment="1">
      <alignment horizontal="centerContinuous" vertical="center" wrapText="1"/>
    </xf>
    <xf numFmtId="191" fontId="16" fillId="57" borderId="4" xfId="567" applyFont="1" applyFill="1" applyBorder="1" applyAlignment="1">
      <alignment horizontal="centerContinuous" vertical="center" wrapText="1"/>
    </xf>
    <xf numFmtId="191" fontId="102" fillId="0" borderId="0" xfId="576" applyFont="1" applyAlignment="1">
      <alignment horizontal="center" vertical="center" wrapText="1"/>
    </xf>
    <xf numFmtId="191" fontId="6" fillId="0" borderId="7" xfId="0" applyFont="1" applyBorder="1" applyAlignment="1">
      <alignment vertical="center" wrapText="1"/>
    </xf>
    <xf numFmtId="191" fontId="6" fillId="0" borderId="14" xfId="567" applyFont="1" applyBorder="1" applyAlignment="1">
      <alignment horizontal="centerContinuous" vertical="center" wrapText="1"/>
    </xf>
    <xf numFmtId="191" fontId="96" fillId="0" borderId="0" xfId="567" applyFont="1" applyAlignment="1">
      <alignment horizontal="center" vertical="center" wrapText="1"/>
    </xf>
    <xf numFmtId="191" fontId="96" fillId="0" borderId="14" xfId="567" applyFont="1" applyBorder="1" applyAlignment="1">
      <alignment horizontal="centerContinuous" vertical="center" wrapText="1"/>
    </xf>
    <xf numFmtId="191" fontId="6" fillId="0" borderId="0" xfId="576" applyFont="1" applyAlignment="1">
      <alignment vertical="center" wrapText="1"/>
    </xf>
    <xf numFmtId="164" fontId="16" fillId="59" borderId="30" xfId="576" applyNumberFormat="1" applyFont="1" applyFill="1" applyBorder="1" applyAlignment="1">
      <alignment horizontal="centerContinuous" vertical="center" wrapText="1"/>
    </xf>
    <xf numFmtId="164" fontId="16" fillId="57" borderId="1" xfId="576" applyNumberFormat="1" applyFont="1" applyFill="1" applyBorder="1" applyAlignment="1">
      <alignment horizontal="centerContinuous" vertical="center" wrapText="1"/>
    </xf>
    <xf numFmtId="191" fontId="96" fillId="0" borderId="0" xfId="576" applyFont="1" applyAlignment="1">
      <alignment horizontal="center" vertical="center" wrapText="1"/>
    </xf>
    <xf numFmtId="164" fontId="16" fillId="57" borderId="16" xfId="576" applyNumberFormat="1" applyFont="1" applyFill="1" applyBorder="1" applyAlignment="1">
      <alignment horizontal="centerContinuous" vertical="center" wrapText="1"/>
    </xf>
    <xf numFmtId="164" fontId="16" fillId="57" borderId="33" xfId="576" applyNumberFormat="1" applyFont="1" applyFill="1" applyBorder="1" applyAlignment="1">
      <alignment horizontal="centerContinuous" vertical="center" wrapText="1"/>
    </xf>
    <xf numFmtId="167" fontId="6" fillId="0" borderId="0" xfId="570" applyFont="1" applyAlignment="1">
      <alignment vertical="center" wrapText="1"/>
    </xf>
    <xf numFmtId="167" fontId="96" fillId="0" borderId="0" xfId="570" applyFont="1" applyAlignment="1">
      <alignment horizontal="center" vertical="center" wrapText="1"/>
    </xf>
    <xf numFmtId="164" fontId="16" fillId="0" borderId="0" xfId="576" applyNumberFormat="1" applyFont="1" applyAlignment="1">
      <alignment horizontal="centerContinuous" vertical="center" wrapText="1"/>
    </xf>
    <xf numFmtId="165" fontId="16" fillId="0" borderId="0" xfId="600" applyNumberFormat="1" applyFont="1" applyFill="1" applyBorder="1" applyAlignment="1">
      <alignment horizontal="centerContinuous" vertical="center" wrapText="1"/>
    </xf>
    <xf numFmtId="1" fontId="6" fillId="0" borderId="0" xfId="567" applyNumberFormat="1" applyFont="1" applyAlignment="1">
      <alignment horizontal="center" vertical="center" wrapText="1"/>
    </xf>
    <xf numFmtId="191" fontId="16" fillId="57" borderId="4" xfId="576" applyFont="1" applyFill="1" applyBorder="1" applyAlignment="1">
      <alignment horizontal="left" vertical="center"/>
    </xf>
    <xf numFmtId="191" fontId="130" fillId="0" borderId="0" xfId="751" applyFont="1" applyAlignment="1">
      <alignment horizontal="center" vertical="center"/>
    </xf>
    <xf numFmtId="191" fontId="131" fillId="0" borderId="0" xfId="751" applyFont="1" applyAlignment="1">
      <alignment horizontal="center" vertical="center"/>
    </xf>
    <xf numFmtId="191" fontId="132" fillId="0" borderId="0" xfId="751" applyFont="1" applyAlignment="1">
      <alignment horizontal="center" vertical="center"/>
    </xf>
    <xf numFmtId="164" fontId="16" fillId="57" borderId="16" xfId="576" applyNumberFormat="1" applyFont="1" applyFill="1" applyBorder="1" applyAlignment="1">
      <alignment horizontal="center" vertical="center" wrapText="1"/>
    </xf>
    <xf numFmtId="164" fontId="16" fillId="59" borderId="30" xfId="576" applyNumberFormat="1" applyFont="1" applyFill="1" applyBorder="1" applyAlignment="1">
      <alignment horizontal="center" vertical="center" wrapText="1"/>
    </xf>
    <xf numFmtId="191" fontId="6" fillId="0" borderId="14" xfId="0" applyFont="1" applyBorder="1" applyAlignment="1">
      <alignment horizontal="center" vertical="center" wrapText="1"/>
    </xf>
    <xf numFmtId="191" fontId="8" fillId="60" borderId="1" xfId="567" applyFont="1" applyFill="1" applyBorder="1" applyAlignment="1">
      <alignment horizontal="left" vertical="center" wrapText="1"/>
    </xf>
    <xf numFmtId="191" fontId="8" fillId="60" borderId="33" xfId="567" applyFont="1" applyFill="1" applyBorder="1" applyAlignment="1">
      <alignment horizontal="left" vertical="center" wrapText="1"/>
    </xf>
    <xf numFmtId="191" fontId="129" fillId="0" borderId="0" xfId="751" applyFont="1" applyAlignment="1">
      <alignment horizontal="left" vertical="center" indent="1"/>
    </xf>
    <xf numFmtId="191" fontId="8" fillId="60" borderId="0" xfId="0" applyFont="1" applyFill="1" applyAlignment="1">
      <alignment horizontal="left" vertical="center"/>
    </xf>
    <xf numFmtId="191" fontId="105" fillId="60" borderId="0" xfId="0" applyFont="1" applyFill="1" applyAlignment="1">
      <alignment horizontal="centerContinuous" vertical="center"/>
    </xf>
    <xf numFmtId="191" fontId="98" fillId="60" borderId="0" xfId="0" applyFont="1" applyFill="1" applyAlignment="1">
      <alignment horizontal="left" vertical="center"/>
    </xf>
    <xf numFmtId="191" fontId="6" fillId="0" borderId="14" xfId="567" applyFont="1" applyBorder="1" applyAlignment="1">
      <alignment horizontal="left" vertical="center"/>
    </xf>
    <xf numFmtId="191" fontId="6" fillId="0" borderId="14" xfId="0" applyFont="1" applyBorder="1" applyAlignment="1">
      <alignment horizontal="centerContinuous" vertical="center" wrapText="1"/>
    </xf>
    <xf numFmtId="191" fontId="8" fillId="60" borderId="20" xfId="567" applyFont="1" applyFill="1" applyBorder="1" applyAlignment="1">
      <alignment horizontal="left" vertical="center" wrapText="1"/>
    </xf>
    <xf numFmtId="191" fontId="8" fillId="60" borderId="36" xfId="567" applyFont="1" applyFill="1" applyBorder="1" applyAlignment="1">
      <alignment horizontal="center" vertical="center" wrapText="1"/>
    </xf>
    <xf numFmtId="191" fontId="8" fillId="60" borderId="23" xfId="567" applyFont="1" applyFill="1" applyBorder="1" applyAlignment="1">
      <alignment horizontal="center" vertical="center" wrapText="1"/>
    </xf>
    <xf numFmtId="0" fontId="16" fillId="57" borderId="35" xfId="567" applyNumberFormat="1" applyFont="1" applyFill="1" applyBorder="1" applyAlignment="1">
      <alignment horizontal="center" vertical="center" wrapText="1"/>
    </xf>
    <xf numFmtId="164" fontId="16" fillId="57" borderId="33" xfId="576" applyNumberFormat="1" applyFont="1" applyFill="1" applyBorder="1" applyAlignment="1">
      <alignment horizontal="center" vertical="center" wrapText="1"/>
    </xf>
    <xf numFmtId="191" fontId="6" fillId="0" borderId="7" xfId="567" applyFont="1" applyBorder="1" applyAlignment="1">
      <alignment horizontal="center" vertical="center" wrapText="1"/>
    </xf>
    <xf numFmtId="164" fontId="16" fillId="59" borderId="1" xfId="576" applyNumberFormat="1" applyFont="1" applyFill="1" applyBorder="1" applyAlignment="1">
      <alignment horizontal="center" vertical="center" wrapText="1"/>
    </xf>
    <xf numFmtId="164" fontId="16" fillId="57" borderId="4" xfId="567" applyNumberFormat="1" applyFont="1" applyFill="1" applyBorder="1" applyAlignment="1">
      <alignment horizontal="center" vertical="center" wrapText="1"/>
    </xf>
    <xf numFmtId="0" fontId="16" fillId="57" borderId="4" xfId="567" applyNumberFormat="1" applyFont="1" applyFill="1" applyBorder="1" applyAlignment="1">
      <alignment horizontal="center" vertical="center" wrapText="1"/>
    </xf>
    <xf numFmtId="191" fontId="8" fillId="0" borderId="0" xfId="567" applyFont="1" applyAlignment="1">
      <alignment horizontal="left" vertical="center" wrapText="1"/>
    </xf>
    <xf numFmtId="191" fontId="16" fillId="0" borderId="23" xfId="0" applyFont="1" applyBorder="1" applyAlignment="1">
      <alignment vertical="center"/>
    </xf>
    <xf numFmtId="191" fontId="16" fillId="0" borderId="23" xfId="576" applyFont="1" applyBorder="1" applyAlignment="1">
      <alignment horizontal="center" vertical="center" wrapText="1"/>
    </xf>
    <xf numFmtId="191" fontId="6" fillId="0" borderId="31" xfId="0" applyFont="1" applyBorder="1" applyAlignment="1">
      <alignment vertical="center" wrapText="1"/>
    </xf>
    <xf numFmtId="165" fontId="135" fillId="57" borderId="16" xfId="600" applyNumberFormat="1" applyFont="1" applyFill="1" applyBorder="1" applyAlignment="1">
      <alignment horizontal="center" vertical="center" wrapText="1"/>
    </xf>
    <xf numFmtId="165" fontId="135" fillId="57" borderId="33" xfId="600" applyNumberFormat="1" applyFont="1" applyFill="1" applyBorder="1" applyAlignment="1">
      <alignment horizontal="centerContinuous" vertical="center" wrapText="1"/>
    </xf>
    <xf numFmtId="191" fontId="136" fillId="0" borderId="0" xfId="576" applyFont="1" applyAlignment="1">
      <alignment horizontal="center" vertical="center" wrapText="1"/>
    </xf>
    <xf numFmtId="191" fontId="16" fillId="0" borderId="0" xfId="576" applyFont="1" applyAlignment="1">
      <alignment horizontal="left" vertical="center"/>
    </xf>
    <xf numFmtId="191" fontId="6" fillId="0" borderId="0" xfId="0" applyFont="1" applyAlignment="1">
      <alignment vertical="center" wrapText="1"/>
    </xf>
    <xf numFmtId="191" fontId="6" fillId="0" borderId="0" xfId="0" applyFont="1" applyAlignment="1">
      <alignment horizontal="center" vertical="center" wrapText="1"/>
    </xf>
    <xf numFmtId="191" fontId="6" fillId="60" borderId="0" xfId="0" applyFont="1" applyFill="1" applyAlignment="1">
      <alignment vertical="center"/>
    </xf>
    <xf numFmtId="165" fontId="135" fillId="57" borderId="33" xfId="600" applyNumberFormat="1" applyFont="1" applyFill="1" applyBorder="1" applyAlignment="1">
      <alignment horizontal="center" vertical="center" wrapText="1"/>
    </xf>
    <xf numFmtId="191" fontId="8" fillId="60" borderId="1" xfId="567" applyFont="1" applyFill="1" applyBorder="1" applyAlignment="1">
      <alignment horizontal="center" vertical="center" wrapText="1"/>
    </xf>
    <xf numFmtId="191" fontId="6" fillId="0" borderId="33" xfId="0" applyFont="1" applyBorder="1" applyAlignment="1">
      <alignment horizontal="centerContinuous" vertical="center" wrapText="1"/>
    </xf>
    <xf numFmtId="191" fontId="103" fillId="0" borderId="4" xfId="567" applyFont="1" applyBorder="1" applyAlignment="1">
      <alignment horizontal="centerContinuous" vertical="center" wrapText="1"/>
    </xf>
    <xf numFmtId="191" fontId="96" fillId="0" borderId="33" xfId="567" applyFont="1" applyBorder="1" applyAlignment="1">
      <alignment horizontal="centerContinuous" vertical="center" wrapText="1"/>
    </xf>
    <xf numFmtId="167" fontId="6" fillId="0" borderId="20" xfId="570" applyFont="1" applyBorder="1" applyAlignment="1">
      <alignment vertical="center" wrapText="1"/>
    </xf>
    <xf numFmtId="166" fontId="6" fillId="0" borderId="14" xfId="0" applyNumberFormat="1" applyFont="1" applyBorder="1" applyAlignment="1">
      <alignment horizontal="center" vertical="center" wrapText="1"/>
    </xf>
    <xf numFmtId="166" fontId="16" fillId="57" borderId="4" xfId="567" applyNumberFormat="1" applyFont="1" applyFill="1" applyBorder="1" applyAlignment="1">
      <alignment horizontal="center" vertical="center" wrapText="1"/>
    </xf>
    <xf numFmtId="166" fontId="6" fillId="0" borderId="7" xfId="567" applyNumberFormat="1" applyFont="1" applyBorder="1" applyAlignment="1">
      <alignment horizontal="centerContinuous" vertical="center" wrapText="1"/>
    </xf>
    <xf numFmtId="191" fontId="99" fillId="0" borderId="0" xfId="0" applyFont="1" applyAlignment="1">
      <alignment horizontal="center"/>
    </xf>
    <xf numFmtId="191" fontId="8" fillId="60" borderId="16" xfId="567" applyFont="1" applyFill="1" applyBorder="1" applyAlignment="1">
      <alignment horizontal="center" vertical="center" wrapText="1"/>
    </xf>
    <xf numFmtId="191" fontId="8" fillId="60" borderId="24" xfId="567" applyFont="1" applyFill="1" applyBorder="1" applyAlignment="1">
      <alignment horizontal="center" vertical="center" wrapText="1"/>
    </xf>
    <xf numFmtId="191" fontId="8" fillId="60" borderId="16" xfId="567" applyFont="1" applyFill="1" applyBorder="1" applyAlignment="1">
      <alignment horizontal="left" vertical="center" wrapText="1"/>
    </xf>
    <xf numFmtId="191" fontId="8" fillId="60" borderId="14" xfId="567" applyFont="1" applyFill="1" applyBorder="1" applyAlignment="1">
      <alignment horizontal="left" vertical="center" wrapText="1"/>
    </xf>
    <xf numFmtId="191" fontId="8" fillId="60" borderId="24" xfId="567" applyFont="1" applyFill="1" applyBorder="1" applyAlignment="1">
      <alignment horizontal="left" vertical="center" wrapText="1"/>
    </xf>
    <xf numFmtId="191" fontId="8" fillId="60" borderId="14" xfId="567" applyFont="1" applyFill="1" applyBorder="1" applyAlignment="1">
      <alignment horizontal="center" vertical="center" wrapText="1"/>
    </xf>
    <xf numFmtId="191" fontId="8" fillId="60" borderId="20" xfId="567" applyFont="1" applyFill="1" applyBorder="1" applyAlignment="1">
      <alignment horizontal="center" vertical="center" wrapText="1"/>
    </xf>
    <xf numFmtId="191" fontId="8" fillId="60" borderId="33" xfId="567" applyFont="1" applyFill="1" applyBorder="1" applyAlignment="1">
      <alignment horizontal="center" vertical="center" wrapText="1"/>
    </xf>
    <xf numFmtId="191" fontId="99" fillId="0" borderId="0" xfId="0" applyFont="1" applyAlignment="1">
      <alignment horizontal="left"/>
    </xf>
    <xf numFmtId="191" fontId="137" fillId="0" borderId="0" xfId="0" applyFont="1" applyAlignment="1">
      <alignment horizontal="center" wrapText="1"/>
    </xf>
    <xf numFmtId="191" fontId="137" fillId="0" borderId="0" xfId="0" applyFont="1" applyAlignment="1">
      <alignment wrapText="1"/>
    </xf>
    <xf numFmtId="191" fontId="137" fillId="0" borderId="0" xfId="567" applyFont="1" applyAlignment="1">
      <alignment horizontal="center" vertical="center" wrapText="1"/>
    </xf>
    <xf numFmtId="191" fontId="137" fillId="0" borderId="0" xfId="567" applyFont="1" applyAlignment="1">
      <alignment horizontal="left" vertical="center" wrapText="1"/>
    </xf>
    <xf numFmtId="191" fontId="13" fillId="0" borderId="0" xfId="567" applyFont="1" applyAlignment="1">
      <alignment horizontal="left" vertical="center" wrapText="1"/>
    </xf>
    <xf numFmtId="9" fontId="96" fillId="0" borderId="0" xfId="600" applyFont="1" applyAlignment="1">
      <alignment horizontal="center" vertical="center" wrapText="1"/>
    </xf>
    <xf numFmtId="164" fontId="16" fillId="57" borderId="1" xfId="600" applyNumberFormat="1" applyFont="1" applyFill="1" applyBorder="1" applyAlignment="1">
      <alignment horizontal="centerContinuous" vertical="center" wrapText="1"/>
    </xf>
    <xf numFmtId="164" fontId="16" fillId="57" borderId="30" xfId="600" applyNumberFormat="1" applyFont="1" applyFill="1" applyBorder="1" applyAlignment="1">
      <alignment horizontal="center" vertical="center" wrapText="1"/>
    </xf>
    <xf numFmtId="164" fontId="16" fillId="57" borderId="1" xfId="600" applyNumberFormat="1" applyFont="1" applyFill="1" applyBorder="1" applyAlignment="1">
      <alignment horizontal="center" vertical="center" wrapText="1"/>
    </xf>
    <xf numFmtId="191" fontId="8" fillId="60" borderId="0" xfId="567" applyFont="1" applyFill="1" applyAlignment="1">
      <alignment horizontal="center" vertical="center" wrapText="1"/>
    </xf>
    <xf numFmtId="191" fontId="6" fillId="0" borderId="1" xfId="0" applyFont="1" applyBorder="1" applyAlignment="1">
      <alignment vertical="top"/>
    </xf>
    <xf numFmtId="191" fontId="92" fillId="0" borderId="0" xfId="567" applyFont="1" applyAlignment="1">
      <alignment horizontal="left" vertical="top" wrapText="1"/>
    </xf>
    <xf numFmtId="164" fontId="6" fillId="0" borderId="30" xfId="567" applyNumberFormat="1" applyFont="1" applyBorder="1" applyAlignment="1">
      <alignment horizontal="center" vertical="top"/>
    </xf>
    <xf numFmtId="164" fontId="6" fillId="0" borderId="30" xfId="567" applyNumberFormat="1" applyFont="1" applyBorder="1" applyAlignment="1">
      <alignment horizontal="centerContinuous" vertical="top" wrapText="1"/>
    </xf>
    <xf numFmtId="164" fontId="6" fillId="0" borderId="1" xfId="567" applyNumberFormat="1" applyFont="1" applyBorder="1" applyAlignment="1">
      <alignment horizontal="centerContinuous" vertical="top" wrapText="1"/>
    </xf>
    <xf numFmtId="191" fontId="6" fillId="0" borderId="20" xfId="0" applyFont="1" applyBorder="1" applyAlignment="1">
      <alignment horizontal="left" vertical="top"/>
    </xf>
    <xf numFmtId="164" fontId="6" fillId="0" borderId="36" xfId="567" applyNumberFormat="1" applyFont="1" applyBorder="1" applyAlignment="1">
      <alignment horizontal="center" vertical="top"/>
    </xf>
    <xf numFmtId="164" fontId="6" fillId="0" borderId="36" xfId="567" applyNumberFormat="1" applyFont="1" applyBorder="1" applyAlignment="1">
      <alignment horizontal="centerContinuous" vertical="top" wrapText="1"/>
    </xf>
    <xf numFmtId="164" fontId="6" fillId="0" borderId="20" xfId="567" applyNumberFormat="1" applyFont="1" applyBorder="1" applyAlignment="1">
      <alignment horizontal="centerContinuous" vertical="top" wrapText="1"/>
    </xf>
    <xf numFmtId="164" fontId="6" fillId="0" borderId="36" xfId="567" applyNumberFormat="1" applyFont="1" applyBorder="1" applyAlignment="1">
      <alignment horizontal="center" vertical="top" wrapText="1"/>
    </xf>
    <xf numFmtId="164" fontId="6" fillId="0" borderId="0" xfId="567" applyNumberFormat="1" applyFont="1" applyAlignment="1">
      <alignment horizontal="center" vertical="top" wrapText="1"/>
    </xf>
    <xf numFmtId="164" fontId="6" fillId="0" borderId="23" xfId="567" applyNumberFormat="1" applyFont="1" applyBorder="1" applyAlignment="1">
      <alignment horizontal="center" vertical="top" wrapText="1"/>
    </xf>
    <xf numFmtId="164" fontId="6" fillId="0" borderId="20" xfId="567" applyNumberFormat="1" applyFont="1" applyBorder="1" applyAlignment="1">
      <alignment horizontal="center" vertical="top"/>
    </xf>
    <xf numFmtId="191" fontId="6" fillId="0" borderId="20" xfId="0" applyFont="1" applyBorder="1" applyAlignment="1">
      <alignment vertical="top"/>
    </xf>
    <xf numFmtId="191" fontId="6" fillId="0" borderId="33" xfId="0" applyFont="1" applyBorder="1" applyAlignment="1">
      <alignment horizontal="left" vertical="top"/>
    </xf>
    <xf numFmtId="191" fontId="16" fillId="57" borderId="20" xfId="0" applyFont="1" applyFill="1" applyBorder="1" applyAlignment="1">
      <alignment vertical="top"/>
    </xf>
    <xf numFmtId="164" fontId="6" fillId="57" borderId="35" xfId="567" applyNumberFormat="1" applyFont="1" applyFill="1" applyBorder="1" applyAlignment="1">
      <alignment horizontal="center" vertical="top"/>
    </xf>
    <xf numFmtId="164" fontId="6" fillId="57" borderId="35" xfId="567" applyNumberFormat="1" applyFont="1" applyFill="1" applyBorder="1" applyAlignment="1">
      <alignment horizontal="centerContinuous" vertical="top" wrapText="1"/>
    </xf>
    <xf numFmtId="164" fontId="6" fillId="57" borderId="4" xfId="567" applyNumberFormat="1" applyFont="1" applyFill="1" applyBorder="1" applyAlignment="1">
      <alignment horizontal="centerContinuous" vertical="top" wrapText="1"/>
    </xf>
    <xf numFmtId="191" fontId="6" fillId="0" borderId="1" xfId="567" applyFont="1" applyBorder="1" applyAlignment="1">
      <alignment horizontal="left" vertical="top"/>
    </xf>
    <xf numFmtId="191" fontId="6" fillId="0" borderId="0" xfId="567" applyFont="1" applyAlignment="1">
      <alignment horizontal="left" vertical="top" wrapText="1"/>
    </xf>
    <xf numFmtId="191" fontId="6" fillId="0" borderId="20" xfId="567" applyFont="1" applyBorder="1" applyAlignment="1">
      <alignment horizontal="left" vertical="top"/>
    </xf>
    <xf numFmtId="191" fontId="16" fillId="57" borderId="4" xfId="0" applyFont="1" applyFill="1" applyBorder="1" applyAlignment="1">
      <alignment vertical="top"/>
    </xf>
    <xf numFmtId="191" fontId="6" fillId="0" borderId="20" xfId="0" applyFont="1" applyBorder="1" applyAlignment="1">
      <alignment horizontal="left" vertical="top" wrapText="1"/>
    </xf>
    <xf numFmtId="191" fontId="6" fillId="0" borderId="1" xfId="0" applyFont="1" applyBorder="1" applyAlignment="1">
      <alignment horizontal="left" vertical="top"/>
    </xf>
    <xf numFmtId="9" fontId="6" fillId="0" borderId="20" xfId="600" applyFont="1" applyBorder="1" applyAlignment="1">
      <alignment horizontal="center" vertical="top"/>
    </xf>
    <xf numFmtId="9" fontId="6" fillId="0" borderId="20" xfId="600" applyFont="1" applyBorder="1" applyAlignment="1">
      <alignment horizontal="centerContinuous" vertical="top" wrapText="1"/>
    </xf>
    <xf numFmtId="191" fontId="6" fillId="0" borderId="33" xfId="567" applyFont="1" applyBorder="1" applyAlignment="1">
      <alignment horizontal="left" vertical="top"/>
    </xf>
    <xf numFmtId="1" fontId="6" fillId="0" borderId="1" xfId="571" applyNumberFormat="1" applyFont="1" applyBorder="1" applyAlignment="1">
      <alignment horizontal="center" vertical="top" wrapText="1"/>
    </xf>
    <xf numFmtId="191" fontId="96" fillId="0" borderId="0" xfId="571" applyFont="1" applyAlignment="1">
      <alignment horizontal="center" vertical="top" wrapText="1"/>
    </xf>
    <xf numFmtId="7" fontId="6" fillId="0" borderId="30" xfId="571" applyNumberFormat="1" applyFont="1" applyBorder="1" applyAlignment="1">
      <alignment horizontal="center" vertical="top" wrapText="1"/>
    </xf>
    <xf numFmtId="7" fontId="6" fillId="0" borderId="1" xfId="571" applyNumberFormat="1" applyFont="1" applyBorder="1" applyAlignment="1">
      <alignment horizontal="center" vertical="top" wrapText="1"/>
    </xf>
    <xf numFmtId="1" fontId="6" fillId="0" borderId="20" xfId="571" applyNumberFormat="1" applyFont="1" applyBorder="1" applyAlignment="1">
      <alignment horizontal="center" vertical="top" wrapText="1"/>
    </xf>
    <xf numFmtId="7" fontId="6" fillId="0" borderId="36" xfId="571" applyNumberFormat="1" applyFont="1" applyBorder="1" applyAlignment="1">
      <alignment horizontal="center" vertical="top" wrapText="1"/>
    </xf>
    <xf numFmtId="7" fontId="6" fillId="0" borderId="20" xfId="571" applyNumberFormat="1" applyFont="1" applyBorder="1" applyAlignment="1">
      <alignment horizontal="center" vertical="top" wrapText="1"/>
    </xf>
    <xf numFmtId="191" fontId="6" fillId="0" borderId="33" xfId="0" applyFont="1" applyBorder="1" applyAlignment="1">
      <alignment vertical="top"/>
    </xf>
    <xf numFmtId="1" fontId="92" fillId="0" borderId="33" xfId="571" applyNumberFormat="1" applyFont="1" applyBorder="1" applyAlignment="1">
      <alignment horizontal="center" vertical="top" wrapText="1"/>
    </xf>
    <xf numFmtId="191" fontId="102" fillId="0" borderId="0" xfId="571" applyFont="1" applyAlignment="1">
      <alignment horizontal="center" vertical="top" wrapText="1"/>
    </xf>
    <xf numFmtId="7" fontId="6" fillId="0" borderId="16" xfId="571" applyNumberFormat="1" applyFont="1" applyBorder="1" applyAlignment="1">
      <alignment horizontal="center" vertical="top" wrapText="1"/>
    </xf>
    <xf numFmtId="7" fontId="6" fillId="0" borderId="33" xfId="571" applyNumberFormat="1" applyFont="1" applyBorder="1" applyAlignment="1">
      <alignment horizontal="center" vertical="top" wrapText="1"/>
    </xf>
    <xf numFmtId="164" fontId="92" fillId="0" borderId="0" xfId="567" applyNumberFormat="1" applyFont="1" applyAlignment="1">
      <alignment horizontal="center" vertical="top" wrapText="1"/>
    </xf>
    <xf numFmtId="9" fontId="92" fillId="0" borderId="0" xfId="600" applyFont="1" applyAlignment="1">
      <alignment horizontal="center" vertical="top" wrapText="1"/>
    </xf>
    <xf numFmtId="9" fontId="6" fillId="0" borderId="36" xfId="600" applyFont="1" applyBorder="1" applyAlignment="1">
      <alignment horizontal="center" vertical="top"/>
    </xf>
    <xf numFmtId="164" fontId="6" fillId="0" borderId="16" xfId="567" applyNumberFormat="1" applyFont="1" applyBorder="1" applyAlignment="1">
      <alignment horizontal="center" vertical="top"/>
    </xf>
    <xf numFmtId="164" fontId="6" fillId="0" borderId="16" xfId="567" applyNumberFormat="1" applyFont="1" applyBorder="1" applyAlignment="1">
      <alignment horizontal="centerContinuous" vertical="top" wrapText="1"/>
    </xf>
    <xf numFmtId="164" fontId="6" fillId="0" borderId="33" xfId="567" applyNumberFormat="1" applyFont="1" applyBorder="1" applyAlignment="1">
      <alignment horizontal="centerContinuous" vertical="top" wrapText="1"/>
    </xf>
    <xf numFmtId="164" fontId="103" fillId="0" borderId="30" xfId="567" applyNumberFormat="1" applyFont="1" applyBorder="1" applyAlignment="1">
      <alignment horizontal="center" vertical="top"/>
    </xf>
    <xf numFmtId="164" fontId="103" fillId="0" borderId="30" xfId="567" applyNumberFormat="1" applyFont="1" applyBorder="1" applyAlignment="1">
      <alignment horizontal="centerContinuous" vertical="top" wrapText="1"/>
    </xf>
    <xf numFmtId="164" fontId="103" fillId="0" borderId="1" xfId="567" applyNumberFormat="1" applyFont="1" applyBorder="1" applyAlignment="1">
      <alignment horizontal="centerContinuous" vertical="top" wrapText="1"/>
    </xf>
    <xf numFmtId="164" fontId="103" fillId="0" borderId="36" xfId="567" applyNumberFormat="1" applyFont="1" applyBorder="1" applyAlignment="1">
      <alignment horizontal="center" vertical="top"/>
    </xf>
    <xf numFmtId="164" fontId="103" fillId="0" borderId="36" xfId="567" applyNumberFormat="1" applyFont="1" applyBorder="1" applyAlignment="1">
      <alignment horizontal="centerContinuous" vertical="top" wrapText="1"/>
    </xf>
    <xf numFmtId="164" fontId="103" fillId="0" borderId="20" xfId="567" applyNumberFormat="1" applyFont="1" applyBorder="1" applyAlignment="1">
      <alignment horizontal="centerContinuous" vertical="top" wrapText="1"/>
    </xf>
    <xf numFmtId="164" fontId="104" fillId="0" borderId="36" xfId="567" applyNumberFormat="1" applyFont="1" applyBorder="1" applyAlignment="1">
      <alignment horizontal="center" vertical="top"/>
    </xf>
    <xf numFmtId="164" fontId="104" fillId="0" borderId="36" xfId="567" applyNumberFormat="1" applyFont="1" applyBorder="1" applyAlignment="1">
      <alignment horizontal="centerContinuous" vertical="top" wrapText="1"/>
    </xf>
    <xf numFmtId="164" fontId="104" fillId="0" borderId="20" xfId="567" applyNumberFormat="1" applyFont="1" applyBorder="1" applyAlignment="1">
      <alignment horizontal="centerContinuous" vertical="top" wrapText="1"/>
    </xf>
    <xf numFmtId="164" fontId="6" fillId="57" borderId="4" xfId="567" applyNumberFormat="1" applyFont="1" applyFill="1" applyBorder="1" applyAlignment="1">
      <alignment horizontal="center" vertical="top"/>
    </xf>
    <xf numFmtId="164" fontId="103" fillId="0" borderId="1" xfId="567"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33" xfId="0" applyNumberFormat="1" applyFont="1" applyBorder="1" applyAlignment="1">
      <alignment horizontal="centerContinuous" vertical="top" wrapText="1"/>
    </xf>
    <xf numFmtId="164" fontId="6" fillId="57" borderId="4" xfId="0" applyNumberFormat="1" applyFont="1" applyFill="1" applyBorder="1" applyAlignment="1">
      <alignment horizontal="center" vertical="top"/>
    </xf>
    <xf numFmtId="164" fontId="6" fillId="57" borderId="4" xfId="0" applyNumberFormat="1" applyFont="1" applyFill="1" applyBorder="1" applyAlignment="1">
      <alignment horizontal="centerContinuous" vertical="top" wrapText="1"/>
    </xf>
    <xf numFmtId="164" fontId="6" fillId="0" borderId="1" xfId="0" applyNumberFormat="1" applyFont="1" applyBorder="1" applyAlignment="1">
      <alignment horizontal="center" vertical="top"/>
    </xf>
    <xf numFmtId="164" fontId="6" fillId="0" borderId="1" xfId="0" applyNumberFormat="1" applyFont="1" applyBorder="1" applyAlignment="1">
      <alignment horizontal="centerContinuous" vertical="top" wrapText="1"/>
    </xf>
    <xf numFmtId="9" fontId="6" fillId="0" borderId="0" xfId="600" applyFont="1" applyAlignment="1">
      <alignment horizontal="center" vertical="top" wrapText="1"/>
    </xf>
    <xf numFmtId="7" fontId="6" fillId="0" borderId="30" xfId="571" applyNumberFormat="1" applyFont="1" applyBorder="1" applyAlignment="1">
      <alignment horizontal="centerContinuous" vertical="top" wrapText="1"/>
    </xf>
    <xf numFmtId="7" fontId="6" fillId="0" borderId="1" xfId="571" applyNumberFormat="1" applyFont="1" applyBorder="1" applyAlignment="1">
      <alignment horizontal="centerContinuous" vertical="top" wrapText="1"/>
    </xf>
    <xf numFmtId="7" fontId="6" fillId="0" borderId="36" xfId="571" applyNumberFormat="1" applyFont="1" applyBorder="1" applyAlignment="1">
      <alignment horizontal="centerContinuous" vertical="top" wrapText="1"/>
    </xf>
    <xf numFmtId="7" fontId="6" fillId="0" borderId="20" xfId="571" applyNumberFormat="1" applyFont="1" applyBorder="1" applyAlignment="1">
      <alignment horizontal="centerContinuous" vertical="top" wrapText="1"/>
    </xf>
    <xf numFmtId="7" fontId="6" fillId="0" borderId="16" xfId="571" applyNumberFormat="1" applyFont="1" applyBorder="1" applyAlignment="1">
      <alignment horizontal="centerContinuous" vertical="top" wrapText="1"/>
    </xf>
    <xf numFmtId="7" fontId="6" fillId="0" borderId="33" xfId="571" applyNumberFormat="1" applyFont="1" applyBorder="1" applyAlignment="1">
      <alignment horizontal="centerContinuous" vertical="top" wrapText="1"/>
    </xf>
    <xf numFmtId="191" fontId="6" fillId="0" borderId="23" xfId="0" applyFont="1" applyBorder="1" applyAlignment="1">
      <alignment vertical="top"/>
    </xf>
    <xf numFmtId="164" fontId="6" fillId="0" borderId="1" xfId="567" applyNumberFormat="1" applyFont="1" applyBorder="1" applyAlignment="1">
      <alignment horizontal="center" vertical="top" wrapText="1"/>
    </xf>
    <xf numFmtId="191" fontId="6" fillId="0" borderId="23" xfId="0" applyFont="1" applyBorder="1" applyAlignment="1">
      <alignment horizontal="left" vertical="top"/>
    </xf>
    <xf numFmtId="164" fontId="6" fillId="0" borderId="20" xfId="567" applyNumberFormat="1" applyFont="1" applyBorder="1" applyAlignment="1">
      <alignment horizontal="center" vertical="top" wrapText="1"/>
    </xf>
    <xf numFmtId="191" fontId="6" fillId="0" borderId="36" xfId="0" applyFont="1" applyBorder="1" applyAlignment="1">
      <alignment horizontal="left" vertical="top"/>
    </xf>
    <xf numFmtId="191" fontId="6" fillId="0" borderId="0" xfId="0" applyFont="1" applyAlignment="1">
      <alignment horizontal="left" vertical="top"/>
    </xf>
    <xf numFmtId="9" fontId="6" fillId="0" borderId="20" xfId="600" applyFont="1" applyBorder="1" applyAlignment="1">
      <alignment horizontal="center" vertical="top" wrapText="1"/>
    </xf>
    <xf numFmtId="164" fontId="6" fillId="0" borderId="33" xfId="567" applyNumberFormat="1" applyFont="1" applyBorder="1" applyAlignment="1">
      <alignment horizontal="center" vertical="top" wrapText="1"/>
    </xf>
    <xf numFmtId="191" fontId="16" fillId="0" borderId="23" xfId="0" applyFont="1" applyBorder="1" applyAlignment="1">
      <alignment vertical="top"/>
    </xf>
    <xf numFmtId="164" fontId="6" fillId="58" borderId="4" xfId="567" applyNumberFormat="1" applyFont="1" applyFill="1" applyBorder="1" applyAlignment="1">
      <alignment horizontal="center" vertical="top" wrapText="1"/>
    </xf>
    <xf numFmtId="191" fontId="6" fillId="0" borderId="31" xfId="0" applyFont="1" applyBorder="1" applyAlignment="1">
      <alignment vertical="top"/>
    </xf>
    <xf numFmtId="191" fontId="6" fillId="0" borderId="32" xfId="0" applyFont="1" applyBorder="1" applyAlignment="1">
      <alignment vertical="top"/>
    </xf>
    <xf numFmtId="191" fontId="6" fillId="0" borderId="23" xfId="567" applyFont="1" applyBorder="1" applyAlignment="1">
      <alignment horizontal="left" vertical="top"/>
    </xf>
    <xf numFmtId="191" fontId="6" fillId="0" borderId="36" xfId="567" applyFont="1" applyBorder="1" applyAlignment="1">
      <alignment horizontal="left" vertical="top"/>
    </xf>
    <xf numFmtId="191" fontId="6" fillId="0" borderId="0" xfId="567" applyFont="1" applyAlignment="1">
      <alignment horizontal="left" vertical="top"/>
    </xf>
    <xf numFmtId="191" fontId="6" fillId="0" borderId="16" xfId="567" applyFont="1" applyBorder="1" applyAlignment="1">
      <alignment horizontal="left" vertical="top"/>
    </xf>
    <xf numFmtId="191" fontId="6" fillId="0" borderId="14" xfId="567" applyFont="1" applyBorder="1" applyAlignment="1">
      <alignment horizontal="left" vertical="top"/>
    </xf>
    <xf numFmtId="191" fontId="6" fillId="0" borderId="24" xfId="567" applyFont="1" applyBorder="1" applyAlignment="1">
      <alignment horizontal="left" vertical="top"/>
    </xf>
    <xf numFmtId="191" fontId="6" fillId="0" borderId="16" xfId="0" applyFont="1" applyBorder="1" applyAlignment="1">
      <alignment horizontal="left" vertical="top"/>
    </xf>
    <xf numFmtId="191" fontId="6" fillId="0" borderId="14" xfId="0" applyFont="1" applyBorder="1" applyAlignment="1">
      <alignment horizontal="left" vertical="top"/>
    </xf>
    <xf numFmtId="191" fontId="6" fillId="0" borderId="24" xfId="0" applyFont="1" applyBorder="1" applyAlignment="1">
      <alignment horizontal="left" vertical="top"/>
    </xf>
    <xf numFmtId="191" fontId="6" fillId="0" borderId="30" xfId="567" applyFont="1" applyBorder="1" applyAlignment="1">
      <alignment horizontal="left" vertical="top"/>
    </xf>
    <xf numFmtId="191" fontId="6" fillId="0" borderId="31" xfId="567" applyFont="1" applyBorder="1" applyAlignment="1">
      <alignment horizontal="left" vertical="top"/>
    </xf>
    <xf numFmtId="191" fontId="6" fillId="0" borderId="32" xfId="567" applyFont="1" applyBorder="1" applyAlignment="1">
      <alignment horizontal="left" vertical="top"/>
    </xf>
    <xf numFmtId="191" fontId="6" fillId="0" borderId="30" xfId="0" applyFont="1" applyBorder="1" applyAlignment="1">
      <alignment horizontal="left" vertical="top"/>
    </xf>
    <xf numFmtId="191" fontId="6" fillId="0" borderId="31" xfId="0" applyFont="1" applyBorder="1" applyAlignment="1">
      <alignment horizontal="left" vertical="top"/>
    </xf>
    <xf numFmtId="191" fontId="6" fillId="0" borderId="32" xfId="0" applyFont="1" applyBorder="1" applyAlignment="1">
      <alignment horizontal="left" vertical="top"/>
    </xf>
    <xf numFmtId="191" fontId="6" fillId="0" borderId="36" xfId="571" applyFont="1" applyBorder="1" applyAlignment="1">
      <alignment horizontal="center" vertical="top" wrapText="1"/>
    </xf>
    <xf numFmtId="166" fontId="6" fillId="0" borderId="1" xfId="571" applyNumberFormat="1" applyFont="1" applyBorder="1" applyAlignment="1">
      <alignment horizontal="center" vertical="top" wrapText="1"/>
    </xf>
    <xf numFmtId="166" fontId="6" fillId="0" borderId="20" xfId="571" applyNumberFormat="1" applyFont="1" applyBorder="1" applyAlignment="1">
      <alignment horizontal="center" vertical="top" wrapText="1"/>
    </xf>
    <xf numFmtId="191" fontId="92" fillId="0" borderId="36" xfId="571" applyFont="1" applyBorder="1" applyAlignment="1">
      <alignment horizontal="center" vertical="top" wrapText="1"/>
    </xf>
    <xf numFmtId="166" fontId="6" fillId="0" borderId="33" xfId="571" applyNumberFormat="1" applyFont="1" applyBorder="1" applyAlignment="1">
      <alignment horizontal="center" vertical="top" wrapText="1"/>
    </xf>
    <xf numFmtId="1" fontId="6" fillId="0" borderId="30" xfId="571" applyNumberFormat="1" applyFont="1" applyBorder="1" applyAlignment="1">
      <alignment horizontal="center" vertical="top" wrapText="1"/>
    </xf>
    <xf numFmtId="1" fontId="6" fillId="0" borderId="36" xfId="571" applyNumberFormat="1" applyFont="1" applyBorder="1" applyAlignment="1">
      <alignment horizontal="center" vertical="top" wrapText="1"/>
    </xf>
    <xf numFmtId="1" fontId="92" fillId="0" borderId="16" xfId="571" applyNumberFormat="1" applyFont="1" applyBorder="1" applyAlignment="1">
      <alignment horizontal="center" vertical="top" wrapText="1"/>
    </xf>
    <xf numFmtId="191" fontId="6" fillId="0" borderId="16" xfId="0" applyFont="1" applyBorder="1" applyAlignment="1">
      <alignment vertical="top"/>
    </xf>
    <xf numFmtId="191" fontId="6" fillId="0" borderId="14" xfId="0" applyFont="1" applyBorder="1" applyAlignment="1">
      <alignment vertical="top"/>
    </xf>
    <xf numFmtId="191" fontId="6" fillId="0" borderId="24" xfId="0" applyFont="1" applyBorder="1" applyAlignment="1">
      <alignment vertical="top"/>
    </xf>
    <xf numFmtId="164" fontId="6" fillId="0" borderId="33" xfId="0" applyNumberFormat="1" applyFont="1" applyBorder="1" applyAlignment="1">
      <alignment horizontal="center" vertical="top" wrapText="1"/>
    </xf>
    <xf numFmtId="191" fontId="6" fillId="0" borderId="30" xfId="0" applyFont="1" applyBorder="1" applyAlignment="1">
      <alignment vertical="top"/>
    </xf>
    <xf numFmtId="191" fontId="6" fillId="0" borderId="36" xfId="0" applyFont="1" applyBorder="1" applyAlignment="1">
      <alignment vertical="top"/>
    </xf>
    <xf numFmtId="191" fontId="6" fillId="0" borderId="0" xfId="0" applyFont="1" applyAlignment="1">
      <alignment vertical="top"/>
    </xf>
    <xf numFmtId="191" fontId="6" fillId="0" borderId="16" xfId="567" applyFont="1" applyBorder="1" applyAlignment="1">
      <alignment vertical="top"/>
    </xf>
    <xf numFmtId="191" fontId="6" fillId="0" borderId="14" xfId="567" applyFont="1" applyBorder="1" applyAlignment="1">
      <alignment vertical="top"/>
    </xf>
    <xf numFmtId="191" fontId="6" fillId="0" borderId="24" xfId="567" applyFont="1" applyBorder="1" applyAlignment="1">
      <alignment vertical="top"/>
    </xf>
    <xf numFmtId="191" fontId="6" fillId="0" borderId="31" xfId="567" applyFont="1" applyBorder="1" applyAlignment="1">
      <alignment vertical="top"/>
    </xf>
    <xf numFmtId="191" fontId="6" fillId="0" borderId="32" xfId="567" applyFont="1" applyBorder="1" applyAlignment="1">
      <alignment vertical="top"/>
    </xf>
    <xf numFmtId="191" fontId="6" fillId="0" borderId="36" xfId="567" applyFont="1" applyBorder="1" applyAlignment="1">
      <alignment vertical="top"/>
    </xf>
    <xf numFmtId="191" fontId="6" fillId="0" borderId="0" xfId="567" applyFont="1" applyAlignment="1">
      <alignment vertical="top"/>
    </xf>
    <xf numFmtId="191" fontId="6" fillId="0" borderId="23" xfId="567" applyFont="1" applyBorder="1" applyAlignment="1">
      <alignment vertical="top"/>
    </xf>
    <xf numFmtId="191" fontId="6" fillId="0" borderId="30" xfId="567" applyFont="1" applyBorder="1" applyAlignment="1">
      <alignment vertical="top"/>
    </xf>
    <xf numFmtId="9" fontId="6" fillId="0" borderId="0" xfId="600" applyFont="1" applyAlignment="1">
      <alignment vertical="center" wrapText="1"/>
    </xf>
    <xf numFmtId="191" fontId="16" fillId="62" borderId="1" xfId="576" applyFont="1" applyFill="1" applyBorder="1" applyAlignment="1">
      <alignment horizontal="left" vertical="center" wrapText="1"/>
    </xf>
    <xf numFmtId="191" fontId="140" fillId="0" borderId="0" xfId="751" applyFont="1" applyAlignment="1">
      <alignment vertical="center"/>
    </xf>
    <xf numFmtId="191" fontId="140" fillId="0" borderId="0" xfId="751" applyFont="1"/>
    <xf numFmtId="190" fontId="139" fillId="0" borderId="0" xfId="751" applyNumberFormat="1" applyFont="1" applyAlignment="1">
      <alignment horizontal="center" vertical="center"/>
    </xf>
    <xf numFmtId="0" fontId="142" fillId="0" borderId="0" xfId="4619" applyFont="1"/>
    <xf numFmtId="0" fontId="142" fillId="0" borderId="0" xfId="4619" applyFont="1" applyAlignment="1">
      <alignment horizontal="left"/>
    </xf>
    <xf numFmtId="0" fontId="143" fillId="0" borderId="0" xfId="4619" applyFont="1" applyAlignment="1">
      <alignment horizontal="center"/>
    </xf>
    <xf numFmtId="0" fontId="142" fillId="0" borderId="0" xfId="4619" applyFont="1" applyAlignment="1">
      <alignment horizontal="center"/>
    </xf>
    <xf numFmtId="0" fontId="144" fillId="0" borderId="0" xfId="4619" applyFont="1" applyAlignment="1">
      <alignment horizontal="left"/>
    </xf>
    <xf numFmtId="191" fontId="25" fillId="0" borderId="0" xfId="0" applyFont="1" applyAlignment="1">
      <alignment vertical="center"/>
    </xf>
    <xf numFmtId="191" fontId="146" fillId="0" borderId="0" xfId="0" applyFont="1" applyAlignment="1">
      <alignment horizontal="center" vertical="center"/>
    </xf>
    <xf numFmtId="191" fontId="147" fillId="0" borderId="0" xfId="0" applyFont="1" applyAlignment="1">
      <alignment vertical="center"/>
    </xf>
    <xf numFmtId="191" fontId="25" fillId="0" borderId="32" xfId="0" applyFont="1" applyBorder="1" applyAlignment="1">
      <alignment horizontal="left" vertical="center"/>
    </xf>
    <xf numFmtId="191" fontId="25" fillId="0" borderId="0" xfId="0" applyFont="1" applyAlignment="1">
      <alignment horizontal="center" vertical="center"/>
    </xf>
    <xf numFmtId="191" fontId="148" fillId="0" borderId="0" xfId="0" applyFont="1" applyAlignment="1">
      <alignment vertical="center"/>
    </xf>
    <xf numFmtId="191" fontId="18" fillId="0" borderId="0" xfId="0" applyFont="1" applyAlignment="1">
      <alignment horizontal="center" vertical="center"/>
    </xf>
    <xf numFmtId="191" fontId="18" fillId="0" borderId="0" xfId="0" applyFont="1" applyAlignment="1">
      <alignment vertical="center"/>
    </xf>
    <xf numFmtId="191" fontId="25" fillId="0" borderId="0" xfId="0" applyFont="1"/>
    <xf numFmtId="191" fontId="25" fillId="0" borderId="0" xfId="0" applyFont="1" applyAlignment="1">
      <alignment horizontal="center"/>
    </xf>
    <xf numFmtId="191" fontId="25" fillId="0" borderId="0" xfId="751" applyFont="1" applyAlignment="1">
      <alignment vertical="center"/>
    </xf>
    <xf numFmtId="191" fontId="147" fillId="0" borderId="0" xfId="751" applyFont="1" applyAlignment="1">
      <alignment vertical="center"/>
    </xf>
    <xf numFmtId="191" fontId="25" fillId="0" borderId="0" xfId="751" applyFont="1"/>
    <xf numFmtId="191" fontId="25" fillId="0" borderId="0" xfId="751" applyFont="1" applyAlignment="1">
      <alignment horizontal="center"/>
    </xf>
    <xf numFmtId="191" fontId="153" fillId="60" borderId="0" xfId="0" applyFont="1" applyFill="1" applyAlignment="1">
      <alignment horizontal="left" vertical="center"/>
    </xf>
    <xf numFmtId="191" fontId="149" fillId="0" borderId="14" xfId="0" applyFont="1" applyBorder="1" applyAlignment="1">
      <alignment vertical="center"/>
    </xf>
    <xf numFmtId="191" fontId="149" fillId="63" borderId="14" xfId="0" applyFont="1" applyFill="1" applyBorder="1" applyAlignment="1">
      <alignment horizontal="center" vertical="center"/>
    </xf>
    <xf numFmtId="191" fontId="149" fillId="63" borderId="14" xfId="0" applyFont="1" applyFill="1" applyBorder="1" applyAlignment="1">
      <alignment vertical="center"/>
    </xf>
    <xf numFmtId="191" fontId="154" fillId="63" borderId="0" xfId="0" applyFont="1" applyFill="1" applyAlignment="1">
      <alignment vertical="center"/>
    </xf>
    <xf numFmtId="191" fontId="25" fillId="63" borderId="0" xfId="0" applyFont="1" applyFill="1" applyAlignment="1">
      <alignment vertical="center"/>
    </xf>
    <xf numFmtId="191" fontId="154" fillId="57" borderId="0" xfId="0" applyFont="1" applyFill="1" applyAlignment="1">
      <alignment vertical="center"/>
    </xf>
    <xf numFmtId="191" fontId="25" fillId="57" borderId="0" xfId="0" applyFont="1" applyFill="1" applyAlignment="1">
      <alignment horizontal="center" vertical="center"/>
    </xf>
    <xf numFmtId="191" fontId="25" fillId="57" borderId="0" xfId="0" applyFont="1" applyFill="1" applyAlignment="1">
      <alignment vertical="center"/>
    </xf>
    <xf numFmtId="191" fontId="25" fillId="60" borderId="0" xfId="0" applyFont="1" applyFill="1" applyAlignment="1">
      <alignment horizontal="centerContinuous" vertical="center"/>
    </xf>
    <xf numFmtId="191" fontId="25" fillId="60" borderId="0" xfId="0" applyFont="1" applyFill="1" applyAlignment="1">
      <alignment vertical="center"/>
    </xf>
    <xf numFmtId="191" fontId="25" fillId="0" borderId="14" xfId="0" applyFont="1" applyBorder="1"/>
    <xf numFmtId="191" fontId="145" fillId="60" borderId="0" xfId="0" applyFont="1" applyFill="1" applyAlignment="1">
      <alignment horizontal="left" vertical="center"/>
    </xf>
    <xf numFmtId="191" fontId="150" fillId="0" borderId="0" xfId="0" applyFont="1" applyAlignment="1">
      <alignment wrapText="1"/>
    </xf>
    <xf numFmtId="191" fontId="154" fillId="63" borderId="0" xfId="0" applyFont="1" applyFill="1" applyAlignment="1">
      <alignment horizontal="center" vertical="center"/>
    </xf>
    <xf numFmtId="191" fontId="154" fillId="57" borderId="0" xfId="0" applyFont="1" applyFill="1" applyAlignment="1">
      <alignment horizontal="center" vertical="center"/>
    </xf>
    <xf numFmtId="191" fontId="25" fillId="57" borderId="0" xfId="0" applyFont="1" applyFill="1"/>
    <xf numFmtId="191" fontId="150" fillId="57" borderId="0" xfId="0" applyFont="1" applyFill="1" applyAlignment="1">
      <alignment wrapText="1"/>
    </xf>
    <xf numFmtId="191" fontId="154" fillId="0" borderId="0" xfId="0" applyFont="1" applyAlignment="1">
      <alignment vertical="center"/>
    </xf>
    <xf numFmtId="191" fontId="154" fillId="0" borderId="0" xfId="0" applyFont="1" applyAlignment="1">
      <alignment horizontal="center" vertical="center"/>
    </xf>
    <xf numFmtId="191" fontId="155" fillId="0" borderId="0" xfId="0" applyFont="1" applyAlignment="1">
      <alignment vertical="center"/>
    </xf>
    <xf numFmtId="191" fontId="25" fillId="0" borderId="0" xfId="0" applyFont="1" applyAlignment="1">
      <alignment horizontal="center" wrapText="1"/>
    </xf>
    <xf numFmtId="191" fontId="25" fillId="0" borderId="0" xfId="0" applyFont="1" applyAlignment="1">
      <alignment wrapText="1"/>
    </xf>
    <xf numFmtId="191" fontId="152" fillId="0" borderId="0" xfId="567" applyFont="1" applyAlignment="1">
      <alignment horizontal="center" vertical="center" wrapText="1"/>
    </xf>
    <xf numFmtId="191" fontId="152" fillId="0" borderId="0" xfId="0" applyFont="1" applyAlignment="1">
      <alignment horizontal="center" wrapText="1"/>
    </xf>
    <xf numFmtId="191" fontId="152" fillId="0" borderId="0" xfId="0" applyFont="1" applyAlignment="1">
      <alignment wrapText="1"/>
    </xf>
    <xf numFmtId="191" fontId="35" fillId="0" borderId="0" xfId="567" applyFont="1" applyAlignment="1">
      <alignment horizontal="left" vertical="center" wrapText="1"/>
    </xf>
    <xf numFmtId="191" fontId="153" fillId="0" borderId="0" xfId="567" applyFont="1" applyAlignment="1">
      <alignment horizontal="left" vertical="center" wrapText="1"/>
    </xf>
    <xf numFmtId="191" fontId="157" fillId="0" borderId="0" xfId="567" applyFont="1" applyAlignment="1">
      <alignment horizontal="center" vertical="center" wrapText="1"/>
    </xf>
    <xf numFmtId="191" fontId="153" fillId="60" borderId="1" xfId="567" applyFont="1" applyFill="1" applyBorder="1" applyAlignment="1">
      <alignment horizontal="center" vertical="center" wrapText="1"/>
    </xf>
    <xf numFmtId="191" fontId="18" fillId="0" borderId="0" xfId="0" applyFont="1" applyAlignment="1">
      <alignment horizontal="center" wrapText="1"/>
    </xf>
    <xf numFmtId="191" fontId="18" fillId="0" borderId="0" xfId="0" applyFont="1" applyAlignment="1">
      <alignment wrapText="1"/>
    </xf>
    <xf numFmtId="191" fontId="153" fillId="60" borderId="1" xfId="567" applyFont="1" applyFill="1" applyBorder="1" applyAlignment="1">
      <alignment horizontal="left" vertical="center" wrapText="1"/>
    </xf>
    <xf numFmtId="191" fontId="18" fillId="0" borderId="0" xfId="567" applyFont="1" applyAlignment="1">
      <alignment horizontal="center" vertical="center" wrapText="1"/>
    </xf>
    <xf numFmtId="191" fontId="153" fillId="60" borderId="20" xfId="567" applyFont="1" applyFill="1" applyBorder="1" applyAlignment="1">
      <alignment horizontal="center" vertical="center" wrapText="1"/>
    </xf>
    <xf numFmtId="191" fontId="18" fillId="0" borderId="0" xfId="0" applyFont="1" applyAlignment="1">
      <alignment horizontal="center" vertical="center" wrapText="1"/>
    </xf>
    <xf numFmtId="191" fontId="18" fillId="0" borderId="0" xfId="0" applyFont="1" applyAlignment="1">
      <alignment vertical="center" wrapText="1"/>
    </xf>
    <xf numFmtId="191" fontId="153" fillId="60" borderId="20" xfId="567" applyFont="1" applyFill="1" applyBorder="1" applyAlignment="1">
      <alignment horizontal="left" vertical="center" wrapText="1"/>
    </xf>
    <xf numFmtId="191" fontId="153" fillId="60" borderId="33" xfId="567" applyFont="1" applyFill="1" applyBorder="1" applyAlignment="1">
      <alignment horizontal="left" vertical="center" wrapText="1"/>
    </xf>
    <xf numFmtId="191" fontId="149" fillId="57" borderId="1" xfId="0" applyFont="1" applyFill="1" applyBorder="1" applyAlignment="1">
      <alignment vertical="center"/>
    </xf>
    <xf numFmtId="191" fontId="25" fillId="0" borderId="0" xfId="0" applyFont="1" applyAlignment="1">
      <alignment vertical="top"/>
    </xf>
    <xf numFmtId="191" fontId="149" fillId="57" borderId="1" xfId="576" applyFont="1" applyFill="1" applyBorder="1" applyAlignment="1">
      <alignment horizontal="left" vertical="center"/>
    </xf>
    <xf numFmtId="191" fontId="25" fillId="0" borderId="0" xfId="0" applyFont="1" applyAlignment="1">
      <alignment vertical="center" wrapText="1"/>
    </xf>
    <xf numFmtId="191" fontId="149" fillId="57" borderId="4" xfId="576" applyFont="1" applyFill="1" applyBorder="1" applyAlignment="1">
      <alignment horizontal="left" vertical="center"/>
    </xf>
    <xf numFmtId="191" fontId="149" fillId="57" borderId="33" xfId="576" applyFont="1" applyFill="1" applyBorder="1" applyAlignment="1">
      <alignment horizontal="left" vertical="center"/>
    </xf>
    <xf numFmtId="191" fontId="25" fillId="0" borderId="0" xfId="0" applyFont="1" applyAlignment="1">
      <alignment horizontal="center" vertical="center" wrapText="1"/>
    </xf>
    <xf numFmtId="191" fontId="156" fillId="0" borderId="0" xfId="567" applyFont="1" applyAlignment="1">
      <alignment vertical="center" wrapText="1"/>
    </xf>
    <xf numFmtId="191" fontId="145" fillId="60" borderId="30" xfId="0" applyFont="1" applyFill="1" applyBorder="1" applyAlignment="1">
      <alignment horizontal="center" vertical="center"/>
    </xf>
    <xf numFmtId="191" fontId="18" fillId="0" borderId="0" xfId="0" applyFont="1"/>
    <xf numFmtId="191" fontId="149" fillId="57" borderId="4" xfId="567" applyFont="1" applyFill="1" applyBorder="1" applyAlignment="1">
      <alignment horizontal="left" vertical="center"/>
    </xf>
    <xf numFmtId="191" fontId="149" fillId="57" borderId="34" xfId="0" applyFont="1" applyFill="1" applyBorder="1" applyAlignment="1">
      <alignment horizontal="centerContinuous" vertical="center"/>
    </xf>
    <xf numFmtId="191" fontId="149" fillId="57" borderId="4" xfId="0" applyFont="1" applyFill="1" applyBorder="1" applyAlignment="1">
      <alignment vertical="center"/>
    </xf>
    <xf numFmtId="167" fontId="25" fillId="0" borderId="0" xfId="570" applyFont="1" applyAlignment="1">
      <alignment vertical="center"/>
    </xf>
    <xf numFmtId="191" fontId="159" fillId="0" borderId="0" xfId="0" applyFont="1"/>
    <xf numFmtId="191" fontId="159" fillId="0" borderId="0" xfId="0" applyFont="1" applyAlignment="1">
      <alignment wrapText="1"/>
    </xf>
    <xf numFmtId="191" fontId="150" fillId="0" borderId="0" xfId="0" applyFont="1"/>
    <xf numFmtId="191" fontId="145" fillId="60" borderId="30" xfId="0" applyFont="1" applyFill="1" applyBorder="1" applyAlignment="1">
      <alignment horizontal="centerContinuous" vertical="center"/>
    </xf>
    <xf numFmtId="191" fontId="145" fillId="60" borderId="32" xfId="0" applyFont="1" applyFill="1" applyBorder="1" applyAlignment="1">
      <alignment horizontal="centerContinuous" vertical="center"/>
    </xf>
    <xf numFmtId="191" fontId="145" fillId="60" borderId="30" xfId="567" applyFont="1" applyFill="1" applyBorder="1" applyAlignment="1">
      <alignment horizontal="centerContinuous" vertical="center"/>
    </xf>
    <xf numFmtId="191" fontId="145" fillId="60" borderId="32" xfId="567" applyFont="1" applyFill="1" applyBorder="1" applyAlignment="1">
      <alignment horizontal="centerContinuous" vertical="center"/>
    </xf>
    <xf numFmtId="191" fontId="160" fillId="0" borderId="0" xfId="0" applyFont="1" applyAlignment="1">
      <alignment horizontal="center" vertical="center" wrapText="1"/>
    </xf>
    <xf numFmtId="191" fontId="145" fillId="60" borderId="1" xfId="567" applyFont="1" applyFill="1" applyBorder="1" applyAlignment="1">
      <alignment horizontal="center" vertical="center"/>
    </xf>
    <xf numFmtId="164" fontId="145" fillId="60" borderId="1" xfId="0" applyNumberFormat="1" applyFont="1" applyFill="1" applyBorder="1" applyAlignment="1">
      <alignment horizontal="centerContinuous" vertical="center"/>
    </xf>
    <xf numFmtId="164" fontId="145" fillId="60" borderId="20" xfId="0" applyNumberFormat="1" applyFont="1" applyFill="1" applyBorder="1" applyAlignment="1">
      <alignment horizontal="center" vertical="center"/>
    </xf>
    <xf numFmtId="164" fontId="145" fillId="60" borderId="20" xfId="0" applyNumberFormat="1" applyFont="1" applyFill="1" applyBorder="1" applyAlignment="1">
      <alignment horizontal="centerContinuous" vertical="center"/>
    </xf>
    <xf numFmtId="191" fontId="145" fillId="60" borderId="16" xfId="0" applyFont="1" applyFill="1" applyBorder="1" applyAlignment="1">
      <alignment vertical="center"/>
    </xf>
    <xf numFmtId="191" fontId="145" fillId="60" borderId="24" xfId="0" applyFont="1" applyFill="1" applyBorder="1" applyAlignment="1">
      <alignment horizontal="center" vertical="center" wrapText="1"/>
    </xf>
    <xf numFmtId="164" fontId="145" fillId="60" borderId="33" xfId="0" applyNumberFormat="1" applyFont="1" applyFill="1" applyBorder="1" applyAlignment="1">
      <alignment horizontal="center" vertical="center"/>
    </xf>
    <xf numFmtId="164" fontId="145" fillId="60" borderId="33" xfId="0" applyNumberFormat="1" applyFont="1" applyFill="1" applyBorder="1" applyAlignment="1">
      <alignment horizontal="centerContinuous" vertical="center"/>
    </xf>
    <xf numFmtId="191" fontId="149" fillId="57" borderId="33" xfId="0" applyFont="1" applyFill="1" applyBorder="1" applyAlignment="1">
      <alignment vertical="center"/>
    </xf>
    <xf numFmtId="191" fontId="25" fillId="57" borderId="33" xfId="0" applyFont="1" applyFill="1" applyBorder="1" applyAlignment="1">
      <alignment vertical="center"/>
    </xf>
    <xf numFmtId="191" fontId="25" fillId="0" borderId="20" xfId="0" applyFont="1" applyBorder="1" applyAlignment="1">
      <alignment vertical="center"/>
    </xf>
    <xf numFmtId="49" fontId="25" fillId="0" borderId="0" xfId="0" applyNumberFormat="1" applyFont="1" applyAlignment="1">
      <alignment vertical="center"/>
    </xf>
    <xf numFmtId="191" fontId="159" fillId="0" borderId="0" xfId="0" applyFont="1" applyAlignment="1">
      <alignment vertical="center"/>
    </xf>
    <xf numFmtId="191" fontId="153" fillId="60" borderId="30" xfId="567" applyFont="1" applyFill="1" applyBorder="1" applyAlignment="1">
      <alignment horizontal="centerContinuous" vertical="center" wrapText="1"/>
    </xf>
    <xf numFmtId="191" fontId="161" fillId="60" borderId="32" xfId="567" applyFont="1" applyFill="1" applyBorder="1" applyAlignment="1">
      <alignment horizontal="centerContinuous" vertical="center" wrapText="1"/>
    </xf>
    <xf numFmtId="49" fontId="153" fillId="60" borderId="33" xfId="567" applyNumberFormat="1" applyFont="1" applyFill="1" applyBorder="1" applyAlignment="1">
      <alignment horizontal="center" vertical="center" wrapText="1"/>
    </xf>
    <xf numFmtId="191" fontId="149" fillId="57" borderId="4" xfId="567" applyFont="1" applyFill="1" applyBorder="1" applyAlignment="1">
      <alignment horizontal="centerContinuous" vertical="center" wrapText="1"/>
    </xf>
    <xf numFmtId="191" fontId="25" fillId="0" borderId="7" xfId="0" applyFont="1" applyBorder="1" applyAlignment="1">
      <alignment vertical="center" wrapText="1"/>
    </xf>
    <xf numFmtId="191" fontId="25" fillId="0" borderId="14" xfId="567" applyFont="1" applyBorder="1" applyAlignment="1">
      <alignment horizontal="centerContinuous" vertical="center" wrapText="1"/>
    </xf>
    <xf numFmtId="167" fontId="25" fillId="0" borderId="0" xfId="570" applyFont="1" applyAlignment="1">
      <alignment vertical="center" wrapText="1"/>
    </xf>
    <xf numFmtId="166" fontId="25" fillId="0" borderId="20" xfId="567" applyNumberFormat="1" applyFont="1" applyBorder="1" applyAlignment="1">
      <alignment horizontal="center" vertical="center" wrapText="1"/>
    </xf>
    <xf numFmtId="49" fontId="25" fillId="0" borderId="23" xfId="0" applyNumberFormat="1" applyFont="1" applyBorder="1" applyAlignment="1">
      <alignment vertical="center" wrapText="1"/>
    </xf>
    <xf numFmtId="191" fontId="158" fillId="0" borderId="0" xfId="0" applyFont="1" applyAlignment="1">
      <alignment vertical="center"/>
    </xf>
    <xf numFmtId="191" fontId="158" fillId="0" borderId="43" xfId="0" applyFont="1" applyBorder="1" applyAlignment="1">
      <alignment vertical="center"/>
    </xf>
    <xf numFmtId="49" fontId="158" fillId="0" borderId="0" xfId="0" applyNumberFormat="1" applyFont="1" applyAlignment="1">
      <alignment vertical="center"/>
    </xf>
    <xf numFmtId="191" fontId="145" fillId="60" borderId="1" xfId="751" applyFont="1" applyFill="1" applyBorder="1" applyAlignment="1">
      <alignment vertical="center"/>
    </xf>
    <xf numFmtId="191" fontId="18" fillId="0" borderId="0" xfId="751" applyFont="1"/>
    <xf numFmtId="191" fontId="145" fillId="60" borderId="33" xfId="751" applyFont="1" applyFill="1" applyBorder="1" applyAlignment="1">
      <alignment vertical="center"/>
    </xf>
    <xf numFmtId="191" fontId="149" fillId="57" borderId="4" xfId="751" applyFont="1" applyFill="1" applyBorder="1" applyAlignment="1">
      <alignment vertical="center"/>
    </xf>
    <xf numFmtId="191" fontId="159" fillId="0" borderId="0" xfId="751" applyFont="1"/>
    <xf numFmtId="191" fontId="159" fillId="0" borderId="0" xfId="751" applyFont="1" applyAlignment="1">
      <alignment wrapText="1"/>
    </xf>
    <xf numFmtId="191" fontId="159" fillId="0" borderId="0" xfId="751" applyFont="1" applyAlignment="1">
      <alignment horizontal="center" wrapText="1"/>
    </xf>
    <xf numFmtId="191" fontId="25" fillId="0" borderId="0" xfId="751" applyFont="1" applyAlignment="1">
      <alignment wrapText="1"/>
    </xf>
    <xf numFmtId="191" fontId="152" fillId="0" borderId="0" xfId="751" applyFont="1" applyAlignment="1">
      <alignment horizontal="center" wrapText="1"/>
    </xf>
    <xf numFmtId="191" fontId="152" fillId="0" borderId="0" xfId="751" applyFont="1" applyAlignment="1">
      <alignment wrapText="1"/>
    </xf>
    <xf numFmtId="191" fontId="162" fillId="0" borderId="0" xfId="569" applyFont="1" applyAlignment="1">
      <alignment vertical="center"/>
    </xf>
    <xf numFmtId="191" fontId="145" fillId="0" borderId="0" xfId="569" applyFont="1" applyAlignment="1">
      <alignment vertical="center"/>
    </xf>
    <xf numFmtId="167" fontId="35" fillId="0" borderId="0" xfId="570" applyFont="1" applyAlignment="1">
      <alignment vertical="center"/>
    </xf>
    <xf numFmtId="191" fontId="145" fillId="60" borderId="1" xfId="0" applyFont="1" applyFill="1" applyBorder="1" applyAlignment="1">
      <alignment horizontal="left" vertical="center"/>
    </xf>
    <xf numFmtId="191" fontId="163" fillId="0" borderId="0" xfId="0" applyFont="1" applyAlignment="1">
      <alignment vertical="center"/>
    </xf>
    <xf numFmtId="191" fontId="162" fillId="60" borderId="30" xfId="0" applyFont="1" applyFill="1" applyBorder="1" applyAlignment="1">
      <alignment horizontal="center" vertical="center"/>
    </xf>
    <xf numFmtId="191" fontId="162" fillId="60" borderId="1" xfId="0" applyFont="1" applyFill="1" applyBorder="1" applyAlignment="1">
      <alignment horizontal="center" vertical="center"/>
    </xf>
    <xf numFmtId="191" fontId="145" fillId="60" borderId="33" xfId="0" applyFont="1" applyFill="1" applyBorder="1" applyAlignment="1">
      <alignment horizontal="left" vertical="center"/>
    </xf>
    <xf numFmtId="191" fontId="145" fillId="60" borderId="16" xfId="0" applyFont="1" applyFill="1" applyBorder="1" applyAlignment="1">
      <alignment horizontal="center" vertical="center"/>
    </xf>
    <xf numFmtId="191" fontId="145" fillId="60" borderId="33" xfId="0" applyFont="1" applyFill="1" applyBorder="1" applyAlignment="1">
      <alignment horizontal="center" vertical="center"/>
    </xf>
    <xf numFmtId="191" fontId="25" fillId="57" borderId="20" xfId="0" applyFont="1" applyFill="1" applyBorder="1" applyAlignment="1">
      <alignment vertical="center"/>
    </xf>
    <xf numFmtId="191" fontId="25" fillId="0" borderId="33" xfId="0" applyFont="1" applyBorder="1" applyAlignment="1">
      <alignment vertical="center"/>
    </xf>
    <xf numFmtId="191" fontId="25" fillId="46" borderId="0" xfId="0" applyFont="1" applyFill="1" applyAlignment="1">
      <alignment horizontal="left" vertical="center"/>
    </xf>
    <xf numFmtId="191" fontId="25" fillId="0" borderId="0" xfId="576" applyFont="1" applyAlignment="1">
      <alignment vertical="center"/>
    </xf>
    <xf numFmtId="191" fontId="153" fillId="60" borderId="1" xfId="0" applyFont="1" applyFill="1" applyBorder="1" applyAlignment="1">
      <alignment horizontal="left" vertical="center"/>
    </xf>
    <xf numFmtId="191" fontId="153" fillId="60" borderId="30" xfId="0" applyFont="1" applyFill="1" applyBorder="1" applyAlignment="1">
      <alignment horizontal="center" vertical="center" wrapText="1"/>
    </xf>
    <xf numFmtId="191" fontId="153" fillId="60" borderId="1" xfId="0" applyFont="1" applyFill="1" applyBorder="1" applyAlignment="1">
      <alignment horizontal="center" vertical="center" wrapText="1"/>
    </xf>
    <xf numFmtId="191" fontId="153" fillId="60" borderId="33" xfId="0" applyFont="1" applyFill="1" applyBorder="1" applyAlignment="1">
      <alignment horizontal="left" vertical="center"/>
    </xf>
    <xf numFmtId="191" fontId="153" fillId="60" borderId="16" xfId="0" applyFont="1" applyFill="1" applyBorder="1" applyAlignment="1">
      <alignment horizontal="center" vertical="center" wrapText="1"/>
    </xf>
    <xf numFmtId="191" fontId="153" fillId="60" borderId="33" xfId="0" applyFont="1" applyFill="1" applyBorder="1" applyAlignment="1">
      <alignment horizontal="center" vertical="center" wrapText="1"/>
    </xf>
    <xf numFmtId="8" fontId="25" fillId="0" borderId="0" xfId="0" applyNumberFormat="1" applyFont="1" applyAlignment="1">
      <alignment horizontal="center" vertical="center"/>
    </xf>
    <xf numFmtId="191" fontId="25" fillId="0" borderId="0" xfId="0" applyFont="1" applyAlignment="1">
      <alignment horizontal="left"/>
    </xf>
    <xf numFmtId="14" fontId="149" fillId="0" borderId="4" xfId="567" applyNumberFormat="1" applyFont="1" applyBorder="1" applyAlignment="1">
      <alignment horizontal="left" vertical="center"/>
    </xf>
    <xf numFmtId="191" fontId="153" fillId="61" borderId="1" xfId="572" applyFont="1" applyFill="1" applyBorder="1" applyAlignment="1">
      <alignment horizontal="left" vertical="center"/>
    </xf>
    <xf numFmtId="191" fontId="25" fillId="0" borderId="0" xfId="573" applyFont="1" applyAlignment="1">
      <alignment vertical="center"/>
    </xf>
    <xf numFmtId="191" fontId="164" fillId="61" borderId="30" xfId="572" applyFont="1" applyFill="1" applyBorder="1" applyAlignment="1">
      <alignment horizontal="centerContinuous" vertical="center"/>
    </xf>
    <xf numFmtId="191" fontId="153" fillId="61" borderId="32" xfId="572" applyFont="1" applyFill="1" applyBorder="1" applyAlignment="1">
      <alignment horizontal="centerContinuous" vertical="center"/>
    </xf>
    <xf numFmtId="191" fontId="164" fillId="61" borderId="30" xfId="572" applyFont="1" applyFill="1" applyBorder="1" applyAlignment="1">
      <alignment horizontal="center" vertical="center"/>
    </xf>
    <xf numFmtId="191" fontId="164" fillId="61" borderId="32" xfId="572" applyFont="1" applyFill="1" applyBorder="1" applyAlignment="1">
      <alignment horizontal="center" vertical="center"/>
    </xf>
    <xf numFmtId="191" fontId="153" fillId="61" borderId="33" xfId="572" applyFont="1" applyFill="1" applyBorder="1" applyAlignment="1">
      <alignment horizontal="left" vertical="center"/>
    </xf>
    <xf numFmtId="191" fontId="153" fillId="61" borderId="16" xfId="572" applyFont="1" applyFill="1" applyBorder="1" applyAlignment="1">
      <alignment horizontal="center" vertical="center"/>
    </xf>
    <xf numFmtId="191" fontId="153" fillId="61" borderId="24" xfId="572" applyFont="1" applyFill="1" applyBorder="1" applyAlignment="1">
      <alignment horizontal="center" vertical="center"/>
    </xf>
    <xf numFmtId="191" fontId="25" fillId="0" borderId="4" xfId="0" applyFont="1" applyBorder="1"/>
    <xf numFmtId="191" fontId="145" fillId="60" borderId="1" xfId="0" applyFont="1" applyFill="1" applyBorder="1" applyAlignment="1">
      <alignment horizontal="center" vertical="center"/>
    </xf>
    <xf numFmtId="49" fontId="25" fillId="57" borderId="4" xfId="0" applyNumberFormat="1" applyFont="1" applyFill="1" applyBorder="1" applyAlignment="1">
      <alignment vertical="center"/>
    </xf>
    <xf numFmtId="9" fontId="25" fillId="0" borderId="0" xfId="0" applyNumberFormat="1" applyFont="1" applyAlignment="1">
      <alignment horizontal="centerContinuous" vertical="center"/>
    </xf>
    <xf numFmtId="9" fontId="149" fillId="57" borderId="1" xfId="0" applyNumberFormat="1" applyFont="1" applyFill="1" applyBorder="1" applyAlignment="1">
      <alignment horizontal="centerContinuous" vertical="center"/>
    </xf>
    <xf numFmtId="166" fontId="158" fillId="0" borderId="0" xfId="0" applyNumberFormat="1" applyFont="1" applyAlignment="1">
      <alignment vertical="center"/>
    </xf>
    <xf numFmtId="191" fontId="145" fillId="60" borderId="1" xfId="569" applyFont="1" applyFill="1" applyBorder="1" applyAlignment="1">
      <alignment vertical="center"/>
    </xf>
    <xf numFmtId="191" fontId="145" fillId="60" borderId="33" xfId="569" applyFont="1" applyFill="1" applyBorder="1" applyAlignment="1">
      <alignment vertical="center"/>
    </xf>
    <xf numFmtId="191" fontId="165" fillId="0" borderId="0" xfId="0" applyFont="1" applyAlignment="1">
      <alignment vertical="center"/>
    </xf>
    <xf numFmtId="191" fontId="145" fillId="60" borderId="24" xfId="0" applyFont="1" applyFill="1" applyBorder="1" applyAlignment="1">
      <alignment horizontal="center" vertical="center"/>
    </xf>
    <xf numFmtId="49" fontId="25" fillId="57" borderId="34" xfId="0" applyNumberFormat="1" applyFont="1" applyFill="1" applyBorder="1" applyAlignment="1">
      <alignment vertical="center"/>
    </xf>
    <xf numFmtId="6" fontId="25" fillId="0" borderId="1" xfId="0" applyNumberFormat="1" applyFont="1" applyBorder="1" applyAlignment="1">
      <alignment vertical="center" wrapText="1"/>
    </xf>
    <xf numFmtId="49" fontId="25" fillId="0" borderId="1" xfId="0" applyNumberFormat="1" applyFont="1" applyBorder="1" applyAlignment="1">
      <alignment horizontal="center" vertical="center" wrapText="1"/>
    </xf>
    <xf numFmtId="6" fontId="25" fillId="0" borderId="20" xfId="0" applyNumberFormat="1" applyFont="1" applyBorder="1" applyAlignment="1">
      <alignment vertical="center" wrapText="1"/>
    </xf>
    <xf numFmtId="6" fontId="25" fillId="0" borderId="20" xfId="0" applyNumberFormat="1" applyFont="1" applyBorder="1" applyAlignment="1">
      <alignment vertical="center"/>
    </xf>
    <xf numFmtId="9" fontId="25" fillId="0" borderId="20" xfId="0" applyNumberFormat="1" applyFont="1" applyBorder="1" applyAlignment="1">
      <alignment horizontal="center" vertical="center" wrapText="1"/>
    </xf>
    <xf numFmtId="6" fontId="25" fillId="0" borderId="33" xfId="0" applyNumberFormat="1" applyFont="1" applyBorder="1" applyAlignment="1">
      <alignment vertical="center" wrapText="1"/>
    </xf>
    <xf numFmtId="9" fontId="149" fillId="57" borderId="4" xfId="0" applyNumberFormat="1" applyFont="1" applyFill="1" applyBorder="1" applyAlignment="1">
      <alignment horizontal="centerContinuous" vertical="center"/>
    </xf>
    <xf numFmtId="6" fontId="25" fillId="0" borderId="20" xfId="0" applyNumberFormat="1" applyFont="1" applyBorder="1" applyAlignment="1">
      <alignment horizontal="left" vertical="center"/>
    </xf>
    <xf numFmtId="188" fontId="25" fillId="0" borderId="20" xfId="0" applyNumberFormat="1" applyFont="1" applyBorder="1" applyAlignment="1">
      <alignment horizontal="left" vertical="center"/>
    </xf>
    <xf numFmtId="188" fontId="25" fillId="0" borderId="33" xfId="0" applyNumberFormat="1" applyFont="1" applyBorder="1" applyAlignment="1">
      <alignment horizontal="left" vertical="center"/>
    </xf>
    <xf numFmtId="191" fontId="145" fillId="60" borderId="1" xfId="751" applyFont="1" applyFill="1" applyBorder="1" applyAlignment="1">
      <alignment horizontal="left" vertical="center"/>
    </xf>
    <xf numFmtId="191" fontId="25" fillId="0" borderId="20" xfId="751" applyFont="1" applyBorder="1"/>
    <xf numFmtId="191" fontId="145" fillId="60" borderId="33" xfId="751" applyFont="1" applyFill="1" applyBorder="1" applyAlignment="1">
      <alignment horizontal="left" vertical="center"/>
    </xf>
    <xf numFmtId="191" fontId="153" fillId="60" borderId="16" xfId="567" applyFont="1" applyFill="1" applyBorder="1" applyAlignment="1">
      <alignment horizontal="centerContinuous" vertical="center" wrapText="1"/>
    </xf>
    <xf numFmtId="191" fontId="153" fillId="60" borderId="14" xfId="567" applyFont="1" applyFill="1" applyBorder="1" applyAlignment="1">
      <alignment horizontal="centerContinuous" vertical="center" wrapText="1"/>
    </xf>
    <xf numFmtId="191" fontId="161" fillId="60" borderId="24" xfId="567" applyFont="1" applyFill="1" applyBorder="1" applyAlignment="1">
      <alignment horizontal="centerContinuous" vertical="center" wrapText="1"/>
    </xf>
    <xf numFmtId="191" fontId="149" fillId="57" borderId="35" xfId="567" applyFont="1" applyFill="1" applyBorder="1" applyAlignment="1">
      <alignment horizontal="center" vertical="center" wrapText="1"/>
    </xf>
    <xf numFmtId="191" fontId="25" fillId="0" borderId="20" xfId="751" applyFont="1" applyBorder="1" applyAlignment="1">
      <alignment horizontal="left" vertical="center" indent="1"/>
    </xf>
    <xf numFmtId="191" fontId="25" fillId="0" borderId="1" xfId="0" applyFont="1" applyBorder="1" applyAlignment="1">
      <alignment horizontal="center" wrapText="1"/>
    </xf>
    <xf numFmtId="164" fontId="25" fillId="0" borderId="32" xfId="567" applyNumberFormat="1" applyFont="1" applyBorder="1" applyAlignment="1">
      <alignment horizontal="center" vertical="center" wrapText="1"/>
    </xf>
    <xf numFmtId="164" fontId="25" fillId="0" borderId="1" xfId="567" applyNumberFormat="1" applyFont="1" applyBorder="1" applyAlignment="1">
      <alignment horizontal="center" vertical="center" wrapText="1"/>
    </xf>
    <xf numFmtId="164" fontId="25" fillId="0" borderId="20" xfId="567" applyNumberFormat="1" applyFont="1" applyBorder="1" applyAlignment="1">
      <alignment horizontal="center" vertical="center" wrapText="1"/>
    </xf>
    <xf numFmtId="164" fontId="25" fillId="0" borderId="23" xfId="567" applyNumberFormat="1" applyFont="1" applyBorder="1" applyAlignment="1">
      <alignment horizontal="center" vertical="center" wrapText="1"/>
    </xf>
    <xf numFmtId="6" fontId="149" fillId="0" borderId="33" xfId="751" applyNumberFormat="1" applyFont="1" applyBorder="1" applyAlignment="1">
      <alignment vertical="center" wrapText="1"/>
    </xf>
    <xf numFmtId="1" fontId="25" fillId="0" borderId="33" xfId="567" applyNumberFormat="1" applyFont="1" applyBorder="1" applyAlignment="1">
      <alignment horizontal="center" vertical="center" wrapText="1"/>
    </xf>
    <xf numFmtId="1" fontId="25" fillId="0" borderId="24" xfId="567" applyNumberFormat="1" applyFont="1" applyBorder="1" applyAlignment="1">
      <alignment horizontal="center" vertical="center" wrapText="1"/>
    </xf>
    <xf numFmtId="191" fontId="25" fillId="58" borderId="4" xfId="567" applyFont="1" applyFill="1" applyBorder="1" applyAlignment="1">
      <alignment vertical="center" wrapText="1"/>
    </xf>
    <xf numFmtId="191" fontId="25" fillId="58" borderId="4" xfId="567" applyFont="1" applyFill="1" applyBorder="1" applyAlignment="1">
      <alignment horizontal="center" vertical="center" wrapText="1"/>
    </xf>
    <xf numFmtId="191" fontId="25" fillId="58" borderId="34" xfId="567" applyFont="1" applyFill="1" applyBorder="1" applyAlignment="1">
      <alignment horizontal="center" vertical="center" wrapText="1"/>
    </xf>
    <xf numFmtId="191" fontId="25" fillId="0" borderId="1" xfId="751" applyFont="1" applyBorder="1" applyAlignment="1">
      <alignment vertical="center"/>
    </xf>
    <xf numFmtId="164" fontId="25" fillId="0" borderId="1" xfId="567" applyNumberFormat="1" applyFont="1" applyBorder="1" applyAlignment="1">
      <alignment vertical="center" wrapText="1"/>
    </xf>
    <xf numFmtId="164" fontId="25" fillId="0" borderId="20" xfId="567" applyNumberFormat="1" applyFont="1" applyBorder="1" applyAlignment="1">
      <alignment vertical="center" wrapText="1"/>
    </xf>
    <xf numFmtId="166" fontId="25" fillId="0" borderId="23" xfId="567" applyNumberFormat="1" applyFont="1" applyBorder="1" applyAlignment="1">
      <alignment horizontal="center" vertical="center" wrapText="1"/>
    </xf>
    <xf numFmtId="191" fontId="25" fillId="0" borderId="20" xfId="751" applyFont="1" applyBorder="1" applyAlignment="1">
      <alignment vertical="center"/>
    </xf>
    <xf numFmtId="191" fontId="149" fillId="0" borderId="20" xfId="567" applyFont="1" applyBorder="1" applyAlignment="1">
      <alignment vertical="center" wrapText="1"/>
    </xf>
    <xf numFmtId="166" fontId="149" fillId="0" borderId="23" xfId="567" applyNumberFormat="1" applyFont="1" applyBorder="1" applyAlignment="1">
      <alignment horizontal="center" vertical="center" wrapText="1"/>
    </xf>
    <xf numFmtId="166" fontId="149" fillId="0" borderId="20" xfId="567" applyNumberFormat="1" applyFont="1" applyBorder="1" applyAlignment="1">
      <alignment horizontal="center" vertical="center" wrapText="1"/>
    </xf>
    <xf numFmtId="191" fontId="149" fillId="0" borderId="33" xfId="567" applyFont="1" applyBorder="1" applyAlignment="1">
      <alignment vertical="center" wrapText="1"/>
    </xf>
    <xf numFmtId="166" fontId="149" fillId="0" borderId="24" xfId="567" applyNumberFormat="1" applyFont="1" applyBorder="1" applyAlignment="1">
      <alignment horizontal="center" vertical="center" wrapText="1"/>
    </xf>
    <xf numFmtId="166" fontId="149" fillId="0" borderId="33" xfId="567" applyNumberFormat="1" applyFont="1" applyBorder="1" applyAlignment="1">
      <alignment horizontal="center" vertical="center" wrapText="1"/>
    </xf>
    <xf numFmtId="191" fontId="25" fillId="0" borderId="23" xfId="751" applyFont="1" applyBorder="1" applyAlignment="1">
      <alignment vertical="center"/>
    </xf>
    <xf numFmtId="6" fontId="25" fillId="0" borderId="20" xfId="751" applyNumberFormat="1" applyFont="1" applyBorder="1" applyAlignment="1">
      <alignment vertical="center" wrapText="1"/>
    </xf>
    <xf numFmtId="6" fontId="25" fillId="0" borderId="33" xfId="751" applyNumberFormat="1" applyFont="1" applyBorder="1" applyAlignment="1">
      <alignment vertical="center" wrapText="1"/>
    </xf>
    <xf numFmtId="9" fontId="25" fillId="0" borderId="33" xfId="567" applyNumberFormat="1" applyFont="1" applyBorder="1" applyAlignment="1">
      <alignment vertical="center" wrapText="1"/>
    </xf>
    <xf numFmtId="166" fontId="25" fillId="0" borderId="24" xfId="567" applyNumberFormat="1" applyFont="1" applyBorder="1" applyAlignment="1">
      <alignment horizontal="center" vertical="center" wrapText="1"/>
    </xf>
    <xf numFmtId="166" fontId="25" fillId="0" borderId="33" xfId="567" applyNumberFormat="1" applyFont="1" applyBorder="1" applyAlignment="1">
      <alignment horizontal="center" vertical="center" wrapText="1"/>
    </xf>
    <xf numFmtId="191" fontId="25" fillId="0" borderId="30" xfId="751" applyFont="1" applyBorder="1" applyAlignment="1">
      <alignment vertical="center"/>
    </xf>
    <xf numFmtId="191" fontId="25" fillId="0" borderId="7" xfId="751" applyFont="1" applyBorder="1" applyAlignment="1">
      <alignment vertical="center"/>
    </xf>
    <xf numFmtId="191" fontId="25" fillId="0" borderId="33" xfId="751" applyFont="1" applyBorder="1" applyAlignment="1">
      <alignment horizontal="left" vertical="center" indent="1"/>
    </xf>
    <xf numFmtId="191" fontId="25" fillId="0" borderId="35" xfId="751" applyFont="1" applyBorder="1" applyAlignment="1">
      <alignment horizontal="left" vertical="center" indent="1"/>
    </xf>
    <xf numFmtId="191" fontId="149" fillId="0" borderId="7" xfId="567" applyFont="1" applyBorder="1" applyAlignment="1">
      <alignment horizontal="center" vertical="center" wrapText="1"/>
    </xf>
    <xf numFmtId="191" fontId="149" fillId="0" borderId="0" xfId="567" applyFont="1" applyAlignment="1">
      <alignment horizontal="center" vertical="center" wrapText="1"/>
    </xf>
    <xf numFmtId="166" fontId="149" fillId="0" borderId="0" xfId="567" applyNumberFormat="1" applyFont="1" applyAlignment="1">
      <alignment horizontal="center" vertical="center" wrapText="1"/>
    </xf>
    <xf numFmtId="191" fontId="149" fillId="57" borderId="4" xfId="567" applyFont="1" applyFill="1" applyBorder="1" applyAlignment="1">
      <alignment horizontal="left" vertical="center" wrapText="1"/>
    </xf>
    <xf numFmtId="194" fontId="149" fillId="57" borderId="1" xfId="567" applyNumberFormat="1" applyFont="1" applyFill="1" applyBorder="1" applyAlignment="1">
      <alignment horizontal="centerContinuous" vertical="center" wrapText="1"/>
    </xf>
    <xf numFmtId="191" fontId="149" fillId="57" borderId="30" xfId="567" applyFont="1" applyFill="1" applyBorder="1" applyAlignment="1">
      <alignment horizontal="center" vertical="center" wrapText="1"/>
    </xf>
    <xf numFmtId="191" fontId="149" fillId="57" borderId="1" xfId="567" applyFont="1" applyFill="1" applyBorder="1" applyAlignment="1">
      <alignment horizontal="centerContinuous" vertical="center" wrapText="1"/>
    </xf>
    <xf numFmtId="194" fontId="149" fillId="57" borderId="33" xfId="567" applyNumberFormat="1" applyFont="1" applyFill="1" applyBorder="1" applyAlignment="1">
      <alignment horizontal="centerContinuous" vertical="center" wrapText="1"/>
    </xf>
    <xf numFmtId="191" fontId="25" fillId="0" borderId="0" xfId="567" applyFont="1" applyAlignment="1">
      <alignment horizontal="centerContinuous" vertical="center" wrapText="1"/>
    </xf>
    <xf numFmtId="167" fontId="25" fillId="0" borderId="23" xfId="570" applyFont="1" applyBorder="1" applyAlignment="1">
      <alignment vertical="center" wrapText="1"/>
    </xf>
    <xf numFmtId="164" fontId="149" fillId="57" borderId="30" xfId="576" applyNumberFormat="1" applyFont="1" applyFill="1" applyBorder="1" applyAlignment="1">
      <alignment horizontal="center" vertical="center" wrapText="1"/>
    </xf>
    <xf numFmtId="164" fontId="149" fillId="57" borderId="1" xfId="576" applyNumberFormat="1" applyFont="1" applyFill="1" applyBorder="1" applyAlignment="1">
      <alignment horizontal="center" vertical="center" wrapText="1"/>
    </xf>
    <xf numFmtId="0" fontId="149" fillId="57" borderId="16" xfId="576" applyNumberFormat="1" applyFont="1" applyFill="1" applyBorder="1" applyAlignment="1">
      <alignment horizontal="center" vertical="center" wrapText="1"/>
    </xf>
    <xf numFmtId="0" fontId="149" fillId="57" borderId="33" xfId="576" applyNumberFormat="1" applyFont="1" applyFill="1" applyBorder="1" applyAlignment="1">
      <alignment horizontal="center" vertical="center" wrapText="1"/>
    </xf>
    <xf numFmtId="191" fontId="145" fillId="60" borderId="32" xfId="0" applyFont="1" applyFill="1" applyBorder="1" applyAlignment="1">
      <alignment horizontal="center" vertical="center"/>
    </xf>
    <xf numFmtId="191" fontId="145" fillId="60" borderId="16" xfId="0" applyFont="1" applyFill="1" applyBorder="1" applyAlignment="1">
      <alignment horizontal="centerContinuous" vertical="center"/>
    </xf>
    <xf numFmtId="191" fontId="145" fillId="60" borderId="24" xfId="0" applyFont="1" applyFill="1" applyBorder="1" applyAlignment="1">
      <alignment horizontal="centerContinuous" vertical="center"/>
    </xf>
    <xf numFmtId="191" fontId="145" fillId="60" borderId="14" xfId="0" applyFont="1" applyFill="1" applyBorder="1" applyAlignment="1">
      <alignment horizontal="center" vertical="center"/>
    </xf>
    <xf numFmtId="191" fontId="158" fillId="0" borderId="32" xfId="0" applyFont="1" applyBorder="1" applyAlignment="1">
      <alignment vertical="center"/>
    </xf>
    <xf numFmtId="49" fontId="25" fillId="0" borderId="1" xfId="0" applyNumberFormat="1" applyFont="1" applyBorder="1" applyAlignment="1">
      <alignment vertical="center" wrapText="1"/>
    </xf>
    <xf numFmtId="49" fontId="25" fillId="0" borderId="32" xfId="0" applyNumberFormat="1" applyFont="1" applyBorder="1" applyAlignment="1">
      <alignment vertical="center" wrapText="1"/>
    </xf>
    <xf numFmtId="191" fontId="158" fillId="0" borderId="23" xfId="0" applyFont="1" applyBorder="1" applyAlignment="1">
      <alignment vertical="center"/>
    </xf>
    <xf numFmtId="49" fontId="25" fillId="0" borderId="20" xfId="0" applyNumberFormat="1" applyFont="1" applyBorder="1" applyAlignment="1">
      <alignment vertical="center" wrapText="1"/>
    </xf>
    <xf numFmtId="49" fontId="25" fillId="0" borderId="20" xfId="0" applyNumberFormat="1" applyFont="1" applyBorder="1" applyAlignment="1">
      <alignment vertical="center"/>
    </xf>
    <xf numFmtId="49" fontId="25" fillId="0" borderId="23" xfId="0" applyNumberFormat="1" applyFont="1" applyBorder="1" applyAlignment="1">
      <alignment vertical="center"/>
    </xf>
    <xf numFmtId="49" fontId="25" fillId="0" borderId="33" xfId="0" applyNumberFormat="1" applyFont="1" applyBorder="1" applyAlignment="1">
      <alignment vertical="center"/>
    </xf>
    <xf numFmtId="49" fontId="25" fillId="0" borderId="24" xfId="0" applyNumberFormat="1" applyFont="1" applyBorder="1" applyAlignment="1">
      <alignment vertical="center"/>
    </xf>
    <xf numFmtId="191" fontId="146" fillId="0" borderId="33" xfId="0" applyFont="1" applyBorder="1" applyAlignment="1">
      <alignment horizontal="center" vertical="center"/>
    </xf>
    <xf numFmtId="166" fontId="149" fillId="0" borderId="4" xfId="567" applyNumberFormat="1" applyFont="1" applyBorder="1" applyAlignment="1">
      <alignment horizontal="centerContinuous" vertical="center"/>
    </xf>
    <xf numFmtId="166" fontId="25" fillId="0" borderId="4" xfId="0" applyNumberFormat="1" applyFont="1" applyBorder="1" applyAlignment="1">
      <alignment horizontal="centerContinuous" vertical="center"/>
    </xf>
    <xf numFmtId="164" fontId="149" fillId="57" borderId="1" xfId="0" applyNumberFormat="1" applyFont="1" applyFill="1" applyBorder="1" applyAlignment="1">
      <alignment horizontal="centerContinuous" vertical="center"/>
    </xf>
    <xf numFmtId="165" fontId="149" fillId="57" borderId="33" xfId="600" applyNumberFormat="1" applyFont="1" applyFill="1" applyBorder="1" applyAlignment="1">
      <alignment horizontal="centerContinuous" vertical="center"/>
    </xf>
    <xf numFmtId="6" fontId="25" fillId="0" borderId="0" xfId="0" applyNumberFormat="1" applyFont="1" applyAlignment="1">
      <alignment horizontal="centerContinuous" vertical="center"/>
    </xf>
    <xf numFmtId="5" fontId="149" fillId="57" borderId="30" xfId="0" applyNumberFormat="1" applyFont="1" applyFill="1" applyBorder="1" applyAlignment="1">
      <alignment horizontal="center" vertical="center"/>
    </xf>
    <xf numFmtId="5" fontId="149" fillId="57" borderId="1" xfId="0" applyNumberFormat="1" applyFont="1" applyFill="1" applyBorder="1" applyAlignment="1">
      <alignment horizontal="center" vertical="center"/>
    </xf>
    <xf numFmtId="164" fontId="149" fillId="57" borderId="16" xfId="576" applyNumberFormat="1" applyFont="1" applyFill="1" applyBorder="1" applyAlignment="1">
      <alignment horizontal="center" vertical="center"/>
    </xf>
    <xf numFmtId="164" fontId="149" fillId="57" borderId="33" xfId="576" applyNumberFormat="1" applyFont="1" applyFill="1" applyBorder="1" applyAlignment="1">
      <alignment horizontal="center" vertical="center"/>
    </xf>
    <xf numFmtId="49" fontId="25" fillId="57" borderId="32" xfId="0" applyNumberFormat="1" applyFont="1" applyFill="1" applyBorder="1" applyAlignment="1">
      <alignment vertical="center"/>
    </xf>
    <xf numFmtId="49" fontId="25" fillId="0" borderId="36" xfId="0" applyNumberFormat="1" applyFont="1" applyBorder="1" applyAlignment="1">
      <alignment vertical="center" wrapText="1"/>
    </xf>
    <xf numFmtId="49" fontId="25" fillId="0" borderId="42" xfId="0" applyNumberFormat="1" applyFont="1" applyBorder="1" applyAlignment="1">
      <alignment vertical="center" wrapText="1"/>
    </xf>
    <xf numFmtId="49" fontId="149" fillId="0" borderId="36" xfId="0" applyNumberFormat="1" applyFont="1" applyBorder="1" applyAlignment="1">
      <alignment vertical="center"/>
    </xf>
    <xf numFmtId="49" fontId="149" fillId="0" borderId="43" xfId="0" applyNumberFormat="1" applyFont="1" applyBorder="1" applyAlignment="1">
      <alignment vertical="center"/>
    </xf>
    <xf numFmtId="9" fontId="25" fillId="0" borderId="36" xfId="0" applyNumberFormat="1" applyFont="1" applyBorder="1" applyAlignment="1">
      <alignment horizontal="center" vertical="center"/>
    </xf>
    <xf numFmtId="9" fontId="25" fillId="0" borderId="23" xfId="0" applyNumberFormat="1" applyFont="1" applyBorder="1" applyAlignment="1">
      <alignment horizontal="center" vertical="center"/>
    </xf>
    <xf numFmtId="0" fontId="25" fillId="0" borderId="23" xfId="0" applyNumberFormat="1" applyFont="1" applyBorder="1" applyAlignment="1">
      <alignment horizontal="center" vertical="center" wrapText="1"/>
    </xf>
    <xf numFmtId="191" fontId="158" fillId="0" borderId="36" xfId="0" applyFont="1" applyBorder="1" applyAlignment="1">
      <alignment vertical="center"/>
    </xf>
    <xf numFmtId="0" fontId="25" fillId="0" borderId="23" xfId="0" applyNumberFormat="1" applyFont="1" applyBorder="1" applyAlignment="1">
      <alignment horizontal="center" vertical="center"/>
    </xf>
    <xf numFmtId="0" fontId="25" fillId="0" borderId="36" xfId="0" applyNumberFormat="1" applyFont="1" applyBorder="1" applyAlignment="1">
      <alignment horizontal="center" vertical="center"/>
    </xf>
    <xf numFmtId="49" fontId="25" fillId="0" borderId="36" xfId="0" applyNumberFormat="1" applyFont="1" applyBorder="1" applyAlignment="1">
      <alignment vertical="center"/>
    </xf>
    <xf numFmtId="49" fontId="25" fillId="0" borderId="43" xfId="0" applyNumberFormat="1" applyFont="1" applyBorder="1" applyAlignment="1">
      <alignment vertical="center"/>
    </xf>
    <xf numFmtId="191" fontId="158" fillId="0" borderId="44" xfId="0" applyFont="1" applyBorder="1" applyAlignment="1">
      <alignment vertical="center"/>
    </xf>
    <xf numFmtId="49" fontId="25" fillId="57" borderId="24" xfId="0" applyNumberFormat="1" applyFont="1" applyFill="1" applyBorder="1" applyAlignment="1">
      <alignment vertical="center"/>
    </xf>
    <xf numFmtId="191" fontId="25" fillId="0" borderId="1" xfId="0" applyFont="1" applyBorder="1" applyAlignment="1">
      <alignment vertical="center" wrapText="1"/>
    </xf>
    <xf numFmtId="9" fontId="25" fillId="0" borderId="20" xfId="0" applyNumberFormat="1" applyFont="1" applyBorder="1" applyAlignment="1">
      <alignment vertical="center"/>
    </xf>
    <xf numFmtId="9" fontId="25" fillId="0" borderId="20" xfId="0" applyNumberFormat="1" applyFont="1" applyBorder="1" applyAlignment="1">
      <alignment vertical="center" wrapText="1"/>
    </xf>
    <xf numFmtId="49" fontId="25" fillId="0" borderId="33" xfId="0" applyNumberFormat="1" applyFont="1" applyBorder="1" applyAlignment="1">
      <alignment vertical="center" wrapText="1"/>
    </xf>
    <xf numFmtId="49" fontId="25" fillId="0" borderId="7" xfId="0" applyNumberFormat="1" applyFont="1" applyBorder="1" applyAlignment="1">
      <alignment horizontal="center" vertical="center" wrapText="1"/>
    </xf>
    <xf numFmtId="49" fontId="25" fillId="0" borderId="14" xfId="0" applyNumberFormat="1" applyFont="1" applyBorder="1" applyAlignment="1">
      <alignment vertical="center" wrapText="1"/>
    </xf>
    <xf numFmtId="49" fontId="25" fillId="0" borderId="31" xfId="0" applyNumberFormat="1" applyFont="1" applyBorder="1" applyAlignment="1">
      <alignment vertical="center" wrapText="1"/>
    </xf>
    <xf numFmtId="191" fontId="149" fillId="57" borderId="35" xfId="0" applyFont="1" applyFill="1" applyBorder="1" applyAlignment="1">
      <alignment vertical="center"/>
    </xf>
    <xf numFmtId="191" fontId="149" fillId="57" borderId="41" xfId="0" applyFont="1" applyFill="1" applyBorder="1" applyAlignment="1">
      <alignment vertical="center"/>
    </xf>
    <xf numFmtId="14" fontId="149" fillId="0" borderId="1" xfId="567" applyNumberFormat="1" applyFont="1" applyBorder="1" applyAlignment="1">
      <alignment horizontal="left" vertical="center"/>
    </xf>
    <xf numFmtId="166" fontId="149" fillId="0" borderId="1" xfId="567" applyNumberFormat="1" applyFont="1" applyBorder="1" applyAlignment="1">
      <alignment horizontal="centerContinuous" vertical="center"/>
    </xf>
    <xf numFmtId="166" fontId="25" fillId="0" borderId="1" xfId="0" applyNumberFormat="1" applyFont="1" applyBorder="1" applyAlignment="1">
      <alignment horizontal="centerContinuous" vertical="center"/>
    </xf>
    <xf numFmtId="166" fontId="25" fillId="0" borderId="20" xfId="0" applyNumberFormat="1" applyFont="1" applyBorder="1" applyAlignment="1">
      <alignment horizontal="centerContinuous" vertical="center"/>
    </xf>
    <xf numFmtId="166" fontId="25" fillId="0" borderId="33" xfId="0" applyNumberFormat="1" applyFont="1" applyBorder="1" applyAlignment="1">
      <alignment horizontal="centerContinuous" vertical="center"/>
    </xf>
    <xf numFmtId="0" fontId="25" fillId="0" borderId="1" xfId="0" applyNumberFormat="1" applyFont="1" applyBorder="1" applyAlignment="1">
      <alignment horizontal="center" vertical="center" wrapText="1"/>
    </xf>
    <xf numFmtId="6" fontId="25" fillId="0" borderId="20" xfId="0" applyNumberFormat="1" applyFont="1" applyBorder="1" applyAlignment="1">
      <alignment horizontal="center" vertical="center" wrapText="1"/>
    </xf>
    <xf numFmtId="0" fontId="25" fillId="0" borderId="20" xfId="0" applyNumberFormat="1" applyFont="1" applyBorder="1" applyAlignment="1">
      <alignment horizontal="center" vertical="center" wrapText="1"/>
    </xf>
    <xf numFmtId="6" fontId="149" fillId="0" borderId="20" xfId="0" applyNumberFormat="1" applyFont="1" applyBorder="1" applyAlignment="1">
      <alignment vertical="center" wrapText="1"/>
    </xf>
    <xf numFmtId="1" fontId="25" fillId="0" borderId="20" xfId="0" applyNumberFormat="1" applyFont="1" applyBorder="1" applyAlignment="1">
      <alignment horizontal="center" vertical="center"/>
    </xf>
    <xf numFmtId="1" fontId="25" fillId="0" borderId="20" xfId="0" applyNumberFormat="1" applyFont="1" applyBorder="1" applyAlignment="1">
      <alignment horizontal="center" vertical="center" wrapText="1"/>
    </xf>
    <xf numFmtId="191" fontId="154" fillId="0" borderId="20" xfId="0" applyFont="1" applyBorder="1" applyAlignment="1">
      <alignment vertical="center"/>
    </xf>
    <xf numFmtId="49" fontId="25" fillId="0" borderId="33" xfId="0" applyNumberFormat="1" applyFont="1" applyBorder="1" applyAlignment="1">
      <alignment horizontal="center" vertical="center" wrapText="1"/>
    </xf>
    <xf numFmtId="6" fontId="25" fillId="0" borderId="0" xfId="0" applyNumberFormat="1" applyFont="1" applyAlignment="1">
      <alignment vertical="center" wrapText="1"/>
    </xf>
    <xf numFmtId="0" fontId="25" fillId="0" borderId="0" xfId="0" applyNumberFormat="1" applyFont="1" applyAlignment="1">
      <alignment horizontal="center" vertical="center" wrapText="1"/>
    </xf>
    <xf numFmtId="191" fontId="35" fillId="0" borderId="4" xfId="0" applyFont="1" applyBorder="1" applyAlignment="1">
      <alignment vertical="top"/>
    </xf>
    <xf numFmtId="191" fontId="35" fillId="0" borderId="4" xfId="0" applyFont="1" applyBorder="1" applyAlignment="1">
      <alignment horizontal="left" vertical="top"/>
    </xf>
    <xf numFmtId="191" fontId="35" fillId="0" borderId="4" xfId="567" applyFont="1" applyBorder="1" applyAlignment="1">
      <alignment horizontal="left" vertical="top"/>
    </xf>
    <xf numFmtId="191" fontId="35" fillId="0" borderId="4" xfId="0" applyFont="1" applyBorder="1" applyAlignment="1">
      <alignment horizontal="left" vertical="top" wrapText="1"/>
    </xf>
    <xf numFmtId="191" fontId="167" fillId="0" borderId="0" xfId="567" applyFont="1" applyAlignment="1">
      <alignment horizontal="center" vertical="top" wrapText="1"/>
    </xf>
    <xf numFmtId="164" fontId="35" fillId="0" borderId="4" xfId="567" applyNumberFormat="1" applyFont="1" applyBorder="1" applyAlignment="1">
      <alignment horizontal="center" vertical="top" wrapText="1"/>
    </xf>
    <xf numFmtId="164" fontId="167" fillId="0" borderId="0" xfId="567" applyNumberFormat="1" applyFont="1" applyAlignment="1">
      <alignment horizontal="center" vertical="top" wrapText="1"/>
    </xf>
    <xf numFmtId="9" fontId="167" fillId="0" borderId="0" xfId="600" applyFont="1" applyAlignment="1">
      <alignment horizontal="center" vertical="top" wrapText="1"/>
    </xf>
    <xf numFmtId="164" fontId="35" fillId="63" borderId="4" xfId="567" applyNumberFormat="1" applyFont="1" applyFill="1" applyBorder="1" applyAlignment="1">
      <alignment horizontal="center" vertical="top" wrapText="1"/>
    </xf>
    <xf numFmtId="164" fontId="35" fillId="0" borderId="0" xfId="567" applyNumberFormat="1" applyFont="1" applyAlignment="1">
      <alignment horizontal="center" vertical="top" wrapText="1"/>
    </xf>
    <xf numFmtId="164" fontId="35" fillId="0" borderId="4" xfId="567" applyNumberFormat="1" applyFont="1" applyBorder="1" applyAlignment="1">
      <alignment horizontal="center" vertical="top"/>
    </xf>
    <xf numFmtId="9" fontId="35" fillId="0" borderId="0" xfId="600" applyFont="1" applyAlignment="1">
      <alignment horizontal="center" vertical="top" wrapText="1"/>
    </xf>
    <xf numFmtId="191" fontId="35" fillId="0" borderId="0" xfId="567" applyFont="1" applyAlignment="1">
      <alignment horizontal="center" vertical="top" wrapText="1"/>
    </xf>
    <xf numFmtId="191" fontId="166" fillId="57" borderId="4" xfId="0" applyFont="1" applyFill="1" applyBorder="1" applyAlignment="1">
      <alignment vertical="center"/>
    </xf>
    <xf numFmtId="191" fontId="167" fillId="0" borderId="0" xfId="567" applyFont="1" applyAlignment="1">
      <alignment horizontal="center" vertical="center" wrapText="1"/>
    </xf>
    <xf numFmtId="164" fontId="166" fillId="57" borderId="4" xfId="567" applyNumberFormat="1" applyFont="1" applyFill="1" applyBorder="1" applyAlignment="1">
      <alignment horizontal="center" vertical="center" wrapText="1"/>
    </xf>
    <xf numFmtId="191" fontId="35" fillId="0" borderId="0" xfId="0" applyFont="1" applyAlignment="1">
      <alignment vertical="top"/>
    </xf>
    <xf numFmtId="191" fontId="166" fillId="57" borderId="4" xfId="0" applyFont="1" applyFill="1" applyBorder="1" applyAlignment="1">
      <alignment vertical="top"/>
    </xf>
    <xf numFmtId="191" fontId="166" fillId="57" borderId="4" xfId="576" applyFont="1" applyFill="1" applyBorder="1" applyAlignment="1">
      <alignment horizontal="left" vertical="center"/>
    </xf>
    <xf numFmtId="1" fontId="35" fillId="0" borderId="0" xfId="567" applyNumberFormat="1" applyFont="1" applyAlignment="1">
      <alignment horizontal="center" vertical="center" wrapText="1"/>
    </xf>
    <xf numFmtId="191" fontId="169" fillId="0" borderId="0" xfId="567" applyFont="1" applyAlignment="1">
      <alignment horizontal="center" vertical="center" wrapText="1"/>
    </xf>
    <xf numFmtId="166" fontId="166" fillId="59" borderId="4" xfId="576" applyNumberFormat="1" applyFont="1" applyFill="1" applyBorder="1" applyAlignment="1">
      <alignment horizontal="center" vertical="center" wrapText="1"/>
    </xf>
    <xf numFmtId="166" fontId="169" fillId="0" borderId="0" xfId="576" applyNumberFormat="1" applyFont="1" applyAlignment="1">
      <alignment horizontal="center" vertical="center" wrapText="1"/>
    </xf>
    <xf numFmtId="191" fontId="166" fillId="57" borderId="1" xfId="576" applyFont="1" applyFill="1" applyBorder="1" applyAlignment="1">
      <alignment horizontal="left" vertical="center"/>
    </xf>
    <xf numFmtId="166" fontId="166" fillId="57" borderId="4" xfId="576" applyNumberFormat="1" applyFont="1" applyFill="1" applyBorder="1" applyAlignment="1">
      <alignment horizontal="center" vertical="center" wrapText="1"/>
    </xf>
    <xf numFmtId="9" fontId="166" fillId="57" borderId="4" xfId="600" applyFont="1" applyFill="1" applyBorder="1" applyAlignment="1">
      <alignment horizontal="center" vertical="center" wrapText="1"/>
    </xf>
    <xf numFmtId="191" fontId="166" fillId="57" borderId="33" xfId="576" applyFont="1" applyFill="1" applyBorder="1" applyAlignment="1">
      <alignment horizontal="left" vertical="center"/>
    </xf>
    <xf numFmtId="0" fontId="166" fillId="57" borderId="4" xfId="567" applyNumberFormat="1" applyFont="1" applyFill="1" applyBorder="1" applyAlignment="1">
      <alignment horizontal="center" vertical="center" wrapText="1"/>
    </xf>
    <xf numFmtId="191" fontId="168" fillId="0" borderId="0" xfId="576" applyFont="1" applyAlignment="1">
      <alignment horizontal="center" vertical="center" wrapText="1"/>
    </xf>
    <xf numFmtId="7" fontId="35" fillId="0" borderId="4" xfId="571" applyNumberFormat="1" applyFont="1" applyBorder="1" applyAlignment="1">
      <alignment horizontal="center" vertical="top" wrapText="1"/>
    </xf>
    <xf numFmtId="191" fontId="169" fillId="0" borderId="0" xfId="571" applyFont="1" applyAlignment="1">
      <alignment horizontal="center" vertical="top" wrapText="1"/>
    </xf>
    <xf numFmtId="191" fontId="168" fillId="0" borderId="0" xfId="571" applyFont="1" applyAlignment="1">
      <alignment horizontal="center" vertical="top" wrapText="1"/>
    </xf>
    <xf numFmtId="191" fontId="166" fillId="57" borderId="20" xfId="0" applyFont="1" applyFill="1" applyBorder="1" applyAlignment="1">
      <alignment vertical="center"/>
    </xf>
    <xf numFmtId="164" fontId="35" fillId="0" borderId="4" xfId="567" applyNumberFormat="1" applyFont="1" applyBorder="1" applyAlignment="1">
      <alignment horizontal="centerContinuous" vertical="top" wrapText="1"/>
    </xf>
    <xf numFmtId="9" fontId="35" fillId="0" borderId="4" xfId="600" applyFont="1" applyBorder="1" applyAlignment="1">
      <alignment horizontal="center" vertical="top"/>
    </xf>
    <xf numFmtId="164" fontId="35" fillId="57" borderId="4" xfId="567" applyNumberFormat="1" applyFont="1" applyFill="1" applyBorder="1" applyAlignment="1">
      <alignment horizontal="center" vertical="top"/>
    </xf>
    <xf numFmtId="164" fontId="35" fillId="57" borderId="4" xfId="567" applyNumberFormat="1" applyFont="1" applyFill="1" applyBorder="1" applyAlignment="1">
      <alignment horizontal="centerContinuous" vertical="top" wrapText="1"/>
    </xf>
    <xf numFmtId="166" fontId="35" fillId="0" borderId="4" xfId="0" applyNumberFormat="1" applyFont="1" applyBorder="1" applyAlignment="1">
      <alignment horizontal="center" vertical="top"/>
    </xf>
    <xf numFmtId="191" fontId="35" fillId="0" borderId="0" xfId="576" applyFont="1" applyAlignment="1">
      <alignment horizontal="center" vertical="center" wrapText="1"/>
    </xf>
    <xf numFmtId="191" fontId="166" fillId="57" borderId="33" xfId="0" applyFont="1" applyFill="1" applyBorder="1" applyAlignment="1">
      <alignment vertical="center"/>
    </xf>
    <xf numFmtId="191" fontId="35" fillId="0" borderId="20" xfId="0" applyFont="1" applyBorder="1" applyAlignment="1">
      <alignment vertical="top"/>
    </xf>
    <xf numFmtId="164" fontId="166" fillId="57" borderId="35" xfId="567" applyNumberFormat="1" applyFont="1" applyFill="1" applyBorder="1" applyAlignment="1">
      <alignment horizontal="center" vertical="center" wrapText="1"/>
    </xf>
    <xf numFmtId="164" fontId="35" fillId="58" borderId="4" xfId="567" applyNumberFormat="1" applyFont="1" applyFill="1" applyBorder="1" applyAlignment="1">
      <alignment horizontal="center" vertical="top"/>
    </xf>
    <xf numFmtId="164" fontId="35" fillId="58" borderId="4" xfId="567" applyNumberFormat="1" applyFont="1" applyFill="1" applyBorder="1" applyAlignment="1">
      <alignment horizontal="centerContinuous" vertical="top" wrapText="1"/>
    </xf>
    <xf numFmtId="164" fontId="35" fillId="0" borderId="4" xfId="0" applyNumberFormat="1" applyFont="1" applyBorder="1" applyAlignment="1">
      <alignment horizontal="center" vertical="top"/>
    </xf>
    <xf numFmtId="164" fontId="35" fillId="0" borderId="4" xfId="0" applyNumberFormat="1" applyFont="1" applyBorder="1" applyAlignment="1">
      <alignment horizontal="centerContinuous" vertical="top" wrapText="1"/>
    </xf>
    <xf numFmtId="191" fontId="35" fillId="0" borderId="0" xfId="567" quotePrefix="1" applyFont="1" applyAlignment="1">
      <alignment horizontal="center" vertical="top" wrapText="1"/>
    </xf>
    <xf numFmtId="164" fontId="35" fillId="0" borderId="0" xfId="567" quotePrefix="1" applyNumberFormat="1" applyFont="1" applyAlignment="1">
      <alignment horizontal="center" vertical="top" wrapText="1"/>
    </xf>
    <xf numFmtId="191" fontId="166" fillId="0" borderId="7" xfId="0" applyFont="1" applyBorder="1" applyAlignment="1">
      <alignment vertical="center"/>
    </xf>
    <xf numFmtId="191" fontId="35" fillId="0" borderId="7" xfId="567" applyFont="1" applyBorder="1" applyAlignment="1">
      <alignment horizontal="centerContinuous" vertical="center" wrapText="1"/>
    </xf>
    <xf numFmtId="191" fontId="170" fillId="0" borderId="7" xfId="567" applyFont="1" applyBorder="1" applyAlignment="1">
      <alignment horizontal="centerContinuous" vertical="center" wrapText="1"/>
    </xf>
    <xf numFmtId="191" fontId="166" fillId="57" borderId="1" xfId="576" applyFont="1" applyFill="1" applyBorder="1" applyAlignment="1">
      <alignment horizontal="center" vertical="center" wrapText="1"/>
    </xf>
    <xf numFmtId="191" fontId="166" fillId="57" borderId="4" xfId="567" applyFont="1" applyFill="1" applyBorder="1" applyAlignment="1">
      <alignment horizontal="centerContinuous" vertical="center" wrapText="1"/>
    </xf>
    <xf numFmtId="0" fontId="166" fillId="57" borderId="35" xfId="567" applyNumberFormat="1" applyFont="1" applyFill="1" applyBorder="1" applyAlignment="1">
      <alignment horizontal="center" vertical="center" wrapText="1"/>
    </xf>
    <xf numFmtId="1" fontId="35" fillId="0" borderId="4" xfId="571" applyNumberFormat="1" applyFont="1" applyBorder="1" applyAlignment="1">
      <alignment horizontal="center" vertical="top" wrapText="1"/>
    </xf>
    <xf numFmtId="1" fontId="167" fillId="0" borderId="4" xfId="571" applyNumberFormat="1" applyFont="1" applyBorder="1" applyAlignment="1">
      <alignment horizontal="center" vertical="top" wrapText="1"/>
    </xf>
    <xf numFmtId="191" fontId="35" fillId="0" borderId="7" xfId="0" applyFont="1" applyBorder="1" applyAlignment="1">
      <alignment vertical="center" wrapText="1"/>
    </xf>
    <xf numFmtId="191" fontId="35" fillId="0" borderId="14" xfId="567" applyFont="1" applyBorder="1" applyAlignment="1">
      <alignment horizontal="centerContinuous" vertical="center" wrapText="1"/>
    </xf>
    <xf numFmtId="191" fontId="169" fillId="0" borderId="14" xfId="567" applyFont="1" applyBorder="1" applyAlignment="1">
      <alignment horizontal="centerContinuous" vertical="center" wrapText="1"/>
    </xf>
    <xf numFmtId="166" fontId="166" fillId="59" borderId="4" xfId="576" applyNumberFormat="1" applyFont="1" applyFill="1" applyBorder="1" applyAlignment="1">
      <alignment horizontal="centerContinuous" vertical="center" wrapText="1"/>
    </xf>
    <xf numFmtId="166" fontId="166" fillId="57" borderId="4" xfId="576" applyNumberFormat="1" applyFont="1" applyFill="1" applyBorder="1" applyAlignment="1">
      <alignment horizontal="centerContinuous" vertical="center" wrapText="1"/>
    </xf>
    <xf numFmtId="167" fontId="35" fillId="0" borderId="0" xfId="570" applyFont="1" applyAlignment="1">
      <alignment horizontal="center" vertical="center" wrapText="1"/>
    </xf>
    <xf numFmtId="167" fontId="35" fillId="0" borderId="0" xfId="570" applyFont="1" applyAlignment="1">
      <alignment vertical="center" wrapText="1"/>
    </xf>
    <xf numFmtId="167" fontId="169" fillId="0" borderId="0" xfId="570" applyFont="1" applyAlignment="1">
      <alignment horizontal="center" vertical="center" wrapText="1"/>
    </xf>
    <xf numFmtId="164" fontId="166" fillId="0" borderId="0" xfId="576" applyNumberFormat="1" applyFont="1" applyAlignment="1">
      <alignment horizontal="centerContinuous" vertical="center" wrapText="1"/>
    </xf>
    <xf numFmtId="165" fontId="166" fillId="0" borderId="0" xfId="600" applyNumberFormat="1" applyFont="1" applyFill="1" applyBorder="1" applyAlignment="1">
      <alignment horizontal="centerContinuous" vertical="center" wrapText="1"/>
    </xf>
    <xf numFmtId="9" fontId="166" fillId="57" borderId="4" xfId="600" applyFont="1" applyFill="1" applyBorder="1" applyAlignment="1">
      <alignment horizontal="centerContinuous" vertical="center" wrapText="1"/>
    </xf>
    <xf numFmtId="9" fontId="171" fillId="0" borderId="0" xfId="600" applyFont="1" applyAlignment="1">
      <alignment horizontal="center" vertical="center" wrapText="1"/>
    </xf>
    <xf numFmtId="191" fontId="35" fillId="57" borderId="33" xfId="0" applyFont="1" applyFill="1" applyBorder="1" applyAlignment="1">
      <alignment vertical="center"/>
    </xf>
    <xf numFmtId="191" fontId="35" fillId="0" borderId="23" xfId="0" applyFont="1" applyBorder="1" applyAlignment="1">
      <alignment vertical="center"/>
    </xf>
    <xf numFmtId="164" fontId="35" fillId="57" borderId="16" xfId="0" applyNumberFormat="1" applyFont="1" applyFill="1" applyBorder="1" applyAlignment="1">
      <alignment horizontal="centerContinuous" vertical="center"/>
    </xf>
    <xf numFmtId="164" fontId="35" fillId="57" borderId="14" xfId="0" applyNumberFormat="1" applyFont="1" applyFill="1" applyBorder="1" applyAlignment="1">
      <alignment horizontal="centerContinuous" vertical="center"/>
    </xf>
    <xf numFmtId="191" fontId="35" fillId="0" borderId="20" xfId="0" applyFont="1" applyBorder="1" applyAlignment="1">
      <alignment vertical="center"/>
    </xf>
    <xf numFmtId="164" fontId="172" fillId="57" borderId="33" xfId="0" applyNumberFormat="1" applyFont="1" applyFill="1" applyBorder="1" applyAlignment="1">
      <alignment horizontal="centerContinuous" vertical="center"/>
    </xf>
    <xf numFmtId="191" fontId="172" fillId="57" borderId="24" xfId="0" applyFont="1" applyFill="1" applyBorder="1" applyAlignment="1">
      <alignment horizontal="centerContinuous" vertical="center"/>
    </xf>
    <xf numFmtId="49" fontId="35" fillId="0" borderId="4" xfId="0" applyNumberFormat="1" applyFont="1" applyBorder="1" applyAlignment="1">
      <alignment horizontal="center" vertical="top"/>
    </xf>
    <xf numFmtId="191" fontId="35" fillId="0" borderId="20" xfId="0" applyFont="1" applyBorder="1" applyAlignment="1">
      <alignment horizontal="center" vertical="top"/>
    </xf>
    <xf numFmtId="164" fontId="35" fillId="0" borderId="20" xfId="0" applyNumberFormat="1" applyFont="1" applyBorder="1" applyAlignment="1">
      <alignment horizontal="center" vertical="top"/>
    </xf>
    <xf numFmtId="164" fontId="35" fillId="0" borderId="4" xfId="0" applyNumberFormat="1" applyFont="1" applyBorder="1" applyAlignment="1">
      <alignment horizontal="centerContinuous" vertical="top"/>
    </xf>
    <xf numFmtId="191" fontId="35" fillId="57" borderId="4" xfId="0" applyFont="1" applyFill="1" applyBorder="1" applyAlignment="1">
      <alignment horizontal="center" vertical="top"/>
    </xf>
    <xf numFmtId="164" fontId="35" fillId="57" borderId="4" xfId="0" applyNumberFormat="1" applyFont="1" applyFill="1" applyBorder="1" applyAlignment="1">
      <alignment horizontal="centerContinuous" vertical="top"/>
    </xf>
    <xf numFmtId="191" fontId="35" fillId="0" borderId="4" xfId="574" applyFont="1" applyBorder="1" applyAlignment="1">
      <alignment horizontal="left" vertical="top"/>
    </xf>
    <xf numFmtId="49" fontId="35" fillId="0" borderId="4" xfId="0" quotePrefix="1" applyNumberFormat="1" applyFont="1" applyBorder="1" applyAlignment="1">
      <alignment horizontal="center" vertical="top"/>
    </xf>
    <xf numFmtId="3" fontId="35" fillId="0" borderId="20" xfId="0" quotePrefix="1" applyNumberFormat="1" applyFont="1" applyBorder="1" applyAlignment="1">
      <alignment horizontal="center" vertical="top"/>
    </xf>
    <xf numFmtId="164" fontId="35" fillId="0" borderId="20" xfId="0" quotePrefix="1" applyNumberFormat="1" applyFont="1" applyBorder="1" applyAlignment="1">
      <alignment horizontal="center" vertical="top"/>
    </xf>
    <xf numFmtId="191" fontId="35" fillId="0" borderId="4" xfId="0" applyFont="1" applyBorder="1" applyAlignment="1">
      <alignment horizontal="center" vertical="top"/>
    </xf>
    <xf numFmtId="191" fontId="35" fillId="0" borderId="0" xfId="0" applyFont="1" applyAlignment="1">
      <alignment horizontal="left" vertical="center"/>
    </xf>
    <xf numFmtId="191" fontId="35" fillId="0" borderId="0" xfId="0" applyFont="1" applyAlignment="1">
      <alignment horizontal="center" vertical="center"/>
    </xf>
    <xf numFmtId="164" fontId="35" fillId="0" borderId="0" xfId="0" applyNumberFormat="1" applyFont="1" applyAlignment="1">
      <alignment horizontal="centerContinuous" vertical="center"/>
    </xf>
    <xf numFmtId="166" fontId="170" fillId="0" borderId="0" xfId="0" applyNumberFormat="1" applyFont="1" applyAlignment="1">
      <alignment horizontal="centerContinuous" vertical="center"/>
    </xf>
    <xf numFmtId="191" fontId="166" fillId="57" borderId="4" xfId="567" applyFont="1" applyFill="1" applyBorder="1" applyAlignment="1">
      <alignment horizontal="left" vertical="center"/>
    </xf>
    <xf numFmtId="191" fontId="35" fillId="0" borderId="0" xfId="0" applyFont="1" applyAlignment="1">
      <alignment vertical="center"/>
    </xf>
    <xf numFmtId="191" fontId="167" fillId="0" borderId="0" xfId="0" applyFont="1" applyAlignment="1">
      <alignment horizontal="center" vertical="center"/>
    </xf>
    <xf numFmtId="166" fontId="35" fillId="0" borderId="0" xfId="0" applyNumberFormat="1" applyFont="1" applyAlignment="1">
      <alignment horizontal="centerContinuous" vertical="center"/>
    </xf>
    <xf numFmtId="191" fontId="166" fillId="57" borderId="4" xfId="0" applyFont="1" applyFill="1" applyBorder="1" applyAlignment="1">
      <alignment horizontal="center" vertical="center"/>
    </xf>
    <xf numFmtId="164" fontId="166" fillId="57" borderId="4" xfId="0" applyNumberFormat="1" applyFont="1" applyFill="1" applyBorder="1" applyAlignment="1">
      <alignment horizontal="center" vertical="center"/>
    </xf>
    <xf numFmtId="164" fontId="166" fillId="57" borderId="4" xfId="0" applyNumberFormat="1" applyFont="1" applyFill="1" applyBorder="1" applyAlignment="1">
      <alignment horizontal="centerContinuous" vertical="center"/>
    </xf>
    <xf numFmtId="191" fontId="35" fillId="0" borderId="0" xfId="0" applyFont="1" applyAlignment="1">
      <alignment horizontal="center" vertical="top"/>
    </xf>
    <xf numFmtId="191" fontId="167" fillId="0" borderId="0" xfId="0" applyFont="1" applyAlignment="1">
      <alignment horizontal="center" vertical="top"/>
    </xf>
    <xf numFmtId="1" fontId="35" fillId="0" borderId="0" xfId="0" applyNumberFormat="1" applyFont="1" applyAlignment="1">
      <alignment horizontal="center" vertical="center"/>
    </xf>
    <xf numFmtId="166" fontId="35" fillId="0" borderId="7" xfId="0" applyNumberFormat="1" applyFont="1" applyBorder="1" applyAlignment="1">
      <alignment horizontal="center" vertical="center"/>
    </xf>
    <xf numFmtId="166" fontId="35" fillId="0" borderId="7" xfId="0" applyNumberFormat="1" applyFont="1" applyBorder="1" applyAlignment="1">
      <alignment horizontal="centerContinuous" vertical="center"/>
    </xf>
    <xf numFmtId="166" fontId="166" fillId="57" borderId="4" xfId="0" applyNumberFormat="1" applyFont="1" applyFill="1" applyBorder="1" applyAlignment="1">
      <alignment horizontal="center" vertical="center"/>
    </xf>
    <xf numFmtId="166" fontId="35" fillId="0" borderId="0" xfId="0" applyNumberFormat="1" applyFont="1" applyAlignment="1">
      <alignment horizontal="center" vertical="center"/>
    </xf>
    <xf numFmtId="166" fontId="35" fillId="0" borderId="0" xfId="0" applyNumberFormat="1" applyFont="1" applyAlignment="1">
      <alignment vertical="center"/>
    </xf>
    <xf numFmtId="165" fontId="173" fillId="0" borderId="0" xfId="0" applyNumberFormat="1" applyFont="1" applyAlignment="1">
      <alignment horizontal="center" vertical="center"/>
    </xf>
    <xf numFmtId="165" fontId="166" fillId="57" borderId="4" xfId="600" applyNumberFormat="1" applyFont="1" applyFill="1" applyBorder="1" applyAlignment="1">
      <alignment horizontal="center" vertical="center"/>
    </xf>
    <xf numFmtId="14" fontId="166" fillId="57" borderId="4" xfId="0" applyNumberFormat="1" applyFont="1" applyFill="1" applyBorder="1" applyAlignment="1">
      <alignment horizontal="center" vertical="center"/>
    </xf>
    <xf numFmtId="6" fontId="166" fillId="57" borderId="33" xfId="0" applyNumberFormat="1" applyFont="1" applyFill="1" applyBorder="1" applyAlignment="1">
      <alignment horizontal="centerContinuous" vertical="center"/>
    </xf>
    <xf numFmtId="191" fontId="166" fillId="57" borderId="24" xfId="0" applyFont="1" applyFill="1" applyBorder="1" applyAlignment="1">
      <alignment horizontal="centerContinuous" vertical="center"/>
    </xf>
    <xf numFmtId="166" fontId="35" fillId="0" borderId="0" xfId="0" applyNumberFormat="1" applyFont="1" applyAlignment="1">
      <alignment horizontal="center" vertical="top"/>
    </xf>
    <xf numFmtId="164" fontId="35" fillId="0" borderId="0" xfId="0" applyNumberFormat="1" applyFont="1" applyAlignment="1">
      <alignment horizontal="center" vertical="top"/>
    </xf>
    <xf numFmtId="164" fontId="35" fillId="0" borderId="36" xfId="0" applyNumberFormat="1" applyFont="1" applyBorder="1" applyAlignment="1">
      <alignment horizontal="center" vertical="top"/>
    </xf>
    <xf numFmtId="164" fontId="35" fillId="0" borderId="20" xfId="0" applyNumberFormat="1" applyFont="1" applyBorder="1" applyAlignment="1">
      <alignment vertical="top"/>
    </xf>
    <xf numFmtId="164" fontId="35" fillId="57" borderId="4" xfId="0" applyNumberFormat="1" applyFont="1" applyFill="1" applyBorder="1" applyAlignment="1">
      <alignment horizontal="center" vertical="center"/>
    </xf>
    <xf numFmtId="10" fontId="35" fillId="0" borderId="0" xfId="0" applyNumberFormat="1" applyFont="1" applyAlignment="1">
      <alignment horizontal="center" vertical="top"/>
    </xf>
    <xf numFmtId="9" fontId="35" fillId="0" borderId="4" xfId="600" applyFont="1" applyBorder="1" applyAlignment="1">
      <alignment horizontal="center" vertical="center"/>
    </xf>
    <xf numFmtId="191" fontId="166" fillId="57" borderId="4" xfId="567" applyFont="1" applyFill="1" applyBorder="1" applyAlignment="1">
      <alignment horizontal="left" vertical="top"/>
    </xf>
    <xf numFmtId="191" fontId="35" fillId="0" borderId="4" xfId="575" applyFont="1" applyBorder="1" applyAlignment="1">
      <alignment horizontal="left" vertical="top"/>
    </xf>
    <xf numFmtId="9" fontId="35" fillId="0" borderId="0" xfId="600" applyFont="1" applyAlignment="1">
      <alignment horizontal="center" vertical="top"/>
    </xf>
    <xf numFmtId="191" fontId="173" fillId="0" borderId="0" xfId="576" applyFont="1" applyAlignment="1">
      <alignment horizontal="left" vertical="center"/>
    </xf>
    <xf numFmtId="9" fontId="35" fillId="0" borderId="7" xfId="600" applyFont="1" applyBorder="1" applyAlignment="1">
      <alignment horizontal="center" vertical="center"/>
    </xf>
    <xf numFmtId="9" fontId="35" fillId="0" borderId="0" xfId="600" applyFont="1" applyBorder="1" applyAlignment="1">
      <alignment horizontal="center" vertical="center"/>
    </xf>
    <xf numFmtId="191" fontId="166" fillId="57" borderId="4" xfId="0" applyFont="1" applyFill="1" applyBorder="1" applyAlignment="1">
      <alignment horizontal="centerContinuous" vertical="center"/>
    </xf>
    <xf numFmtId="191" fontId="35" fillId="0" borderId="4" xfId="0" applyFont="1" applyBorder="1" applyAlignment="1">
      <alignment vertical="center"/>
    </xf>
    <xf numFmtId="166" fontId="35" fillId="0" borderId="4" xfId="0" applyNumberFormat="1" applyFont="1" applyBorder="1" applyAlignment="1">
      <alignment horizontal="center" vertical="center"/>
    </xf>
    <xf numFmtId="166" fontId="167" fillId="0" borderId="0" xfId="0" applyNumberFormat="1" applyFont="1" applyAlignment="1">
      <alignment horizontal="center" vertical="center"/>
    </xf>
    <xf numFmtId="166" fontId="35" fillId="0" borderId="34" xfId="0" applyNumberFormat="1" applyFont="1" applyBorder="1" applyAlignment="1">
      <alignment horizontal="center" vertical="center"/>
    </xf>
    <xf numFmtId="165" fontId="173" fillId="0" borderId="31" xfId="0" applyNumberFormat="1" applyFont="1" applyBorder="1" applyAlignment="1">
      <alignment vertical="center"/>
    </xf>
    <xf numFmtId="165" fontId="173" fillId="0" borderId="31" xfId="0" applyNumberFormat="1" applyFont="1" applyBorder="1" applyAlignment="1">
      <alignment horizontal="center" vertical="center"/>
    </xf>
    <xf numFmtId="166" fontId="166" fillId="57" borderId="1" xfId="0" applyNumberFormat="1" applyFont="1" applyFill="1" applyBorder="1" applyAlignment="1">
      <alignment horizontal="center" vertical="center"/>
    </xf>
    <xf numFmtId="191" fontId="166" fillId="57" borderId="1" xfId="576" applyFont="1" applyFill="1" applyBorder="1" applyAlignment="1">
      <alignment horizontal="center" vertical="center"/>
    </xf>
    <xf numFmtId="1" fontId="166" fillId="0" borderId="4" xfId="0" applyNumberFormat="1" applyFont="1" applyBorder="1" applyAlignment="1">
      <alignment horizontal="center" vertical="top"/>
    </xf>
    <xf numFmtId="1" fontId="166" fillId="0" borderId="0" xfId="0" applyNumberFormat="1" applyFont="1" applyAlignment="1">
      <alignment horizontal="center" vertical="center"/>
    </xf>
    <xf numFmtId="191" fontId="35" fillId="0" borderId="4" xfId="567" applyFont="1" applyBorder="1" applyAlignment="1">
      <alignment vertical="center"/>
    </xf>
    <xf numFmtId="164" fontId="35" fillId="0" borderId="0" xfId="0" applyNumberFormat="1" applyFont="1" applyAlignment="1">
      <alignment vertical="center"/>
    </xf>
    <xf numFmtId="164" fontId="35" fillId="0" borderId="4" xfId="0" applyNumberFormat="1" applyFont="1" applyBorder="1" applyAlignment="1">
      <alignment horizontal="centerContinuous" vertical="center"/>
    </xf>
    <xf numFmtId="191" fontId="35" fillId="0" borderId="4" xfId="567" applyFont="1" applyBorder="1" applyAlignment="1">
      <alignment horizontal="left" vertical="center"/>
    </xf>
    <xf numFmtId="9" fontId="35" fillId="0" borderId="0" xfId="600" applyFont="1" applyAlignment="1">
      <alignment horizontal="center" vertical="center"/>
    </xf>
    <xf numFmtId="9" fontId="35" fillId="0" borderId="0" xfId="600" applyFont="1" applyAlignment="1">
      <alignment vertical="center"/>
    </xf>
    <xf numFmtId="191" fontId="35" fillId="0" borderId="4" xfId="575" applyFont="1" applyBorder="1" applyAlignment="1">
      <alignment vertical="center"/>
    </xf>
    <xf numFmtId="9" fontId="35" fillId="0" borderId="4" xfId="600" applyFont="1" applyBorder="1" applyAlignment="1">
      <alignment horizontal="centerContinuous" vertical="center"/>
    </xf>
    <xf numFmtId="191" fontId="173" fillId="0" borderId="4" xfId="576" applyFont="1" applyBorder="1" applyAlignment="1">
      <alignment horizontal="left" vertical="center"/>
    </xf>
    <xf numFmtId="191" fontId="167" fillId="0" borderId="0" xfId="576" applyFont="1" applyAlignment="1">
      <alignment horizontal="center" vertical="center"/>
    </xf>
    <xf numFmtId="1" fontId="167" fillId="0" borderId="0" xfId="0" applyNumberFormat="1" applyFont="1" applyAlignment="1">
      <alignment horizontal="center" vertical="center"/>
    </xf>
    <xf numFmtId="165" fontId="173" fillId="0" borderId="31" xfId="0" applyNumberFormat="1" applyFont="1" applyBorder="1" applyAlignment="1">
      <alignment horizontal="centerContinuous" vertical="center"/>
    </xf>
    <xf numFmtId="165" fontId="166" fillId="57" borderId="33" xfId="600" applyNumberFormat="1" applyFont="1" applyFill="1" applyBorder="1" applyAlignment="1">
      <alignment horizontal="center" vertical="center"/>
    </xf>
    <xf numFmtId="6" fontId="166" fillId="57" borderId="4" xfId="0" applyNumberFormat="1" applyFont="1" applyFill="1" applyBorder="1" applyAlignment="1">
      <alignment horizontal="centerContinuous" vertical="center"/>
    </xf>
    <xf numFmtId="191" fontId="166" fillId="57" borderId="34" xfId="0" applyFont="1" applyFill="1" applyBorder="1" applyAlignment="1">
      <alignment horizontal="centerContinuous" vertical="center"/>
    </xf>
    <xf numFmtId="191" fontId="166" fillId="57" borderId="4" xfId="567" applyFont="1" applyFill="1" applyBorder="1" applyAlignment="1">
      <alignment vertical="center"/>
    </xf>
    <xf numFmtId="191" fontId="35" fillId="0" borderId="4" xfId="4618" applyFont="1" applyBorder="1" applyAlignment="1">
      <alignment vertical="center"/>
    </xf>
    <xf numFmtId="164" fontId="35" fillId="0" borderId="0" xfId="0" applyNumberFormat="1" applyFont="1" applyAlignment="1">
      <alignment horizontal="center" vertical="center"/>
    </xf>
    <xf numFmtId="164" fontId="35" fillId="0" borderId="4" xfId="0" applyNumberFormat="1" applyFont="1" applyBorder="1" applyAlignment="1">
      <alignment horizontal="center" vertical="center"/>
    </xf>
    <xf numFmtId="191" fontId="173" fillId="0" borderId="0" xfId="4618" applyFont="1" applyAlignment="1">
      <alignment horizontal="left" vertical="center"/>
    </xf>
    <xf numFmtId="1" fontId="174" fillId="0" borderId="0" xfId="0" applyNumberFormat="1" applyFont="1" applyAlignment="1">
      <alignment horizontal="center" vertical="center"/>
    </xf>
    <xf numFmtId="191" fontId="166" fillId="57" borderId="4" xfId="4618" applyFont="1" applyFill="1" applyBorder="1" applyAlignment="1">
      <alignment horizontal="left" vertical="center"/>
    </xf>
    <xf numFmtId="1" fontId="167" fillId="0" borderId="0" xfId="0" applyNumberFormat="1" applyFont="1" applyAlignment="1">
      <alignment horizontal="center" vertical="top"/>
    </xf>
    <xf numFmtId="191" fontId="166" fillId="57" borderId="33" xfId="4618" applyFont="1" applyFill="1" applyBorder="1" applyAlignment="1">
      <alignment horizontal="left" vertical="center"/>
    </xf>
    <xf numFmtId="191" fontId="35" fillId="0" borderId="0" xfId="0" applyFont="1"/>
    <xf numFmtId="191" fontId="35" fillId="0" borderId="0" xfId="751" applyFont="1" applyAlignment="1">
      <alignment vertical="center"/>
    </xf>
    <xf numFmtId="6" fontId="166" fillId="57" borderId="35" xfId="751" applyNumberFormat="1" applyFont="1" applyFill="1" applyBorder="1" applyAlignment="1">
      <alignment horizontal="center" vertical="center"/>
    </xf>
    <xf numFmtId="6" fontId="166" fillId="57" borderId="4" xfId="751" applyNumberFormat="1" applyFont="1" applyFill="1" applyBorder="1" applyAlignment="1">
      <alignment horizontal="center" vertical="center"/>
    </xf>
    <xf numFmtId="6" fontId="166" fillId="57" borderId="33" xfId="751" applyNumberFormat="1" applyFont="1" applyFill="1" applyBorder="1" applyAlignment="1">
      <alignment horizontal="centerContinuous" vertical="center"/>
    </xf>
    <xf numFmtId="191" fontId="166" fillId="57" borderId="24" xfId="751" applyFont="1" applyFill="1" applyBorder="1" applyAlignment="1">
      <alignment horizontal="centerContinuous" vertical="center"/>
    </xf>
    <xf numFmtId="164" fontId="35" fillId="0" borderId="4" xfId="751" applyNumberFormat="1" applyFont="1" applyBorder="1" applyAlignment="1">
      <alignment horizontal="center" vertical="center"/>
    </xf>
    <xf numFmtId="164" fontId="35" fillId="0" borderId="0" xfId="751" applyNumberFormat="1" applyFont="1" applyAlignment="1">
      <alignment vertical="center"/>
    </xf>
    <xf numFmtId="164" fontId="35" fillId="0" borderId="0" xfId="751" applyNumberFormat="1" applyFont="1" applyAlignment="1">
      <alignment horizontal="center" vertical="center"/>
    </xf>
    <xf numFmtId="164" fontId="35" fillId="57" borderId="4" xfId="751" applyNumberFormat="1" applyFont="1" applyFill="1" applyBorder="1" applyAlignment="1">
      <alignment horizontal="center" vertical="center"/>
    </xf>
    <xf numFmtId="191" fontId="166" fillId="57" borderId="4" xfId="751" applyFont="1" applyFill="1" applyBorder="1" applyAlignment="1">
      <alignment vertical="center"/>
    </xf>
    <xf numFmtId="9" fontId="35" fillId="0" borderId="4" xfId="751" applyNumberFormat="1" applyFont="1" applyBorder="1" applyAlignment="1">
      <alignment horizontal="center" vertical="center"/>
    </xf>
    <xf numFmtId="10" fontId="35" fillId="0" borderId="0" xfId="0" applyNumberFormat="1" applyFont="1" applyAlignment="1">
      <alignment vertical="center"/>
    </xf>
    <xf numFmtId="10" fontId="35" fillId="57" borderId="4" xfId="751" applyNumberFormat="1" applyFont="1" applyFill="1" applyBorder="1" applyAlignment="1">
      <alignment horizontal="center" vertical="center"/>
    </xf>
    <xf numFmtId="191" fontId="35" fillId="0" borderId="4" xfId="751" applyFont="1" applyBorder="1" applyAlignment="1">
      <alignment vertical="center"/>
    </xf>
    <xf numFmtId="164" fontId="35" fillId="0" borderId="16" xfId="751" applyNumberFormat="1" applyFont="1" applyBorder="1" applyAlignment="1">
      <alignment horizontal="center" vertical="center"/>
    </xf>
    <xf numFmtId="164" fontId="35" fillId="0" borderId="0" xfId="600" applyNumberFormat="1" applyFont="1" applyBorder="1" applyAlignment="1">
      <alignment horizontal="center" vertical="center"/>
    </xf>
    <xf numFmtId="191" fontId="167" fillId="0" borderId="0" xfId="751" applyFont="1" applyAlignment="1">
      <alignment horizontal="center" vertical="center"/>
    </xf>
    <xf numFmtId="191" fontId="165" fillId="0" borderId="0" xfId="4618" applyFont="1" applyAlignment="1">
      <alignment horizontal="center" vertical="center"/>
    </xf>
    <xf numFmtId="1" fontId="35" fillId="0" borderId="0" xfId="751" applyNumberFormat="1" applyFont="1" applyAlignment="1">
      <alignment horizontal="center" vertical="center"/>
    </xf>
    <xf numFmtId="166" fontId="35" fillId="0" borderId="0" xfId="751" applyNumberFormat="1" applyFont="1" applyAlignment="1">
      <alignment horizontal="center" vertical="center"/>
    </xf>
    <xf numFmtId="166" fontId="167" fillId="0" borderId="0" xfId="751" applyNumberFormat="1" applyFont="1" applyAlignment="1">
      <alignment horizontal="center" vertical="center"/>
    </xf>
    <xf numFmtId="164" fontId="166" fillId="0" borderId="35" xfId="751" applyNumberFormat="1" applyFont="1" applyBorder="1" applyAlignment="1">
      <alignment horizontal="center" vertical="center"/>
    </xf>
    <xf numFmtId="164" fontId="166" fillId="0" borderId="34" xfId="751" applyNumberFormat="1" applyFont="1" applyBorder="1" applyAlignment="1">
      <alignment horizontal="center" vertical="center"/>
    </xf>
    <xf numFmtId="191" fontId="35" fillId="0" borderId="0" xfId="751" applyFont="1" applyAlignment="1">
      <alignment horizontal="center" vertical="center"/>
    </xf>
    <xf numFmtId="166" fontId="35" fillId="0" borderId="0" xfId="751" applyNumberFormat="1" applyFont="1" applyAlignment="1">
      <alignment horizontal="centerContinuous" vertical="center"/>
    </xf>
    <xf numFmtId="191" fontId="166" fillId="57" borderId="1" xfId="4618" applyFont="1" applyFill="1" applyBorder="1" applyAlignment="1">
      <alignment horizontal="left" vertical="center"/>
    </xf>
    <xf numFmtId="164" fontId="166" fillId="63" borderId="0" xfId="751" applyNumberFormat="1" applyFont="1" applyFill="1" applyAlignment="1">
      <alignment horizontal="center" vertical="center"/>
    </xf>
    <xf numFmtId="165" fontId="173" fillId="0" borderId="0" xfId="751" applyNumberFormat="1" applyFont="1" applyAlignment="1">
      <alignment horizontal="center" vertical="center"/>
    </xf>
    <xf numFmtId="165" fontId="173" fillId="0" borderId="0" xfId="751" applyNumberFormat="1" applyFont="1" applyAlignment="1">
      <alignment vertical="center"/>
    </xf>
    <xf numFmtId="191" fontId="176" fillId="0" borderId="0" xfId="0" applyFont="1" applyAlignment="1">
      <alignment wrapText="1"/>
    </xf>
    <xf numFmtId="166" fontId="35" fillId="0" borderId="0" xfId="751" applyNumberFormat="1" applyFont="1" applyAlignment="1">
      <alignment vertical="center"/>
    </xf>
    <xf numFmtId="165" fontId="173" fillId="0" borderId="31" xfId="751" applyNumberFormat="1" applyFont="1" applyBorder="1" applyAlignment="1">
      <alignment horizontal="center" vertical="center"/>
    </xf>
    <xf numFmtId="191" fontId="35" fillId="0" borderId="0" xfId="751" applyFont="1" applyAlignment="1">
      <alignment horizontal="center"/>
    </xf>
    <xf numFmtId="191" fontId="166" fillId="57" borderId="33" xfId="567" applyFont="1" applyFill="1" applyBorder="1" applyAlignment="1">
      <alignment horizontal="left" vertical="center"/>
    </xf>
    <xf numFmtId="191" fontId="145" fillId="60" borderId="1" xfId="0" applyFont="1" applyFill="1" applyBorder="1" applyAlignment="1">
      <alignment vertical="center"/>
    </xf>
    <xf numFmtId="191" fontId="145" fillId="60" borderId="33" xfId="0" applyFont="1" applyFill="1" applyBorder="1" applyAlignment="1">
      <alignment vertical="center"/>
    </xf>
    <xf numFmtId="191" fontId="166" fillId="57" borderId="20" xfId="569" applyFont="1" applyFill="1" applyBorder="1" applyAlignment="1">
      <alignment vertical="center"/>
    </xf>
    <xf numFmtId="191" fontId="166" fillId="0" borderId="0" xfId="569" applyFont="1" applyAlignment="1">
      <alignment vertical="center"/>
    </xf>
    <xf numFmtId="191" fontId="166" fillId="57" borderId="36" xfId="569" applyFont="1" applyFill="1" applyBorder="1" applyAlignment="1">
      <alignment horizontal="center" vertical="center"/>
    </xf>
    <xf numFmtId="191" fontId="177" fillId="57" borderId="23" xfId="569" applyFont="1" applyFill="1" applyBorder="1" applyAlignment="1">
      <alignment horizontal="center" vertical="center" wrapText="1"/>
    </xf>
    <xf numFmtId="191" fontId="177" fillId="57" borderId="36" xfId="569" applyFont="1" applyFill="1" applyBorder="1" applyAlignment="1">
      <alignment horizontal="center" vertical="center"/>
    </xf>
    <xf numFmtId="191" fontId="166" fillId="57" borderId="33" xfId="569" applyFont="1" applyFill="1" applyBorder="1" applyAlignment="1">
      <alignment vertical="center"/>
    </xf>
    <xf numFmtId="191" fontId="35" fillId="57" borderId="16" xfId="569" applyFont="1" applyFill="1" applyBorder="1" applyAlignment="1">
      <alignment horizontal="center" vertical="center"/>
    </xf>
    <xf numFmtId="191" fontId="142" fillId="57" borderId="24" xfId="569" applyFont="1" applyFill="1" applyBorder="1" applyAlignment="1">
      <alignment horizontal="center" vertical="center" wrapText="1"/>
    </xf>
    <xf numFmtId="191" fontId="142" fillId="57" borderId="16" xfId="569" applyFont="1" applyFill="1" applyBorder="1" applyAlignment="1">
      <alignment horizontal="center" vertical="center"/>
    </xf>
    <xf numFmtId="191" fontId="166" fillId="0" borderId="33" xfId="569" applyFont="1" applyBorder="1" applyAlignment="1">
      <alignment horizontal="left" vertical="top"/>
    </xf>
    <xf numFmtId="191" fontId="35" fillId="0" borderId="0" xfId="569" applyFont="1" applyAlignment="1">
      <alignment vertical="center"/>
    </xf>
    <xf numFmtId="164" fontId="35" fillId="0" borderId="4" xfId="569" applyNumberFormat="1" applyFont="1" applyBorder="1" applyAlignment="1">
      <alignment horizontal="center" vertical="center"/>
    </xf>
    <xf numFmtId="164" fontId="35" fillId="63" borderId="4" xfId="569" applyNumberFormat="1" applyFont="1" applyFill="1" applyBorder="1" applyAlignment="1">
      <alignment horizontal="center" vertical="center"/>
    </xf>
    <xf numFmtId="191" fontId="166" fillId="57" borderId="4" xfId="569" applyFont="1" applyFill="1" applyBorder="1" applyAlignment="1">
      <alignment vertical="top"/>
    </xf>
    <xf numFmtId="191" fontId="35" fillId="0" borderId="4" xfId="569" applyFont="1" applyBorder="1" applyAlignment="1">
      <alignment horizontal="left" vertical="top"/>
    </xf>
    <xf numFmtId="191" fontId="166" fillId="57" borderId="4" xfId="569" applyFont="1" applyFill="1" applyBorder="1" applyAlignment="1">
      <alignment horizontal="left" vertical="top"/>
    </xf>
    <xf numFmtId="191" fontId="35" fillId="0" borderId="4" xfId="569" applyFont="1" applyBorder="1" applyAlignment="1">
      <alignment vertical="top"/>
    </xf>
    <xf numFmtId="164" fontId="35" fillId="0" borderId="4" xfId="569" applyNumberFormat="1" applyFont="1" applyBorder="1" applyAlignment="1">
      <alignment horizontal="center" vertical="top" wrapText="1"/>
    </xf>
    <xf numFmtId="164" fontId="35" fillId="0" borderId="4" xfId="569" applyNumberFormat="1" applyFont="1" applyBorder="1" applyAlignment="1">
      <alignment horizontal="center" vertical="center" wrapText="1"/>
    </xf>
    <xf numFmtId="49" fontId="166" fillId="0" borderId="0" xfId="569" applyNumberFormat="1" applyFont="1" applyAlignment="1">
      <alignment vertical="center"/>
    </xf>
    <xf numFmtId="49" fontId="179" fillId="0" borderId="0" xfId="569" applyNumberFormat="1" applyFont="1" applyAlignment="1">
      <alignment vertical="center"/>
    </xf>
    <xf numFmtId="191" fontId="35" fillId="0" borderId="7" xfId="751" applyFont="1" applyBorder="1" applyAlignment="1">
      <alignment horizontal="center" vertical="top"/>
    </xf>
    <xf numFmtId="191" fontId="180" fillId="0" borderId="0" xfId="569" applyFont="1" applyAlignment="1">
      <alignment vertical="center"/>
    </xf>
    <xf numFmtId="191" fontId="172" fillId="0" borderId="7" xfId="751" applyFont="1" applyBorder="1" applyAlignment="1">
      <alignment horizontal="center" vertical="center"/>
    </xf>
    <xf numFmtId="191" fontId="174" fillId="0" borderId="0" xfId="751" applyFont="1" applyAlignment="1">
      <alignment vertical="top"/>
    </xf>
    <xf numFmtId="191" fontId="35" fillId="0" borderId="7" xfId="751" applyFont="1" applyBorder="1" applyAlignment="1">
      <alignment horizontal="center" vertical="center"/>
    </xf>
    <xf numFmtId="191" fontId="167" fillId="0" borderId="0" xfId="4618" applyFont="1" applyAlignment="1">
      <alignment horizontal="center" vertical="center"/>
    </xf>
    <xf numFmtId="191" fontId="168" fillId="0" borderId="0" xfId="751" applyFont="1" applyAlignment="1">
      <alignment horizontal="center" vertical="center"/>
    </xf>
    <xf numFmtId="191" fontId="35" fillId="0" borderId="4" xfId="751" applyFont="1" applyBorder="1" applyAlignment="1">
      <alignment vertical="top"/>
    </xf>
    <xf numFmtId="191" fontId="169" fillId="0" borderId="0" xfId="751" applyFont="1" applyAlignment="1">
      <alignment horizontal="center" vertical="center"/>
    </xf>
    <xf numFmtId="1" fontId="167" fillId="0" borderId="0" xfId="751" applyNumberFormat="1" applyFont="1" applyAlignment="1">
      <alignment horizontal="center" vertical="center"/>
    </xf>
    <xf numFmtId="166" fontId="35" fillId="0" borderId="7" xfId="751" applyNumberFormat="1" applyFont="1" applyBorder="1" applyAlignment="1">
      <alignment horizontal="centerContinuous" vertical="center"/>
    </xf>
    <xf numFmtId="191" fontId="169" fillId="0" borderId="0" xfId="751" applyFont="1" applyAlignment="1">
      <alignment vertical="center"/>
    </xf>
    <xf numFmtId="191" fontId="35" fillId="0" borderId="0" xfId="4618" applyFont="1" applyAlignment="1">
      <alignment vertical="center"/>
    </xf>
    <xf numFmtId="165" fontId="173" fillId="0" borderId="31" xfId="751" applyNumberFormat="1" applyFont="1" applyBorder="1" applyAlignment="1">
      <alignment vertical="center"/>
    </xf>
    <xf numFmtId="165" fontId="173" fillId="0" borderId="31" xfId="751" applyNumberFormat="1" applyFont="1" applyBorder="1" applyAlignment="1">
      <alignment horizontal="centerContinuous" vertical="center"/>
    </xf>
    <xf numFmtId="191" fontId="169" fillId="0" borderId="0" xfId="4618" applyFont="1" applyAlignment="1">
      <alignment vertical="center"/>
    </xf>
    <xf numFmtId="167" fontId="169" fillId="0" borderId="0" xfId="570" applyFont="1" applyAlignment="1">
      <alignment vertical="center"/>
    </xf>
    <xf numFmtId="191" fontId="150" fillId="0" borderId="0" xfId="751" applyFont="1" applyAlignment="1">
      <alignment wrapText="1"/>
    </xf>
    <xf numFmtId="1" fontId="166" fillId="0" borderId="4" xfId="751" applyNumberFormat="1" applyFont="1" applyBorder="1" applyAlignment="1">
      <alignment horizontal="center" vertical="top"/>
    </xf>
    <xf numFmtId="1" fontId="166" fillId="0" borderId="0" xfId="751" applyNumberFormat="1" applyFont="1" applyAlignment="1">
      <alignment horizontal="center" vertical="center"/>
    </xf>
    <xf numFmtId="191" fontId="166" fillId="57" borderId="4" xfId="4618" applyFont="1" applyFill="1" applyBorder="1" applyAlignment="1">
      <alignment horizontal="center" vertical="center"/>
    </xf>
    <xf numFmtId="191" fontId="35" fillId="0" borderId="1" xfId="569" applyFont="1" applyBorder="1" applyAlignment="1">
      <alignment horizontal="left" vertical="top"/>
    </xf>
    <xf numFmtId="191" fontId="148" fillId="0" borderId="0" xfId="751" applyFont="1" applyAlignment="1">
      <alignment vertical="top"/>
    </xf>
    <xf numFmtId="191" fontId="35" fillId="0" borderId="0" xfId="569" applyFont="1" applyAlignment="1">
      <alignment vertical="top"/>
    </xf>
    <xf numFmtId="191" fontId="35" fillId="0" borderId="7" xfId="0" applyFont="1" applyBorder="1" applyAlignment="1">
      <alignment horizontal="center" vertical="center"/>
    </xf>
    <xf numFmtId="191" fontId="172" fillId="0" borderId="7" xfId="0" applyFont="1" applyBorder="1" applyAlignment="1">
      <alignment horizontal="center" vertical="center"/>
    </xf>
    <xf numFmtId="191" fontId="174" fillId="0" borderId="0" xfId="0" applyFont="1" applyAlignment="1">
      <alignment vertical="top"/>
    </xf>
    <xf numFmtId="191" fontId="168" fillId="0" borderId="0" xfId="0" applyFont="1" applyAlignment="1">
      <alignment horizontal="center" vertical="center"/>
    </xf>
    <xf numFmtId="1" fontId="35" fillId="0" borderId="4" xfId="0" applyNumberFormat="1" applyFont="1" applyBorder="1" applyAlignment="1">
      <alignment horizontal="center" vertical="top"/>
    </xf>
    <xf numFmtId="191" fontId="169" fillId="0" borderId="0" xfId="0" applyFont="1" applyAlignment="1">
      <alignment horizontal="center" vertical="center"/>
    </xf>
    <xf numFmtId="166" fontId="169" fillId="0" borderId="0" xfId="0" applyNumberFormat="1" applyFont="1" applyAlignment="1">
      <alignment horizontal="center" vertical="center"/>
    </xf>
    <xf numFmtId="166" fontId="169" fillId="0" borderId="0" xfId="0" applyNumberFormat="1" applyFont="1" applyAlignment="1">
      <alignment vertical="center"/>
    </xf>
    <xf numFmtId="191" fontId="35" fillId="0" borderId="0" xfId="576" applyFont="1" applyAlignment="1">
      <alignment vertical="center"/>
    </xf>
    <xf numFmtId="191" fontId="169" fillId="0" borderId="0" xfId="576" applyFont="1" applyAlignment="1">
      <alignment vertical="center"/>
    </xf>
    <xf numFmtId="166" fontId="169" fillId="0" borderId="0" xfId="576" applyNumberFormat="1" applyFont="1" applyAlignment="1">
      <alignment vertical="center"/>
    </xf>
    <xf numFmtId="191" fontId="166" fillId="57" borderId="4" xfId="576" applyFont="1" applyFill="1" applyBorder="1" applyAlignment="1">
      <alignment horizontal="center" vertical="center"/>
    </xf>
    <xf numFmtId="191" fontId="148" fillId="0" borderId="0" xfId="0" applyFont="1" applyAlignment="1">
      <alignment vertical="top"/>
    </xf>
    <xf numFmtId="191" fontId="35" fillId="46" borderId="4" xfId="0" applyFont="1" applyFill="1" applyBorder="1" applyAlignment="1">
      <alignment horizontal="left" vertical="top" wrapText="1"/>
    </xf>
    <xf numFmtId="49" fontId="169" fillId="0" borderId="0" xfId="0" applyNumberFormat="1" applyFont="1" applyAlignment="1">
      <alignment vertical="center"/>
    </xf>
    <xf numFmtId="49" fontId="35" fillId="57" borderId="4" xfId="0" applyNumberFormat="1" applyFont="1" applyFill="1" applyBorder="1" applyAlignment="1">
      <alignment vertical="center"/>
    </xf>
    <xf numFmtId="6" fontId="35" fillId="0" borderId="4" xfId="0" applyNumberFormat="1" applyFont="1" applyBorder="1" applyAlignment="1">
      <alignment vertical="center" wrapText="1"/>
    </xf>
    <xf numFmtId="164" fontId="35" fillId="0" borderId="4" xfId="0" applyNumberFormat="1" applyFont="1" applyBorder="1" applyAlignment="1">
      <alignment vertical="center" wrapText="1"/>
    </xf>
    <xf numFmtId="164" fontId="35" fillId="0" borderId="4" xfId="0" applyNumberFormat="1" applyFont="1" applyBorder="1" applyAlignment="1">
      <alignment horizontal="center" vertical="center" wrapText="1"/>
    </xf>
    <xf numFmtId="6" fontId="35" fillId="0" borderId="4" xfId="0" applyNumberFormat="1" applyFont="1" applyBorder="1" applyAlignment="1">
      <alignment vertical="center"/>
    </xf>
    <xf numFmtId="164" fontId="35" fillId="0" borderId="4" xfId="0" applyNumberFormat="1" applyFont="1" applyBorder="1" applyAlignment="1">
      <alignment vertical="center"/>
    </xf>
    <xf numFmtId="49" fontId="166" fillId="57" borderId="4" xfId="0" applyNumberFormat="1" applyFont="1" applyFill="1" applyBorder="1" applyAlignment="1">
      <alignment horizontal="center" vertical="center"/>
    </xf>
    <xf numFmtId="49" fontId="169" fillId="0" borderId="0" xfId="0" applyNumberFormat="1" applyFont="1" applyAlignment="1">
      <alignment horizontal="center" vertical="center"/>
    </xf>
    <xf numFmtId="191" fontId="35" fillId="0" borderId="4" xfId="0" applyFont="1" applyBorder="1" applyAlignment="1">
      <alignment vertical="center" wrapText="1"/>
    </xf>
    <xf numFmtId="49" fontId="35" fillId="0" borderId="4" xfId="0" applyNumberFormat="1" applyFont="1" applyBorder="1" applyAlignment="1">
      <alignment horizontal="center" vertical="center" wrapText="1"/>
    </xf>
    <xf numFmtId="9" fontId="35" fillId="0" borderId="4" xfId="0" applyNumberFormat="1" applyFont="1" applyBorder="1" applyAlignment="1">
      <alignment vertical="center"/>
    </xf>
    <xf numFmtId="49" fontId="35" fillId="0" borderId="4" xfId="0" applyNumberFormat="1" applyFont="1" applyBorder="1" applyAlignment="1">
      <alignment horizontal="center" vertical="center"/>
    </xf>
    <xf numFmtId="9" fontId="35" fillId="0" borderId="4" xfId="0" applyNumberFormat="1" applyFont="1" applyBorder="1" applyAlignment="1">
      <alignment vertical="center" wrapText="1"/>
    </xf>
    <xf numFmtId="191" fontId="35" fillId="46" borderId="0" xfId="0" applyFont="1" applyFill="1" applyAlignment="1">
      <alignment horizontal="left" vertical="center"/>
    </xf>
    <xf numFmtId="9" fontId="35" fillId="0" borderId="0" xfId="0" applyNumberFormat="1" applyFont="1" applyAlignment="1">
      <alignment horizontal="centerContinuous" vertical="center"/>
    </xf>
    <xf numFmtId="191" fontId="169" fillId="0" borderId="0" xfId="0" applyFont="1" applyAlignment="1">
      <alignment vertical="center"/>
    </xf>
    <xf numFmtId="9" fontId="166" fillId="57" borderId="1" xfId="0" applyNumberFormat="1" applyFont="1" applyFill="1" applyBorder="1" applyAlignment="1">
      <alignment horizontal="centerContinuous" vertical="center"/>
    </xf>
    <xf numFmtId="191" fontId="166" fillId="57" borderId="32" xfId="0" applyFont="1" applyFill="1" applyBorder="1" applyAlignment="1">
      <alignment horizontal="centerContinuous" vertical="center"/>
    </xf>
    <xf numFmtId="6" fontId="35" fillId="0" borderId="4" xfId="0" applyNumberFormat="1" applyFont="1" applyBorder="1" applyAlignment="1">
      <alignment horizontal="left" vertical="center"/>
    </xf>
    <xf numFmtId="188" fontId="35" fillId="0" borderId="4" xfId="0" applyNumberFormat="1" applyFont="1" applyBorder="1" applyAlignment="1">
      <alignment horizontal="left" vertical="center"/>
    </xf>
    <xf numFmtId="189" fontId="35" fillId="0" borderId="4" xfId="0" applyNumberFormat="1" applyFont="1" applyBorder="1" applyAlignment="1">
      <alignment horizontal="centerContinuous" vertical="center"/>
    </xf>
    <xf numFmtId="189" fontId="35" fillId="0" borderId="4" xfId="0" applyNumberFormat="1" applyFont="1" applyBorder="1" applyAlignment="1">
      <alignment horizontal="center" vertical="center"/>
    </xf>
    <xf numFmtId="8" fontId="35" fillId="0" borderId="0" xfId="0" applyNumberFormat="1" applyFont="1" applyAlignment="1">
      <alignment horizontal="center" vertical="center"/>
    </xf>
    <xf numFmtId="7" fontId="166" fillId="57" borderId="4" xfId="0" applyNumberFormat="1" applyFont="1" applyFill="1" applyBorder="1" applyAlignment="1">
      <alignment horizontal="center" vertical="center"/>
    </xf>
    <xf numFmtId="7" fontId="166" fillId="57" borderId="4" xfId="576" applyNumberFormat="1" applyFont="1" applyFill="1" applyBorder="1" applyAlignment="1">
      <alignment horizontal="center" vertical="center"/>
    </xf>
    <xf numFmtId="166" fontId="166" fillId="57" borderId="4" xfId="0" applyNumberFormat="1" applyFont="1" applyFill="1" applyBorder="1" applyAlignment="1">
      <alignment horizontal="centerContinuous" vertical="center"/>
    </xf>
    <xf numFmtId="165" fontId="166" fillId="57" borderId="4" xfId="600" applyNumberFormat="1" applyFont="1" applyFill="1" applyBorder="1" applyAlignment="1">
      <alignment horizontal="centerContinuous" vertical="center"/>
    </xf>
    <xf numFmtId="9" fontId="35" fillId="63" borderId="4" xfId="600" applyFont="1" applyFill="1" applyBorder="1" applyAlignment="1">
      <alignment horizontal="center" vertical="center"/>
    </xf>
    <xf numFmtId="9" fontId="35" fillId="0" borderId="0" xfId="0" applyNumberFormat="1" applyFont="1" applyAlignment="1">
      <alignment horizontal="center" vertical="center"/>
    </xf>
    <xf numFmtId="191" fontId="35" fillId="57" borderId="4" xfId="0" applyFont="1" applyFill="1" applyBorder="1" applyAlignment="1">
      <alignment vertical="center" wrapText="1"/>
    </xf>
    <xf numFmtId="191" fontId="166" fillId="57" borderId="4" xfId="0" applyFont="1" applyFill="1" applyBorder="1" applyAlignment="1">
      <alignment vertical="center" wrapText="1"/>
    </xf>
    <xf numFmtId="49" fontId="166" fillId="57" borderId="4" xfId="0" applyNumberFormat="1" applyFont="1" applyFill="1" applyBorder="1" applyAlignment="1">
      <alignment horizontal="center" vertical="center" wrapText="1"/>
    </xf>
    <xf numFmtId="49" fontId="35" fillId="0" borderId="4" xfId="0" applyNumberFormat="1" applyFont="1" applyBorder="1" applyAlignment="1">
      <alignment horizontal="center" vertical="top" wrapText="1"/>
    </xf>
    <xf numFmtId="49" fontId="35" fillId="0" borderId="35" xfId="0" applyNumberFormat="1" applyFont="1" applyBorder="1" applyAlignment="1">
      <alignment horizontal="center" vertical="top" wrapText="1"/>
    </xf>
    <xf numFmtId="191" fontId="35" fillId="0" borderId="20" xfId="567" applyFont="1" applyBorder="1" applyAlignment="1">
      <alignment horizontal="left" vertical="top"/>
    </xf>
    <xf numFmtId="191" fontId="35" fillId="0" borderId="0" xfId="567" applyFont="1" applyAlignment="1">
      <alignment horizontal="left" vertical="center"/>
    </xf>
    <xf numFmtId="191" fontId="35" fillId="57" borderId="4" xfId="0" applyFont="1" applyFill="1" applyBorder="1" applyAlignment="1">
      <alignment vertical="center"/>
    </xf>
    <xf numFmtId="191" fontId="35" fillId="57" borderId="4" xfId="0" applyFont="1" applyFill="1" applyBorder="1" applyAlignment="1">
      <alignment horizontal="center" vertical="center"/>
    </xf>
    <xf numFmtId="6" fontId="35" fillId="0" borderId="4" xfId="567" applyNumberFormat="1" applyFont="1" applyBorder="1" applyAlignment="1">
      <alignment horizontal="center" vertical="center"/>
    </xf>
    <xf numFmtId="191" fontId="166" fillId="57" borderId="4" xfId="0" quotePrefix="1" applyFont="1" applyFill="1" applyBorder="1" applyAlignment="1">
      <alignment vertical="center"/>
    </xf>
    <xf numFmtId="191" fontId="35" fillId="0" borderId="0" xfId="573" applyFont="1" applyAlignment="1">
      <alignment vertical="center"/>
    </xf>
    <xf numFmtId="191" fontId="166" fillId="57" borderId="4" xfId="567" applyFont="1" applyFill="1" applyBorder="1" applyAlignment="1">
      <alignment horizontal="centerContinuous" vertical="center"/>
    </xf>
    <xf numFmtId="14" fontId="166" fillId="57" borderId="4" xfId="567" applyNumberFormat="1" applyFont="1" applyFill="1" applyBorder="1" applyAlignment="1">
      <alignment horizontal="center" vertical="center"/>
    </xf>
    <xf numFmtId="191" fontId="35" fillId="63" borderId="4" xfId="572" applyFont="1" applyFill="1" applyBorder="1" applyAlignment="1">
      <alignment horizontal="left" vertical="center" wrapText="1"/>
    </xf>
    <xf numFmtId="191" fontId="35" fillId="0" borderId="4" xfId="572" applyFont="1" applyBorder="1" applyAlignment="1">
      <alignment horizontal="center" vertical="center" wrapText="1"/>
    </xf>
    <xf numFmtId="189" fontId="35" fillId="0" borderId="4" xfId="568" applyNumberFormat="1" applyFont="1" applyBorder="1" applyAlignment="1">
      <alignment horizontal="centerContinuous" vertical="center"/>
    </xf>
    <xf numFmtId="189" fontId="35" fillId="0" borderId="4" xfId="568" applyNumberFormat="1" applyFont="1" applyBorder="1" applyAlignment="1">
      <alignment horizontal="center" vertical="center"/>
    </xf>
    <xf numFmtId="189" fontId="35" fillId="0" borderId="4" xfId="568" applyNumberFormat="1" applyFont="1" applyBorder="1" applyAlignment="1">
      <alignment horizontal="centerContinuous" vertical="center" wrapText="1"/>
    </xf>
    <xf numFmtId="189" fontId="35" fillId="0" borderId="0" xfId="0" applyNumberFormat="1" applyFont="1" applyAlignment="1">
      <alignment vertical="center"/>
    </xf>
    <xf numFmtId="189" fontId="35" fillId="0" borderId="4" xfId="568" applyNumberFormat="1" applyFont="1" applyBorder="1" applyAlignment="1">
      <alignment horizontal="center" vertical="center" wrapText="1"/>
    </xf>
    <xf numFmtId="191" fontId="35" fillId="0" borderId="1" xfId="567" applyFont="1" applyBorder="1" applyAlignment="1">
      <alignment horizontal="left" vertical="center"/>
    </xf>
    <xf numFmtId="49" fontId="35" fillId="0" borderId="0" xfId="0" applyNumberFormat="1" applyFont="1" applyAlignment="1">
      <alignment horizontal="center" vertical="center" wrapText="1"/>
    </xf>
    <xf numFmtId="49" fontId="35" fillId="0" borderId="1" xfId="0" applyNumberFormat="1" applyFont="1" applyBorder="1" applyAlignment="1">
      <alignment horizontal="center" vertical="center"/>
    </xf>
    <xf numFmtId="191" fontId="166" fillId="57" borderId="1" xfId="0" applyFont="1" applyFill="1" applyBorder="1" applyAlignment="1">
      <alignment horizontal="left" vertical="center"/>
    </xf>
    <xf numFmtId="191" fontId="35" fillId="57" borderId="1" xfId="0" applyFont="1" applyFill="1" applyBorder="1" applyAlignment="1">
      <alignment vertical="center" wrapText="1"/>
    </xf>
    <xf numFmtId="191" fontId="35" fillId="0" borderId="4" xfId="0" applyFont="1" applyBorder="1" applyAlignment="1">
      <alignment horizontal="left" vertical="center"/>
    </xf>
    <xf numFmtId="9" fontId="35" fillId="0" borderId="4" xfId="0" applyNumberFormat="1" applyFont="1" applyBorder="1" applyAlignment="1">
      <alignment horizontal="center" vertical="center" wrapText="1"/>
    </xf>
    <xf numFmtId="191" fontId="35" fillId="0" borderId="4" xfId="0" applyFont="1" applyBorder="1" applyAlignment="1">
      <alignment horizontal="left" vertical="center" wrapText="1"/>
    </xf>
    <xf numFmtId="195" fontId="35" fillId="0" borderId="0" xfId="0" applyNumberFormat="1" applyFont="1" applyAlignment="1">
      <alignment horizontal="center" vertical="center"/>
    </xf>
    <xf numFmtId="195" fontId="35" fillId="0" borderId="4" xfId="0" applyNumberFormat="1" applyFont="1" applyBorder="1" applyAlignment="1">
      <alignment horizontal="center" vertical="center" wrapText="1"/>
    </xf>
    <xf numFmtId="0" fontId="35" fillId="0" borderId="0" xfId="0" applyNumberFormat="1" applyFont="1" applyAlignment="1">
      <alignment horizontal="center" vertical="center"/>
    </xf>
    <xf numFmtId="0" fontId="35" fillId="0" borderId="4" xfId="0" applyNumberFormat="1" applyFont="1" applyBorder="1" applyAlignment="1">
      <alignment horizontal="center" vertical="center" wrapText="1"/>
    </xf>
    <xf numFmtId="6" fontId="35" fillId="0" borderId="4" xfId="0" applyNumberFormat="1" applyFont="1" applyBorder="1" applyAlignment="1">
      <alignment horizontal="center" vertical="center" wrapText="1"/>
    </xf>
    <xf numFmtId="9" fontId="166" fillId="57" borderId="4" xfId="0" applyNumberFormat="1" applyFont="1" applyFill="1" applyBorder="1" applyAlignment="1">
      <alignment horizontal="center" vertical="center"/>
    </xf>
    <xf numFmtId="14" fontId="166" fillId="0" borderId="4" xfId="567" applyNumberFormat="1" applyFont="1" applyBorder="1" applyAlignment="1">
      <alignment horizontal="left" vertical="center"/>
    </xf>
    <xf numFmtId="191" fontId="166" fillId="0" borderId="0" xfId="0" applyFont="1" applyAlignment="1">
      <alignment horizontal="center" vertical="center"/>
    </xf>
    <xf numFmtId="6" fontId="35" fillId="0" borderId="4" xfId="0" applyNumberFormat="1" applyFont="1" applyBorder="1" applyAlignment="1">
      <alignment horizontal="center" vertical="center"/>
    </xf>
    <xf numFmtId="188" fontId="35" fillId="0" borderId="0" xfId="0" applyNumberFormat="1" applyFont="1" applyAlignment="1">
      <alignment horizontal="center" vertical="center"/>
    </xf>
    <xf numFmtId="188" fontId="35" fillId="0" borderId="4" xfId="0" applyNumberFormat="1" applyFont="1" applyBorder="1" applyAlignment="1">
      <alignment horizontal="center" vertical="center"/>
    </xf>
    <xf numFmtId="8" fontId="166" fillId="0" borderId="0" xfId="0" applyNumberFormat="1" applyFont="1" applyAlignment="1">
      <alignment horizontal="center" vertical="center"/>
    </xf>
    <xf numFmtId="7" fontId="35" fillId="0" borderId="0" xfId="0" applyNumberFormat="1" applyFont="1" applyAlignment="1">
      <alignment horizontal="center" vertical="center"/>
    </xf>
    <xf numFmtId="7" fontId="166" fillId="57" borderId="1" xfId="0" applyNumberFormat="1" applyFont="1" applyFill="1" applyBorder="1" applyAlignment="1">
      <alignment horizontal="center" vertical="center"/>
    </xf>
    <xf numFmtId="7" fontId="166" fillId="57" borderId="33" xfId="0" applyNumberFormat="1" applyFont="1" applyFill="1" applyBorder="1" applyAlignment="1">
      <alignment horizontal="center" vertical="center"/>
    </xf>
    <xf numFmtId="191" fontId="35" fillId="0" borderId="0" xfId="576" applyFont="1" applyAlignment="1">
      <alignment horizontal="center" vertical="center"/>
    </xf>
    <xf numFmtId="167" fontId="35" fillId="0" borderId="0" xfId="570" applyFont="1" applyAlignment="1">
      <alignment horizontal="center" vertical="center"/>
    </xf>
    <xf numFmtId="191" fontId="35" fillId="0" borderId="33" xfId="0" applyFont="1" applyBorder="1" applyAlignment="1">
      <alignment horizontal="left" vertical="top" wrapText="1"/>
    </xf>
    <xf numFmtId="9" fontId="35" fillId="0" borderId="4" xfId="600" applyFont="1" applyBorder="1" applyAlignment="1">
      <alignment horizontal="center" vertical="center" wrapText="1"/>
    </xf>
    <xf numFmtId="9" fontId="35" fillId="0" borderId="4" xfId="0" applyNumberFormat="1" applyFont="1" applyBorder="1" applyAlignment="1">
      <alignment horizontal="center" vertical="center"/>
    </xf>
    <xf numFmtId="191" fontId="166" fillId="57" borderId="4" xfId="0" applyFont="1" applyFill="1" applyBorder="1" applyAlignment="1">
      <alignment horizontal="left" vertical="center"/>
    </xf>
    <xf numFmtId="191" fontId="35" fillId="57" borderId="4" xfId="0" applyFont="1" applyFill="1" applyBorder="1" applyAlignment="1">
      <alignment horizontal="center" vertical="center" wrapText="1"/>
    </xf>
    <xf numFmtId="49" fontId="35" fillId="0" borderId="0" xfId="0" applyNumberFormat="1" applyFont="1" applyAlignment="1">
      <alignment horizontal="center" vertical="center"/>
    </xf>
    <xf numFmtId="191" fontId="166" fillId="0" borderId="20" xfId="0" applyFont="1" applyBorder="1" applyAlignment="1">
      <alignment horizontal="left" vertical="center"/>
    </xf>
    <xf numFmtId="14" fontId="166" fillId="0" borderId="20" xfId="567" applyNumberFormat="1" applyFont="1" applyBorder="1" applyAlignment="1">
      <alignment horizontal="center" vertical="center"/>
    </xf>
    <xf numFmtId="189" fontId="35" fillId="0" borderId="4" xfId="567" applyNumberFormat="1" applyFont="1" applyBorder="1" applyAlignment="1">
      <alignment horizontal="center" vertical="center"/>
    </xf>
    <xf numFmtId="189" fontId="35" fillId="0" borderId="0" xfId="0" applyNumberFormat="1" applyFont="1" applyAlignment="1">
      <alignment horizontal="center" vertical="center"/>
    </xf>
    <xf numFmtId="191" fontId="35" fillId="0" borderId="33" xfId="0" applyFont="1" applyBorder="1" applyAlignment="1">
      <alignment vertical="center"/>
    </xf>
    <xf numFmtId="9" fontId="166" fillId="57" borderId="34" xfId="0" applyNumberFormat="1" applyFont="1" applyFill="1" applyBorder="1" applyAlignment="1">
      <alignment horizontal="center" vertical="center"/>
    </xf>
    <xf numFmtId="191" fontId="35" fillId="0" borderId="1" xfId="0" applyFont="1" applyBorder="1" applyAlignment="1">
      <alignment vertical="top"/>
    </xf>
    <xf numFmtId="9" fontId="35" fillId="0" borderId="4" xfId="600" applyFont="1" applyBorder="1" applyAlignment="1">
      <alignment vertical="center"/>
    </xf>
    <xf numFmtId="49" fontId="35" fillId="0" borderId="4" xfId="0" applyNumberFormat="1" applyFont="1" applyBorder="1" applyAlignment="1">
      <alignment vertical="center"/>
    </xf>
    <xf numFmtId="14" fontId="166" fillId="0" borderId="20" xfId="0" applyNumberFormat="1" applyFont="1" applyBorder="1" applyAlignment="1">
      <alignment horizontal="left" vertical="center"/>
    </xf>
    <xf numFmtId="14" fontId="166" fillId="0" borderId="4" xfId="0" applyNumberFormat="1" applyFont="1" applyBorder="1" applyAlignment="1">
      <alignment horizontal="center" vertical="center"/>
    </xf>
    <xf numFmtId="49" fontId="35" fillId="0" borderId="0" xfId="0" applyNumberFormat="1" applyFont="1" applyAlignment="1">
      <alignment vertical="center"/>
    </xf>
    <xf numFmtId="49" fontId="35" fillId="0" borderId="4" xfId="0" applyNumberFormat="1" applyFont="1" applyBorder="1" applyAlignment="1">
      <alignment vertical="center" wrapText="1"/>
    </xf>
    <xf numFmtId="191" fontId="35" fillId="0" borderId="0" xfId="567" applyFont="1" applyAlignment="1">
      <alignment vertical="center" wrapText="1"/>
    </xf>
    <xf numFmtId="9" fontId="166" fillId="57" borderId="4" xfId="0" applyNumberFormat="1" applyFont="1" applyFill="1" applyBorder="1" applyAlignment="1">
      <alignment horizontal="centerContinuous" vertical="center"/>
    </xf>
    <xf numFmtId="191" fontId="169" fillId="0" borderId="4" xfId="0" applyFont="1" applyBorder="1" applyAlignment="1">
      <alignment vertical="center"/>
    </xf>
    <xf numFmtId="166" fontId="35" fillId="0" borderId="4" xfId="567" applyNumberFormat="1" applyFont="1" applyBorder="1" applyAlignment="1">
      <alignment horizontal="center" vertical="center"/>
    </xf>
    <xf numFmtId="166" fontId="169" fillId="0" borderId="4" xfId="0" applyNumberFormat="1" applyFont="1" applyBorder="1" applyAlignment="1">
      <alignment horizontal="center" vertical="center"/>
    </xf>
    <xf numFmtId="166" fontId="35" fillId="0" borderId="4" xfId="0" applyNumberFormat="1" applyFont="1" applyBorder="1" applyAlignment="1">
      <alignment horizontal="center" vertical="center" wrapText="1"/>
    </xf>
    <xf numFmtId="166" fontId="169" fillId="0" borderId="4" xfId="0" applyNumberFormat="1" applyFont="1" applyBorder="1" applyAlignment="1">
      <alignment horizontal="center" vertical="center" wrapText="1"/>
    </xf>
    <xf numFmtId="191" fontId="182" fillId="0" borderId="0" xfId="0" applyFont="1" applyAlignment="1">
      <alignment vertical="center"/>
    </xf>
    <xf numFmtId="166" fontId="182" fillId="0" borderId="4" xfId="567" applyNumberFormat="1" applyFont="1" applyBorder="1" applyAlignment="1">
      <alignment horizontal="center" vertical="center"/>
    </xf>
    <xf numFmtId="166" fontId="182" fillId="0" borderId="4" xfId="0" applyNumberFormat="1" applyFont="1" applyBorder="1" applyAlignment="1">
      <alignment horizontal="center" vertical="center"/>
    </xf>
    <xf numFmtId="49" fontId="35" fillId="57" borderId="33" xfId="0" applyNumberFormat="1" applyFont="1" applyFill="1" applyBorder="1" applyAlignment="1">
      <alignment vertical="center"/>
    </xf>
    <xf numFmtId="9" fontId="35" fillId="57" borderId="4" xfId="0" applyNumberFormat="1" applyFont="1" applyFill="1" applyBorder="1" applyAlignment="1">
      <alignment horizontal="centerContinuous" vertical="center" wrapText="1"/>
    </xf>
    <xf numFmtId="191" fontId="166" fillId="0" borderId="4" xfId="0" applyFont="1" applyBorder="1" applyAlignment="1">
      <alignment vertical="center"/>
    </xf>
    <xf numFmtId="1" fontId="35" fillId="0" borderId="4" xfId="0" applyNumberFormat="1" applyFont="1" applyBorder="1" applyAlignment="1">
      <alignment horizontal="center" vertical="center"/>
    </xf>
    <xf numFmtId="0" fontId="35" fillId="0" borderId="4" xfId="0" applyNumberFormat="1" applyFont="1" applyBorder="1" applyAlignment="1">
      <alignment horizontal="center" vertical="center"/>
    </xf>
    <xf numFmtId="166" fontId="182" fillId="0" borderId="4" xfId="0" applyNumberFormat="1" applyFont="1" applyBorder="1" applyAlignment="1">
      <alignment horizontal="center" vertical="center" wrapText="1"/>
    </xf>
    <xf numFmtId="164" fontId="169" fillId="0" borderId="4" xfId="0" applyNumberFormat="1" applyFont="1" applyBorder="1" applyAlignment="1">
      <alignment horizontal="center" vertical="center"/>
    </xf>
    <xf numFmtId="166" fontId="169" fillId="0" borderId="4" xfId="0" applyNumberFormat="1" applyFont="1" applyBorder="1" applyAlignment="1">
      <alignment horizontal="center" wrapText="1"/>
    </xf>
    <xf numFmtId="9" fontId="35" fillId="0" borderId="4" xfId="0" applyNumberFormat="1" applyFont="1" applyBorder="1" applyAlignment="1">
      <alignment horizontal="centerContinuous" vertical="center" wrapText="1"/>
    </xf>
    <xf numFmtId="9" fontId="165" fillId="0" borderId="4" xfId="0" applyNumberFormat="1" applyFont="1" applyBorder="1" applyAlignment="1">
      <alignment horizontal="centerContinuous" vertical="center" wrapText="1"/>
    </xf>
    <xf numFmtId="191" fontId="35" fillId="0" borderId="4" xfId="0" applyFont="1" applyBorder="1" applyAlignment="1">
      <alignment horizontal="center" vertical="center"/>
    </xf>
    <xf numFmtId="49" fontId="35" fillId="57" borderId="20" xfId="0" applyNumberFormat="1" applyFont="1" applyFill="1" applyBorder="1" applyAlignment="1">
      <alignment horizontal="center" vertical="center"/>
    </xf>
    <xf numFmtId="191" fontId="145" fillId="60" borderId="30" xfId="0" applyFont="1" applyFill="1" applyBorder="1" applyAlignment="1">
      <alignment horizontal="center" vertical="center" wrapText="1"/>
    </xf>
    <xf numFmtId="191" fontId="145" fillId="60" borderId="32" xfId="0" applyFont="1" applyFill="1" applyBorder="1" applyAlignment="1">
      <alignment horizontal="center" vertical="center" wrapText="1"/>
    </xf>
    <xf numFmtId="191" fontId="145" fillId="60" borderId="16" xfId="0" applyFont="1" applyFill="1" applyBorder="1" applyAlignment="1">
      <alignment horizontal="center" vertical="center" wrapText="1"/>
    </xf>
    <xf numFmtId="49" fontId="35" fillId="57" borderId="34" xfId="0" applyNumberFormat="1" applyFont="1" applyFill="1" applyBorder="1" applyAlignment="1">
      <alignment vertical="center"/>
    </xf>
    <xf numFmtId="49" fontId="166" fillId="57" borderId="4" xfId="0" applyNumberFormat="1" applyFont="1" applyFill="1" applyBorder="1" applyAlignment="1">
      <alignment vertical="center"/>
    </xf>
    <xf numFmtId="166" fontId="166" fillId="0" borderId="4" xfId="567" applyNumberFormat="1" applyFont="1" applyBorder="1" applyAlignment="1">
      <alignment horizontal="centerContinuous" vertical="center"/>
    </xf>
    <xf numFmtId="166" fontId="35" fillId="0" borderId="4" xfId="0" applyNumberFormat="1" applyFont="1" applyBorder="1" applyAlignment="1">
      <alignment horizontal="centerContinuous" vertical="center"/>
    </xf>
    <xf numFmtId="165" fontId="166" fillId="57" borderId="33" xfId="600" applyNumberFormat="1" applyFont="1" applyFill="1" applyBorder="1" applyAlignment="1">
      <alignment horizontal="centerContinuous" vertical="center"/>
    </xf>
    <xf numFmtId="5" fontId="166" fillId="57" borderId="4" xfId="0" applyNumberFormat="1" applyFont="1" applyFill="1" applyBorder="1" applyAlignment="1">
      <alignment horizontal="center" vertical="center"/>
    </xf>
    <xf numFmtId="164" fontId="166" fillId="57" borderId="4" xfId="576" applyNumberFormat="1" applyFont="1" applyFill="1" applyBorder="1" applyAlignment="1">
      <alignment horizontal="center" vertical="center"/>
    </xf>
    <xf numFmtId="49" fontId="166" fillId="0" borderId="4" xfId="0" applyNumberFormat="1" applyFont="1" applyBorder="1" applyAlignment="1">
      <alignment vertical="center"/>
    </xf>
    <xf numFmtId="191" fontId="145" fillId="63" borderId="0" xfId="0" applyFont="1" applyFill="1" applyAlignment="1">
      <alignment horizontal="left" vertical="center"/>
    </xf>
    <xf numFmtId="191" fontId="166" fillId="63" borderId="0" xfId="0" applyFont="1" applyFill="1" applyAlignment="1">
      <alignment vertical="center"/>
    </xf>
    <xf numFmtId="6" fontId="35" fillId="63" borderId="0" xfId="0" applyNumberFormat="1" applyFont="1" applyFill="1" applyAlignment="1">
      <alignment vertical="center" wrapText="1"/>
    </xf>
    <xf numFmtId="6" fontId="35" fillId="63" borderId="0" xfId="0" applyNumberFormat="1" applyFont="1" applyFill="1" applyAlignment="1">
      <alignment vertical="center"/>
    </xf>
    <xf numFmtId="191" fontId="35" fillId="63" borderId="0" xfId="0" applyFont="1" applyFill="1" applyAlignment="1">
      <alignment vertical="center"/>
    </xf>
    <xf numFmtId="191" fontId="166" fillId="63" borderId="0" xfId="576" applyFont="1" applyFill="1" applyAlignment="1">
      <alignment horizontal="left" vertical="center"/>
    </xf>
    <xf numFmtId="191" fontId="35" fillId="63" borderId="0" xfId="0" applyFont="1" applyFill="1" applyAlignment="1">
      <alignment horizontal="left" vertical="center"/>
    </xf>
    <xf numFmtId="14" fontId="166" fillId="63" borderId="0" xfId="567" applyNumberFormat="1" applyFont="1" applyFill="1" applyAlignment="1">
      <alignment horizontal="left" vertical="center"/>
    </xf>
    <xf numFmtId="167" fontId="35" fillId="63" borderId="0" xfId="570" applyFont="1" applyFill="1" applyAlignment="1">
      <alignment vertical="center"/>
    </xf>
    <xf numFmtId="1" fontId="167" fillId="0" borderId="33" xfId="0" applyNumberFormat="1" applyFont="1" applyBorder="1" applyAlignment="1">
      <alignment horizontal="center" vertical="center"/>
    </xf>
    <xf numFmtId="191" fontId="169" fillId="63" borderId="0" xfId="0" applyFont="1" applyFill="1" applyAlignment="1">
      <alignment vertical="center"/>
    </xf>
    <xf numFmtId="1" fontId="167" fillId="0" borderId="4" xfId="0" applyNumberFormat="1" applyFont="1" applyBorder="1" applyAlignment="1">
      <alignment horizontal="center" vertical="center"/>
    </xf>
    <xf numFmtId="166" fontId="142" fillId="60" borderId="0" xfId="4619" applyNumberFormat="1" applyFont="1" applyFill="1"/>
    <xf numFmtId="0" fontId="142" fillId="60" borderId="0" xfId="4619" applyFont="1" applyFill="1"/>
    <xf numFmtId="164" fontId="35" fillId="63" borderId="4" xfId="569" applyNumberFormat="1" applyFont="1" applyFill="1" applyBorder="1" applyAlignment="1">
      <alignment horizontal="center" vertical="top" wrapText="1"/>
    </xf>
    <xf numFmtId="164" fontId="35" fillId="63" borderId="4" xfId="569" applyNumberFormat="1" applyFont="1" applyFill="1" applyBorder="1" applyAlignment="1">
      <alignment horizontal="center" vertical="center" wrapText="1"/>
    </xf>
    <xf numFmtId="191" fontId="35" fillId="0" borderId="0" xfId="569" applyFont="1" applyAlignment="1">
      <alignment horizontal="center" vertical="center"/>
    </xf>
    <xf numFmtId="191" fontId="166" fillId="0" borderId="0" xfId="569" applyFont="1" applyAlignment="1">
      <alignment horizontal="center" vertical="center"/>
    </xf>
    <xf numFmtId="49" fontId="166" fillId="0" borderId="0" xfId="569" applyNumberFormat="1" applyFont="1" applyAlignment="1">
      <alignment horizontal="center" vertical="center"/>
    </xf>
    <xf numFmtId="191" fontId="183" fillId="0" borderId="0" xfId="751" applyFont="1" applyAlignment="1">
      <alignment horizontal="center" vertical="center"/>
    </xf>
    <xf numFmtId="191" fontId="184" fillId="0" borderId="0" xfId="751" applyFont="1" applyAlignment="1">
      <alignment horizontal="center" vertical="center"/>
    </xf>
    <xf numFmtId="191" fontId="185" fillId="0" borderId="0" xfId="751" applyFont="1" applyAlignment="1">
      <alignment horizontal="center" vertical="center"/>
    </xf>
    <xf numFmtId="191" fontId="186" fillId="0" borderId="0" xfId="751" applyFont="1" applyAlignment="1">
      <alignment horizontal="center" vertical="center"/>
    </xf>
    <xf numFmtId="191" fontId="96" fillId="0" borderId="0" xfId="751" applyFont="1" applyAlignment="1">
      <alignment vertical="top"/>
    </xf>
    <xf numFmtId="191" fontId="96" fillId="0" borderId="0" xfId="751" applyFont="1" applyAlignment="1">
      <alignment horizontal="left" vertical="top" wrapText="1"/>
    </xf>
    <xf numFmtId="191" fontId="96" fillId="0" borderId="0" xfId="751" applyFont="1" applyAlignment="1">
      <alignment vertical="top" wrapText="1"/>
    </xf>
    <xf numFmtId="191" fontId="187" fillId="0" borderId="0" xfId="751" applyFont="1" applyAlignment="1">
      <alignment horizontal="center" vertical="center"/>
    </xf>
    <xf numFmtId="191" fontId="188" fillId="0" borderId="0" xfId="751" applyFont="1" applyAlignment="1">
      <alignment horizontal="center" vertical="center"/>
    </xf>
    <xf numFmtId="191" fontId="189" fillId="0" borderId="0" xfId="751" applyFont="1" applyAlignment="1">
      <alignment horizontal="center" vertical="center"/>
    </xf>
    <xf numFmtId="190" fontId="190" fillId="0" borderId="0" xfId="751" applyNumberFormat="1" applyFont="1" applyAlignment="1">
      <alignment horizontal="center" vertical="center"/>
    </xf>
    <xf numFmtId="191" fontId="191" fillId="0" borderId="0" xfId="751" applyFont="1" applyAlignment="1">
      <alignment horizontal="center" vertical="center"/>
    </xf>
    <xf numFmtId="191" fontId="192" fillId="0" borderId="0" xfId="751" applyFont="1" applyAlignment="1">
      <alignment horizontal="center" vertical="center"/>
    </xf>
    <xf numFmtId="191" fontId="193" fillId="0" borderId="0" xfId="751" applyFont="1" applyAlignment="1">
      <alignment horizontal="center" vertical="center"/>
    </xf>
    <xf numFmtId="164" fontId="35" fillId="0" borderId="34" xfId="0" applyNumberFormat="1" applyFont="1" applyBorder="1" applyAlignment="1">
      <alignment horizontal="center" vertical="center"/>
    </xf>
    <xf numFmtId="166" fontId="35" fillId="0" borderId="4" xfId="567" applyNumberFormat="1" applyFont="1" applyBorder="1" applyAlignment="1">
      <alignment vertical="center"/>
    </xf>
    <xf numFmtId="6" fontId="166" fillId="57" borderId="4" xfId="0" applyNumberFormat="1" applyFont="1" applyFill="1" applyBorder="1" applyAlignment="1">
      <alignment vertical="center" wrapText="1"/>
    </xf>
    <xf numFmtId="1" fontId="35" fillId="0" borderId="4" xfId="0" applyNumberFormat="1" applyFont="1" applyBorder="1" applyAlignment="1">
      <alignment horizontal="left" vertical="center"/>
    </xf>
    <xf numFmtId="6" fontId="166" fillId="57" borderId="4" xfId="0" applyNumberFormat="1" applyFont="1" applyFill="1" applyBorder="1" applyAlignment="1">
      <alignment vertical="center"/>
    </xf>
    <xf numFmtId="191" fontId="35" fillId="63" borderId="4" xfId="0" applyFont="1" applyFill="1" applyBorder="1" applyAlignment="1">
      <alignment vertical="center"/>
    </xf>
    <xf numFmtId="188" fontId="166" fillId="57" borderId="4" xfId="0" applyNumberFormat="1" applyFont="1" applyFill="1" applyBorder="1" applyAlignment="1">
      <alignment horizontal="left" vertical="center"/>
    </xf>
    <xf numFmtId="191" fontId="194" fillId="0" borderId="0" xfId="751" applyFont="1"/>
    <xf numFmtId="191" fontId="195" fillId="0" borderId="0" xfId="751" applyFont="1"/>
    <xf numFmtId="164" fontId="35" fillId="63" borderId="35" xfId="0" applyNumberFormat="1" applyFont="1" applyFill="1" applyBorder="1" applyAlignment="1">
      <alignment horizontal="center" vertical="top"/>
    </xf>
    <xf numFmtId="191" fontId="154" fillId="0" borderId="0" xfId="0" applyFont="1"/>
    <xf numFmtId="191" fontId="151" fillId="0" borderId="0" xfId="0" applyFont="1" applyAlignment="1">
      <alignment horizontal="center" vertical="center"/>
    </xf>
    <xf numFmtId="191" fontId="197" fillId="0" borderId="0" xfId="567" applyFont="1" applyAlignment="1">
      <alignment horizontal="left" vertical="center" wrapText="1"/>
    </xf>
    <xf numFmtId="191" fontId="196" fillId="0" borderId="0" xfId="567" applyFont="1" applyAlignment="1">
      <alignment horizontal="center" vertical="center" wrapText="1"/>
    </xf>
    <xf numFmtId="191" fontId="25" fillId="0" borderId="1" xfId="0" applyFont="1" applyBorder="1" applyAlignment="1">
      <alignment horizontal="center" vertical="center"/>
    </xf>
    <xf numFmtId="191" fontId="151" fillId="0" borderId="0" xfId="0" applyFont="1" applyAlignment="1">
      <alignment vertical="center"/>
    </xf>
    <xf numFmtId="191" fontId="25" fillId="0" borderId="0" xfId="0" applyFont="1" applyAlignment="1">
      <alignment horizontal="left" vertical="center"/>
    </xf>
    <xf numFmtId="191" fontId="25" fillId="0" borderId="20" xfId="0" applyFont="1" applyBorder="1" applyAlignment="1">
      <alignment horizontal="center" vertical="center"/>
    </xf>
    <xf numFmtId="191" fontId="25" fillId="0" borderId="23" xfId="0" applyFont="1" applyBorder="1" applyAlignment="1">
      <alignment horizontal="left" vertical="center"/>
    </xf>
    <xf numFmtId="191" fontId="145" fillId="60" borderId="4" xfId="0" applyFont="1" applyFill="1" applyBorder="1" applyAlignment="1">
      <alignment horizontal="center" vertical="center"/>
    </xf>
    <xf numFmtId="191" fontId="25" fillId="0" borderId="4" xfId="0" applyFont="1" applyBorder="1" applyAlignment="1">
      <alignment horizontal="left" vertical="center"/>
    </xf>
    <xf numFmtId="191" fontId="25" fillId="0" borderId="4" xfId="0" applyFont="1" applyBorder="1" applyAlignment="1">
      <alignment horizontal="center" vertical="center"/>
    </xf>
    <xf numFmtId="191" fontId="154" fillId="0" borderId="0" xfId="0" applyFont="1" applyAlignment="1">
      <alignment horizontal="left" vertical="center"/>
    </xf>
    <xf numFmtId="191" fontId="197" fillId="0" borderId="0" xfId="567" applyFont="1" applyAlignment="1">
      <alignment horizontal="center" vertical="center" wrapText="1"/>
    </xf>
    <xf numFmtId="191" fontId="196" fillId="0" borderId="0" xfId="0" applyFont="1" applyAlignment="1">
      <alignment horizontal="center" wrapText="1"/>
    </xf>
    <xf numFmtId="191" fontId="196" fillId="0" borderId="0" xfId="0" applyFont="1" applyAlignment="1">
      <alignment wrapText="1"/>
    </xf>
    <xf numFmtId="191" fontId="197" fillId="0" borderId="0" xfId="567" applyFont="1" applyAlignment="1">
      <alignment horizontal="left" vertical="center" wrapText="1"/>
    </xf>
    <xf numFmtId="164" fontId="35" fillId="0" borderId="4" xfId="0" applyNumberFormat="1" applyFont="1" applyBorder="1" applyAlignment="1">
      <alignment horizontal="center" vertical="top"/>
    </xf>
    <xf numFmtId="164" fontId="35" fillId="57" borderId="35" xfId="0" applyNumberFormat="1" applyFont="1" applyFill="1" applyBorder="1" applyAlignment="1">
      <alignment horizontal="center" vertical="top"/>
    </xf>
    <xf numFmtId="164" fontId="35" fillId="57" borderId="34" xfId="0" applyNumberFormat="1" applyFont="1" applyFill="1" applyBorder="1" applyAlignment="1">
      <alignment horizontal="center" vertical="top"/>
    </xf>
    <xf numFmtId="164" fontId="35" fillId="63" borderId="4" xfId="0" applyNumberFormat="1" applyFont="1" applyFill="1" applyBorder="1" applyAlignment="1">
      <alignment horizontal="center" vertical="top"/>
    </xf>
    <xf numFmtId="49" fontId="35" fillId="57" borderId="35" xfId="0" applyNumberFormat="1" applyFont="1" applyFill="1" applyBorder="1" applyAlignment="1">
      <alignment horizontal="center" vertical="center"/>
    </xf>
    <xf numFmtId="49" fontId="35" fillId="57" borderId="34" xfId="0" applyNumberFormat="1" applyFont="1" applyFill="1" applyBorder="1" applyAlignment="1">
      <alignment horizontal="center" vertical="center"/>
    </xf>
    <xf numFmtId="164" fontId="35" fillId="0" borderId="35" xfId="0" applyNumberFormat="1" applyFont="1" applyBorder="1" applyAlignment="1">
      <alignment horizontal="center" vertical="top"/>
    </xf>
    <xf numFmtId="164" fontId="35" fillId="0" borderId="34" xfId="0" applyNumberFormat="1" applyFont="1" applyBorder="1" applyAlignment="1">
      <alignment horizontal="center" vertical="top"/>
    </xf>
    <xf numFmtId="165" fontId="166" fillId="57" borderId="35" xfId="600" applyNumberFormat="1" applyFont="1" applyFill="1" applyBorder="1" applyAlignment="1">
      <alignment horizontal="center" vertical="center"/>
    </xf>
    <xf numFmtId="165" fontId="166" fillId="57" borderId="34" xfId="600" applyNumberFormat="1" applyFont="1" applyFill="1" applyBorder="1" applyAlignment="1">
      <alignment horizontal="center" vertical="center"/>
    </xf>
    <xf numFmtId="166" fontId="166" fillId="57" borderId="4" xfId="0" applyNumberFormat="1" applyFont="1" applyFill="1" applyBorder="1" applyAlignment="1">
      <alignment horizontal="center" vertical="center"/>
    </xf>
    <xf numFmtId="166" fontId="166" fillId="57" borderId="30" xfId="0" applyNumberFormat="1" applyFont="1" applyFill="1" applyBorder="1" applyAlignment="1">
      <alignment horizontal="center" vertical="center"/>
    </xf>
    <xf numFmtId="166" fontId="166" fillId="57" borderId="32" xfId="0" applyNumberFormat="1" applyFont="1" applyFill="1" applyBorder="1" applyAlignment="1">
      <alignment horizontal="center" vertical="center"/>
    </xf>
    <xf numFmtId="166" fontId="166" fillId="57" borderId="35" xfId="0" applyNumberFormat="1" applyFont="1" applyFill="1" applyBorder="1" applyAlignment="1">
      <alignment horizontal="center" vertical="center"/>
    </xf>
    <xf numFmtId="166" fontId="166" fillId="57" borderId="34" xfId="0" applyNumberFormat="1" applyFont="1" applyFill="1" applyBorder="1" applyAlignment="1">
      <alignment horizontal="center" vertical="center"/>
    </xf>
    <xf numFmtId="166" fontId="35" fillId="0" borderId="4" xfId="0" applyNumberFormat="1" applyFont="1" applyBorder="1" applyAlignment="1">
      <alignment horizontal="center" vertical="center"/>
    </xf>
    <xf numFmtId="191" fontId="156" fillId="0" borderId="0" xfId="567" applyFont="1" applyAlignment="1">
      <alignment horizontal="center" vertical="center" wrapText="1"/>
    </xf>
    <xf numFmtId="191" fontId="150" fillId="0" borderId="0" xfId="0" applyFont="1" applyAlignment="1">
      <alignment horizontal="center"/>
    </xf>
    <xf numFmtId="164" fontId="145" fillId="60" borderId="16" xfId="0" applyNumberFormat="1" applyFont="1" applyFill="1" applyBorder="1" applyAlignment="1">
      <alignment horizontal="center" vertical="center"/>
    </xf>
    <xf numFmtId="164" fontId="145" fillId="60" borderId="24" xfId="0" applyNumberFormat="1" applyFont="1" applyFill="1" applyBorder="1" applyAlignment="1">
      <alignment horizontal="center" vertical="center"/>
    </xf>
    <xf numFmtId="164" fontId="145" fillId="60" borderId="14" xfId="0" applyNumberFormat="1" applyFont="1" applyFill="1" applyBorder="1" applyAlignment="1">
      <alignment horizontal="center" vertical="center"/>
    </xf>
    <xf numFmtId="191" fontId="145" fillId="60" borderId="30" xfId="0" applyFont="1" applyFill="1" applyBorder="1" applyAlignment="1">
      <alignment horizontal="center" vertical="center"/>
    </xf>
    <xf numFmtId="191" fontId="145" fillId="60" borderId="31" xfId="0" applyFont="1" applyFill="1" applyBorder="1" applyAlignment="1">
      <alignment horizontal="center" vertical="center"/>
    </xf>
    <xf numFmtId="191" fontId="145" fillId="60" borderId="32" xfId="0" applyFont="1" applyFill="1" applyBorder="1" applyAlignment="1">
      <alignment horizontal="center" vertical="center"/>
    </xf>
    <xf numFmtId="191" fontId="35" fillId="57" borderId="35" xfId="0" applyFont="1" applyFill="1" applyBorder="1" applyAlignment="1">
      <alignment horizontal="center" vertical="center"/>
    </xf>
    <xf numFmtId="191" fontId="35" fillId="57" borderId="34" xfId="0" applyFont="1" applyFill="1" applyBorder="1" applyAlignment="1">
      <alignment horizontal="center" vertical="center"/>
    </xf>
    <xf numFmtId="191" fontId="151" fillId="0" borderId="0" xfId="0" applyFont="1" applyAlignment="1">
      <alignment horizontal="center" vertical="center"/>
    </xf>
    <xf numFmtId="191" fontId="25" fillId="0" borderId="0" xfId="0" applyFont="1" applyAlignment="1">
      <alignment horizontal="center"/>
    </xf>
    <xf numFmtId="191" fontId="150" fillId="0" borderId="0" xfId="0" applyFont="1" applyAlignment="1">
      <alignment horizontal="center" wrapText="1"/>
    </xf>
    <xf numFmtId="191" fontId="25" fillId="60" borderId="0" xfId="0" applyFont="1" applyFill="1" applyAlignment="1">
      <alignment horizontal="center" vertical="center"/>
    </xf>
    <xf numFmtId="191" fontId="154" fillId="0" borderId="31" xfId="0" applyFont="1" applyBorder="1" applyAlignment="1">
      <alignment vertical="center"/>
    </xf>
    <xf numFmtId="191" fontId="154" fillId="57" borderId="0" xfId="0" applyFont="1" applyFill="1" applyAlignment="1">
      <alignment vertical="center"/>
    </xf>
    <xf numFmtId="191" fontId="154" fillId="0" borderId="0" xfId="0" applyFont="1" applyAlignment="1">
      <alignment vertical="center"/>
    </xf>
    <xf numFmtId="191" fontId="155" fillId="0" borderId="0" xfId="0" applyFont="1" applyAlignment="1">
      <alignment vertical="center"/>
    </xf>
    <xf numFmtId="191" fontId="154" fillId="63" borderId="0" xfId="0" applyFont="1" applyFill="1" applyAlignment="1">
      <alignment vertical="center"/>
    </xf>
    <xf numFmtId="191" fontId="25" fillId="57" borderId="0" xfId="0" applyFont="1" applyFill="1" applyAlignment="1">
      <alignment vertical="center"/>
    </xf>
    <xf numFmtId="164" fontId="6" fillId="0" borderId="30" xfId="567" applyNumberFormat="1" applyFont="1" applyBorder="1" applyAlignment="1">
      <alignment horizontal="center" vertical="top" wrapText="1"/>
    </xf>
    <xf numFmtId="164" fontId="6" fillId="0" borderId="31" xfId="567" applyNumberFormat="1" applyFont="1" applyBorder="1" applyAlignment="1">
      <alignment horizontal="center" vertical="top" wrapText="1"/>
    </xf>
    <xf numFmtId="164" fontId="6" fillId="0" borderId="32" xfId="567" applyNumberFormat="1" applyFont="1" applyBorder="1" applyAlignment="1">
      <alignment horizontal="center" vertical="top" wrapText="1"/>
    </xf>
    <xf numFmtId="164" fontId="6" fillId="58" borderId="35" xfId="567" applyNumberFormat="1" applyFont="1" applyFill="1" applyBorder="1" applyAlignment="1">
      <alignment horizontal="center" vertical="top" wrapText="1"/>
    </xf>
    <xf numFmtId="164" fontId="6" fillId="58" borderId="7" xfId="567" applyNumberFormat="1" applyFont="1" applyFill="1" applyBorder="1" applyAlignment="1">
      <alignment horizontal="center" vertical="top" wrapText="1"/>
    </xf>
    <xf numFmtId="164" fontId="6" fillId="58" borderId="34" xfId="567" applyNumberFormat="1" applyFont="1" applyFill="1" applyBorder="1" applyAlignment="1">
      <alignment horizontal="center" vertical="top" wrapText="1"/>
    </xf>
    <xf numFmtId="164" fontId="6" fillId="0" borderId="36" xfId="567" applyNumberFormat="1" applyFont="1" applyBorder="1" applyAlignment="1">
      <alignment horizontal="center" vertical="top" wrapText="1"/>
    </xf>
    <xf numFmtId="164" fontId="6" fillId="0" borderId="0" xfId="567" applyNumberFormat="1" applyFont="1" applyAlignment="1">
      <alignment horizontal="center" vertical="top" wrapText="1"/>
    </xf>
    <xf numFmtId="164" fontId="6" fillId="0" borderId="23" xfId="567" applyNumberFormat="1" applyFont="1" applyBorder="1" applyAlignment="1">
      <alignment horizontal="center" vertical="top" wrapText="1"/>
    </xf>
    <xf numFmtId="165" fontId="135" fillId="57" borderId="16" xfId="600" applyNumberFormat="1" applyFont="1" applyFill="1" applyBorder="1" applyAlignment="1">
      <alignment horizontal="center" vertical="center" wrapText="1"/>
    </xf>
    <xf numFmtId="165" fontId="135" fillId="57" borderId="24" xfId="600" applyNumberFormat="1" applyFont="1" applyFill="1" applyBorder="1" applyAlignment="1">
      <alignment horizontal="center" vertical="center" wrapText="1"/>
    </xf>
    <xf numFmtId="9" fontId="6" fillId="0" borderId="36" xfId="600" applyFont="1" applyBorder="1" applyAlignment="1">
      <alignment horizontal="center" vertical="top" wrapText="1"/>
    </xf>
    <xf numFmtId="9" fontId="6" fillId="0" borderId="0" xfId="600" applyFont="1" applyAlignment="1">
      <alignment horizontal="center" vertical="top" wrapText="1"/>
    </xf>
    <xf numFmtId="9" fontId="6" fillId="0" borderId="23" xfId="600" applyFont="1" applyBorder="1" applyAlignment="1">
      <alignment horizontal="center" vertical="top" wrapText="1"/>
    </xf>
    <xf numFmtId="164" fontId="6" fillId="0" borderId="16" xfId="567" applyNumberFormat="1" applyFont="1" applyBorder="1" applyAlignment="1">
      <alignment horizontal="center" vertical="top" wrapText="1"/>
    </xf>
    <xf numFmtId="164" fontId="6" fillId="0" borderId="14" xfId="567" applyNumberFormat="1" applyFont="1" applyBorder="1" applyAlignment="1">
      <alignment horizontal="center" vertical="top" wrapText="1"/>
    </xf>
    <xf numFmtId="164" fontId="6" fillId="0" borderId="24" xfId="567" applyNumberFormat="1" applyFont="1" applyBorder="1" applyAlignment="1">
      <alignment horizontal="center" vertical="top" wrapText="1"/>
    </xf>
    <xf numFmtId="191" fontId="16" fillId="57" borderId="35" xfId="567" applyFont="1" applyFill="1" applyBorder="1" applyAlignment="1">
      <alignment horizontal="center" vertical="center" wrapText="1"/>
    </xf>
    <xf numFmtId="191" fontId="16" fillId="57" borderId="34" xfId="567" applyFont="1" applyFill="1" applyBorder="1" applyAlignment="1">
      <alignment horizontal="center" vertical="center" wrapText="1"/>
    </xf>
    <xf numFmtId="7" fontId="6" fillId="0" borderId="30" xfId="571" applyNumberFormat="1" applyFont="1" applyBorder="1" applyAlignment="1">
      <alignment horizontal="center" vertical="top" wrapText="1"/>
    </xf>
    <xf numFmtId="7" fontId="6" fillId="0" borderId="32" xfId="571" applyNumberFormat="1" applyFont="1" applyBorder="1" applyAlignment="1">
      <alignment horizontal="center" vertical="top" wrapText="1"/>
    </xf>
    <xf numFmtId="7" fontId="6" fillId="0" borderId="36" xfId="571" applyNumberFormat="1" applyFont="1" applyBorder="1" applyAlignment="1">
      <alignment horizontal="center" vertical="top" wrapText="1"/>
    </xf>
    <xf numFmtId="7" fontId="6" fillId="0" borderId="23" xfId="571" applyNumberFormat="1" applyFont="1" applyBorder="1" applyAlignment="1">
      <alignment horizontal="center" vertical="top" wrapText="1"/>
    </xf>
    <xf numFmtId="7" fontId="6" fillId="0" borderId="16" xfId="571" applyNumberFormat="1" applyFont="1" applyBorder="1" applyAlignment="1">
      <alignment horizontal="center" vertical="top" wrapText="1"/>
    </xf>
    <xf numFmtId="7" fontId="6" fillId="0" borderId="24" xfId="571" applyNumberFormat="1" applyFont="1" applyBorder="1" applyAlignment="1">
      <alignment horizontal="center" vertical="top" wrapText="1"/>
    </xf>
    <xf numFmtId="164" fontId="16" fillId="57" borderId="30" xfId="576" applyNumberFormat="1" applyFont="1" applyFill="1" applyBorder="1" applyAlignment="1">
      <alignment horizontal="center" vertical="center" wrapText="1"/>
    </xf>
    <xf numFmtId="164" fontId="16" fillId="57" borderId="32" xfId="576" applyNumberFormat="1" applyFont="1" applyFill="1" applyBorder="1" applyAlignment="1">
      <alignment horizontal="center" vertical="center" wrapText="1"/>
    </xf>
    <xf numFmtId="164" fontId="16" fillId="57" borderId="16" xfId="576" applyNumberFormat="1" applyFont="1" applyFill="1" applyBorder="1" applyAlignment="1">
      <alignment horizontal="center" vertical="center" wrapText="1"/>
    </xf>
    <xf numFmtId="164" fontId="16" fillId="57" borderId="24" xfId="576" applyNumberFormat="1" applyFont="1" applyFill="1" applyBorder="1" applyAlignment="1">
      <alignment horizontal="center" vertical="center" wrapText="1"/>
    </xf>
    <xf numFmtId="164" fontId="16" fillId="57" borderId="30" xfId="600" applyNumberFormat="1" applyFont="1" applyFill="1" applyBorder="1" applyAlignment="1">
      <alignment horizontal="center" vertical="center" wrapText="1"/>
    </xf>
    <xf numFmtId="9" fontId="16" fillId="57" borderId="32" xfId="600" applyFont="1" applyFill="1" applyBorder="1" applyAlignment="1">
      <alignment horizontal="center" vertical="center" wrapText="1"/>
    </xf>
    <xf numFmtId="191" fontId="138" fillId="0" borderId="0" xfId="567" applyFont="1" applyAlignment="1">
      <alignment horizontal="center" vertical="center" wrapText="1"/>
    </xf>
    <xf numFmtId="191" fontId="8" fillId="60" borderId="30" xfId="567" applyFont="1" applyFill="1" applyBorder="1" applyAlignment="1">
      <alignment horizontal="center" vertical="center" wrapText="1"/>
    </xf>
    <xf numFmtId="191" fontId="8" fillId="60" borderId="31" xfId="567" applyFont="1" applyFill="1" applyBorder="1" applyAlignment="1">
      <alignment horizontal="center" vertical="center" wrapText="1"/>
    </xf>
    <xf numFmtId="191" fontId="8" fillId="60" borderId="32" xfId="567" applyFont="1" applyFill="1" applyBorder="1" applyAlignment="1">
      <alignment horizontal="center" vertical="center" wrapText="1"/>
    </xf>
    <xf numFmtId="191" fontId="8" fillId="60" borderId="36" xfId="567" applyFont="1" applyFill="1" applyBorder="1" applyAlignment="1">
      <alignment horizontal="center" vertical="center" wrapText="1"/>
    </xf>
    <xf numFmtId="191" fontId="8" fillId="60" borderId="0" xfId="567" applyFont="1" applyFill="1" applyAlignment="1">
      <alignment horizontal="center" vertical="center" wrapText="1"/>
    </xf>
    <xf numFmtId="191" fontId="8" fillId="60" borderId="23" xfId="567" applyFont="1" applyFill="1" applyBorder="1" applyAlignment="1">
      <alignment horizontal="center" vertical="center" wrapText="1"/>
    </xf>
    <xf numFmtId="164" fontId="16" fillId="57" borderId="35" xfId="567" applyNumberFormat="1" applyFont="1" applyFill="1" applyBorder="1" applyAlignment="1">
      <alignment horizontal="center" vertical="center" wrapText="1"/>
    </xf>
    <xf numFmtId="164" fontId="16" fillId="57" borderId="7" xfId="567" applyNumberFormat="1" applyFont="1" applyFill="1" applyBorder="1" applyAlignment="1">
      <alignment horizontal="center" vertical="center" wrapText="1"/>
    </xf>
    <xf numFmtId="164" fontId="16" fillId="57" borderId="34" xfId="567" applyNumberFormat="1" applyFont="1" applyFill="1" applyBorder="1" applyAlignment="1">
      <alignment horizontal="center" vertical="center" wrapText="1"/>
    </xf>
    <xf numFmtId="164" fontId="6" fillId="57" borderId="35" xfId="567" applyNumberFormat="1" applyFont="1" applyFill="1" applyBorder="1" applyAlignment="1">
      <alignment horizontal="center" vertical="top" wrapText="1"/>
    </xf>
    <xf numFmtId="164" fontId="6" fillId="57" borderId="7" xfId="567" applyNumberFormat="1" applyFont="1" applyFill="1" applyBorder="1" applyAlignment="1">
      <alignment horizontal="center" vertical="top" wrapText="1"/>
    </xf>
    <xf numFmtId="164" fontId="6" fillId="57" borderId="34" xfId="567" applyNumberFormat="1" applyFont="1" applyFill="1" applyBorder="1" applyAlignment="1">
      <alignment horizontal="center" vertical="top" wrapText="1"/>
    </xf>
    <xf numFmtId="191" fontId="6" fillId="0" borderId="16" xfId="0" applyFont="1" applyBorder="1" applyAlignment="1">
      <alignment horizontal="left" vertical="top"/>
    </xf>
    <xf numFmtId="191" fontId="6" fillId="0" borderId="14" xfId="0" applyFont="1" applyBorder="1" applyAlignment="1">
      <alignment horizontal="left" vertical="top"/>
    </xf>
    <xf numFmtId="191" fontId="6" fillId="0" borderId="24" xfId="0" applyFont="1" applyBorder="1" applyAlignment="1">
      <alignment horizontal="left" vertical="top"/>
    </xf>
    <xf numFmtId="191" fontId="8" fillId="60" borderId="30" xfId="567" applyFont="1" applyFill="1" applyBorder="1" applyAlignment="1">
      <alignment horizontal="left" vertical="center" wrapText="1"/>
    </xf>
    <xf numFmtId="191" fontId="8" fillId="60" borderId="31" xfId="567" applyFont="1" applyFill="1" applyBorder="1" applyAlignment="1">
      <alignment horizontal="left" vertical="center" wrapText="1"/>
    </xf>
    <xf numFmtId="191" fontId="8" fillId="60" borderId="32" xfId="567" applyFont="1" applyFill="1" applyBorder="1" applyAlignment="1">
      <alignment horizontal="left" vertical="center" wrapText="1"/>
    </xf>
    <xf numFmtId="191" fontId="6" fillId="0" borderId="30" xfId="567" applyFont="1" applyBorder="1" applyAlignment="1">
      <alignment horizontal="left" vertical="top"/>
    </xf>
    <xf numFmtId="191" fontId="6" fillId="0" borderId="31" xfId="567" applyFont="1" applyBorder="1" applyAlignment="1">
      <alignment horizontal="left" vertical="top"/>
    </xf>
    <xf numFmtId="191" fontId="6" fillId="0" borderId="32" xfId="567" applyFont="1" applyBorder="1" applyAlignment="1">
      <alignment horizontal="left" vertical="top"/>
    </xf>
    <xf numFmtId="191" fontId="16" fillId="57" borderId="35" xfId="0" applyFont="1" applyFill="1" applyBorder="1" applyAlignment="1">
      <alignment vertical="top"/>
    </xf>
    <xf numFmtId="191" fontId="16" fillId="57" borderId="7" xfId="0" applyFont="1" applyFill="1" applyBorder="1" applyAlignment="1">
      <alignment vertical="top"/>
    </xf>
    <xf numFmtId="191" fontId="16" fillId="57" borderId="34" xfId="0" applyFont="1" applyFill="1" applyBorder="1" applyAlignment="1">
      <alignment vertical="top"/>
    </xf>
    <xf numFmtId="191" fontId="6" fillId="0" borderId="16" xfId="567" applyFont="1" applyBorder="1" applyAlignment="1">
      <alignment horizontal="left" vertical="top"/>
    </xf>
    <xf numFmtId="191" fontId="6" fillId="0" borderId="14" xfId="567" applyFont="1" applyBorder="1" applyAlignment="1">
      <alignment horizontal="left" vertical="top"/>
    </xf>
    <xf numFmtId="191" fontId="6" fillId="0" borderId="24" xfId="567" applyFont="1" applyBorder="1" applyAlignment="1">
      <alignment horizontal="left" vertical="top"/>
    </xf>
    <xf numFmtId="191" fontId="6" fillId="0" borderId="36" xfId="0" applyFont="1" applyBorder="1" applyAlignment="1">
      <alignment vertical="top"/>
    </xf>
    <xf numFmtId="191" fontId="6" fillId="0" borderId="0" xfId="0" applyFont="1" applyAlignment="1">
      <alignment vertical="top"/>
    </xf>
    <xf numFmtId="191" fontId="6" fillId="0" borderId="23" xfId="0" applyFont="1" applyBorder="1" applyAlignment="1">
      <alignment vertical="top"/>
    </xf>
    <xf numFmtId="191" fontId="13" fillId="0" borderId="0" xfId="567" applyFont="1" applyAlignment="1">
      <alignment horizontal="left" vertical="center" wrapText="1"/>
    </xf>
    <xf numFmtId="191" fontId="16" fillId="57" borderId="35" xfId="0" applyFont="1" applyFill="1" applyBorder="1" applyAlignment="1">
      <alignment vertical="center"/>
    </xf>
    <xf numFmtId="191" fontId="16" fillId="57" borderId="7" xfId="0" applyFont="1" applyFill="1" applyBorder="1" applyAlignment="1">
      <alignment vertical="center"/>
    </xf>
    <xf numFmtId="191" fontId="16" fillId="57" borderId="34" xfId="0" applyFont="1" applyFill="1" applyBorder="1" applyAlignment="1">
      <alignment vertical="center"/>
    </xf>
    <xf numFmtId="191" fontId="6" fillId="0" borderId="30" xfId="0" applyFont="1" applyBorder="1" applyAlignment="1">
      <alignment vertical="top"/>
    </xf>
    <xf numFmtId="191" fontId="6" fillId="0" borderId="31" xfId="0" applyFont="1" applyBorder="1" applyAlignment="1">
      <alignment vertical="top"/>
    </xf>
    <xf numFmtId="191" fontId="6" fillId="0" borderId="32" xfId="0" applyFont="1" applyBorder="1" applyAlignment="1">
      <alignment vertical="top"/>
    </xf>
    <xf numFmtId="191" fontId="6" fillId="0" borderId="36" xfId="0" applyFont="1" applyBorder="1" applyAlignment="1">
      <alignment horizontal="left" vertical="top"/>
    </xf>
    <xf numFmtId="191" fontId="6" fillId="0" borderId="0" xfId="0" applyFont="1" applyAlignment="1">
      <alignment horizontal="left" vertical="top"/>
    </xf>
    <xf numFmtId="191" fontId="6" fillId="0" borderId="23" xfId="0" applyFont="1" applyBorder="1" applyAlignment="1">
      <alignment horizontal="left" vertical="top"/>
    </xf>
    <xf numFmtId="191" fontId="8" fillId="0" borderId="0" xfId="567" applyFont="1" applyAlignment="1">
      <alignment horizontal="left" vertical="center" wrapText="1"/>
    </xf>
    <xf numFmtId="191" fontId="6" fillId="0" borderId="16" xfId="0" applyFont="1" applyBorder="1" applyAlignment="1">
      <alignment horizontal="left" vertical="top" wrapText="1"/>
    </xf>
    <xf numFmtId="191" fontId="13" fillId="0" borderId="24" xfId="0" applyFont="1" applyBorder="1" applyAlignment="1">
      <alignment horizontal="left" vertical="top"/>
    </xf>
    <xf numFmtId="191" fontId="16" fillId="57" borderId="30" xfId="0" applyFont="1" applyFill="1" applyBorder="1" applyAlignment="1">
      <alignment vertical="top"/>
    </xf>
    <xf numFmtId="191" fontId="16" fillId="57" borderId="31" xfId="0" applyFont="1" applyFill="1" applyBorder="1" applyAlignment="1">
      <alignment vertical="top"/>
    </xf>
    <xf numFmtId="191" fontId="16" fillId="57" borderId="32" xfId="0" applyFont="1" applyFill="1" applyBorder="1" applyAlignment="1">
      <alignment vertical="top"/>
    </xf>
    <xf numFmtId="191" fontId="16" fillId="57" borderId="16" xfId="0" applyFont="1" applyFill="1" applyBorder="1" applyAlignment="1">
      <alignment vertical="top"/>
    </xf>
    <xf numFmtId="191" fontId="16" fillId="57" borderId="14" xfId="0" applyFont="1" applyFill="1" applyBorder="1" applyAlignment="1">
      <alignment vertical="top"/>
    </xf>
    <xf numFmtId="191" fontId="16" fillId="57" borderId="24" xfId="0" applyFont="1" applyFill="1" applyBorder="1" applyAlignment="1">
      <alignment vertical="top"/>
    </xf>
    <xf numFmtId="191" fontId="6" fillId="0" borderId="36" xfId="567" applyFont="1" applyBorder="1" applyAlignment="1">
      <alignment horizontal="left" vertical="top"/>
    </xf>
    <xf numFmtId="191" fontId="6" fillId="0" borderId="0" xfId="567" applyFont="1" applyAlignment="1">
      <alignment horizontal="left" vertical="top"/>
    </xf>
    <xf numFmtId="191" fontId="6" fillId="0" borderId="23" xfId="567" applyFont="1" applyBorder="1" applyAlignment="1">
      <alignment horizontal="left" vertical="top"/>
    </xf>
    <xf numFmtId="191" fontId="8" fillId="60" borderId="36" xfId="567" applyFont="1" applyFill="1" applyBorder="1" applyAlignment="1">
      <alignment horizontal="left" vertical="center" wrapText="1"/>
    </xf>
    <xf numFmtId="191" fontId="8" fillId="60" borderId="0" xfId="567" applyFont="1" applyFill="1" applyAlignment="1">
      <alignment horizontal="left" vertical="center" wrapText="1"/>
    </xf>
    <xf numFmtId="191" fontId="8" fillId="60" borderId="23" xfId="567" applyFont="1" applyFill="1" applyBorder="1" applyAlignment="1">
      <alignment horizontal="left" vertical="center" wrapText="1"/>
    </xf>
    <xf numFmtId="191" fontId="99" fillId="0" borderId="0" xfId="0" applyFont="1" applyAlignment="1">
      <alignment horizontal="left" wrapText="1"/>
    </xf>
    <xf numFmtId="191" fontId="16" fillId="0" borderId="34" xfId="576" applyFont="1" applyBorder="1" applyAlignment="1">
      <alignment horizontal="left" vertical="center"/>
    </xf>
    <xf numFmtId="191" fontId="16" fillId="0" borderId="4" xfId="576" applyFont="1" applyBorder="1" applyAlignment="1">
      <alignment horizontal="left" vertical="center"/>
    </xf>
    <xf numFmtId="191" fontId="16" fillId="0" borderId="35" xfId="576" applyFont="1" applyBorder="1" applyAlignment="1">
      <alignment horizontal="left" vertical="center"/>
    </xf>
    <xf numFmtId="191" fontId="16" fillId="57" borderId="4" xfId="576" applyFont="1" applyFill="1" applyBorder="1" applyAlignment="1">
      <alignment horizontal="left" vertical="center"/>
    </xf>
    <xf numFmtId="164" fontId="16" fillId="57" borderId="35" xfId="576" applyNumberFormat="1" applyFont="1" applyFill="1" applyBorder="1" applyAlignment="1">
      <alignment horizontal="center" vertical="center" wrapText="1"/>
    </xf>
    <xf numFmtId="164" fontId="16" fillId="57" borderId="7" xfId="576" applyNumberFormat="1" applyFont="1" applyFill="1" applyBorder="1" applyAlignment="1">
      <alignment horizontal="center" vertical="center" wrapText="1"/>
    </xf>
    <xf numFmtId="164" fontId="16" fillId="57" borderId="34" xfId="576" applyNumberFormat="1" applyFont="1" applyFill="1" applyBorder="1" applyAlignment="1">
      <alignment horizontal="center" vertical="center" wrapText="1"/>
    </xf>
    <xf numFmtId="191" fontId="16" fillId="0" borderId="31" xfId="576" applyFont="1" applyBorder="1" applyAlignment="1">
      <alignment horizontal="left" vertical="center"/>
    </xf>
    <xf numFmtId="191" fontId="16" fillId="57" borderId="33" xfId="576" applyFont="1" applyFill="1" applyBorder="1" applyAlignment="1">
      <alignment horizontal="left" vertical="center"/>
    </xf>
    <xf numFmtId="191" fontId="16" fillId="57" borderId="35" xfId="576" applyFont="1" applyFill="1" applyBorder="1" applyAlignment="1">
      <alignment horizontal="center" vertical="center" wrapText="1"/>
    </xf>
    <xf numFmtId="191" fontId="16" fillId="57" borderId="7" xfId="576" applyFont="1" applyFill="1" applyBorder="1" applyAlignment="1">
      <alignment horizontal="center" vertical="center" wrapText="1"/>
    </xf>
    <xf numFmtId="191" fontId="16" fillId="57" borderId="34" xfId="576" applyFont="1" applyFill="1" applyBorder="1" applyAlignment="1">
      <alignment horizontal="center" vertical="center" wrapText="1"/>
    </xf>
    <xf numFmtId="191" fontId="16" fillId="57" borderId="1" xfId="576" applyFont="1" applyFill="1" applyBorder="1" applyAlignment="1">
      <alignment horizontal="left" vertical="center"/>
    </xf>
    <xf numFmtId="191" fontId="16" fillId="57" borderId="35" xfId="576" applyFont="1" applyFill="1" applyBorder="1" applyAlignment="1">
      <alignment vertical="center"/>
    </xf>
    <xf numFmtId="191" fontId="16" fillId="57" borderId="7" xfId="576" applyFont="1" applyFill="1" applyBorder="1" applyAlignment="1">
      <alignment vertical="center"/>
    </xf>
    <xf numFmtId="191" fontId="16" fillId="57" borderId="34" xfId="576" applyFont="1" applyFill="1" applyBorder="1" applyAlignment="1">
      <alignment vertical="center"/>
    </xf>
    <xf numFmtId="9" fontId="135" fillId="0" borderId="35" xfId="600" applyFont="1" applyBorder="1" applyAlignment="1">
      <alignment horizontal="center" vertical="center" wrapText="1"/>
    </xf>
    <xf numFmtId="9" fontId="135" fillId="0" borderId="7" xfId="600" applyFont="1" applyBorder="1" applyAlignment="1">
      <alignment horizontal="center" vertical="center" wrapText="1"/>
    </xf>
    <xf numFmtId="9" fontId="135" fillId="0" borderId="34" xfId="600" applyFont="1" applyBorder="1" applyAlignment="1">
      <alignment horizontal="center" vertical="center" wrapText="1"/>
    </xf>
    <xf numFmtId="191" fontId="16" fillId="0" borderId="35" xfId="576" applyFont="1" applyBorder="1" applyAlignment="1">
      <alignment vertical="center"/>
    </xf>
    <xf numFmtId="191" fontId="16" fillId="0" borderId="7" xfId="576" applyFont="1" applyBorder="1" applyAlignment="1">
      <alignment vertical="center"/>
    </xf>
    <xf numFmtId="191" fontId="16" fillId="0" borderId="34" xfId="576" applyFont="1" applyBorder="1" applyAlignment="1">
      <alignment vertical="center"/>
    </xf>
    <xf numFmtId="191" fontId="16" fillId="57" borderId="30" xfId="0" applyFont="1" applyFill="1" applyBorder="1" applyAlignment="1">
      <alignment vertical="center"/>
    </xf>
    <xf numFmtId="191" fontId="16" fillId="57" borderId="31" xfId="0" applyFont="1" applyFill="1" applyBorder="1" applyAlignment="1">
      <alignment vertical="center"/>
    </xf>
    <xf numFmtId="191" fontId="16" fillId="57" borderId="32" xfId="0" applyFont="1" applyFill="1" applyBorder="1" applyAlignment="1">
      <alignment vertical="center"/>
    </xf>
    <xf numFmtId="191" fontId="99" fillId="0" borderId="0" xfId="0" applyFont="1" applyAlignment="1">
      <alignment horizontal="left"/>
    </xf>
    <xf numFmtId="9" fontId="16" fillId="0" borderId="35" xfId="600" applyFont="1" applyBorder="1" applyAlignment="1">
      <alignment horizontal="center" vertical="center" wrapText="1"/>
    </xf>
    <xf numFmtId="9" fontId="16" fillId="0" borderId="7" xfId="600" applyFont="1" applyBorder="1" applyAlignment="1">
      <alignment horizontal="center" vertical="center" wrapText="1"/>
    </xf>
    <xf numFmtId="9" fontId="16" fillId="0" borderId="34" xfId="600" applyFont="1" applyBorder="1" applyAlignment="1">
      <alignment horizontal="center" vertical="center" wrapText="1"/>
    </xf>
    <xf numFmtId="191" fontId="152" fillId="0" borderId="0" xfId="567" applyFont="1" applyAlignment="1">
      <alignment horizontal="left" vertical="center" wrapText="1"/>
    </xf>
    <xf numFmtId="49" fontId="153" fillId="60" borderId="36" xfId="567" applyNumberFormat="1" applyFont="1" applyFill="1" applyBorder="1" applyAlignment="1">
      <alignment horizontal="center" vertical="center" wrapText="1"/>
    </xf>
    <xf numFmtId="49" fontId="153" fillId="60" borderId="23" xfId="567" applyNumberFormat="1" applyFont="1" applyFill="1" applyBorder="1" applyAlignment="1">
      <alignment horizontal="center" vertical="center" wrapText="1"/>
    </xf>
    <xf numFmtId="49" fontId="153" fillId="60" borderId="16" xfId="567" applyNumberFormat="1" applyFont="1" applyFill="1" applyBorder="1" applyAlignment="1">
      <alignment horizontal="center" vertical="center" wrapText="1"/>
    </xf>
    <xf numFmtId="49" fontId="153" fillId="60" borderId="24" xfId="567" applyNumberFormat="1" applyFont="1" applyFill="1" applyBorder="1" applyAlignment="1">
      <alignment horizontal="center" vertical="center" wrapText="1"/>
    </xf>
    <xf numFmtId="164" fontId="35" fillId="0" borderId="4" xfId="567" applyNumberFormat="1" applyFont="1" applyBorder="1" applyAlignment="1">
      <alignment horizontal="center" vertical="top" wrapText="1"/>
    </xf>
    <xf numFmtId="164" fontId="166" fillId="57" borderId="35" xfId="567" applyNumberFormat="1" applyFont="1" applyFill="1" applyBorder="1" applyAlignment="1">
      <alignment horizontal="center" vertical="center" wrapText="1"/>
    </xf>
    <xf numFmtId="164" fontId="166" fillId="57" borderId="34" xfId="567" applyNumberFormat="1" applyFont="1" applyFill="1" applyBorder="1" applyAlignment="1">
      <alignment horizontal="center" vertical="center" wrapText="1"/>
    </xf>
    <xf numFmtId="9" fontId="35" fillId="0" borderId="4" xfId="600" applyFont="1" applyBorder="1" applyAlignment="1">
      <alignment horizontal="center" vertical="top" wrapText="1"/>
    </xf>
    <xf numFmtId="164" fontId="35" fillId="58" borderId="4" xfId="567" applyNumberFormat="1" applyFont="1" applyFill="1" applyBorder="1" applyAlignment="1">
      <alignment horizontal="center" vertical="top" wrapText="1"/>
    </xf>
    <xf numFmtId="164" fontId="35" fillId="63" borderId="4" xfId="567" applyNumberFormat="1" applyFont="1" applyFill="1" applyBorder="1" applyAlignment="1">
      <alignment horizontal="center" vertical="top" wrapText="1"/>
    </xf>
    <xf numFmtId="164" fontId="35" fillId="0" borderId="4" xfId="0" applyNumberFormat="1" applyFont="1" applyBorder="1" applyAlignment="1">
      <alignment horizontal="center" vertical="top" wrapText="1"/>
    </xf>
    <xf numFmtId="191" fontId="153" fillId="60" borderId="36" xfId="567" applyFont="1" applyFill="1" applyBorder="1" applyAlignment="1">
      <alignment horizontal="center" vertical="center" wrapText="1"/>
    </xf>
    <xf numFmtId="191" fontId="153" fillId="60" borderId="23" xfId="567" applyFont="1" applyFill="1" applyBorder="1" applyAlignment="1">
      <alignment horizontal="center" vertical="center" wrapText="1"/>
    </xf>
    <xf numFmtId="164" fontId="35" fillId="0" borderId="35" xfId="567" applyNumberFormat="1" applyFont="1" applyBorder="1" applyAlignment="1">
      <alignment horizontal="center" vertical="top" wrapText="1"/>
    </xf>
    <xf numFmtId="164" fontId="35" fillId="0" borderId="34" xfId="567" applyNumberFormat="1" applyFont="1" applyBorder="1" applyAlignment="1">
      <alignment horizontal="center" vertical="top" wrapText="1"/>
    </xf>
    <xf numFmtId="164" fontId="35" fillId="0" borderId="35" xfId="0" applyNumberFormat="1" applyFont="1" applyBorder="1" applyAlignment="1">
      <alignment horizontal="center" vertical="center"/>
    </xf>
    <xf numFmtId="164" fontId="35" fillId="0" borderId="34" xfId="0" applyNumberFormat="1" applyFont="1" applyBorder="1" applyAlignment="1">
      <alignment horizontal="center" vertical="center"/>
    </xf>
    <xf numFmtId="164" fontId="35" fillId="0" borderId="7" xfId="0" applyNumberFormat="1" applyFont="1" applyBorder="1" applyAlignment="1">
      <alignment horizontal="center" vertical="center"/>
    </xf>
    <xf numFmtId="164" fontId="35" fillId="57" borderId="35" xfId="0" applyNumberFormat="1" applyFont="1" applyFill="1" applyBorder="1" applyAlignment="1">
      <alignment horizontal="center" vertical="center"/>
    </xf>
    <xf numFmtId="164" fontId="35" fillId="57" borderId="34" xfId="0" applyNumberFormat="1" applyFont="1" applyFill="1" applyBorder="1" applyAlignment="1">
      <alignment horizontal="center" vertical="center"/>
    </xf>
    <xf numFmtId="9" fontId="35" fillId="57" borderId="35" xfId="600" applyFont="1" applyFill="1" applyBorder="1" applyAlignment="1">
      <alignment horizontal="center" vertical="center"/>
    </xf>
    <xf numFmtId="9" fontId="35" fillId="57" borderId="34" xfId="600" applyFont="1" applyFill="1" applyBorder="1" applyAlignment="1">
      <alignment horizontal="center" vertical="center"/>
    </xf>
    <xf numFmtId="164" fontId="35" fillId="57" borderId="7" xfId="0" applyNumberFormat="1" applyFont="1" applyFill="1" applyBorder="1" applyAlignment="1">
      <alignment horizontal="center" vertical="center"/>
    </xf>
    <xf numFmtId="164" fontId="35" fillId="0" borderId="4" xfId="0" applyNumberFormat="1" applyFont="1" applyBorder="1" applyAlignment="1">
      <alignment horizontal="center" vertical="center"/>
    </xf>
    <xf numFmtId="9" fontId="35" fillId="0" borderId="4" xfId="600" applyFont="1" applyBorder="1" applyAlignment="1">
      <alignment horizontal="center" vertical="center"/>
    </xf>
    <xf numFmtId="191" fontId="196" fillId="0" borderId="0" xfId="567" applyFont="1" applyAlignment="1">
      <alignment horizontal="left" vertical="center" wrapText="1"/>
    </xf>
    <xf numFmtId="9" fontId="35" fillId="57" borderId="7" xfId="600" applyFont="1" applyFill="1" applyBorder="1" applyAlignment="1">
      <alignment horizontal="center" vertical="center"/>
    </xf>
    <xf numFmtId="6" fontId="166" fillId="57" borderId="16" xfId="0" applyNumberFormat="1" applyFont="1" applyFill="1" applyBorder="1" applyAlignment="1">
      <alignment horizontal="center" vertical="center"/>
    </xf>
    <xf numFmtId="6" fontId="166" fillId="57" borderId="24" xfId="0" applyNumberFormat="1" applyFont="1" applyFill="1" applyBorder="1" applyAlignment="1">
      <alignment horizontal="center" vertical="center"/>
    </xf>
    <xf numFmtId="6" fontId="166" fillId="57" borderId="14" xfId="0" applyNumberFormat="1" applyFont="1" applyFill="1" applyBorder="1" applyAlignment="1">
      <alignment horizontal="center" vertical="center"/>
    </xf>
    <xf numFmtId="164" fontId="35" fillId="63" borderId="35" xfId="0" applyNumberFormat="1" applyFont="1" applyFill="1" applyBorder="1" applyAlignment="1">
      <alignment horizontal="center" vertical="top"/>
    </xf>
    <xf numFmtId="164" fontId="35" fillId="63" borderId="7" xfId="0" applyNumberFormat="1" applyFont="1" applyFill="1" applyBorder="1" applyAlignment="1">
      <alignment horizontal="center" vertical="top"/>
    </xf>
    <xf numFmtId="164" fontId="35" fillId="63" borderId="34" xfId="0" applyNumberFormat="1" applyFont="1" applyFill="1" applyBorder="1" applyAlignment="1">
      <alignment horizontal="center" vertical="top"/>
    </xf>
    <xf numFmtId="49" fontId="35" fillId="57" borderId="7" xfId="0" applyNumberFormat="1" applyFont="1" applyFill="1" applyBorder="1" applyAlignment="1">
      <alignment horizontal="center" vertical="center"/>
    </xf>
    <xf numFmtId="165" fontId="166" fillId="57" borderId="4" xfId="600" applyNumberFormat="1" applyFont="1" applyFill="1" applyBorder="1" applyAlignment="1">
      <alignment horizontal="center" vertical="center"/>
    </xf>
    <xf numFmtId="165" fontId="166" fillId="57" borderId="16" xfId="600" applyNumberFormat="1" applyFont="1" applyFill="1" applyBorder="1" applyAlignment="1">
      <alignment horizontal="center" vertical="center"/>
    </xf>
    <xf numFmtId="165" fontId="166" fillId="57" borderId="14" xfId="600" applyNumberFormat="1" applyFont="1" applyFill="1" applyBorder="1" applyAlignment="1">
      <alignment horizontal="center" vertical="center"/>
    </xf>
    <xf numFmtId="165" fontId="166" fillId="57" borderId="24" xfId="600" applyNumberFormat="1" applyFont="1" applyFill="1" applyBorder="1" applyAlignment="1">
      <alignment horizontal="center" vertical="center"/>
    </xf>
    <xf numFmtId="6" fontId="166" fillId="57" borderId="35" xfId="0" applyNumberFormat="1" applyFont="1" applyFill="1" applyBorder="1" applyAlignment="1">
      <alignment horizontal="center" vertical="center"/>
    </xf>
    <xf numFmtId="6" fontId="166" fillId="57" borderId="34" xfId="0" applyNumberFormat="1" applyFont="1" applyFill="1" applyBorder="1" applyAlignment="1">
      <alignment horizontal="center" vertical="center"/>
    </xf>
    <xf numFmtId="6" fontId="166" fillId="57" borderId="7" xfId="0" applyNumberFormat="1" applyFont="1" applyFill="1" applyBorder="1" applyAlignment="1">
      <alignment horizontal="center" vertical="center"/>
    </xf>
    <xf numFmtId="191" fontId="35" fillId="57" borderId="7" xfId="0" applyFont="1" applyFill="1" applyBorder="1" applyAlignment="1">
      <alignment horizontal="center" vertical="center"/>
    </xf>
    <xf numFmtId="191" fontId="35" fillId="57" borderId="35" xfId="751" applyFont="1" applyFill="1" applyBorder="1" applyAlignment="1">
      <alignment horizontal="center" vertical="center"/>
    </xf>
    <xf numFmtId="191" fontId="35" fillId="57" borderId="7" xfId="751" applyFont="1" applyFill="1" applyBorder="1" applyAlignment="1">
      <alignment horizontal="center" vertical="center"/>
    </xf>
    <xf numFmtId="191" fontId="35" fillId="57" borderId="34" xfId="751" applyFont="1" applyFill="1" applyBorder="1" applyAlignment="1">
      <alignment horizontal="center" vertical="center"/>
    </xf>
    <xf numFmtId="191" fontId="145" fillId="60" borderId="36" xfId="751" applyFont="1" applyFill="1" applyBorder="1" applyAlignment="1">
      <alignment horizontal="center" vertical="center"/>
    </xf>
    <xf numFmtId="191" fontId="145" fillId="60" borderId="0" xfId="751" applyFont="1" applyFill="1" applyAlignment="1">
      <alignment horizontal="center" vertical="center"/>
    </xf>
    <xf numFmtId="191" fontId="145" fillId="60" borderId="23" xfId="751" applyFont="1" applyFill="1" applyBorder="1" applyAlignment="1">
      <alignment horizontal="center" vertical="center"/>
    </xf>
    <xf numFmtId="164" fontId="145" fillId="60" borderId="16" xfId="751" applyNumberFormat="1" applyFont="1" applyFill="1" applyBorder="1" applyAlignment="1">
      <alignment horizontal="center" vertical="center"/>
    </xf>
    <xf numFmtId="164" fontId="145" fillId="60" borderId="14" xfId="751" applyNumberFormat="1" applyFont="1" applyFill="1" applyBorder="1" applyAlignment="1">
      <alignment horizontal="center" vertical="center"/>
    </xf>
    <xf numFmtId="164" fontId="145" fillId="60" borderId="24" xfId="751" applyNumberFormat="1" applyFont="1" applyFill="1" applyBorder="1" applyAlignment="1">
      <alignment horizontal="center" vertical="center"/>
    </xf>
    <xf numFmtId="166" fontId="35" fillId="0" borderId="4" xfId="751" applyNumberFormat="1" applyFont="1" applyBorder="1" applyAlignment="1">
      <alignment horizontal="center" vertical="center"/>
    </xf>
    <xf numFmtId="191" fontId="166" fillId="57" borderId="35" xfId="751" applyFont="1" applyFill="1" applyBorder="1" applyAlignment="1">
      <alignment horizontal="center" vertical="center"/>
    </xf>
    <xf numFmtId="191" fontId="166" fillId="57" borderId="34" xfId="751" applyFont="1" applyFill="1" applyBorder="1" applyAlignment="1">
      <alignment horizontal="center" vertical="center"/>
    </xf>
    <xf numFmtId="166" fontId="166" fillId="57" borderId="35" xfId="751" applyNumberFormat="1" applyFont="1" applyFill="1" applyBorder="1" applyAlignment="1">
      <alignment horizontal="center" vertical="center"/>
    </xf>
    <xf numFmtId="166" fontId="166" fillId="57" borderId="34" xfId="751" applyNumberFormat="1" applyFont="1" applyFill="1" applyBorder="1" applyAlignment="1">
      <alignment horizontal="center" vertical="center"/>
    </xf>
    <xf numFmtId="166" fontId="166" fillId="57" borderId="4" xfId="751" applyNumberFormat="1" applyFont="1" applyFill="1" applyBorder="1" applyAlignment="1">
      <alignment horizontal="center" vertical="center"/>
    </xf>
    <xf numFmtId="166" fontId="166" fillId="0" borderId="35" xfId="751" applyNumberFormat="1" applyFont="1" applyBorder="1" applyAlignment="1">
      <alignment horizontal="center" vertical="center"/>
    </xf>
    <xf numFmtId="166" fontId="166" fillId="0" borderId="34" xfId="751" applyNumberFormat="1" applyFont="1" applyBorder="1" applyAlignment="1">
      <alignment horizontal="center" vertical="center"/>
    </xf>
    <xf numFmtId="166" fontId="35" fillId="0" borderId="35" xfId="751" applyNumberFormat="1" applyFont="1" applyBorder="1" applyAlignment="1">
      <alignment horizontal="center" vertical="center"/>
    </xf>
    <xf numFmtId="166" fontId="35" fillId="0" borderId="34" xfId="751" applyNumberFormat="1" applyFont="1" applyBorder="1" applyAlignment="1">
      <alignment horizontal="center" vertical="center"/>
    </xf>
    <xf numFmtId="191" fontId="150" fillId="0" borderId="0" xfId="751" applyFont="1" applyAlignment="1">
      <alignment horizontal="center"/>
    </xf>
    <xf numFmtId="165" fontId="173" fillId="0" borderId="7" xfId="751" applyNumberFormat="1" applyFont="1" applyBorder="1" applyAlignment="1">
      <alignment vertical="center"/>
    </xf>
    <xf numFmtId="5" fontId="166" fillId="57" borderId="4" xfId="751" applyNumberFormat="1" applyFont="1" applyFill="1" applyBorder="1" applyAlignment="1">
      <alignment horizontal="center" vertical="center"/>
    </xf>
    <xf numFmtId="166" fontId="166" fillId="57" borderId="7" xfId="751" applyNumberFormat="1" applyFont="1" applyFill="1" applyBorder="1" applyAlignment="1">
      <alignment horizontal="center" vertical="center"/>
    </xf>
    <xf numFmtId="166" fontId="166" fillId="57" borderId="30" xfId="751" applyNumberFormat="1" applyFont="1" applyFill="1" applyBorder="1" applyAlignment="1">
      <alignment horizontal="center" vertical="center"/>
    </xf>
    <xf numFmtId="166" fontId="166" fillId="57" borderId="31" xfId="751" applyNumberFormat="1" applyFont="1" applyFill="1" applyBorder="1" applyAlignment="1">
      <alignment horizontal="center" vertical="center"/>
    </xf>
    <xf numFmtId="166" fontId="166" fillId="57" borderId="32" xfId="751" applyNumberFormat="1" applyFont="1" applyFill="1" applyBorder="1" applyAlignment="1">
      <alignment horizontal="center" vertical="center"/>
    </xf>
    <xf numFmtId="9" fontId="166" fillId="57" borderId="4" xfId="600" applyFont="1" applyFill="1" applyBorder="1" applyAlignment="1">
      <alignment horizontal="center" vertical="center"/>
    </xf>
    <xf numFmtId="191" fontId="145" fillId="60" borderId="30" xfId="0" applyFont="1" applyFill="1" applyBorder="1" applyAlignment="1">
      <alignment horizontal="left" vertical="center"/>
    </xf>
    <xf numFmtId="191" fontId="145" fillId="60" borderId="32" xfId="0" applyFont="1" applyFill="1" applyBorder="1" applyAlignment="1">
      <alignment horizontal="left" vertical="center"/>
    </xf>
    <xf numFmtId="164" fontId="145" fillId="60" borderId="36" xfId="0" applyNumberFormat="1" applyFont="1" applyFill="1" applyBorder="1" applyAlignment="1">
      <alignment horizontal="center" vertical="center"/>
    </xf>
    <xf numFmtId="164" fontId="145" fillId="60" borderId="23" xfId="0" applyNumberFormat="1" applyFont="1" applyFill="1" applyBorder="1" applyAlignment="1">
      <alignment horizontal="center" vertical="center"/>
    </xf>
    <xf numFmtId="14" fontId="166" fillId="57" borderId="35" xfId="0" applyNumberFormat="1" applyFont="1" applyFill="1" applyBorder="1" applyAlignment="1">
      <alignment horizontal="center" vertical="center"/>
    </xf>
    <xf numFmtId="14" fontId="166" fillId="57" borderId="34" xfId="0" applyNumberFormat="1" applyFont="1" applyFill="1" applyBorder="1" applyAlignment="1">
      <alignment horizontal="center" vertical="center"/>
    </xf>
    <xf numFmtId="191" fontId="150" fillId="0" borderId="0" xfId="751" applyFont="1" applyAlignment="1">
      <alignment horizontal="center" wrapText="1"/>
    </xf>
    <xf numFmtId="164" fontId="166" fillId="57" borderId="4" xfId="751" applyNumberFormat="1" applyFont="1" applyFill="1" applyBorder="1" applyAlignment="1">
      <alignment horizontal="center" vertical="center"/>
    </xf>
    <xf numFmtId="49" fontId="35" fillId="57" borderId="4" xfId="569" applyNumberFormat="1" applyFont="1" applyFill="1" applyBorder="1" applyAlignment="1">
      <alignment horizontal="center" vertical="top"/>
    </xf>
    <xf numFmtId="49" fontId="35" fillId="0" borderId="4" xfId="569" applyNumberFormat="1" applyFont="1" applyBorder="1" applyAlignment="1">
      <alignment horizontal="center" vertical="top"/>
    </xf>
    <xf numFmtId="49" fontId="35" fillId="0" borderId="4" xfId="569" applyNumberFormat="1" applyFont="1" applyBorder="1" applyAlignment="1">
      <alignment horizontal="center" vertical="center"/>
    </xf>
    <xf numFmtId="164" fontId="35" fillId="63" borderId="4" xfId="569" applyNumberFormat="1" applyFont="1" applyFill="1" applyBorder="1" applyAlignment="1">
      <alignment horizontal="center" vertical="top" wrapText="1"/>
    </xf>
    <xf numFmtId="164" fontId="35" fillId="0" borderId="4" xfId="569" applyNumberFormat="1" applyFont="1" applyBorder="1" applyAlignment="1">
      <alignment horizontal="center" vertical="top"/>
    </xf>
    <xf numFmtId="191" fontId="35" fillId="57" borderId="35" xfId="751" applyFont="1" applyFill="1" applyBorder="1" applyAlignment="1">
      <alignment horizontal="center" vertical="top"/>
    </xf>
    <xf numFmtId="191" fontId="35" fillId="57" borderId="7" xfId="751" applyFont="1" applyFill="1" applyBorder="1" applyAlignment="1">
      <alignment horizontal="center" vertical="top"/>
    </xf>
    <xf numFmtId="191" fontId="35" fillId="57" borderId="34" xfId="751" applyFont="1" applyFill="1" applyBorder="1" applyAlignment="1">
      <alignment horizontal="center" vertical="top"/>
    </xf>
    <xf numFmtId="164" fontId="35" fillId="57" borderId="35" xfId="569" applyNumberFormat="1" applyFont="1" applyFill="1" applyBorder="1" applyAlignment="1">
      <alignment horizontal="center" vertical="top"/>
    </xf>
    <xf numFmtId="164" fontId="35" fillId="57" borderId="7" xfId="569" applyNumberFormat="1" applyFont="1" applyFill="1" applyBorder="1" applyAlignment="1">
      <alignment horizontal="center" vertical="top"/>
    </xf>
    <xf numFmtId="164" fontId="35" fillId="57" borderId="34" xfId="569" applyNumberFormat="1" applyFont="1" applyFill="1" applyBorder="1" applyAlignment="1">
      <alignment horizontal="center" vertical="top"/>
    </xf>
    <xf numFmtId="164" fontId="35" fillId="57" borderId="35" xfId="569" applyNumberFormat="1" applyFont="1" applyFill="1" applyBorder="1" applyAlignment="1">
      <alignment horizontal="center" vertical="center"/>
    </xf>
    <xf numFmtId="164" fontId="35" fillId="57" borderId="34" xfId="569" applyNumberFormat="1" applyFont="1" applyFill="1" applyBorder="1" applyAlignment="1">
      <alignment horizontal="center" vertical="center"/>
    </xf>
    <xf numFmtId="164" fontId="35" fillId="0" borderId="4" xfId="569" applyNumberFormat="1" applyFont="1" applyBorder="1" applyAlignment="1">
      <alignment horizontal="center" vertical="top" wrapText="1"/>
    </xf>
    <xf numFmtId="164" fontId="35" fillId="0" borderId="35" xfId="569" applyNumberFormat="1" applyFont="1" applyBorder="1" applyAlignment="1">
      <alignment horizontal="center" vertical="top"/>
    </xf>
    <xf numFmtId="164" fontId="35" fillId="0" borderId="34" xfId="569" applyNumberFormat="1" applyFont="1" applyBorder="1" applyAlignment="1">
      <alignment horizontal="center" vertical="top"/>
    </xf>
    <xf numFmtId="164" fontId="35" fillId="63" borderId="35" xfId="569" applyNumberFormat="1" applyFont="1" applyFill="1" applyBorder="1" applyAlignment="1">
      <alignment horizontal="center" vertical="top"/>
    </xf>
    <xf numFmtId="164" fontId="35" fillId="63" borderId="34" xfId="569" applyNumberFormat="1" applyFont="1" applyFill="1" applyBorder="1" applyAlignment="1">
      <alignment horizontal="center" vertical="top"/>
    </xf>
    <xf numFmtId="191" fontId="166" fillId="57" borderId="36" xfId="569" applyFont="1" applyFill="1" applyBorder="1" applyAlignment="1">
      <alignment horizontal="center" vertical="center"/>
    </xf>
    <xf numFmtId="191" fontId="166" fillId="57" borderId="0" xfId="569" applyFont="1" applyFill="1" applyAlignment="1">
      <alignment horizontal="center" vertical="center"/>
    </xf>
    <xf numFmtId="191" fontId="166" fillId="57" borderId="0" xfId="569" applyFont="1" applyFill="1" applyAlignment="1">
      <alignment horizontal="center" vertical="center" wrapText="1"/>
    </xf>
    <xf numFmtId="191" fontId="166" fillId="57" borderId="23" xfId="569" applyFont="1" applyFill="1" applyBorder="1" applyAlignment="1">
      <alignment horizontal="center" vertical="center" wrapText="1"/>
    </xf>
    <xf numFmtId="191" fontId="35" fillId="57" borderId="16" xfId="569" applyFont="1" applyFill="1" applyBorder="1" applyAlignment="1">
      <alignment horizontal="center" vertical="center"/>
    </xf>
    <xf numFmtId="191" fontId="35" fillId="57" borderId="14" xfId="569" applyFont="1" applyFill="1" applyBorder="1" applyAlignment="1">
      <alignment horizontal="center" vertical="center"/>
    </xf>
    <xf numFmtId="191" fontId="145" fillId="61" borderId="14" xfId="4623" applyFont="1" applyFill="1" applyBorder="1" applyAlignment="1">
      <alignment horizontal="center" vertical="center"/>
    </xf>
    <xf numFmtId="191" fontId="145" fillId="61" borderId="24" xfId="4623" applyFont="1" applyFill="1" applyBorder="1" applyAlignment="1">
      <alignment horizontal="center" vertical="center"/>
    </xf>
    <xf numFmtId="191" fontId="145" fillId="60" borderId="30" xfId="567" applyFont="1" applyFill="1" applyBorder="1" applyAlignment="1">
      <alignment horizontal="center" vertical="center" wrapText="1"/>
    </xf>
    <xf numFmtId="191" fontId="145" fillId="60" borderId="31" xfId="567" applyFont="1" applyFill="1" applyBorder="1" applyAlignment="1">
      <alignment horizontal="center" vertical="center" wrapText="1"/>
    </xf>
    <xf numFmtId="191" fontId="145" fillId="60" borderId="32" xfId="567" applyFont="1" applyFill="1" applyBorder="1" applyAlignment="1">
      <alignment horizontal="center" vertical="center" wrapText="1"/>
    </xf>
    <xf numFmtId="191" fontId="145" fillId="61" borderId="16" xfId="4623" applyFont="1" applyFill="1" applyBorder="1" applyAlignment="1">
      <alignment horizontal="center" vertical="center"/>
    </xf>
    <xf numFmtId="191" fontId="35" fillId="57" borderId="14" xfId="569" applyFont="1" applyFill="1" applyBorder="1" applyAlignment="1">
      <alignment horizontal="center" vertical="center" wrapText="1"/>
    </xf>
    <xf numFmtId="191" fontId="35" fillId="57" borderId="24" xfId="569" applyFont="1" applyFill="1" applyBorder="1" applyAlignment="1">
      <alignment horizontal="center" vertical="center" wrapText="1"/>
    </xf>
    <xf numFmtId="164" fontId="35" fillId="57" borderId="7" xfId="569" applyNumberFormat="1" applyFont="1" applyFill="1" applyBorder="1" applyAlignment="1">
      <alignment horizontal="center" vertical="center"/>
    </xf>
    <xf numFmtId="164" fontId="35" fillId="0" borderId="4" xfId="569" applyNumberFormat="1" applyFont="1" applyBorder="1" applyAlignment="1">
      <alignment horizontal="center" vertical="center" wrapText="1"/>
    </xf>
    <xf numFmtId="164" fontId="35" fillId="0" borderId="4" xfId="569" applyNumberFormat="1" applyFont="1" applyBorder="1" applyAlignment="1">
      <alignment horizontal="center" vertical="center"/>
    </xf>
    <xf numFmtId="164" fontId="35" fillId="63" borderId="35" xfId="569" applyNumberFormat="1" applyFont="1" applyFill="1" applyBorder="1" applyAlignment="1">
      <alignment horizontal="center" vertical="center"/>
    </xf>
    <xf numFmtId="164" fontId="35" fillId="63" borderId="34" xfId="569" applyNumberFormat="1" applyFont="1" applyFill="1" applyBorder="1" applyAlignment="1">
      <alignment horizontal="center" vertical="center"/>
    </xf>
    <xf numFmtId="191" fontId="145" fillId="61" borderId="14" xfId="572" applyFont="1" applyFill="1" applyBorder="1" applyAlignment="1">
      <alignment horizontal="center" vertical="center"/>
    </xf>
    <xf numFmtId="191" fontId="145" fillId="61" borderId="24" xfId="572" applyFont="1" applyFill="1" applyBorder="1" applyAlignment="1">
      <alignment horizontal="center" vertical="center"/>
    </xf>
    <xf numFmtId="191" fontId="162" fillId="60" borderId="30" xfId="567" applyFont="1" applyFill="1" applyBorder="1" applyAlignment="1">
      <alignment horizontal="center" vertical="center" wrapText="1"/>
    </xf>
    <xf numFmtId="191" fontId="162" fillId="60" borderId="31" xfId="567" applyFont="1" applyFill="1" applyBorder="1" applyAlignment="1">
      <alignment horizontal="center" vertical="center" wrapText="1"/>
    </xf>
    <xf numFmtId="191" fontId="162" fillId="60" borderId="32" xfId="567" applyFont="1" applyFill="1" applyBorder="1" applyAlignment="1">
      <alignment horizontal="center" vertical="center" wrapText="1"/>
    </xf>
    <xf numFmtId="191" fontId="166" fillId="57" borderId="35" xfId="0" applyFont="1" applyFill="1" applyBorder="1" applyAlignment="1">
      <alignment horizontal="center" vertical="center"/>
    </xf>
    <xf numFmtId="191" fontId="166" fillId="57" borderId="34" xfId="0" applyFont="1" applyFill="1" applyBorder="1" applyAlignment="1">
      <alignment horizontal="center" vertical="center"/>
    </xf>
    <xf numFmtId="191" fontId="145" fillId="61" borderId="16" xfId="572" applyFont="1" applyFill="1" applyBorder="1" applyAlignment="1">
      <alignment horizontal="center" vertical="center"/>
    </xf>
    <xf numFmtId="164" fontId="35" fillId="63" borderId="4" xfId="569" applyNumberFormat="1" applyFont="1" applyFill="1" applyBorder="1" applyAlignment="1">
      <alignment horizontal="center" vertical="center" wrapText="1"/>
    </xf>
    <xf numFmtId="191" fontId="166" fillId="57" borderId="7" xfId="0" applyFont="1" applyFill="1" applyBorder="1" applyAlignment="1">
      <alignment horizontal="center" vertical="center"/>
    </xf>
    <xf numFmtId="191" fontId="181" fillId="57" borderId="35" xfId="0" applyFont="1" applyFill="1" applyBorder="1" applyAlignment="1">
      <alignment horizontal="center" vertical="center"/>
    </xf>
    <xf numFmtId="191" fontId="181" fillId="57" borderId="34" xfId="0" applyFont="1" applyFill="1" applyBorder="1" applyAlignment="1">
      <alignment horizontal="center" vertical="center"/>
    </xf>
    <xf numFmtId="191" fontId="0" fillId="0" borderId="0" xfId="0"/>
    <xf numFmtId="49" fontId="166" fillId="57" borderId="4" xfId="0" applyNumberFormat="1" applyFont="1" applyFill="1" applyBorder="1" applyAlignment="1">
      <alignment horizontal="center" vertical="center" wrapText="1"/>
    </xf>
    <xf numFmtId="191" fontId="35" fillId="0" borderId="0" xfId="0" applyFont="1" applyAlignment="1">
      <alignment horizontal="left" vertical="center" wrapText="1"/>
    </xf>
    <xf numFmtId="49" fontId="35" fillId="0" borderId="4" xfId="0" applyNumberFormat="1" applyFont="1" applyBorder="1" applyAlignment="1">
      <alignment horizontal="center" vertical="center" wrapText="1"/>
    </xf>
    <xf numFmtId="191" fontId="145" fillId="60" borderId="16" xfId="0" applyFont="1" applyFill="1" applyBorder="1" applyAlignment="1">
      <alignment horizontal="center" vertical="center"/>
    </xf>
    <xf numFmtId="191" fontId="145" fillId="60" borderId="24" xfId="0" applyFont="1" applyFill="1" applyBorder="1" applyAlignment="1">
      <alignment horizontal="center" vertical="center"/>
    </xf>
    <xf numFmtId="49" fontId="166" fillId="57" borderId="4" xfId="0" applyNumberFormat="1" applyFont="1" applyFill="1" applyBorder="1" applyAlignment="1">
      <alignment horizontal="center" vertical="center"/>
    </xf>
    <xf numFmtId="49" fontId="35" fillId="57" borderId="4" xfId="0" applyNumberFormat="1" applyFont="1" applyFill="1" applyBorder="1" applyAlignment="1">
      <alignment horizontal="center" vertical="center"/>
    </xf>
    <xf numFmtId="164" fontId="35" fillId="0" borderId="4" xfId="0" applyNumberFormat="1" applyFont="1" applyBorder="1" applyAlignment="1">
      <alignment horizontal="center" vertical="center" wrapText="1"/>
    </xf>
    <xf numFmtId="49" fontId="182" fillId="0" borderId="35" xfId="0" applyNumberFormat="1" applyFont="1" applyBorder="1" applyAlignment="1">
      <alignment horizontal="center" vertical="top" wrapText="1"/>
    </xf>
    <xf numFmtId="49" fontId="35" fillId="0" borderId="34" xfId="0" applyNumberFormat="1" applyFont="1" applyBorder="1" applyAlignment="1">
      <alignment horizontal="center" vertical="top" wrapText="1"/>
    </xf>
    <xf numFmtId="6" fontId="35" fillId="0" borderId="4" xfId="567" applyNumberFormat="1" applyFont="1" applyBorder="1" applyAlignment="1">
      <alignment horizontal="center" vertical="center"/>
    </xf>
    <xf numFmtId="6" fontId="35" fillId="63" borderId="4" xfId="567" applyNumberFormat="1" applyFont="1" applyFill="1" applyBorder="1" applyAlignment="1">
      <alignment horizontal="center" vertical="center" wrapText="1"/>
    </xf>
    <xf numFmtId="49" fontId="35" fillId="0" borderId="35" xfId="0" applyNumberFormat="1" applyFont="1" applyBorder="1" applyAlignment="1">
      <alignment horizontal="center" vertical="center" wrapText="1"/>
    </xf>
    <xf numFmtId="49" fontId="35" fillId="0" borderId="34" xfId="0" applyNumberFormat="1" applyFont="1" applyBorder="1" applyAlignment="1">
      <alignment horizontal="center" vertical="center" wrapText="1"/>
    </xf>
    <xf numFmtId="6" fontId="35" fillId="63" borderId="35" xfId="567" applyNumberFormat="1" applyFont="1" applyFill="1" applyBorder="1" applyAlignment="1">
      <alignment horizontal="center" vertical="center" wrapText="1"/>
    </xf>
    <xf numFmtId="6" fontId="35" fillId="63" borderId="34" xfId="567" applyNumberFormat="1" applyFont="1" applyFill="1" applyBorder="1" applyAlignment="1">
      <alignment horizontal="center" vertical="center" wrapText="1"/>
    </xf>
    <xf numFmtId="191" fontId="153" fillId="61" borderId="16" xfId="572" applyFont="1" applyFill="1" applyBorder="1" applyAlignment="1">
      <alignment horizontal="center" vertical="center"/>
    </xf>
    <xf numFmtId="191" fontId="153" fillId="61" borderId="24" xfId="572" applyFont="1" applyFill="1" applyBorder="1" applyAlignment="1">
      <alignment horizontal="center" vertical="center"/>
    </xf>
    <xf numFmtId="49" fontId="182" fillId="0" borderId="34" xfId="0" applyNumberFormat="1" applyFont="1" applyBorder="1" applyAlignment="1">
      <alignment horizontal="center" vertical="top" wrapText="1"/>
    </xf>
    <xf numFmtId="191" fontId="35" fillId="0" borderId="4" xfId="572" applyFont="1" applyBorder="1" applyAlignment="1">
      <alignment horizontal="center" vertical="center" wrapText="1"/>
    </xf>
    <xf numFmtId="191" fontId="166" fillId="57" borderId="4" xfId="0" applyFont="1" applyFill="1" applyBorder="1" applyAlignment="1">
      <alignment horizontal="center" vertical="center"/>
    </xf>
    <xf numFmtId="49" fontId="35" fillId="0" borderId="30" xfId="0" applyNumberFormat="1" applyFont="1" applyBorder="1" applyAlignment="1">
      <alignment horizontal="center" vertical="center" wrapText="1"/>
    </xf>
    <xf numFmtId="49" fontId="35" fillId="0" borderId="32" xfId="0" applyNumberFormat="1" applyFont="1" applyBorder="1" applyAlignment="1">
      <alignment horizontal="center" vertical="center" wrapText="1"/>
    </xf>
    <xf numFmtId="49" fontId="166" fillId="57" borderId="35" xfId="0" applyNumberFormat="1" applyFont="1" applyFill="1" applyBorder="1" applyAlignment="1">
      <alignment horizontal="center" vertical="center" wrapText="1"/>
    </xf>
    <xf numFmtId="49" fontId="166" fillId="57" borderId="34" xfId="0" applyNumberFormat="1" applyFont="1" applyFill="1" applyBorder="1" applyAlignment="1">
      <alignment horizontal="center" vertical="center" wrapText="1"/>
    </xf>
    <xf numFmtId="0" fontId="35" fillId="0" borderId="4" xfId="0" applyNumberFormat="1" applyFont="1" applyBorder="1" applyAlignment="1">
      <alignment horizontal="center" vertical="center" wrapText="1"/>
    </xf>
    <xf numFmtId="49" fontId="166" fillId="57" borderId="35" xfId="0" applyNumberFormat="1" applyFont="1" applyFill="1" applyBorder="1" applyAlignment="1">
      <alignment horizontal="center" vertical="center"/>
    </xf>
    <xf numFmtId="49" fontId="166" fillId="57" borderId="34" xfId="0" applyNumberFormat="1" applyFont="1" applyFill="1" applyBorder="1" applyAlignment="1">
      <alignment horizontal="center" vertical="center"/>
    </xf>
    <xf numFmtId="191" fontId="153" fillId="60" borderId="16" xfId="0" applyFont="1" applyFill="1" applyBorder="1" applyAlignment="1">
      <alignment horizontal="center" vertical="center" wrapText="1"/>
    </xf>
    <xf numFmtId="191" fontId="153" fillId="60" borderId="24" xfId="0" applyFont="1" applyFill="1" applyBorder="1" applyAlignment="1">
      <alignment horizontal="center" vertical="center" wrapText="1"/>
    </xf>
    <xf numFmtId="191" fontId="153" fillId="60" borderId="30" xfId="0" applyFont="1" applyFill="1" applyBorder="1" applyAlignment="1">
      <alignment horizontal="center" vertical="center" wrapText="1"/>
    </xf>
    <xf numFmtId="191" fontId="153" fillId="60" borderId="32" xfId="0" applyFont="1" applyFill="1" applyBorder="1" applyAlignment="1">
      <alignment horizontal="center" vertical="center" wrapText="1"/>
    </xf>
    <xf numFmtId="191" fontId="35" fillId="57" borderId="30" xfId="0" applyFont="1" applyFill="1" applyBorder="1" applyAlignment="1">
      <alignment horizontal="center" vertical="center" wrapText="1"/>
    </xf>
    <xf numFmtId="191" fontId="35" fillId="57" borderId="32" xfId="0" applyFont="1" applyFill="1" applyBorder="1" applyAlignment="1">
      <alignment horizontal="center" vertical="center" wrapText="1"/>
    </xf>
    <xf numFmtId="9" fontId="35" fillId="0" borderId="4" xfId="0" applyNumberFormat="1" applyFont="1" applyBorder="1" applyAlignment="1">
      <alignment horizontal="center" vertical="center" wrapText="1"/>
    </xf>
    <xf numFmtId="9" fontId="35" fillId="0" borderId="4" xfId="600" applyFont="1" applyBorder="1" applyAlignment="1">
      <alignment horizontal="center" vertical="center" wrapText="1"/>
    </xf>
    <xf numFmtId="195" fontId="35" fillId="0" borderId="4" xfId="0" applyNumberFormat="1" applyFont="1" applyBorder="1" applyAlignment="1">
      <alignment horizontal="center" vertical="center" wrapText="1"/>
    </xf>
    <xf numFmtId="191" fontId="35" fillId="57" borderId="35" xfId="0" applyFont="1" applyFill="1" applyBorder="1" applyAlignment="1">
      <alignment horizontal="center" vertical="center" wrapText="1"/>
    </xf>
    <xf numFmtId="191" fontId="35" fillId="57" borderId="34" xfId="0" applyFont="1" applyFill="1" applyBorder="1" applyAlignment="1">
      <alignment horizontal="center" vertical="center" wrapText="1"/>
    </xf>
    <xf numFmtId="166" fontId="35" fillId="0" borderId="4" xfId="0" applyNumberFormat="1" applyFont="1" applyBorder="1" applyAlignment="1">
      <alignment horizontal="center" vertical="center" wrapText="1"/>
    </xf>
    <xf numFmtId="14" fontId="166" fillId="0" borderId="36" xfId="567" applyNumberFormat="1" applyFont="1" applyBorder="1" applyAlignment="1">
      <alignment horizontal="center" vertical="center"/>
    </xf>
    <xf numFmtId="14" fontId="166" fillId="0" borderId="23" xfId="567" applyNumberFormat="1" applyFont="1" applyBorder="1" applyAlignment="1">
      <alignment horizontal="center" vertical="center"/>
    </xf>
    <xf numFmtId="49" fontId="35" fillId="0" borderId="4" xfId="0" applyNumberFormat="1" applyFont="1" applyBorder="1" applyAlignment="1">
      <alignment horizontal="center" vertical="center"/>
    </xf>
    <xf numFmtId="191" fontId="35" fillId="57" borderId="4" xfId="0" applyFont="1" applyFill="1" applyBorder="1" applyAlignment="1">
      <alignment horizontal="center" vertical="center"/>
    </xf>
    <xf numFmtId="191" fontId="162" fillId="60" borderId="30" xfId="0" applyFont="1" applyFill="1" applyBorder="1" applyAlignment="1">
      <alignment horizontal="center" vertical="center"/>
    </xf>
    <xf numFmtId="191" fontId="162" fillId="60" borderId="32" xfId="0" applyFont="1" applyFill="1" applyBorder="1" applyAlignment="1">
      <alignment horizontal="center" vertical="center"/>
    </xf>
    <xf numFmtId="191" fontId="150" fillId="0" borderId="0" xfId="0" applyFont="1" applyAlignment="1">
      <alignment horizontal="center" vertical="top" wrapText="1"/>
    </xf>
    <xf numFmtId="191" fontId="25" fillId="57" borderId="16" xfId="0" applyFont="1" applyFill="1" applyBorder="1" applyAlignment="1">
      <alignment horizontal="center" vertical="center"/>
    </xf>
    <xf numFmtId="191" fontId="25" fillId="57" borderId="24" xfId="0" applyFont="1" applyFill="1" applyBorder="1" applyAlignment="1">
      <alignment horizontal="center" vertical="center"/>
    </xf>
    <xf numFmtId="14" fontId="166" fillId="0" borderId="4" xfId="0" applyNumberFormat="1" applyFont="1" applyBorder="1" applyAlignment="1">
      <alignment horizontal="center" vertical="center"/>
    </xf>
    <xf numFmtId="166" fontId="35" fillId="0" borderId="35" xfId="0" applyNumberFormat="1" applyFont="1" applyBorder="1" applyAlignment="1">
      <alignment horizontal="center" vertical="center"/>
    </xf>
    <xf numFmtId="166" fontId="35" fillId="0" borderId="34" xfId="0" applyNumberFormat="1" applyFont="1" applyBorder="1" applyAlignment="1">
      <alignment horizontal="center" vertical="center"/>
    </xf>
    <xf numFmtId="166" fontId="35" fillId="0" borderId="35" xfId="567" applyNumberFormat="1" applyFont="1" applyBorder="1" applyAlignment="1">
      <alignment horizontal="center" vertical="center"/>
    </xf>
    <xf numFmtId="166" fontId="35" fillId="0" borderId="34" xfId="567" applyNumberFormat="1" applyFont="1" applyBorder="1" applyAlignment="1">
      <alignment horizontal="center" vertical="center"/>
    </xf>
    <xf numFmtId="9" fontId="166" fillId="57" borderId="35" xfId="0" applyNumberFormat="1" applyFont="1" applyFill="1" applyBorder="1" applyAlignment="1">
      <alignment horizontal="center" vertical="center"/>
    </xf>
    <xf numFmtId="9" fontId="166" fillId="57" borderId="34" xfId="0" applyNumberFormat="1" applyFont="1" applyFill="1" applyBorder="1" applyAlignment="1">
      <alignment horizontal="center" vertical="center"/>
    </xf>
    <xf numFmtId="191" fontId="150" fillId="0" borderId="0" xfId="0" applyFont="1" applyAlignment="1">
      <alignment horizontal="center" vertical="center" wrapText="1"/>
    </xf>
    <xf numFmtId="49" fontId="35" fillId="0" borderId="35" xfId="0" applyNumberFormat="1" applyFont="1" applyBorder="1" applyAlignment="1">
      <alignment horizontal="center" vertical="center"/>
    </xf>
    <xf numFmtId="49" fontId="35" fillId="0" borderId="34" xfId="0" applyNumberFormat="1" applyFont="1" applyBorder="1" applyAlignment="1">
      <alignment horizontal="center" vertical="center"/>
    </xf>
    <xf numFmtId="191" fontId="156" fillId="0" borderId="0" xfId="0" applyFont="1" applyAlignment="1">
      <alignment horizontal="center" vertical="center"/>
    </xf>
    <xf numFmtId="0" fontId="35" fillId="0" borderId="35" xfId="0" applyNumberFormat="1" applyFont="1" applyBorder="1" applyAlignment="1">
      <alignment horizontal="center" vertical="center"/>
    </xf>
    <xf numFmtId="0" fontId="35" fillId="0" borderId="34" xfId="0" applyNumberFormat="1" applyFont="1" applyBorder="1" applyAlignment="1">
      <alignment horizontal="center" vertical="center"/>
    </xf>
    <xf numFmtId="0" fontId="166" fillId="57" borderId="35" xfId="0" applyNumberFormat="1" applyFont="1" applyFill="1" applyBorder="1" applyAlignment="1">
      <alignment horizontal="center" vertical="center"/>
    </xf>
    <xf numFmtId="0" fontId="166" fillId="57" borderId="34" xfId="0" applyNumberFormat="1" applyFont="1" applyFill="1" applyBorder="1" applyAlignment="1">
      <alignment horizontal="center" vertical="center"/>
    </xf>
    <xf numFmtId="9" fontId="165" fillId="0" borderId="35" xfId="0" applyNumberFormat="1" applyFont="1" applyBorder="1" applyAlignment="1">
      <alignment horizontal="center" vertical="center" wrapText="1"/>
    </xf>
    <xf numFmtId="9" fontId="165" fillId="0" borderId="34" xfId="0" applyNumberFormat="1" applyFont="1" applyBorder="1" applyAlignment="1">
      <alignment horizontal="center" vertical="center" wrapText="1"/>
    </xf>
    <xf numFmtId="9" fontId="35" fillId="57" borderId="35" xfId="0" applyNumberFormat="1" applyFont="1" applyFill="1" applyBorder="1" applyAlignment="1">
      <alignment horizontal="center" vertical="center" wrapText="1"/>
    </xf>
    <xf numFmtId="9" fontId="35" fillId="57" borderId="34" xfId="0" applyNumberFormat="1" applyFont="1" applyFill="1" applyBorder="1" applyAlignment="1">
      <alignment horizontal="center" vertical="center" wrapText="1"/>
    </xf>
    <xf numFmtId="191" fontId="165" fillId="0" borderId="0" xfId="0" applyFont="1" applyAlignment="1">
      <alignment horizontal="center" vertical="center"/>
    </xf>
    <xf numFmtId="191" fontId="25" fillId="0" borderId="0" xfId="0" applyFont="1" applyAlignment="1">
      <alignment horizontal="left" vertical="center" wrapText="1"/>
    </xf>
    <xf numFmtId="191" fontId="149" fillId="57" borderId="35" xfId="0" applyFont="1" applyFill="1" applyBorder="1" applyAlignment="1">
      <alignment horizontal="center" vertical="center"/>
    </xf>
    <xf numFmtId="191" fontId="149" fillId="57" borderId="34" xfId="0" applyFont="1" applyFill="1" applyBorder="1" applyAlignment="1">
      <alignment horizontal="center" vertical="center"/>
    </xf>
    <xf numFmtId="49" fontId="25" fillId="57" borderId="35" xfId="0" applyNumberFormat="1" applyFont="1" applyFill="1" applyBorder="1" applyAlignment="1">
      <alignment horizontal="center" vertical="center"/>
    </xf>
    <xf numFmtId="49" fontId="25" fillId="57" borderId="34" xfId="0" applyNumberFormat="1" applyFont="1" applyFill="1" applyBorder="1" applyAlignment="1">
      <alignment horizontal="center" vertical="center"/>
    </xf>
    <xf numFmtId="49" fontId="25" fillId="0" borderId="30" xfId="0" applyNumberFormat="1" applyFont="1" applyBorder="1" applyAlignment="1">
      <alignment horizontal="center" vertical="center" wrapText="1"/>
    </xf>
    <xf numFmtId="49" fontId="25" fillId="0" borderId="32" xfId="0" applyNumberFormat="1" applyFont="1" applyBorder="1" applyAlignment="1">
      <alignment horizontal="center" vertical="center" wrapText="1"/>
    </xf>
    <xf numFmtId="49" fontId="25" fillId="0" borderId="36" xfId="0" applyNumberFormat="1" applyFont="1" applyBorder="1" applyAlignment="1">
      <alignment horizontal="center" vertical="center"/>
    </xf>
    <xf numFmtId="49" fontId="25" fillId="0" borderId="23" xfId="0" applyNumberFormat="1" applyFont="1" applyBorder="1" applyAlignment="1">
      <alignment horizontal="center" vertical="center"/>
    </xf>
    <xf numFmtId="49" fontId="25" fillId="0" borderId="36" xfId="0" applyNumberFormat="1" applyFont="1" applyBorder="1" applyAlignment="1">
      <alignment horizontal="center" vertical="center" wrapText="1"/>
    </xf>
    <xf numFmtId="49" fontId="25" fillId="0" borderId="23" xfId="0" applyNumberFormat="1" applyFont="1" applyBorder="1" applyAlignment="1">
      <alignment horizontal="center" vertical="center" wrapText="1"/>
    </xf>
    <xf numFmtId="191" fontId="149" fillId="0" borderId="0" xfId="0" applyFont="1" applyAlignment="1">
      <alignment horizontal="center" vertical="center"/>
    </xf>
    <xf numFmtId="49" fontId="149" fillId="0" borderId="36" xfId="0" applyNumberFormat="1" applyFont="1" applyBorder="1" applyAlignment="1">
      <alignment horizontal="center" vertical="center"/>
    </xf>
    <xf numFmtId="49" fontId="149" fillId="0" borderId="23" xfId="0" applyNumberFormat="1" applyFont="1" applyBorder="1" applyAlignment="1">
      <alignment horizontal="center" vertical="center"/>
    </xf>
    <xf numFmtId="49" fontId="166" fillId="0" borderId="4" xfId="0" applyNumberFormat="1" applyFont="1" applyBorder="1" applyAlignment="1">
      <alignment horizontal="center" vertical="center"/>
    </xf>
    <xf numFmtId="166" fontId="141" fillId="0" borderId="0" xfId="4619" applyNumberFormat="1" applyFont="1" applyAlignment="1">
      <alignment horizontal="center"/>
    </xf>
    <xf numFmtId="49" fontId="25" fillId="0" borderId="16" xfId="0" applyNumberFormat="1" applyFont="1" applyBorder="1" applyAlignment="1">
      <alignment horizontal="center" vertical="center"/>
    </xf>
    <xf numFmtId="49" fontId="25" fillId="0" borderId="24" xfId="0" applyNumberFormat="1" applyFont="1" applyBorder="1" applyAlignment="1">
      <alignment horizontal="center" vertical="center"/>
    </xf>
    <xf numFmtId="191" fontId="153" fillId="60" borderId="20" xfId="567" applyFont="1" applyFill="1" applyBorder="1" applyAlignment="1">
      <alignment horizontal="center" vertical="center" wrapText="1"/>
    </xf>
    <xf numFmtId="191" fontId="153" fillId="60" borderId="33" xfId="567" applyFont="1" applyFill="1" applyBorder="1" applyAlignment="1">
      <alignment horizontal="center" vertical="center" wrapText="1"/>
    </xf>
    <xf numFmtId="191" fontId="153" fillId="60" borderId="30" xfId="567" applyFont="1" applyFill="1" applyBorder="1" applyAlignment="1">
      <alignment horizontal="center" vertical="center" wrapText="1"/>
    </xf>
    <xf numFmtId="191" fontId="153" fillId="60" borderId="31" xfId="567" applyFont="1" applyFill="1" applyBorder="1" applyAlignment="1">
      <alignment horizontal="center" vertical="center" wrapText="1"/>
    </xf>
    <xf numFmtId="191" fontId="153" fillId="60" borderId="32" xfId="567" applyFont="1" applyFill="1" applyBorder="1" applyAlignment="1">
      <alignment horizontal="center" vertical="center" wrapText="1"/>
    </xf>
    <xf numFmtId="166" fontId="166" fillId="63" borderId="0" xfId="0" applyNumberFormat="1" applyFont="1" applyFill="1" applyBorder="1" applyAlignment="1">
      <alignment horizontal="center" vertical="center"/>
    </xf>
    <xf numFmtId="165" fontId="166" fillId="63" borderId="0" xfId="600" applyNumberFormat="1" applyFont="1" applyFill="1" applyBorder="1" applyAlignment="1">
      <alignment horizontal="center" vertical="center"/>
    </xf>
    <xf numFmtId="166" fontId="35" fillId="0" borderId="7" xfId="751" applyNumberFormat="1" applyFont="1" applyBorder="1" applyAlignment="1">
      <alignment horizontal="center" vertical="center"/>
    </xf>
    <xf numFmtId="191" fontId="166" fillId="57" borderId="7" xfId="751" applyFont="1" applyFill="1" applyBorder="1" applyAlignment="1">
      <alignment horizontal="center" vertical="center"/>
    </xf>
    <xf numFmtId="166" fontId="166" fillId="63" borderId="0" xfId="751" applyNumberFormat="1" applyFont="1" applyFill="1" applyBorder="1" applyAlignment="1">
      <alignment horizontal="center" vertical="center"/>
    </xf>
    <xf numFmtId="165" fontId="166" fillId="63" borderId="0" xfId="600" applyNumberFormat="1" applyFont="1" applyFill="1" applyBorder="1" applyAlignment="1">
      <alignment horizontal="center" vertical="center"/>
    </xf>
  </cellXfs>
  <cellStyles count="4624">
    <cellStyle name=" 1" xfId="1" xr:uid="{00000000-0005-0000-0000-000000000000}"/>
    <cellStyle name="_2009-2010 Renewal &amp; Marketing Analysis_Monthly" xfId="2" xr:uid="{00000000-0005-0000-0000-000001000000}"/>
    <cellStyle name="_2009-2010 Renewal &amp; Marketing Analysis_Monthly 2" xfId="3" xr:uid="{00000000-0005-0000-0000-000002000000}"/>
    <cellStyle name="_2009-2010 Renewal &amp; Marketing Analysis_Monthly 2 2" xfId="3698" xr:uid="{00000000-0005-0000-0000-000003000000}"/>
    <cellStyle name="_2009-2010 Renewal &amp; Marketing Analysis_Monthly 3" xfId="4" xr:uid="{00000000-0005-0000-0000-000004000000}"/>
    <cellStyle name="_2009-2010 Renewal &amp; Marketing Analysis_Monthly 3 2" xfId="3699" xr:uid="{00000000-0005-0000-0000-000005000000}"/>
    <cellStyle name="_2009-2010 Renewal &amp; Marketing Analysis_Monthly 4" xfId="5" xr:uid="{00000000-0005-0000-0000-000006000000}"/>
    <cellStyle name="_2009-2010 Renewal &amp; Marketing Analysis_Monthly 4 2" xfId="3700" xr:uid="{00000000-0005-0000-0000-000007000000}"/>
    <cellStyle name="_2009-2010 Renewal &amp; Marketing Analysis_Monthly 5" xfId="6" xr:uid="{00000000-0005-0000-0000-000008000000}"/>
    <cellStyle name="_2009-2010 Renewal &amp; Marketing Analysis_Monthly 5 2" xfId="3701" xr:uid="{00000000-0005-0000-0000-000009000000}"/>
    <cellStyle name="_2009-2010 Renewal &amp; Marketing Analysis_Monthly 6" xfId="7" xr:uid="{00000000-0005-0000-0000-00000A000000}"/>
    <cellStyle name="_2009-2010 Renewal &amp; Marketing Analysis_Monthly 6 2" xfId="3702" xr:uid="{00000000-0005-0000-0000-00000B000000}"/>
    <cellStyle name="_2009-2010 Renewal &amp; Marketing Analysis_Monthly_Playboy_Benefit Decrements_UW_New_Options" xfId="8" xr:uid="{00000000-0005-0000-0000-00000C000000}"/>
    <cellStyle name="_2009-2010 Renewal &amp; Marketing Analysis_Monthly_Playboy_Benefit Decrements_UW_New_Options 2" xfId="3703" xr:uid="{00000000-0005-0000-0000-00000D000000}"/>
    <cellStyle name="_Caremore_Renewal  Mktg Analysis_v4" xfId="9" xr:uid="{00000000-0005-0000-0000-00000E000000}"/>
    <cellStyle name="_Caremore_Renewal  Mktg Analysis_v4 2" xfId="10" xr:uid="{00000000-0005-0000-0000-00000F000000}"/>
    <cellStyle name="_Caremore_Renewal  Mktg Analysis_v4 2 2" xfId="3704" xr:uid="{00000000-0005-0000-0000-000010000000}"/>
    <cellStyle name="_Caremore_Renewal  Mktg Analysis_v4 3" xfId="11" xr:uid="{00000000-0005-0000-0000-000011000000}"/>
    <cellStyle name="_Caremore_Renewal  Mktg Analysis_v4 3 2" xfId="3705" xr:uid="{00000000-0005-0000-0000-000012000000}"/>
    <cellStyle name="_Caremore_Renewal  Mktg Analysis_v4 4" xfId="12" xr:uid="{00000000-0005-0000-0000-000013000000}"/>
    <cellStyle name="_Caremore_Renewal  Mktg Analysis_v4 4 2" xfId="3706" xr:uid="{00000000-0005-0000-0000-000014000000}"/>
    <cellStyle name="_Caremore_Renewal  Mktg Analysis_v4 5" xfId="13" xr:uid="{00000000-0005-0000-0000-000015000000}"/>
    <cellStyle name="_Caremore_Renewal  Mktg Analysis_v4 5 2" xfId="3707" xr:uid="{00000000-0005-0000-0000-000016000000}"/>
    <cellStyle name="_Caremore_Renewal  Mktg Analysis_v4 6" xfId="14" xr:uid="{00000000-0005-0000-0000-000017000000}"/>
    <cellStyle name="_Caremore_Renewal  Mktg Analysis_v4 6 2" xfId="3708" xr:uid="{00000000-0005-0000-0000-000018000000}"/>
    <cellStyle name="_Caremore_Renewal  Mktg Analysis_v4_Playboy_Benefit Decrements_UW_New_Options" xfId="15" xr:uid="{00000000-0005-0000-0000-000019000000}"/>
    <cellStyle name="_Caremore_Renewal  Mktg Analysis_v4_Playboy_Benefit Decrements_UW_New_Options 2" xfId="3709" xr:uid="{00000000-0005-0000-0000-00001A000000}"/>
    <cellStyle name="_Costs" xfId="16" xr:uid="{00000000-0005-0000-0000-00001B000000}"/>
    <cellStyle name="_Rates" xfId="17" xr:uid="{00000000-0005-0000-0000-00001C000000}"/>
    <cellStyle name="_Self Funding Analysis UW" xfId="18" xr:uid="{00000000-0005-0000-0000-00001D000000}"/>
    <cellStyle name="_Self Funding Analysis UW 2" xfId="19" xr:uid="{00000000-0005-0000-0000-00001E000000}"/>
    <cellStyle name="_Self Funding Analysis UW 2 2" xfId="3711" xr:uid="{00000000-0005-0000-0000-00001F000000}"/>
    <cellStyle name="_Self Funding Analysis UW 3" xfId="20" xr:uid="{00000000-0005-0000-0000-000020000000}"/>
    <cellStyle name="_Self Funding Analysis UW 3 2" xfId="3712" xr:uid="{00000000-0005-0000-0000-000021000000}"/>
    <cellStyle name="_Self Funding Analysis UW 4" xfId="21" xr:uid="{00000000-0005-0000-0000-000022000000}"/>
    <cellStyle name="_Self Funding Analysis UW 4 2" xfId="3713" xr:uid="{00000000-0005-0000-0000-000023000000}"/>
    <cellStyle name="_Self Funding Analysis UW 5" xfId="22" xr:uid="{00000000-0005-0000-0000-000024000000}"/>
    <cellStyle name="_Self Funding Analysis UW 5 2" xfId="3714" xr:uid="{00000000-0005-0000-0000-000025000000}"/>
    <cellStyle name="_Self Funding Analysis UW 6" xfId="23" xr:uid="{00000000-0005-0000-0000-000026000000}"/>
    <cellStyle name="_Self Funding Analysis UW 6 2" xfId="3715" xr:uid="{00000000-0005-0000-0000-000027000000}"/>
    <cellStyle name="_Self Funding Analysis UW 7" xfId="3710" xr:uid="{00000000-0005-0000-0000-000028000000}"/>
    <cellStyle name="_Self Funding Analysis UW_MO" xfId="24" xr:uid="{00000000-0005-0000-0000-000029000000}"/>
    <cellStyle name="0.0%" xfId="752" xr:uid="{00000000-0005-0000-0000-00002A000000}"/>
    <cellStyle name="0.000" xfId="753" xr:uid="{00000000-0005-0000-0000-00002B000000}"/>
    <cellStyle name="20% - Accent1" xfId="25" builtinId="30" customBuiltin="1"/>
    <cellStyle name="20% - Accent1 2" xfId="26" xr:uid="{00000000-0005-0000-0000-00002D000000}"/>
    <cellStyle name="20% - Accent1 3" xfId="27" xr:uid="{00000000-0005-0000-0000-00002E000000}"/>
    <cellStyle name="20% - Accent1 4" xfId="28" xr:uid="{00000000-0005-0000-0000-00002F000000}"/>
    <cellStyle name="20% - Accent1 5" xfId="29" xr:uid="{00000000-0005-0000-0000-000030000000}"/>
    <cellStyle name="20% - Accent1 6" xfId="30" xr:uid="{00000000-0005-0000-0000-000031000000}"/>
    <cellStyle name="20% - Accent1 7" xfId="31" xr:uid="{00000000-0005-0000-0000-000032000000}"/>
    <cellStyle name="20% - Accent2" xfId="32" builtinId="34" customBuiltin="1"/>
    <cellStyle name="20% - Accent2 2" xfId="33" xr:uid="{00000000-0005-0000-0000-000034000000}"/>
    <cellStyle name="20% - Accent2 3" xfId="34" xr:uid="{00000000-0005-0000-0000-000035000000}"/>
    <cellStyle name="20% - Accent2 4" xfId="35" xr:uid="{00000000-0005-0000-0000-000036000000}"/>
    <cellStyle name="20% - Accent2 5" xfId="36" xr:uid="{00000000-0005-0000-0000-000037000000}"/>
    <cellStyle name="20% - Accent2 6" xfId="37" xr:uid="{00000000-0005-0000-0000-000038000000}"/>
    <cellStyle name="20% - Accent2 7" xfId="38" xr:uid="{00000000-0005-0000-0000-000039000000}"/>
    <cellStyle name="20% - Accent3" xfId="39" builtinId="38" customBuiltin="1"/>
    <cellStyle name="20% - Accent3 2" xfId="40" xr:uid="{00000000-0005-0000-0000-00003B000000}"/>
    <cellStyle name="20% - Accent3 3" xfId="41" xr:uid="{00000000-0005-0000-0000-00003C000000}"/>
    <cellStyle name="20% - Accent3 4" xfId="42" xr:uid="{00000000-0005-0000-0000-00003D000000}"/>
    <cellStyle name="20% - Accent3 5" xfId="43" xr:uid="{00000000-0005-0000-0000-00003E000000}"/>
    <cellStyle name="20% - Accent3 6" xfId="44" xr:uid="{00000000-0005-0000-0000-00003F000000}"/>
    <cellStyle name="20% - Accent3 7" xfId="45" xr:uid="{00000000-0005-0000-0000-000040000000}"/>
    <cellStyle name="20% - Accent4" xfId="46" builtinId="42" customBuiltin="1"/>
    <cellStyle name="20% - Accent4 2" xfId="47" xr:uid="{00000000-0005-0000-0000-000042000000}"/>
    <cellStyle name="20% - Accent4 3" xfId="48" xr:uid="{00000000-0005-0000-0000-000043000000}"/>
    <cellStyle name="20% - Accent4 4" xfId="49" xr:uid="{00000000-0005-0000-0000-000044000000}"/>
    <cellStyle name="20% - Accent4 5" xfId="50" xr:uid="{00000000-0005-0000-0000-000045000000}"/>
    <cellStyle name="20% - Accent4 6" xfId="51" xr:uid="{00000000-0005-0000-0000-000046000000}"/>
    <cellStyle name="20% - Accent4 7" xfId="52" xr:uid="{00000000-0005-0000-0000-000047000000}"/>
    <cellStyle name="20% - Accent5" xfId="53" builtinId="46" customBuiltin="1"/>
    <cellStyle name="20% - Accent5 2" xfId="54" xr:uid="{00000000-0005-0000-0000-000049000000}"/>
    <cellStyle name="20% - Accent5 3" xfId="55" xr:uid="{00000000-0005-0000-0000-00004A000000}"/>
    <cellStyle name="20% - Accent5 4" xfId="56" xr:uid="{00000000-0005-0000-0000-00004B000000}"/>
    <cellStyle name="20% - Accent5 5" xfId="57" xr:uid="{00000000-0005-0000-0000-00004C000000}"/>
    <cellStyle name="20% - Accent5 6" xfId="58" xr:uid="{00000000-0005-0000-0000-00004D000000}"/>
    <cellStyle name="20% - Accent5 7" xfId="59" xr:uid="{00000000-0005-0000-0000-00004E000000}"/>
    <cellStyle name="20% - Accent6" xfId="60" builtinId="50" customBuiltin="1"/>
    <cellStyle name="20% - Accent6 2" xfId="61" xr:uid="{00000000-0005-0000-0000-000050000000}"/>
    <cellStyle name="20% - Accent6 3" xfId="62" xr:uid="{00000000-0005-0000-0000-000051000000}"/>
    <cellStyle name="20% - Accent6 4" xfId="63" xr:uid="{00000000-0005-0000-0000-000052000000}"/>
    <cellStyle name="20% - Accent6 5" xfId="64" xr:uid="{00000000-0005-0000-0000-000053000000}"/>
    <cellStyle name="20% - Accent6 6" xfId="65" xr:uid="{00000000-0005-0000-0000-000054000000}"/>
    <cellStyle name="20% - Accent6 7" xfId="66" xr:uid="{00000000-0005-0000-0000-000055000000}"/>
    <cellStyle name="40% - Accent1" xfId="67" builtinId="31" customBuiltin="1"/>
    <cellStyle name="40% - Accent1 2" xfId="68" xr:uid="{00000000-0005-0000-0000-000057000000}"/>
    <cellStyle name="40% - Accent1 3" xfId="69" xr:uid="{00000000-0005-0000-0000-000058000000}"/>
    <cellStyle name="40% - Accent1 4" xfId="70" xr:uid="{00000000-0005-0000-0000-000059000000}"/>
    <cellStyle name="40% - Accent1 5" xfId="71" xr:uid="{00000000-0005-0000-0000-00005A000000}"/>
    <cellStyle name="40% - Accent1 6" xfId="72" xr:uid="{00000000-0005-0000-0000-00005B000000}"/>
    <cellStyle name="40% - Accent1 7" xfId="73" xr:uid="{00000000-0005-0000-0000-00005C000000}"/>
    <cellStyle name="40% - Accent2" xfId="74" builtinId="35" customBuiltin="1"/>
    <cellStyle name="40% - Accent2 2" xfId="75" xr:uid="{00000000-0005-0000-0000-00005E000000}"/>
    <cellStyle name="40% - Accent2 3" xfId="76" xr:uid="{00000000-0005-0000-0000-00005F000000}"/>
    <cellStyle name="40% - Accent2 4" xfId="77" xr:uid="{00000000-0005-0000-0000-000060000000}"/>
    <cellStyle name="40% - Accent2 5" xfId="78" xr:uid="{00000000-0005-0000-0000-000061000000}"/>
    <cellStyle name="40% - Accent2 6" xfId="79" xr:uid="{00000000-0005-0000-0000-000062000000}"/>
    <cellStyle name="40% - Accent2 7" xfId="80" xr:uid="{00000000-0005-0000-0000-000063000000}"/>
    <cellStyle name="40% - Accent3" xfId="81" builtinId="39" customBuiltin="1"/>
    <cellStyle name="40% - Accent3 2" xfId="82" xr:uid="{00000000-0005-0000-0000-000065000000}"/>
    <cellStyle name="40% - Accent3 3" xfId="83" xr:uid="{00000000-0005-0000-0000-000066000000}"/>
    <cellStyle name="40% - Accent3 4" xfId="84" xr:uid="{00000000-0005-0000-0000-000067000000}"/>
    <cellStyle name="40% - Accent3 5" xfId="85" xr:uid="{00000000-0005-0000-0000-000068000000}"/>
    <cellStyle name="40% - Accent3 6" xfId="86" xr:uid="{00000000-0005-0000-0000-000069000000}"/>
    <cellStyle name="40% - Accent3 7" xfId="87" xr:uid="{00000000-0005-0000-0000-00006A000000}"/>
    <cellStyle name="40% - Accent4" xfId="88" builtinId="43" customBuiltin="1"/>
    <cellStyle name="40% - Accent4 2" xfId="89" xr:uid="{00000000-0005-0000-0000-00006C000000}"/>
    <cellStyle name="40% - Accent4 3" xfId="90" xr:uid="{00000000-0005-0000-0000-00006D000000}"/>
    <cellStyle name="40% - Accent4 4" xfId="91" xr:uid="{00000000-0005-0000-0000-00006E000000}"/>
    <cellStyle name="40% - Accent4 5" xfId="92" xr:uid="{00000000-0005-0000-0000-00006F000000}"/>
    <cellStyle name="40% - Accent4 6" xfId="93" xr:uid="{00000000-0005-0000-0000-000070000000}"/>
    <cellStyle name="40% - Accent4 7" xfId="94" xr:uid="{00000000-0005-0000-0000-000071000000}"/>
    <cellStyle name="40% - Accent5" xfId="95" builtinId="47" customBuiltin="1"/>
    <cellStyle name="40% - Accent5 2" xfId="96" xr:uid="{00000000-0005-0000-0000-000073000000}"/>
    <cellStyle name="40% - Accent5 3" xfId="97" xr:uid="{00000000-0005-0000-0000-000074000000}"/>
    <cellStyle name="40% - Accent5 4" xfId="98" xr:uid="{00000000-0005-0000-0000-000075000000}"/>
    <cellStyle name="40% - Accent5 5" xfId="99" xr:uid="{00000000-0005-0000-0000-000076000000}"/>
    <cellStyle name="40% - Accent5 6" xfId="100" xr:uid="{00000000-0005-0000-0000-000077000000}"/>
    <cellStyle name="40% - Accent5 7" xfId="101" xr:uid="{00000000-0005-0000-0000-000078000000}"/>
    <cellStyle name="40% - Accent6" xfId="102" builtinId="51" customBuiltin="1"/>
    <cellStyle name="40% - Accent6 2" xfId="103" xr:uid="{00000000-0005-0000-0000-00007A000000}"/>
    <cellStyle name="40% - Accent6 3" xfId="104" xr:uid="{00000000-0005-0000-0000-00007B000000}"/>
    <cellStyle name="40% - Accent6 4" xfId="105" xr:uid="{00000000-0005-0000-0000-00007C000000}"/>
    <cellStyle name="40% - Accent6 5" xfId="106" xr:uid="{00000000-0005-0000-0000-00007D000000}"/>
    <cellStyle name="40% - Accent6 6" xfId="107" xr:uid="{00000000-0005-0000-0000-00007E000000}"/>
    <cellStyle name="40% - Accent6 7" xfId="108" xr:uid="{00000000-0005-0000-0000-00007F000000}"/>
    <cellStyle name="60% - Accent1" xfId="109" builtinId="32" customBuiltin="1"/>
    <cellStyle name="60% - Accent1 2" xfId="110" xr:uid="{00000000-0005-0000-0000-000081000000}"/>
    <cellStyle name="60% - Accent1 3" xfId="111" xr:uid="{00000000-0005-0000-0000-000082000000}"/>
    <cellStyle name="60% - Accent1 4" xfId="112" xr:uid="{00000000-0005-0000-0000-000083000000}"/>
    <cellStyle name="60% - Accent1 5" xfId="113" xr:uid="{00000000-0005-0000-0000-000084000000}"/>
    <cellStyle name="60% - Accent1 6" xfId="114" xr:uid="{00000000-0005-0000-0000-000085000000}"/>
    <cellStyle name="60% - Accent1 7" xfId="115" xr:uid="{00000000-0005-0000-0000-000086000000}"/>
    <cellStyle name="60% - Accent2" xfId="116" builtinId="36" customBuiltin="1"/>
    <cellStyle name="60% - Accent2 2" xfId="117" xr:uid="{00000000-0005-0000-0000-000088000000}"/>
    <cellStyle name="60% - Accent2 3" xfId="118" xr:uid="{00000000-0005-0000-0000-000089000000}"/>
    <cellStyle name="60% - Accent2 4" xfId="119" xr:uid="{00000000-0005-0000-0000-00008A000000}"/>
    <cellStyle name="60% - Accent2 5" xfId="120" xr:uid="{00000000-0005-0000-0000-00008B000000}"/>
    <cellStyle name="60% - Accent2 6" xfId="121" xr:uid="{00000000-0005-0000-0000-00008C000000}"/>
    <cellStyle name="60% - Accent2 7" xfId="122" xr:uid="{00000000-0005-0000-0000-00008D000000}"/>
    <cellStyle name="60% - Accent3" xfId="123" builtinId="40" customBuiltin="1"/>
    <cellStyle name="60% - Accent3 2" xfId="124" xr:uid="{00000000-0005-0000-0000-00008F000000}"/>
    <cellStyle name="60% - Accent3 3" xfId="125" xr:uid="{00000000-0005-0000-0000-000090000000}"/>
    <cellStyle name="60% - Accent3 4" xfId="126" xr:uid="{00000000-0005-0000-0000-000091000000}"/>
    <cellStyle name="60% - Accent3 5" xfId="127" xr:uid="{00000000-0005-0000-0000-000092000000}"/>
    <cellStyle name="60% - Accent3 6" xfId="128" xr:uid="{00000000-0005-0000-0000-000093000000}"/>
    <cellStyle name="60% - Accent3 7" xfId="129" xr:uid="{00000000-0005-0000-0000-000094000000}"/>
    <cellStyle name="60% - Accent4" xfId="130" builtinId="44" customBuiltin="1"/>
    <cellStyle name="60% - Accent4 2" xfId="131" xr:uid="{00000000-0005-0000-0000-000096000000}"/>
    <cellStyle name="60% - Accent4 3" xfId="132" xr:uid="{00000000-0005-0000-0000-000097000000}"/>
    <cellStyle name="60% - Accent4 4" xfId="133" xr:uid="{00000000-0005-0000-0000-000098000000}"/>
    <cellStyle name="60% - Accent4 5" xfId="134" xr:uid="{00000000-0005-0000-0000-000099000000}"/>
    <cellStyle name="60% - Accent4 6" xfId="135" xr:uid="{00000000-0005-0000-0000-00009A000000}"/>
    <cellStyle name="60% - Accent4 7" xfId="136" xr:uid="{00000000-0005-0000-0000-00009B000000}"/>
    <cellStyle name="60% - Accent5" xfId="137" builtinId="48" customBuiltin="1"/>
    <cellStyle name="60% - Accent5 2" xfId="138" xr:uid="{00000000-0005-0000-0000-00009D000000}"/>
    <cellStyle name="60% - Accent5 3" xfId="139" xr:uid="{00000000-0005-0000-0000-00009E000000}"/>
    <cellStyle name="60% - Accent5 4" xfId="140" xr:uid="{00000000-0005-0000-0000-00009F000000}"/>
    <cellStyle name="60% - Accent5 5" xfId="141" xr:uid="{00000000-0005-0000-0000-0000A0000000}"/>
    <cellStyle name="60% - Accent5 6" xfId="142" xr:uid="{00000000-0005-0000-0000-0000A1000000}"/>
    <cellStyle name="60% - Accent5 7" xfId="143" xr:uid="{00000000-0005-0000-0000-0000A2000000}"/>
    <cellStyle name="60% - Accent6" xfId="144" builtinId="52" customBuiltin="1"/>
    <cellStyle name="60% - Accent6 2" xfId="145" xr:uid="{00000000-0005-0000-0000-0000A4000000}"/>
    <cellStyle name="60% - Accent6 3" xfId="146" xr:uid="{00000000-0005-0000-0000-0000A5000000}"/>
    <cellStyle name="60% - Accent6 4" xfId="147" xr:uid="{00000000-0005-0000-0000-0000A6000000}"/>
    <cellStyle name="60% - Accent6 5" xfId="148" xr:uid="{00000000-0005-0000-0000-0000A7000000}"/>
    <cellStyle name="60% - Accent6 6" xfId="149" xr:uid="{00000000-0005-0000-0000-0000A8000000}"/>
    <cellStyle name="60% - Accent6 7" xfId="150" xr:uid="{00000000-0005-0000-0000-0000A9000000}"/>
    <cellStyle name="Accent1" xfId="151" builtinId="29" customBuiltin="1"/>
    <cellStyle name="Accent1 - 20%" xfId="152" xr:uid="{00000000-0005-0000-0000-0000AB000000}"/>
    <cellStyle name="Accent1 - 40%" xfId="153" xr:uid="{00000000-0005-0000-0000-0000AC000000}"/>
    <cellStyle name="Accent1 - 60%" xfId="154" xr:uid="{00000000-0005-0000-0000-0000AD000000}"/>
    <cellStyle name="Accent1 2" xfId="155" xr:uid="{00000000-0005-0000-0000-0000AE000000}"/>
    <cellStyle name="Accent1 3" xfId="156" xr:uid="{00000000-0005-0000-0000-0000AF000000}"/>
    <cellStyle name="Accent1 4" xfId="157" xr:uid="{00000000-0005-0000-0000-0000B0000000}"/>
    <cellStyle name="Accent1 5" xfId="158" xr:uid="{00000000-0005-0000-0000-0000B1000000}"/>
    <cellStyle name="Accent1 6" xfId="159" xr:uid="{00000000-0005-0000-0000-0000B2000000}"/>
    <cellStyle name="Accent1 7" xfId="160" xr:uid="{00000000-0005-0000-0000-0000B3000000}"/>
    <cellStyle name="Accent2" xfId="161" builtinId="33" customBuiltin="1"/>
    <cellStyle name="Accent2 - 20%" xfId="162" xr:uid="{00000000-0005-0000-0000-0000B5000000}"/>
    <cellStyle name="Accent2 - 40%" xfId="163" xr:uid="{00000000-0005-0000-0000-0000B6000000}"/>
    <cellStyle name="Accent2 - 60%" xfId="164" xr:uid="{00000000-0005-0000-0000-0000B7000000}"/>
    <cellStyle name="Accent2 2" xfId="165" xr:uid="{00000000-0005-0000-0000-0000B8000000}"/>
    <cellStyle name="Accent2 3" xfId="166" xr:uid="{00000000-0005-0000-0000-0000B9000000}"/>
    <cellStyle name="Accent2 4" xfId="167" xr:uid="{00000000-0005-0000-0000-0000BA000000}"/>
    <cellStyle name="Accent2 5" xfId="168" xr:uid="{00000000-0005-0000-0000-0000BB000000}"/>
    <cellStyle name="Accent2 6" xfId="169" xr:uid="{00000000-0005-0000-0000-0000BC000000}"/>
    <cellStyle name="Accent2 7" xfId="170" xr:uid="{00000000-0005-0000-0000-0000BD000000}"/>
    <cellStyle name="Accent3" xfId="171" builtinId="37" customBuiltin="1"/>
    <cellStyle name="Accent3 - 20%" xfId="172" xr:uid="{00000000-0005-0000-0000-0000BF000000}"/>
    <cellStyle name="Accent3 - 40%" xfId="173" xr:uid="{00000000-0005-0000-0000-0000C0000000}"/>
    <cellStyle name="Accent3 - 60%" xfId="174" xr:uid="{00000000-0005-0000-0000-0000C1000000}"/>
    <cellStyle name="Accent3 2" xfId="175" xr:uid="{00000000-0005-0000-0000-0000C2000000}"/>
    <cellStyle name="Accent3 3" xfId="176" xr:uid="{00000000-0005-0000-0000-0000C3000000}"/>
    <cellStyle name="Accent3 4" xfId="177" xr:uid="{00000000-0005-0000-0000-0000C4000000}"/>
    <cellStyle name="Accent3 5" xfId="178" xr:uid="{00000000-0005-0000-0000-0000C5000000}"/>
    <cellStyle name="Accent3 6" xfId="179" xr:uid="{00000000-0005-0000-0000-0000C6000000}"/>
    <cellStyle name="Accent3 7" xfId="180" xr:uid="{00000000-0005-0000-0000-0000C7000000}"/>
    <cellStyle name="Accent4" xfId="181" builtinId="41" customBuiltin="1"/>
    <cellStyle name="Accent4 - 20%" xfId="182" xr:uid="{00000000-0005-0000-0000-0000C9000000}"/>
    <cellStyle name="Accent4 - 40%" xfId="183" xr:uid="{00000000-0005-0000-0000-0000CA000000}"/>
    <cellStyle name="Accent4 - 60%" xfId="184" xr:uid="{00000000-0005-0000-0000-0000CB000000}"/>
    <cellStyle name="Accent4 2" xfId="185" xr:uid="{00000000-0005-0000-0000-0000CC000000}"/>
    <cellStyle name="Accent4 3" xfId="186" xr:uid="{00000000-0005-0000-0000-0000CD000000}"/>
    <cellStyle name="Accent4 4" xfId="187" xr:uid="{00000000-0005-0000-0000-0000CE000000}"/>
    <cellStyle name="Accent4 5" xfId="188" xr:uid="{00000000-0005-0000-0000-0000CF000000}"/>
    <cellStyle name="Accent4 6" xfId="189" xr:uid="{00000000-0005-0000-0000-0000D0000000}"/>
    <cellStyle name="Accent4 7" xfId="190" xr:uid="{00000000-0005-0000-0000-0000D1000000}"/>
    <cellStyle name="Accent5" xfId="191" builtinId="45" customBuiltin="1"/>
    <cellStyle name="Accent5 - 20%" xfId="192" xr:uid="{00000000-0005-0000-0000-0000D3000000}"/>
    <cellStyle name="Accent5 - 40%" xfId="193" xr:uid="{00000000-0005-0000-0000-0000D4000000}"/>
    <cellStyle name="Accent5 - 60%" xfId="194" xr:uid="{00000000-0005-0000-0000-0000D5000000}"/>
    <cellStyle name="Accent5 2" xfId="195" xr:uid="{00000000-0005-0000-0000-0000D6000000}"/>
    <cellStyle name="Accent6" xfId="196" builtinId="49" customBuiltin="1"/>
    <cellStyle name="Accent6 - 20%" xfId="197" xr:uid="{00000000-0005-0000-0000-0000D8000000}"/>
    <cellStyle name="Accent6 - 40%" xfId="198" xr:uid="{00000000-0005-0000-0000-0000D9000000}"/>
    <cellStyle name="Accent6 - 60%" xfId="199" xr:uid="{00000000-0005-0000-0000-0000DA000000}"/>
    <cellStyle name="Accent6 2" xfId="200" xr:uid="{00000000-0005-0000-0000-0000DB000000}"/>
    <cellStyle name="Accent6 3" xfId="201" xr:uid="{00000000-0005-0000-0000-0000DC000000}"/>
    <cellStyle name="Accent6 4" xfId="202" xr:uid="{00000000-0005-0000-0000-0000DD000000}"/>
    <cellStyle name="Accent6 5" xfId="203" xr:uid="{00000000-0005-0000-0000-0000DE000000}"/>
    <cellStyle name="Accent6 6" xfId="204" xr:uid="{00000000-0005-0000-0000-0000DF000000}"/>
    <cellStyle name="Accent6 7" xfId="205" xr:uid="{00000000-0005-0000-0000-0000E0000000}"/>
    <cellStyle name="args.style" xfId="206" xr:uid="{00000000-0005-0000-0000-0000E1000000}"/>
    <cellStyle name="Bad" xfId="207" builtinId="27" customBuiltin="1"/>
    <cellStyle name="Bad 2" xfId="208" xr:uid="{00000000-0005-0000-0000-0000E3000000}"/>
    <cellStyle name="Bad 3" xfId="209" xr:uid="{00000000-0005-0000-0000-0000E4000000}"/>
    <cellStyle name="Bad 4" xfId="210" xr:uid="{00000000-0005-0000-0000-0000E5000000}"/>
    <cellStyle name="Bad 5" xfId="211" xr:uid="{00000000-0005-0000-0000-0000E6000000}"/>
    <cellStyle name="Bad 6" xfId="212" xr:uid="{00000000-0005-0000-0000-0000E7000000}"/>
    <cellStyle name="Bad 7" xfId="213" xr:uid="{00000000-0005-0000-0000-0000E8000000}"/>
    <cellStyle name="Body" xfId="214" xr:uid="{00000000-0005-0000-0000-0000E9000000}"/>
    <cellStyle name="Body 2" xfId="215" xr:uid="{00000000-0005-0000-0000-0000EA000000}"/>
    <cellStyle name="Body 2 2" xfId="3717" xr:uid="{00000000-0005-0000-0000-0000EB000000}"/>
    <cellStyle name="Body 3" xfId="3716" xr:uid="{00000000-0005-0000-0000-0000EC000000}"/>
    <cellStyle name="Bullets" xfId="216" xr:uid="{00000000-0005-0000-0000-0000ED000000}"/>
    <cellStyle name="Bullets 2" xfId="754" xr:uid="{00000000-0005-0000-0000-0000EE000000}"/>
    <cellStyle name="Bullets 2 2" xfId="755" xr:uid="{00000000-0005-0000-0000-0000EF000000}"/>
    <cellStyle name="Bullets 2 2 2" xfId="756" xr:uid="{00000000-0005-0000-0000-0000F0000000}"/>
    <cellStyle name="Bullets 2 2 2 2" xfId="757" xr:uid="{00000000-0005-0000-0000-0000F1000000}"/>
    <cellStyle name="Bullets 2 2 2 3" xfId="758" xr:uid="{00000000-0005-0000-0000-0000F2000000}"/>
    <cellStyle name="Bullets 2 2 2 4" xfId="759" xr:uid="{00000000-0005-0000-0000-0000F3000000}"/>
    <cellStyle name="Bullets 2 2 3" xfId="760" xr:uid="{00000000-0005-0000-0000-0000F4000000}"/>
    <cellStyle name="Bullets 2 2 4" xfId="761" xr:uid="{00000000-0005-0000-0000-0000F5000000}"/>
    <cellStyle name="Bullets 2 2 5" xfId="762" xr:uid="{00000000-0005-0000-0000-0000F6000000}"/>
    <cellStyle name="Bullets 2 3" xfId="763" xr:uid="{00000000-0005-0000-0000-0000F7000000}"/>
    <cellStyle name="Bullets 2 3 2" xfId="764" xr:uid="{00000000-0005-0000-0000-0000F8000000}"/>
    <cellStyle name="Bullets 2 3 2 2" xfId="765" xr:uid="{00000000-0005-0000-0000-0000F9000000}"/>
    <cellStyle name="Bullets 2 3 2 2 2" xfId="766" xr:uid="{00000000-0005-0000-0000-0000FA000000}"/>
    <cellStyle name="Bullets 2 3 2 2 3" xfId="767" xr:uid="{00000000-0005-0000-0000-0000FB000000}"/>
    <cellStyle name="Bullets 2 3 2 2 4" xfId="768" xr:uid="{00000000-0005-0000-0000-0000FC000000}"/>
    <cellStyle name="Bullets 2 3 2 2 4 2" xfId="3937" xr:uid="{00000000-0005-0000-0000-0000FD000000}"/>
    <cellStyle name="Bullets 2 3 2 3" xfId="769" xr:uid="{00000000-0005-0000-0000-0000FE000000}"/>
    <cellStyle name="Bullets 2 3 2 4" xfId="770" xr:uid="{00000000-0005-0000-0000-0000FF000000}"/>
    <cellStyle name="Bullets 2 3 2 4 2" xfId="771" xr:uid="{00000000-0005-0000-0000-000000010000}"/>
    <cellStyle name="Bullets 2 3 2 4 3" xfId="772" xr:uid="{00000000-0005-0000-0000-000001010000}"/>
    <cellStyle name="Bullets 2 3 2 4 4" xfId="773" xr:uid="{00000000-0005-0000-0000-000002010000}"/>
    <cellStyle name="Bullets 2 3 2 4 4 2" xfId="3938" xr:uid="{00000000-0005-0000-0000-000003010000}"/>
    <cellStyle name="Bullets 2 3 2 5" xfId="774" xr:uid="{00000000-0005-0000-0000-000004010000}"/>
    <cellStyle name="Bullets 2 3 2 5 2" xfId="775" xr:uid="{00000000-0005-0000-0000-000005010000}"/>
    <cellStyle name="Bullets 2 3 2 5 3" xfId="776" xr:uid="{00000000-0005-0000-0000-000006010000}"/>
    <cellStyle name="Bullets 2 3 2 5 3 2" xfId="3939" xr:uid="{00000000-0005-0000-0000-000007010000}"/>
    <cellStyle name="Bullets 2 3 2 5 4" xfId="777" xr:uid="{00000000-0005-0000-0000-000008010000}"/>
    <cellStyle name="Bullets 2 3 2 6" xfId="778" xr:uid="{00000000-0005-0000-0000-000009010000}"/>
    <cellStyle name="Bullets 2 3 2 7" xfId="779" xr:uid="{00000000-0005-0000-0000-00000A010000}"/>
    <cellStyle name="Bullets 2 3 2 7 2" xfId="3940" xr:uid="{00000000-0005-0000-0000-00000B010000}"/>
    <cellStyle name="Bullets 2 3 3" xfId="780" xr:uid="{00000000-0005-0000-0000-00000C010000}"/>
    <cellStyle name="Bullets 2 3 3 2" xfId="781" xr:uid="{00000000-0005-0000-0000-00000D010000}"/>
    <cellStyle name="Bullets 2 3 3 3" xfId="782" xr:uid="{00000000-0005-0000-0000-00000E010000}"/>
    <cellStyle name="Bullets 2 3 3 4" xfId="783" xr:uid="{00000000-0005-0000-0000-00000F010000}"/>
    <cellStyle name="Bullets 2 3 4" xfId="784" xr:uid="{00000000-0005-0000-0000-000010010000}"/>
    <cellStyle name="Bullets 2 3 4 2" xfId="785" xr:uid="{00000000-0005-0000-0000-000011010000}"/>
    <cellStyle name="Bullets 2 3 4 3" xfId="786" xr:uid="{00000000-0005-0000-0000-000012010000}"/>
    <cellStyle name="Bullets 2 3 4 4" xfId="787" xr:uid="{00000000-0005-0000-0000-000013010000}"/>
    <cellStyle name="Bullets 2 3 4 4 2" xfId="3941" xr:uid="{00000000-0005-0000-0000-000014010000}"/>
    <cellStyle name="Bullets 2 3 5" xfId="788" xr:uid="{00000000-0005-0000-0000-000015010000}"/>
    <cellStyle name="Bullets 2 3 5 2" xfId="789" xr:uid="{00000000-0005-0000-0000-000016010000}"/>
    <cellStyle name="Bullets 2 3 5 3" xfId="790" xr:uid="{00000000-0005-0000-0000-000017010000}"/>
    <cellStyle name="Bullets 2 3 5 4" xfId="791" xr:uid="{00000000-0005-0000-0000-000018010000}"/>
    <cellStyle name="Bullets 2 3 5 4 2" xfId="3942" xr:uid="{00000000-0005-0000-0000-000019010000}"/>
    <cellStyle name="Bullets 2 3 6" xfId="792" xr:uid="{00000000-0005-0000-0000-00001A010000}"/>
    <cellStyle name="Bullets 2 3 6 2" xfId="793" xr:uid="{00000000-0005-0000-0000-00001B010000}"/>
    <cellStyle name="Bullets 2 3 6 3" xfId="794" xr:uid="{00000000-0005-0000-0000-00001C010000}"/>
    <cellStyle name="Bullets 2 3 6 3 2" xfId="3943" xr:uid="{00000000-0005-0000-0000-00001D010000}"/>
    <cellStyle name="Bullets 2 3 6 4" xfId="795" xr:uid="{00000000-0005-0000-0000-00001E010000}"/>
    <cellStyle name="Bullets 2 3 7" xfId="796" xr:uid="{00000000-0005-0000-0000-00001F010000}"/>
    <cellStyle name="Bullets 2 3 8" xfId="797" xr:uid="{00000000-0005-0000-0000-000020010000}"/>
    <cellStyle name="Bullets 2 3 8 2" xfId="3944" xr:uid="{00000000-0005-0000-0000-000021010000}"/>
    <cellStyle name="Bullets 2 4" xfId="798" xr:uid="{00000000-0005-0000-0000-000022010000}"/>
    <cellStyle name="Bullets 3" xfId="799" xr:uid="{00000000-0005-0000-0000-000023010000}"/>
    <cellStyle name="Bullets 3 2" xfId="800" xr:uid="{00000000-0005-0000-0000-000024010000}"/>
    <cellStyle name="Bullets 3 2 2" xfId="801" xr:uid="{00000000-0005-0000-0000-000025010000}"/>
    <cellStyle name="Bullets 3 2 2 2" xfId="802" xr:uid="{00000000-0005-0000-0000-000026010000}"/>
    <cellStyle name="Bullets 3 2 2 3" xfId="803" xr:uid="{00000000-0005-0000-0000-000027010000}"/>
    <cellStyle name="Bullets 3 2 2 4" xfId="804" xr:uid="{00000000-0005-0000-0000-000028010000}"/>
    <cellStyle name="Bullets 3 2 2 4 2" xfId="3945" xr:uid="{00000000-0005-0000-0000-000029010000}"/>
    <cellStyle name="Bullets 3 2 3" xfId="805" xr:uid="{00000000-0005-0000-0000-00002A010000}"/>
    <cellStyle name="Bullets 3 2 4" xfId="806" xr:uid="{00000000-0005-0000-0000-00002B010000}"/>
    <cellStyle name="Bullets 3 2 4 2" xfId="807" xr:uid="{00000000-0005-0000-0000-00002C010000}"/>
    <cellStyle name="Bullets 3 2 4 3" xfId="808" xr:uid="{00000000-0005-0000-0000-00002D010000}"/>
    <cellStyle name="Bullets 3 2 4 4" xfId="809" xr:uid="{00000000-0005-0000-0000-00002E010000}"/>
    <cellStyle name="Bullets 3 2 4 4 2" xfId="3946" xr:uid="{00000000-0005-0000-0000-00002F010000}"/>
    <cellStyle name="Bullets 3 2 5" xfId="810" xr:uid="{00000000-0005-0000-0000-000030010000}"/>
    <cellStyle name="Bullets 3 2 5 2" xfId="811" xr:uid="{00000000-0005-0000-0000-000031010000}"/>
    <cellStyle name="Bullets 3 2 5 3" xfId="812" xr:uid="{00000000-0005-0000-0000-000032010000}"/>
    <cellStyle name="Bullets 3 2 5 3 2" xfId="3947" xr:uid="{00000000-0005-0000-0000-000033010000}"/>
    <cellStyle name="Bullets 3 2 5 4" xfId="813" xr:uid="{00000000-0005-0000-0000-000034010000}"/>
    <cellStyle name="Bullets 3 2 6" xfId="814" xr:uid="{00000000-0005-0000-0000-000035010000}"/>
    <cellStyle name="Bullets 3 2 7" xfId="815" xr:uid="{00000000-0005-0000-0000-000036010000}"/>
    <cellStyle name="Bullets 3 2 7 2" xfId="3948" xr:uid="{00000000-0005-0000-0000-000037010000}"/>
    <cellStyle name="Bullets 3 3" xfId="816" xr:uid="{00000000-0005-0000-0000-000038010000}"/>
    <cellStyle name="Bullets 3 3 2" xfId="817" xr:uid="{00000000-0005-0000-0000-000039010000}"/>
    <cellStyle name="Bullets 3 3 3" xfId="818" xr:uid="{00000000-0005-0000-0000-00003A010000}"/>
    <cellStyle name="Bullets 3 3 4" xfId="819" xr:uid="{00000000-0005-0000-0000-00003B010000}"/>
    <cellStyle name="Bullets 3 4" xfId="820" xr:uid="{00000000-0005-0000-0000-00003C010000}"/>
    <cellStyle name="Bullets 3 4 2" xfId="821" xr:uid="{00000000-0005-0000-0000-00003D010000}"/>
    <cellStyle name="Bullets 3 4 3" xfId="822" xr:uid="{00000000-0005-0000-0000-00003E010000}"/>
    <cellStyle name="Bullets 3 4 4" xfId="823" xr:uid="{00000000-0005-0000-0000-00003F010000}"/>
    <cellStyle name="Bullets 3 4 4 2" xfId="3949" xr:uid="{00000000-0005-0000-0000-000040010000}"/>
    <cellStyle name="Bullets 3 5" xfId="824" xr:uid="{00000000-0005-0000-0000-000041010000}"/>
    <cellStyle name="Bullets 3 5 2" xfId="825" xr:uid="{00000000-0005-0000-0000-000042010000}"/>
    <cellStyle name="Bullets 3 5 3" xfId="826" xr:uid="{00000000-0005-0000-0000-000043010000}"/>
    <cellStyle name="Bullets 3 5 4" xfId="827" xr:uid="{00000000-0005-0000-0000-000044010000}"/>
    <cellStyle name="Bullets 3 5 4 2" xfId="3950" xr:uid="{00000000-0005-0000-0000-000045010000}"/>
    <cellStyle name="Bullets 3 6" xfId="828" xr:uid="{00000000-0005-0000-0000-000046010000}"/>
    <cellStyle name="Bullets 3 6 2" xfId="829" xr:uid="{00000000-0005-0000-0000-000047010000}"/>
    <cellStyle name="Bullets 3 6 3" xfId="830" xr:uid="{00000000-0005-0000-0000-000048010000}"/>
    <cellStyle name="Bullets 3 6 3 2" xfId="3951" xr:uid="{00000000-0005-0000-0000-000049010000}"/>
    <cellStyle name="Bullets 3 6 4" xfId="831" xr:uid="{00000000-0005-0000-0000-00004A010000}"/>
    <cellStyle name="Bullets 3 7" xfId="832" xr:uid="{00000000-0005-0000-0000-00004B010000}"/>
    <cellStyle name="Bullets 3 8" xfId="833" xr:uid="{00000000-0005-0000-0000-00004C010000}"/>
    <cellStyle name="Bullets 3 8 2" xfId="3952" xr:uid="{00000000-0005-0000-0000-00004D010000}"/>
    <cellStyle name="Bullets 4" xfId="834" xr:uid="{00000000-0005-0000-0000-00004E010000}"/>
    <cellStyle name="Bullets 4 2" xfId="835" xr:uid="{00000000-0005-0000-0000-00004F010000}"/>
    <cellStyle name="Bullets 4 2 2" xfId="836" xr:uid="{00000000-0005-0000-0000-000050010000}"/>
    <cellStyle name="Bullets 4 2 3" xfId="837" xr:uid="{00000000-0005-0000-0000-000051010000}"/>
    <cellStyle name="Bullets 4 2 4" xfId="838" xr:uid="{00000000-0005-0000-0000-000052010000}"/>
    <cellStyle name="Bullets 4 3" xfId="839" xr:uid="{00000000-0005-0000-0000-000053010000}"/>
    <cellStyle name="Bullets 4 4" xfId="840" xr:uid="{00000000-0005-0000-0000-000054010000}"/>
    <cellStyle name="Bullets 4 5" xfId="841" xr:uid="{00000000-0005-0000-0000-000055010000}"/>
    <cellStyle name="Bullets 5" xfId="842" xr:uid="{00000000-0005-0000-0000-000056010000}"/>
    <cellStyle name="Calc Currency (0)" xfId="217" xr:uid="{00000000-0005-0000-0000-000057010000}"/>
    <cellStyle name="Calc Currency (0) 2" xfId="218" xr:uid="{00000000-0005-0000-0000-000058010000}"/>
    <cellStyle name="Calc Currency (0) 2 2" xfId="3719" xr:uid="{00000000-0005-0000-0000-000059010000}"/>
    <cellStyle name="Calc Currency (0) 3" xfId="219" xr:uid="{00000000-0005-0000-0000-00005A010000}"/>
    <cellStyle name="Calc Currency (0) 3 2" xfId="3720" xr:uid="{00000000-0005-0000-0000-00005B010000}"/>
    <cellStyle name="Calc Currency (0) 4" xfId="220" xr:uid="{00000000-0005-0000-0000-00005C010000}"/>
    <cellStyle name="Calc Currency (0) 4 2" xfId="3721" xr:uid="{00000000-0005-0000-0000-00005D010000}"/>
    <cellStyle name="Calc Currency (0) 5" xfId="221" xr:uid="{00000000-0005-0000-0000-00005E010000}"/>
    <cellStyle name="Calc Currency (0) 5 2" xfId="3722" xr:uid="{00000000-0005-0000-0000-00005F010000}"/>
    <cellStyle name="Calc Currency (0) 6" xfId="222" xr:uid="{00000000-0005-0000-0000-000060010000}"/>
    <cellStyle name="Calc Currency (0) 6 2" xfId="3723" xr:uid="{00000000-0005-0000-0000-000061010000}"/>
    <cellStyle name="Calc Currency (0) 7" xfId="3718" xr:uid="{00000000-0005-0000-0000-000062010000}"/>
    <cellStyle name="Calc Currency (0)_2009-2011 Actual_Budget_Projections" xfId="223" xr:uid="{00000000-0005-0000-0000-000063010000}"/>
    <cellStyle name="Calc Currency (2)" xfId="224" xr:uid="{00000000-0005-0000-0000-000064010000}"/>
    <cellStyle name="Calc Currency (2) 2" xfId="225" xr:uid="{00000000-0005-0000-0000-000065010000}"/>
    <cellStyle name="Calc Currency (2) 2 2" xfId="3724" xr:uid="{00000000-0005-0000-0000-000066010000}"/>
    <cellStyle name="Calc Currency (2) 3" xfId="226" xr:uid="{00000000-0005-0000-0000-000067010000}"/>
    <cellStyle name="Calc Currency (2) 3 2" xfId="3725" xr:uid="{00000000-0005-0000-0000-000068010000}"/>
    <cellStyle name="Calc Currency (2) 4" xfId="227" xr:uid="{00000000-0005-0000-0000-000069010000}"/>
    <cellStyle name="Calc Currency (2) 4 2" xfId="3726" xr:uid="{00000000-0005-0000-0000-00006A010000}"/>
    <cellStyle name="Calc Currency (2) 5" xfId="228" xr:uid="{00000000-0005-0000-0000-00006B010000}"/>
    <cellStyle name="Calc Currency (2) 5 2" xfId="3727" xr:uid="{00000000-0005-0000-0000-00006C010000}"/>
    <cellStyle name="Calc Currency (2) 6" xfId="229" xr:uid="{00000000-0005-0000-0000-00006D010000}"/>
    <cellStyle name="Calc Currency (2) 6 2" xfId="3728" xr:uid="{00000000-0005-0000-0000-00006E010000}"/>
    <cellStyle name="Calc Currency (2)_2009-2011 Actual_Budget_Projections" xfId="230" xr:uid="{00000000-0005-0000-0000-00006F010000}"/>
    <cellStyle name="Calc Percent (0)" xfId="231" xr:uid="{00000000-0005-0000-0000-000070010000}"/>
    <cellStyle name="Calc Percent (0) 2" xfId="232" xr:uid="{00000000-0005-0000-0000-000071010000}"/>
    <cellStyle name="Calc Percent (0) 2 2" xfId="3730" xr:uid="{00000000-0005-0000-0000-000072010000}"/>
    <cellStyle name="Calc Percent (0) 3" xfId="233" xr:uid="{00000000-0005-0000-0000-000073010000}"/>
    <cellStyle name="Calc Percent (0) 3 2" xfId="3731" xr:uid="{00000000-0005-0000-0000-000074010000}"/>
    <cellStyle name="Calc Percent (0) 4" xfId="234" xr:uid="{00000000-0005-0000-0000-000075010000}"/>
    <cellStyle name="Calc Percent (0) 4 2" xfId="3732" xr:uid="{00000000-0005-0000-0000-000076010000}"/>
    <cellStyle name="Calc Percent (0) 5" xfId="235" xr:uid="{00000000-0005-0000-0000-000077010000}"/>
    <cellStyle name="Calc Percent (0) 5 2" xfId="3733" xr:uid="{00000000-0005-0000-0000-000078010000}"/>
    <cellStyle name="Calc Percent (0) 6" xfId="236" xr:uid="{00000000-0005-0000-0000-000079010000}"/>
    <cellStyle name="Calc Percent (0) 6 2" xfId="3734" xr:uid="{00000000-0005-0000-0000-00007A010000}"/>
    <cellStyle name="Calc Percent (0) 7" xfId="3729" xr:uid="{00000000-0005-0000-0000-00007B010000}"/>
    <cellStyle name="Calc Percent (0)_2009-2011 Actual_Budget_Projections" xfId="237" xr:uid="{00000000-0005-0000-0000-00007C010000}"/>
    <cellStyle name="Calc Percent (1)" xfId="238" xr:uid="{00000000-0005-0000-0000-00007D010000}"/>
    <cellStyle name="Calc Percent (1) 2" xfId="239" xr:uid="{00000000-0005-0000-0000-00007E010000}"/>
    <cellStyle name="Calc Percent (1) 2 2" xfId="3736" xr:uid="{00000000-0005-0000-0000-00007F010000}"/>
    <cellStyle name="Calc Percent (1) 3" xfId="240" xr:uid="{00000000-0005-0000-0000-000080010000}"/>
    <cellStyle name="Calc Percent (1) 3 2" xfId="3737" xr:uid="{00000000-0005-0000-0000-000081010000}"/>
    <cellStyle name="Calc Percent (1) 4" xfId="241" xr:uid="{00000000-0005-0000-0000-000082010000}"/>
    <cellStyle name="Calc Percent (1) 4 2" xfId="3738" xr:uid="{00000000-0005-0000-0000-000083010000}"/>
    <cellStyle name="Calc Percent (1) 5" xfId="242" xr:uid="{00000000-0005-0000-0000-000084010000}"/>
    <cellStyle name="Calc Percent (1) 5 2" xfId="3739" xr:uid="{00000000-0005-0000-0000-000085010000}"/>
    <cellStyle name="Calc Percent (1) 6" xfId="243" xr:uid="{00000000-0005-0000-0000-000086010000}"/>
    <cellStyle name="Calc Percent (1) 6 2" xfId="3740" xr:uid="{00000000-0005-0000-0000-000087010000}"/>
    <cellStyle name="Calc Percent (1) 7" xfId="3735" xr:uid="{00000000-0005-0000-0000-000088010000}"/>
    <cellStyle name="Calc Percent (1)_2009-2011 Actual_Budget_Projections" xfId="244" xr:uid="{00000000-0005-0000-0000-000089010000}"/>
    <cellStyle name="Calc Percent (2)" xfId="245" xr:uid="{00000000-0005-0000-0000-00008A010000}"/>
    <cellStyle name="Calc Percent (2) 2" xfId="246" xr:uid="{00000000-0005-0000-0000-00008B010000}"/>
    <cellStyle name="Calc Percent (2) 2 2" xfId="3741" xr:uid="{00000000-0005-0000-0000-00008C010000}"/>
    <cellStyle name="Calc Percent (2) 3" xfId="247" xr:uid="{00000000-0005-0000-0000-00008D010000}"/>
    <cellStyle name="Calc Percent (2) 3 2" xfId="3742" xr:uid="{00000000-0005-0000-0000-00008E010000}"/>
    <cellStyle name="Calc Percent (2) 4" xfId="248" xr:uid="{00000000-0005-0000-0000-00008F010000}"/>
    <cellStyle name="Calc Percent (2) 4 2" xfId="3743" xr:uid="{00000000-0005-0000-0000-000090010000}"/>
    <cellStyle name="Calc Percent (2) 5" xfId="249" xr:uid="{00000000-0005-0000-0000-000091010000}"/>
    <cellStyle name="Calc Percent (2) 5 2" xfId="3744" xr:uid="{00000000-0005-0000-0000-000092010000}"/>
    <cellStyle name="Calc Percent (2) 6" xfId="250" xr:uid="{00000000-0005-0000-0000-000093010000}"/>
    <cellStyle name="Calc Percent (2) 6 2" xfId="3745" xr:uid="{00000000-0005-0000-0000-000094010000}"/>
    <cellStyle name="Calc Percent (2)_2009-2011 Actual_Budget_Projections" xfId="251" xr:uid="{00000000-0005-0000-0000-000095010000}"/>
    <cellStyle name="Calc Units (0)" xfId="252" xr:uid="{00000000-0005-0000-0000-000096010000}"/>
    <cellStyle name="Calc Units (0) 2" xfId="253" xr:uid="{00000000-0005-0000-0000-000097010000}"/>
    <cellStyle name="Calc Units (0) 3" xfId="254" xr:uid="{00000000-0005-0000-0000-000098010000}"/>
    <cellStyle name="Calc Units (0) 4" xfId="255" xr:uid="{00000000-0005-0000-0000-000099010000}"/>
    <cellStyle name="Calc Units (0) 5" xfId="256" xr:uid="{00000000-0005-0000-0000-00009A010000}"/>
    <cellStyle name="Calc Units (0) 6" xfId="257" xr:uid="{00000000-0005-0000-0000-00009B010000}"/>
    <cellStyle name="Calc Units (0)_2009-2011 Actual_Budget_Projections" xfId="258" xr:uid="{00000000-0005-0000-0000-00009C010000}"/>
    <cellStyle name="Calc Units (1)" xfId="259" xr:uid="{00000000-0005-0000-0000-00009D010000}"/>
    <cellStyle name="Calc Units (1) 2" xfId="260" xr:uid="{00000000-0005-0000-0000-00009E010000}"/>
    <cellStyle name="Calc Units (1) 2 2" xfId="3746" xr:uid="{00000000-0005-0000-0000-00009F010000}"/>
    <cellStyle name="Calc Units (1) 3" xfId="261" xr:uid="{00000000-0005-0000-0000-0000A0010000}"/>
    <cellStyle name="Calc Units (1) 3 2" xfId="3747" xr:uid="{00000000-0005-0000-0000-0000A1010000}"/>
    <cellStyle name="Calc Units (1) 4" xfId="262" xr:uid="{00000000-0005-0000-0000-0000A2010000}"/>
    <cellStyle name="Calc Units (1) 4 2" xfId="3748" xr:uid="{00000000-0005-0000-0000-0000A3010000}"/>
    <cellStyle name="Calc Units (1) 5" xfId="263" xr:uid="{00000000-0005-0000-0000-0000A4010000}"/>
    <cellStyle name="Calc Units (1) 5 2" xfId="3749" xr:uid="{00000000-0005-0000-0000-0000A5010000}"/>
    <cellStyle name="Calc Units (1) 6" xfId="264" xr:uid="{00000000-0005-0000-0000-0000A6010000}"/>
    <cellStyle name="Calc Units (1) 6 2" xfId="3750" xr:uid="{00000000-0005-0000-0000-0000A7010000}"/>
    <cellStyle name="Calc Units (1)_2009-2011 Actual_Budget_Projections" xfId="265" xr:uid="{00000000-0005-0000-0000-0000A8010000}"/>
    <cellStyle name="Calc Units (2)" xfId="266" xr:uid="{00000000-0005-0000-0000-0000A9010000}"/>
    <cellStyle name="Calc Units (2) 2" xfId="267" xr:uid="{00000000-0005-0000-0000-0000AA010000}"/>
    <cellStyle name="Calc Units (2) 2 2" xfId="3751" xr:uid="{00000000-0005-0000-0000-0000AB010000}"/>
    <cellStyle name="Calc Units (2) 3" xfId="268" xr:uid="{00000000-0005-0000-0000-0000AC010000}"/>
    <cellStyle name="Calc Units (2) 3 2" xfId="3752" xr:uid="{00000000-0005-0000-0000-0000AD010000}"/>
    <cellStyle name="Calc Units (2) 4" xfId="269" xr:uid="{00000000-0005-0000-0000-0000AE010000}"/>
    <cellStyle name="Calc Units (2) 4 2" xfId="3753" xr:uid="{00000000-0005-0000-0000-0000AF010000}"/>
    <cellStyle name="Calc Units (2) 5" xfId="270" xr:uid="{00000000-0005-0000-0000-0000B0010000}"/>
    <cellStyle name="Calc Units (2) 5 2" xfId="3754" xr:uid="{00000000-0005-0000-0000-0000B1010000}"/>
    <cellStyle name="Calc Units (2) 6" xfId="271" xr:uid="{00000000-0005-0000-0000-0000B2010000}"/>
    <cellStyle name="Calc Units (2) 6 2" xfId="3755" xr:uid="{00000000-0005-0000-0000-0000B3010000}"/>
    <cellStyle name="Calc Units (2)_2009-2011 Actual_Budget_Projections" xfId="272" xr:uid="{00000000-0005-0000-0000-0000B4010000}"/>
    <cellStyle name="Calced Data" xfId="273" xr:uid="{00000000-0005-0000-0000-0000B5010000}"/>
    <cellStyle name="Calculation" xfId="274" builtinId="22" customBuiltin="1"/>
    <cellStyle name="Calculation 2" xfId="275" xr:uid="{00000000-0005-0000-0000-0000B7010000}"/>
    <cellStyle name="Calculation 2 2" xfId="843" xr:uid="{00000000-0005-0000-0000-0000B8010000}"/>
    <cellStyle name="Calculation 2 3" xfId="844" xr:uid="{00000000-0005-0000-0000-0000B9010000}"/>
    <cellStyle name="Calculation 2 4" xfId="845" xr:uid="{00000000-0005-0000-0000-0000BA010000}"/>
    <cellStyle name="Calculation 2 5" xfId="846" xr:uid="{00000000-0005-0000-0000-0000BB010000}"/>
    <cellStyle name="Calculation 2 6" xfId="847" xr:uid="{00000000-0005-0000-0000-0000BC010000}"/>
    <cellStyle name="Calculation 2 7" xfId="848" xr:uid="{00000000-0005-0000-0000-0000BD010000}"/>
    <cellStyle name="Calculation 2 8" xfId="849" xr:uid="{00000000-0005-0000-0000-0000BE010000}"/>
    <cellStyle name="Calculation 2 9" xfId="850" xr:uid="{00000000-0005-0000-0000-0000BF010000}"/>
    <cellStyle name="Calculation 3" xfId="276" xr:uid="{00000000-0005-0000-0000-0000C0010000}"/>
    <cellStyle name="Calculation 4" xfId="277" xr:uid="{00000000-0005-0000-0000-0000C1010000}"/>
    <cellStyle name="Calculation 5" xfId="278" xr:uid="{00000000-0005-0000-0000-0000C2010000}"/>
    <cellStyle name="Calculation 6" xfId="279" xr:uid="{00000000-0005-0000-0000-0000C3010000}"/>
    <cellStyle name="Calculation 7" xfId="280" xr:uid="{00000000-0005-0000-0000-0000C4010000}"/>
    <cellStyle name="Check Cell" xfId="281" builtinId="23" customBuiltin="1"/>
    <cellStyle name="Check Cell 2" xfId="282" xr:uid="{00000000-0005-0000-0000-0000C6010000}"/>
    <cellStyle name="COLHDR" xfId="283" xr:uid="{00000000-0005-0000-0000-0000C7010000}"/>
    <cellStyle name="Comma [00]" xfId="284" xr:uid="{00000000-0005-0000-0000-0000C8010000}"/>
    <cellStyle name="Comma [00] 2" xfId="285" xr:uid="{00000000-0005-0000-0000-0000C9010000}"/>
    <cellStyle name="Comma [00] 3" xfId="286" xr:uid="{00000000-0005-0000-0000-0000CA010000}"/>
    <cellStyle name="Comma [00] 4" xfId="287" xr:uid="{00000000-0005-0000-0000-0000CB010000}"/>
    <cellStyle name="Comma [00] 5" xfId="288" xr:uid="{00000000-0005-0000-0000-0000CC010000}"/>
    <cellStyle name="Comma [00] 6" xfId="289" xr:uid="{00000000-0005-0000-0000-0000CD010000}"/>
    <cellStyle name="Comma [00]_2009-2011 Actual_Budget_Projections" xfId="290" xr:uid="{00000000-0005-0000-0000-0000CE010000}"/>
    <cellStyle name="Comma [1]" xfId="291" xr:uid="{00000000-0005-0000-0000-0000CF010000}"/>
    <cellStyle name="Comma [2]" xfId="292" xr:uid="{00000000-0005-0000-0000-0000D0010000}"/>
    <cellStyle name="Comma [2] 2" xfId="293" xr:uid="{00000000-0005-0000-0000-0000D1010000}"/>
    <cellStyle name="Comma [2] 2 2" xfId="3757" xr:uid="{00000000-0005-0000-0000-0000D2010000}"/>
    <cellStyle name="Comma [2] 3" xfId="294" xr:uid="{00000000-0005-0000-0000-0000D3010000}"/>
    <cellStyle name="Comma [2] 3 2" xfId="3758" xr:uid="{00000000-0005-0000-0000-0000D4010000}"/>
    <cellStyle name="Comma [2] 4" xfId="295" xr:uid="{00000000-0005-0000-0000-0000D5010000}"/>
    <cellStyle name="Comma [2] 4 2" xfId="3759" xr:uid="{00000000-0005-0000-0000-0000D6010000}"/>
    <cellStyle name="Comma [2] 5" xfId="296" xr:uid="{00000000-0005-0000-0000-0000D7010000}"/>
    <cellStyle name="Comma [2] 5 2" xfId="3760" xr:uid="{00000000-0005-0000-0000-0000D8010000}"/>
    <cellStyle name="Comma [2] 6" xfId="297" xr:uid="{00000000-0005-0000-0000-0000D9010000}"/>
    <cellStyle name="Comma [2] 6 2" xfId="3761" xr:uid="{00000000-0005-0000-0000-0000DA010000}"/>
    <cellStyle name="Comma [2] 7" xfId="3756" xr:uid="{00000000-0005-0000-0000-0000DB010000}"/>
    <cellStyle name="Comma 0" xfId="298" xr:uid="{00000000-0005-0000-0000-0000DC010000}"/>
    <cellStyle name="Comma 0 2" xfId="299" xr:uid="{00000000-0005-0000-0000-0000DD010000}"/>
    <cellStyle name="Comma 0 2 2" xfId="3763" xr:uid="{00000000-0005-0000-0000-0000DE010000}"/>
    <cellStyle name="Comma 0 3" xfId="3762" xr:uid="{00000000-0005-0000-0000-0000DF010000}"/>
    <cellStyle name="Comma 2" xfId="300" xr:uid="{00000000-0005-0000-0000-0000E0010000}"/>
    <cellStyle name="Comma 2 2" xfId="301" xr:uid="{00000000-0005-0000-0000-0000E1010000}"/>
    <cellStyle name="Comma 2 2 2" xfId="851" xr:uid="{00000000-0005-0000-0000-0000E2010000}"/>
    <cellStyle name="Comma 2 2 3" xfId="3765" xr:uid="{00000000-0005-0000-0000-0000E3010000}"/>
    <cellStyle name="Comma 2 3" xfId="852" xr:uid="{00000000-0005-0000-0000-0000E4010000}"/>
    <cellStyle name="Comma 2 4" xfId="3764" xr:uid="{00000000-0005-0000-0000-0000E5010000}"/>
    <cellStyle name="Comma 3" xfId="302" xr:uid="{00000000-0005-0000-0000-0000E6010000}"/>
    <cellStyle name="Comma 3 2" xfId="853" xr:uid="{00000000-0005-0000-0000-0000E7010000}"/>
    <cellStyle name="Comma 3 2 2" xfId="854" xr:uid="{00000000-0005-0000-0000-0000E8010000}"/>
    <cellStyle name="Comma 3 3" xfId="855" xr:uid="{00000000-0005-0000-0000-0000E9010000}"/>
    <cellStyle name="Comma 3 4" xfId="856" xr:uid="{00000000-0005-0000-0000-0000EA010000}"/>
    <cellStyle name="Comma 4" xfId="303" xr:uid="{00000000-0005-0000-0000-0000EB010000}"/>
    <cellStyle name="Comma 4 2" xfId="857" xr:uid="{00000000-0005-0000-0000-0000EC010000}"/>
    <cellStyle name="Comma 5" xfId="858" xr:uid="{00000000-0005-0000-0000-0000ED010000}"/>
    <cellStyle name="Comma 5 2" xfId="859" xr:uid="{00000000-0005-0000-0000-0000EE010000}"/>
    <cellStyle name="comma zerodec" xfId="304" xr:uid="{00000000-0005-0000-0000-0000EF010000}"/>
    <cellStyle name="Comma0" xfId="305" xr:uid="{00000000-0005-0000-0000-0000F0010000}"/>
    <cellStyle name="Comma0 2" xfId="860" xr:uid="{00000000-0005-0000-0000-0000F1010000}"/>
    <cellStyle name="Comma0 2 2" xfId="861" xr:uid="{00000000-0005-0000-0000-0000F2010000}"/>
    <cellStyle name="Comma0 2 2 2" xfId="862" xr:uid="{00000000-0005-0000-0000-0000F3010000}"/>
    <cellStyle name="Comma0 2 2 2 2" xfId="863" xr:uid="{00000000-0005-0000-0000-0000F4010000}"/>
    <cellStyle name="Comma0 2 2 3" xfId="864" xr:uid="{00000000-0005-0000-0000-0000F5010000}"/>
    <cellStyle name="Comma0 2 3" xfId="865" xr:uid="{00000000-0005-0000-0000-0000F6010000}"/>
    <cellStyle name="Comma0 2 3 2" xfId="866" xr:uid="{00000000-0005-0000-0000-0000F7010000}"/>
    <cellStyle name="Comma0 2 4" xfId="867" xr:uid="{00000000-0005-0000-0000-0000F8010000}"/>
    <cellStyle name="Comma0 3" xfId="868" xr:uid="{00000000-0005-0000-0000-0000F9010000}"/>
    <cellStyle name="Comma0 3 2" xfId="869" xr:uid="{00000000-0005-0000-0000-0000FA010000}"/>
    <cellStyle name="Comma0 3 2 2" xfId="870" xr:uid="{00000000-0005-0000-0000-0000FB010000}"/>
    <cellStyle name="Comma0 3 3" xfId="871" xr:uid="{00000000-0005-0000-0000-0000FC010000}"/>
    <cellStyle name="Comma0 4" xfId="872" xr:uid="{00000000-0005-0000-0000-0000FD010000}"/>
    <cellStyle name="Comma0 4 2" xfId="873" xr:uid="{00000000-0005-0000-0000-0000FE010000}"/>
    <cellStyle name="Comma0 5" xfId="874" xr:uid="{00000000-0005-0000-0000-0000FF010000}"/>
    <cellStyle name="Copied" xfId="306" xr:uid="{00000000-0005-0000-0000-000000020000}"/>
    <cellStyle name="Currency [00]" xfId="307" xr:uid="{00000000-0005-0000-0000-000001020000}"/>
    <cellStyle name="Currency [00] 2" xfId="308" xr:uid="{00000000-0005-0000-0000-000002020000}"/>
    <cellStyle name="Currency [00] 2 2" xfId="3766" xr:uid="{00000000-0005-0000-0000-000003020000}"/>
    <cellStyle name="Currency [00] 3" xfId="309" xr:uid="{00000000-0005-0000-0000-000004020000}"/>
    <cellStyle name="Currency [00] 3 2" xfId="3767" xr:uid="{00000000-0005-0000-0000-000005020000}"/>
    <cellStyle name="Currency [00] 4" xfId="310" xr:uid="{00000000-0005-0000-0000-000006020000}"/>
    <cellStyle name="Currency [00] 4 2" xfId="3768" xr:uid="{00000000-0005-0000-0000-000007020000}"/>
    <cellStyle name="Currency [00] 5" xfId="311" xr:uid="{00000000-0005-0000-0000-000008020000}"/>
    <cellStyle name="Currency [00] 5 2" xfId="3769" xr:uid="{00000000-0005-0000-0000-000009020000}"/>
    <cellStyle name="Currency [00] 6" xfId="312" xr:uid="{00000000-0005-0000-0000-00000A020000}"/>
    <cellStyle name="Currency [00] 6 2" xfId="3770" xr:uid="{00000000-0005-0000-0000-00000B020000}"/>
    <cellStyle name="Currency [00]_2009-2011 Actual_Budget_Projections" xfId="313" xr:uid="{00000000-0005-0000-0000-00000C020000}"/>
    <cellStyle name="Currency 0" xfId="314" xr:uid="{00000000-0005-0000-0000-00000D020000}"/>
    <cellStyle name="Currency 0 2" xfId="315" xr:uid="{00000000-0005-0000-0000-00000E020000}"/>
    <cellStyle name="Currency 0 2 2" xfId="3772" xr:uid="{00000000-0005-0000-0000-00000F020000}"/>
    <cellStyle name="Currency 0 3" xfId="3771" xr:uid="{00000000-0005-0000-0000-000010020000}"/>
    <cellStyle name="Currency 10" xfId="875" xr:uid="{00000000-0005-0000-0000-000011020000}"/>
    <cellStyle name="Currency 10 2" xfId="876" xr:uid="{00000000-0005-0000-0000-000012020000}"/>
    <cellStyle name="Currency 10 2 2" xfId="877" xr:uid="{00000000-0005-0000-0000-000013020000}"/>
    <cellStyle name="Currency 10 3" xfId="878" xr:uid="{00000000-0005-0000-0000-000014020000}"/>
    <cellStyle name="Currency 11" xfId="879" xr:uid="{00000000-0005-0000-0000-000015020000}"/>
    <cellStyle name="Currency 11 2" xfId="880" xr:uid="{00000000-0005-0000-0000-000016020000}"/>
    <cellStyle name="Currency 11 2 2" xfId="881" xr:uid="{00000000-0005-0000-0000-000017020000}"/>
    <cellStyle name="Currency 11 3" xfId="882" xr:uid="{00000000-0005-0000-0000-000018020000}"/>
    <cellStyle name="Currency 12" xfId="883" xr:uid="{00000000-0005-0000-0000-000019020000}"/>
    <cellStyle name="Currency 12 2" xfId="884" xr:uid="{00000000-0005-0000-0000-00001A020000}"/>
    <cellStyle name="Currency 13" xfId="885" xr:uid="{00000000-0005-0000-0000-00001B020000}"/>
    <cellStyle name="Currency 13 2" xfId="886" xr:uid="{00000000-0005-0000-0000-00001C020000}"/>
    <cellStyle name="Currency 14" xfId="887" xr:uid="{00000000-0005-0000-0000-00001D020000}"/>
    <cellStyle name="Currency 14 2" xfId="888" xr:uid="{00000000-0005-0000-0000-00001E020000}"/>
    <cellStyle name="Currency 14 2 2" xfId="889" xr:uid="{00000000-0005-0000-0000-00001F020000}"/>
    <cellStyle name="Currency 14 3" xfId="890" xr:uid="{00000000-0005-0000-0000-000020020000}"/>
    <cellStyle name="Currency 15" xfId="891" xr:uid="{00000000-0005-0000-0000-000021020000}"/>
    <cellStyle name="Currency 15 2" xfId="892" xr:uid="{00000000-0005-0000-0000-000022020000}"/>
    <cellStyle name="Currency 16" xfId="893" xr:uid="{00000000-0005-0000-0000-000023020000}"/>
    <cellStyle name="Currency 16 2" xfId="894" xr:uid="{00000000-0005-0000-0000-000024020000}"/>
    <cellStyle name="Currency 16 2 2" xfId="895" xr:uid="{00000000-0005-0000-0000-000025020000}"/>
    <cellStyle name="Currency 16 3" xfId="896" xr:uid="{00000000-0005-0000-0000-000026020000}"/>
    <cellStyle name="Currency 17" xfId="897" xr:uid="{00000000-0005-0000-0000-000027020000}"/>
    <cellStyle name="Currency 17 2" xfId="898" xr:uid="{00000000-0005-0000-0000-000028020000}"/>
    <cellStyle name="Currency 18" xfId="899" xr:uid="{00000000-0005-0000-0000-000029020000}"/>
    <cellStyle name="Currency 18 2" xfId="900" xr:uid="{00000000-0005-0000-0000-00002A020000}"/>
    <cellStyle name="Currency 19" xfId="901" xr:uid="{00000000-0005-0000-0000-00002B020000}"/>
    <cellStyle name="Currency 19 2" xfId="902" xr:uid="{00000000-0005-0000-0000-00002C020000}"/>
    <cellStyle name="Currency 2" xfId="316" xr:uid="{00000000-0005-0000-0000-00002D020000}"/>
    <cellStyle name="Currency 2 2" xfId="317" xr:uid="{00000000-0005-0000-0000-00002E020000}"/>
    <cellStyle name="Currency 2 2 2" xfId="903" xr:uid="{00000000-0005-0000-0000-00002F020000}"/>
    <cellStyle name="Currency 2 2 2 2" xfId="904" xr:uid="{00000000-0005-0000-0000-000030020000}"/>
    <cellStyle name="Currency 2 2 3" xfId="905" xr:uid="{00000000-0005-0000-0000-000031020000}"/>
    <cellStyle name="Currency 2 2 4" xfId="3774" xr:uid="{00000000-0005-0000-0000-000032020000}"/>
    <cellStyle name="Currency 2 3" xfId="906" xr:uid="{00000000-0005-0000-0000-000033020000}"/>
    <cellStyle name="Currency 2 3 2" xfId="907" xr:uid="{00000000-0005-0000-0000-000034020000}"/>
    <cellStyle name="Currency 2 4" xfId="908" xr:uid="{00000000-0005-0000-0000-000035020000}"/>
    <cellStyle name="Currency 2 5" xfId="3773" xr:uid="{00000000-0005-0000-0000-000036020000}"/>
    <cellStyle name="Currency 20" xfId="909" xr:uid="{00000000-0005-0000-0000-000037020000}"/>
    <cellStyle name="Currency 3" xfId="318" xr:uid="{00000000-0005-0000-0000-000038020000}"/>
    <cellStyle name="Currency 3 2" xfId="319" xr:uid="{00000000-0005-0000-0000-000039020000}"/>
    <cellStyle name="Currency 3 2 2" xfId="910" xr:uid="{00000000-0005-0000-0000-00003A020000}"/>
    <cellStyle name="Currency 3 2 2 2" xfId="911" xr:uid="{00000000-0005-0000-0000-00003B020000}"/>
    <cellStyle name="Currency 3 2 3" xfId="912" xr:uid="{00000000-0005-0000-0000-00003C020000}"/>
    <cellStyle name="Currency 3 3" xfId="913" xr:uid="{00000000-0005-0000-0000-00003D020000}"/>
    <cellStyle name="Currency 3 3 2" xfId="914" xr:uid="{00000000-0005-0000-0000-00003E020000}"/>
    <cellStyle name="Currency 3 3 3" xfId="915" xr:uid="{00000000-0005-0000-0000-00003F020000}"/>
    <cellStyle name="Currency 3 4" xfId="916" xr:uid="{00000000-0005-0000-0000-000040020000}"/>
    <cellStyle name="Currency 3 4 2" xfId="917" xr:uid="{00000000-0005-0000-0000-000041020000}"/>
    <cellStyle name="Currency 3 5" xfId="918" xr:uid="{00000000-0005-0000-0000-000042020000}"/>
    <cellStyle name="Currency 3 6" xfId="919" xr:uid="{00000000-0005-0000-0000-000043020000}"/>
    <cellStyle name="Currency 3 7" xfId="920" xr:uid="{00000000-0005-0000-0000-000044020000}"/>
    <cellStyle name="Currency 4" xfId="921" xr:uid="{00000000-0005-0000-0000-000045020000}"/>
    <cellStyle name="Currency 5" xfId="922" xr:uid="{00000000-0005-0000-0000-000046020000}"/>
    <cellStyle name="Currency 5 2" xfId="923" xr:uid="{00000000-0005-0000-0000-000047020000}"/>
    <cellStyle name="Currency 5 2 2" xfId="924" xr:uid="{00000000-0005-0000-0000-000048020000}"/>
    <cellStyle name="Currency 5 2 2 2" xfId="925" xr:uid="{00000000-0005-0000-0000-000049020000}"/>
    <cellStyle name="Currency 5 2 3" xfId="926" xr:uid="{00000000-0005-0000-0000-00004A020000}"/>
    <cellStyle name="Currency 5 3" xfId="927" xr:uid="{00000000-0005-0000-0000-00004B020000}"/>
    <cellStyle name="Currency 5 3 2" xfId="928" xr:uid="{00000000-0005-0000-0000-00004C020000}"/>
    <cellStyle name="Currency 5 3 2 2" xfId="929" xr:uid="{00000000-0005-0000-0000-00004D020000}"/>
    <cellStyle name="Currency 5 3 3" xfId="930" xr:uid="{00000000-0005-0000-0000-00004E020000}"/>
    <cellStyle name="Currency 5 4" xfId="931" xr:uid="{00000000-0005-0000-0000-00004F020000}"/>
    <cellStyle name="Currency 5 4 2" xfId="932" xr:uid="{00000000-0005-0000-0000-000050020000}"/>
    <cellStyle name="Currency 5 4 2 2" xfId="933" xr:uid="{00000000-0005-0000-0000-000051020000}"/>
    <cellStyle name="Currency 5 4 2 2 2" xfId="934" xr:uid="{00000000-0005-0000-0000-000052020000}"/>
    <cellStyle name="Currency 5 4 2 3" xfId="935" xr:uid="{00000000-0005-0000-0000-000053020000}"/>
    <cellStyle name="Currency 5 4 3" xfId="936" xr:uid="{00000000-0005-0000-0000-000054020000}"/>
    <cellStyle name="Currency 5 4 3 2" xfId="937" xr:uid="{00000000-0005-0000-0000-000055020000}"/>
    <cellStyle name="Currency 5 4 4" xfId="938" xr:uid="{00000000-0005-0000-0000-000056020000}"/>
    <cellStyle name="Currency 5 5" xfId="939" xr:uid="{00000000-0005-0000-0000-000057020000}"/>
    <cellStyle name="Currency 5 5 2" xfId="940" xr:uid="{00000000-0005-0000-0000-000058020000}"/>
    <cellStyle name="Currency 5 5 2 2" xfId="941" xr:uid="{00000000-0005-0000-0000-000059020000}"/>
    <cellStyle name="Currency 5 5 3" xfId="942" xr:uid="{00000000-0005-0000-0000-00005A020000}"/>
    <cellStyle name="Currency 5 6" xfId="943" xr:uid="{00000000-0005-0000-0000-00005B020000}"/>
    <cellStyle name="Currency 5 6 2" xfId="944" xr:uid="{00000000-0005-0000-0000-00005C020000}"/>
    <cellStyle name="Currency 5 7" xfId="945" xr:uid="{00000000-0005-0000-0000-00005D020000}"/>
    <cellStyle name="Currency 6" xfId="946" xr:uid="{00000000-0005-0000-0000-00005E020000}"/>
    <cellStyle name="Currency 6 2" xfId="947" xr:uid="{00000000-0005-0000-0000-00005F020000}"/>
    <cellStyle name="Currency 6 2 2" xfId="948" xr:uid="{00000000-0005-0000-0000-000060020000}"/>
    <cellStyle name="Currency 6 2 2 2" xfId="949" xr:uid="{00000000-0005-0000-0000-000061020000}"/>
    <cellStyle name="Currency 6 2 3" xfId="950" xr:uid="{00000000-0005-0000-0000-000062020000}"/>
    <cellStyle name="Currency 6 3" xfId="951" xr:uid="{00000000-0005-0000-0000-000063020000}"/>
    <cellStyle name="Currency 6 3 2" xfId="952" xr:uid="{00000000-0005-0000-0000-000064020000}"/>
    <cellStyle name="Currency 6 3 2 2" xfId="953" xr:uid="{00000000-0005-0000-0000-000065020000}"/>
    <cellStyle name="Currency 6 3 3" xfId="954" xr:uid="{00000000-0005-0000-0000-000066020000}"/>
    <cellStyle name="Currency 6 4" xfId="955" xr:uid="{00000000-0005-0000-0000-000067020000}"/>
    <cellStyle name="Currency 6 4 2" xfId="956" xr:uid="{00000000-0005-0000-0000-000068020000}"/>
    <cellStyle name="Currency 6 4 2 2" xfId="957" xr:uid="{00000000-0005-0000-0000-000069020000}"/>
    <cellStyle name="Currency 6 4 3" xfId="958" xr:uid="{00000000-0005-0000-0000-00006A020000}"/>
    <cellStyle name="Currency 6 5" xfId="959" xr:uid="{00000000-0005-0000-0000-00006B020000}"/>
    <cellStyle name="Currency 6 5 2" xfId="960" xr:uid="{00000000-0005-0000-0000-00006C020000}"/>
    <cellStyle name="Currency 6 6" xfId="961" xr:uid="{00000000-0005-0000-0000-00006D020000}"/>
    <cellStyle name="Currency 7" xfId="962" xr:uid="{00000000-0005-0000-0000-00006E020000}"/>
    <cellStyle name="Currency 7 2" xfId="963" xr:uid="{00000000-0005-0000-0000-00006F020000}"/>
    <cellStyle name="Currency 7 2 2" xfId="964" xr:uid="{00000000-0005-0000-0000-000070020000}"/>
    <cellStyle name="Currency 7 2 2 2" xfId="965" xr:uid="{00000000-0005-0000-0000-000071020000}"/>
    <cellStyle name="Currency 7 2 3" xfId="966" xr:uid="{00000000-0005-0000-0000-000072020000}"/>
    <cellStyle name="Currency 7 3" xfId="967" xr:uid="{00000000-0005-0000-0000-000073020000}"/>
    <cellStyle name="Currency 7 3 2" xfId="968" xr:uid="{00000000-0005-0000-0000-000074020000}"/>
    <cellStyle name="Currency 7 4" xfId="969" xr:uid="{00000000-0005-0000-0000-000075020000}"/>
    <cellStyle name="Currency 8" xfId="970" xr:uid="{00000000-0005-0000-0000-000076020000}"/>
    <cellStyle name="Currency 8 2" xfId="971" xr:uid="{00000000-0005-0000-0000-000077020000}"/>
    <cellStyle name="Currency 8 2 2" xfId="972" xr:uid="{00000000-0005-0000-0000-000078020000}"/>
    <cellStyle name="Currency 8 3" xfId="973" xr:uid="{00000000-0005-0000-0000-000079020000}"/>
    <cellStyle name="Currency 8 3 2" xfId="974" xr:uid="{00000000-0005-0000-0000-00007A020000}"/>
    <cellStyle name="Currency 8 4" xfId="975" xr:uid="{00000000-0005-0000-0000-00007B020000}"/>
    <cellStyle name="Currency 9" xfId="976" xr:uid="{00000000-0005-0000-0000-00007C020000}"/>
    <cellStyle name="Currency 9 2" xfId="977" xr:uid="{00000000-0005-0000-0000-00007D020000}"/>
    <cellStyle name="Currency 9 2 2" xfId="978" xr:uid="{00000000-0005-0000-0000-00007E020000}"/>
    <cellStyle name="Currency 9 3" xfId="979" xr:uid="{00000000-0005-0000-0000-00007F020000}"/>
    <cellStyle name="Currency0" xfId="320" xr:uid="{00000000-0005-0000-0000-000080020000}"/>
    <cellStyle name="Currency0 2" xfId="980" xr:uid="{00000000-0005-0000-0000-000081020000}"/>
    <cellStyle name="Currency0 2 2" xfId="981" xr:uid="{00000000-0005-0000-0000-000082020000}"/>
    <cellStyle name="Currency0 2 2 2" xfId="982" xr:uid="{00000000-0005-0000-0000-000083020000}"/>
    <cellStyle name="Currency0 2 2 2 2" xfId="983" xr:uid="{00000000-0005-0000-0000-000084020000}"/>
    <cellStyle name="Currency0 2 2 3" xfId="984" xr:uid="{00000000-0005-0000-0000-000085020000}"/>
    <cellStyle name="Currency0 2 3" xfId="985" xr:uid="{00000000-0005-0000-0000-000086020000}"/>
    <cellStyle name="Currency0 2 3 2" xfId="986" xr:uid="{00000000-0005-0000-0000-000087020000}"/>
    <cellStyle name="Currency0 2 4" xfId="987" xr:uid="{00000000-0005-0000-0000-000088020000}"/>
    <cellStyle name="Currency0 3" xfId="988" xr:uid="{00000000-0005-0000-0000-000089020000}"/>
    <cellStyle name="Currency0 3 2" xfId="989" xr:uid="{00000000-0005-0000-0000-00008A020000}"/>
    <cellStyle name="Currency0 3 2 2" xfId="990" xr:uid="{00000000-0005-0000-0000-00008B020000}"/>
    <cellStyle name="Currency0 3 3" xfId="991" xr:uid="{00000000-0005-0000-0000-00008C020000}"/>
    <cellStyle name="Currency0 4" xfId="992" xr:uid="{00000000-0005-0000-0000-00008D020000}"/>
    <cellStyle name="Currency0 4 2" xfId="993" xr:uid="{00000000-0005-0000-0000-00008E020000}"/>
    <cellStyle name="Currency0 5" xfId="994" xr:uid="{00000000-0005-0000-0000-00008F020000}"/>
    <cellStyle name="Currency1" xfId="321" xr:uid="{00000000-0005-0000-0000-000090020000}"/>
    <cellStyle name="Custo - Style8" xfId="995" xr:uid="{00000000-0005-0000-0000-000091020000}"/>
    <cellStyle name="Custom - Style8" xfId="996" xr:uid="{00000000-0005-0000-0000-000092020000}"/>
    <cellStyle name="Data" xfId="322" xr:uid="{00000000-0005-0000-0000-000093020000}"/>
    <cellStyle name="Data   - Style2" xfId="997" xr:uid="{00000000-0005-0000-0000-000094020000}"/>
    <cellStyle name="Data   - Style2 2" xfId="998" xr:uid="{00000000-0005-0000-0000-000095020000}"/>
    <cellStyle name="Data   - Style2 3" xfId="999" xr:uid="{00000000-0005-0000-0000-000096020000}"/>
    <cellStyle name="Data   - Style2 4" xfId="1000" xr:uid="{00000000-0005-0000-0000-000097020000}"/>
    <cellStyle name="Data   - Style2 5" xfId="1001" xr:uid="{00000000-0005-0000-0000-000098020000}"/>
    <cellStyle name="Data   - Style2 6" xfId="1002" xr:uid="{00000000-0005-0000-0000-000099020000}"/>
    <cellStyle name="Data   - Style2 7" xfId="1003" xr:uid="{00000000-0005-0000-0000-00009A020000}"/>
    <cellStyle name="Data  - Style2" xfId="1004" xr:uid="{00000000-0005-0000-0000-00009B020000}"/>
    <cellStyle name="Data 2" xfId="323" xr:uid="{00000000-0005-0000-0000-00009C020000}"/>
    <cellStyle name="Data 2 2" xfId="3776" xr:uid="{00000000-0005-0000-0000-00009D020000}"/>
    <cellStyle name="Data 3" xfId="3775" xr:uid="{00000000-0005-0000-0000-00009E020000}"/>
    <cellStyle name="Data 4" xfId="4171" xr:uid="{00000000-0005-0000-0000-00009F020000}"/>
    <cellStyle name="Data 5" xfId="4218" xr:uid="{00000000-0005-0000-0000-0000A0020000}"/>
    <cellStyle name="Data 6" xfId="4418" xr:uid="{00000000-0005-0000-0000-0000A1020000}"/>
    <cellStyle name="Data Download" xfId="324" xr:uid="{00000000-0005-0000-0000-0000A2020000}"/>
    <cellStyle name="Date" xfId="325" xr:uid="{00000000-0005-0000-0000-0000A3020000}"/>
    <cellStyle name="Date 2" xfId="1005" xr:uid="{00000000-0005-0000-0000-0000A4020000}"/>
    <cellStyle name="Date 2 2" xfId="1006" xr:uid="{00000000-0005-0000-0000-0000A5020000}"/>
    <cellStyle name="Date 2 2 2" xfId="1007" xr:uid="{00000000-0005-0000-0000-0000A6020000}"/>
    <cellStyle name="Date 2 2 2 2" xfId="1008" xr:uid="{00000000-0005-0000-0000-0000A7020000}"/>
    <cellStyle name="Date 2 2 3" xfId="1009" xr:uid="{00000000-0005-0000-0000-0000A8020000}"/>
    <cellStyle name="Date 2 3" xfId="1010" xr:uid="{00000000-0005-0000-0000-0000A9020000}"/>
    <cellStyle name="Date 2 3 2" xfId="1011" xr:uid="{00000000-0005-0000-0000-0000AA020000}"/>
    <cellStyle name="Date 2 4" xfId="1012" xr:uid="{00000000-0005-0000-0000-0000AB020000}"/>
    <cellStyle name="Date 3" xfId="1013" xr:uid="{00000000-0005-0000-0000-0000AC020000}"/>
    <cellStyle name="Date 3 2" xfId="1014" xr:uid="{00000000-0005-0000-0000-0000AD020000}"/>
    <cellStyle name="Date 3 2 2" xfId="1015" xr:uid="{00000000-0005-0000-0000-0000AE020000}"/>
    <cellStyle name="Date 3 3" xfId="1016" xr:uid="{00000000-0005-0000-0000-0000AF020000}"/>
    <cellStyle name="Date 4" xfId="1017" xr:uid="{00000000-0005-0000-0000-0000B0020000}"/>
    <cellStyle name="Date 4 2" xfId="1018" xr:uid="{00000000-0005-0000-0000-0000B1020000}"/>
    <cellStyle name="Date 5" xfId="1019" xr:uid="{00000000-0005-0000-0000-0000B2020000}"/>
    <cellStyle name="Date Short" xfId="326" xr:uid="{00000000-0005-0000-0000-0000B3020000}"/>
    <cellStyle name="Date_~5120920" xfId="327" xr:uid="{00000000-0005-0000-0000-0000B4020000}"/>
    <cellStyle name="DecimalsFour" xfId="328" xr:uid="{00000000-0005-0000-0000-0000B5020000}"/>
    <cellStyle name="DecimalsNone" xfId="329" xr:uid="{00000000-0005-0000-0000-0000B6020000}"/>
    <cellStyle name="DecimalsTwo" xfId="330" xr:uid="{00000000-0005-0000-0000-0000B7020000}"/>
    <cellStyle name="DEFAULT" xfId="1020" xr:uid="{00000000-0005-0000-0000-0000B8020000}"/>
    <cellStyle name="DEFAULT 10" xfId="1021" xr:uid="{00000000-0005-0000-0000-0000B9020000}"/>
    <cellStyle name="DEFAULT 11" xfId="1022" xr:uid="{00000000-0005-0000-0000-0000BA020000}"/>
    <cellStyle name="DEFAULT 11 2" xfId="1023" xr:uid="{00000000-0005-0000-0000-0000BB020000}"/>
    <cellStyle name="DEFAULT 11 3" xfId="1024" xr:uid="{00000000-0005-0000-0000-0000BC020000}"/>
    <cellStyle name="DEFAULT 12" xfId="1025" xr:uid="{00000000-0005-0000-0000-0000BD020000}"/>
    <cellStyle name="DEFAULT 13" xfId="1026" xr:uid="{00000000-0005-0000-0000-0000BE020000}"/>
    <cellStyle name="DEFAULT 2" xfId="1027" xr:uid="{00000000-0005-0000-0000-0000BF020000}"/>
    <cellStyle name="DEFAULT 2 2" xfId="1028" xr:uid="{00000000-0005-0000-0000-0000C0020000}"/>
    <cellStyle name="DEFAULT 2 2 2" xfId="1029" xr:uid="{00000000-0005-0000-0000-0000C1020000}"/>
    <cellStyle name="DEFAULT 2 2 2 2" xfId="1030" xr:uid="{00000000-0005-0000-0000-0000C2020000}"/>
    <cellStyle name="DEFAULT 2 2 3" xfId="1031" xr:uid="{00000000-0005-0000-0000-0000C3020000}"/>
    <cellStyle name="DEFAULT 2 3" xfId="1032" xr:uid="{00000000-0005-0000-0000-0000C4020000}"/>
    <cellStyle name="DEFAULT 2 3 2" xfId="1033" xr:uid="{00000000-0005-0000-0000-0000C5020000}"/>
    <cellStyle name="DEFAULT 2 4" xfId="1034" xr:uid="{00000000-0005-0000-0000-0000C6020000}"/>
    <cellStyle name="DEFAULT 2 4 2" xfId="1035" xr:uid="{00000000-0005-0000-0000-0000C7020000}"/>
    <cellStyle name="DEFAULT 2 5" xfId="1036" xr:uid="{00000000-0005-0000-0000-0000C8020000}"/>
    <cellStyle name="DEFAULT 2 5 2" xfId="1037" xr:uid="{00000000-0005-0000-0000-0000C9020000}"/>
    <cellStyle name="DEFAULT 2 5 2 2" xfId="1038" xr:uid="{00000000-0005-0000-0000-0000CA020000}"/>
    <cellStyle name="DEFAULT 2 5 3" xfId="1039" xr:uid="{00000000-0005-0000-0000-0000CB020000}"/>
    <cellStyle name="DEFAULT 2 6" xfId="1040" xr:uid="{00000000-0005-0000-0000-0000CC020000}"/>
    <cellStyle name="DEFAULT 3" xfId="1041" xr:uid="{00000000-0005-0000-0000-0000CD020000}"/>
    <cellStyle name="DEFAULT 3 2" xfId="1042" xr:uid="{00000000-0005-0000-0000-0000CE020000}"/>
    <cellStyle name="DEFAULT 3 2 2" xfId="1043" xr:uid="{00000000-0005-0000-0000-0000CF020000}"/>
    <cellStyle name="DEFAULT 3 3" xfId="1044" xr:uid="{00000000-0005-0000-0000-0000D0020000}"/>
    <cellStyle name="DEFAULT 3 3 2" xfId="1045" xr:uid="{00000000-0005-0000-0000-0000D1020000}"/>
    <cellStyle name="DEFAULT 3 4" xfId="1046" xr:uid="{00000000-0005-0000-0000-0000D2020000}"/>
    <cellStyle name="DEFAULT 3 4 2" xfId="1047" xr:uid="{00000000-0005-0000-0000-0000D3020000}"/>
    <cellStyle name="DEFAULT 3 4 2 2" xfId="1048" xr:uid="{00000000-0005-0000-0000-0000D4020000}"/>
    <cellStyle name="DEFAULT 3 4 3" xfId="1049" xr:uid="{00000000-0005-0000-0000-0000D5020000}"/>
    <cellStyle name="DEFAULT 3 4_COAB-Prop-2-010112-DRAFT" xfId="1050" xr:uid="{00000000-0005-0000-0000-0000D6020000}"/>
    <cellStyle name="DEFAULT 3 5" xfId="1051" xr:uid="{00000000-0005-0000-0000-0000D7020000}"/>
    <cellStyle name="DEFAULT 3 5 2" xfId="1052" xr:uid="{00000000-0005-0000-0000-0000D8020000}"/>
    <cellStyle name="DEFAULT 3 5 2 2" xfId="1053" xr:uid="{00000000-0005-0000-0000-0000D9020000}"/>
    <cellStyle name="DEFAULT 3 5 3" xfId="1054" xr:uid="{00000000-0005-0000-0000-0000DA020000}"/>
    <cellStyle name="DEFAULT 3 6" xfId="1055" xr:uid="{00000000-0005-0000-0000-0000DB020000}"/>
    <cellStyle name="DEFAULT 4" xfId="1056" xr:uid="{00000000-0005-0000-0000-0000DC020000}"/>
    <cellStyle name="DEFAULT 4 2" xfId="1057" xr:uid="{00000000-0005-0000-0000-0000DD020000}"/>
    <cellStyle name="DEFAULT 4 2 2" xfId="1058" xr:uid="{00000000-0005-0000-0000-0000DE020000}"/>
    <cellStyle name="DEFAULT 4 3" xfId="1059" xr:uid="{00000000-0005-0000-0000-0000DF020000}"/>
    <cellStyle name="DEFAULT 4 3 2" xfId="1060" xr:uid="{00000000-0005-0000-0000-0000E0020000}"/>
    <cellStyle name="DEFAULT 4 3 2 2" xfId="1061" xr:uid="{00000000-0005-0000-0000-0000E1020000}"/>
    <cellStyle name="DEFAULT 4 3 3" xfId="1062" xr:uid="{00000000-0005-0000-0000-0000E2020000}"/>
    <cellStyle name="DEFAULT 4 3_COAB-Prop-2-010112-DRAFT" xfId="1063" xr:uid="{00000000-0005-0000-0000-0000E3020000}"/>
    <cellStyle name="DEFAULT 4 4" xfId="1064" xr:uid="{00000000-0005-0000-0000-0000E4020000}"/>
    <cellStyle name="DEFAULT 4_COAB-Prop-2-010112-DRAFT" xfId="1065" xr:uid="{00000000-0005-0000-0000-0000E5020000}"/>
    <cellStyle name="DEFAULT 5" xfId="1066" xr:uid="{00000000-0005-0000-0000-0000E6020000}"/>
    <cellStyle name="DEFAULT 5 2" xfId="1067" xr:uid="{00000000-0005-0000-0000-0000E7020000}"/>
    <cellStyle name="DEFAULT 5 2 2" xfId="1068" xr:uid="{00000000-0005-0000-0000-0000E8020000}"/>
    <cellStyle name="DEFAULT 5 3" xfId="1069" xr:uid="{00000000-0005-0000-0000-0000E9020000}"/>
    <cellStyle name="DEFAULT 6" xfId="1070" xr:uid="{00000000-0005-0000-0000-0000EA020000}"/>
    <cellStyle name="DEFAULT 6 2" xfId="1071" xr:uid="{00000000-0005-0000-0000-0000EB020000}"/>
    <cellStyle name="DEFAULT 7" xfId="1072" xr:uid="{00000000-0005-0000-0000-0000EC020000}"/>
    <cellStyle name="DEFAULT 7 2" xfId="1073" xr:uid="{00000000-0005-0000-0000-0000ED020000}"/>
    <cellStyle name="DEFAULT 7 2 2" xfId="1074" xr:uid="{00000000-0005-0000-0000-0000EE020000}"/>
    <cellStyle name="DEFAULT 7 3" xfId="1075" xr:uid="{00000000-0005-0000-0000-0000EF020000}"/>
    <cellStyle name="DEFAULT 8" xfId="1076" xr:uid="{00000000-0005-0000-0000-0000F0020000}"/>
    <cellStyle name="DEFAULT 8 2" xfId="1077" xr:uid="{00000000-0005-0000-0000-0000F1020000}"/>
    <cellStyle name="DEFAULT 9" xfId="1078" xr:uid="{00000000-0005-0000-0000-0000F2020000}"/>
    <cellStyle name="DEFAULT 9 2" xfId="1079" xr:uid="{00000000-0005-0000-0000-0000F3020000}"/>
    <cellStyle name="DEFAULT_Assumptions" xfId="1080" xr:uid="{00000000-0005-0000-0000-0000F4020000}"/>
    <cellStyle name="DELTA" xfId="331" xr:uid="{00000000-0005-0000-0000-0000F5020000}"/>
    <cellStyle name="Dollar (zero dec)" xfId="332" xr:uid="{00000000-0005-0000-0000-0000F6020000}"/>
    <cellStyle name="Emphasis 1" xfId="333" xr:uid="{00000000-0005-0000-0000-0000F7020000}"/>
    <cellStyle name="Emphasis 2" xfId="334" xr:uid="{00000000-0005-0000-0000-0000F8020000}"/>
    <cellStyle name="Emphasis 3" xfId="335" xr:uid="{00000000-0005-0000-0000-0000F9020000}"/>
    <cellStyle name="Enter Currency (0)" xfId="336" xr:uid="{00000000-0005-0000-0000-0000FA020000}"/>
    <cellStyle name="Enter Currency (0) 2" xfId="337" xr:uid="{00000000-0005-0000-0000-0000FB020000}"/>
    <cellStyle name="Enter Currency (0) 2 2" xfId="3778" xr:uid="{00000000-0005-0000-0000-0000FC020000}"/>
    <cellStyle name="Enter Currency (0) 3" xfId="338" xr:uid="{00000000-0005-0000-0000-0000FD020000}"/>
    <cellStyle name="Enter Currency (0) 3 2" xfId="3779" xr:uid="{00000000-0005-0000-0000-0000FE020000}"/>
    <cellStyle name="Enter Currency (0) 4" xfId="339" xr:uid="{00000000-0005-0000-0000-0000FF020000}"/>
    <cellStyle name="Enter Currency (0) 4 2" xfId="3780" xr:uid="{00000000-0005-0000-0000-000000030000}"/>
    <cellStyle name="Enter Currency (0) 5" xfId="340" xr:uid="{00000000-0005-0000-0000-000001030000}"/>
    <cellStyle name="Enter Currency (0) 5 2" xfId="3781" xr:uid="{00000000-0005-0000-0000-000002030000}"/>
    <cellStyle name="Enter Currency (0) 6" xfId="341" xr:uid="{00000000-0005-0000-0000-000003030000}"/>
    <cellStyle name="Enter Currency (0) 6 2" xfId="3782" xr:uid="{00000000-0005-0000-0000-000004030000}"/>
    <cellStyle name="Enter Currency (0) 7" xfId="3777" xr:uid="{00000000-0005-0000-0000-000005030000}"/>
    <cellStyle name="Enter Currency (0)_2009-2011 Actual_Budget_Projections" xfId="342" xr:uid="{00000000-0005-0000-0000-000006030000}"/>
    <cellStyle name="Enter Currency (2)" xfId="343" xr:uid="{00000000-0005-0000-0000-000007030000}"/>
    <cellStyle name="Enter Currency (2) 2" xfId="344" xr:uid="{00000000-0005-0000-0000-000008030000}"/>
    <cellStyle name="Enter Currency (2) 2 2" xfId="3783" xr:uid="{00000000-0005-0000-0000-000009030000}"/>
    <cellStyle name="Enter Currency (2) 3" xfId="345" xr:uid="{00000000-0005-0000-0000-00000A030000}"/>
    <cellStyle name="Enter Currency (2) 3 2" xfId="3784" xr:uid="{00000000-0005-0000-0000-00000B030000}"/>
    <cellStyle name="Enter Currency (2) 4" xfId="346" xr:uid="{00000000-0005-0000-0000-00000C030000}"/>
    <cellStyle name="Enter Currency (2) 4 2" xfId="3785" xr:uid="{00000000-0005-0000-0000-00000D030000}"/>
    <cellStyle name="Enter Currency (2) 5" xfId="347" xr:uid="{00000000-0005-0000-0000-00000E030000}"/>
    <cellStyle name="Enter Currency (2) 5 2" xfId="3786" xr:uid="{00000000-0005-0000-0000-00000F030000}"/>
    <cellStyle name="Enter Currency (2) 6" xfId="348" xr:uid="{00000000-0005-0000-0000-000010030000}"/>
    <cellStyle name="Enter Currency (2) 6 2" xfId="3787" xr:uid="{00000000-0005-0000-0000-000011030000}"/>
    <cellStyle name="Enter Currency (2)_2009-2011 Actual_Budget_Projections" xfId="349" xr:uid="{00000000-0005-0000-0000-000012030000}"/>
    <cellStyle name="Enter Units (0)" xfId="350" xr:uid="{00000000-0005-0000-0000-000013030000}"/>
    <cellStyle name="Enter Units (0) 2" xfId="351" xr:uid="{00000000-0005-0000-0000-000014030000}"/>
    <cellStyle name="Enter Units (0) 3" xfId="352" xr:uid="{00000000-0005-0000-0000-000015030000}"/>
    <cellStyle name="Enter Units (0) 4" xfId="353" xr:uid="{00000000-0005-0000-0000-000016030000}"/>
    <cellStyle name="Enter Units (0) 5" xfId="354" xr:uid="{00000000-0005-0000-0000-000017030000}"/>
    <cellStyle name="Enter Units (0) 6" xfId="355" xr:uid="{00000000-0005-0000-0000-000018030000}"/>
    <cellStyle name="Enter Units (0)_2009-2011 Actual_Budget_Projections" xfId="356" xr:uid="{00000000-0005-0000-0000-000019030000}"/>
    <cellStyle name="Enter Units (1)" xfId="357" xr:uid="{00000000-0005-0000-0000-00001A030000}"/>
    <cellStyle name="Enter Units (1) 2" xfId="358" xr:uid="{00000000-0005-0000-0000-00001B030000}"/>
    <cellStyle name="Enter Units (1) 2 2" xfId="3788" xr:uid="{00000000-0005-0000-0000-00001C030000}"/>
    <cellStyle name="Enter Units (1) 3" xfId="359" xr:uid="{00000000-0005-0000-0000-00001D030000}"/>
    <cellStyle name="Enter Units (1) 3 2" xfId="3789" xr:uid="{00000000-0005-0000-0000-00001E030000}"/>
    <cellStyle name="Enter Units (1) 4" xfId="360" xr:uid="{00000000-0005-0000-0000-00001F030000}"/>
    <cellStyle name="Enter Units (1) 4 2" xfId="3790" xr:uid="{00000000-0005-0000-0000-000020030000}"/>
    <cellStyle name="Enter Units (1) 5" xfId="361" xr:uid="{00000000-0005-0000-0000-000021030000}"/>
    <cellStyle name="Enter Units (1) 5 2" xfId="3791" xr:uid="{00000000-0005-0000-0000-000022030000}"/>
    <cellStyle name="Enter Units (1) 6" xfId="362" xr:uid="{00000000-0005-0000-0000-000023030000}"/>
    <cellStyle name="Enter Units (1) 6 2" xfId="3792" xr:uid="{00000000-0005-0000-0000-000024030000}"/>
    <cellStyle name="Enter Units (1)_2009-2011 Actual_Budget_Projections" xfId="363" xr:uid="{00000000-0005-0000-0000-000025030000}"/>
    <cellStyle name="Enter Units (2)" xfId="364" xr:uid="{00000000-0005-0000-0000-000026030000}"/>
    <cellStyle name="Enter Units (2) 2" xfId="365" xr:uid="{00000000-0005-0000-0000-000027030000}"/>
    <cellStyle name="Enter Units (2) 2 2" xfId="3793" xr:uid="{00000000-0005-0000-0000-000028030000}"/>
    <cellStyle name="Enter Units (2) 3" xfId="366" xr:uid="{00000000-0005-0000-0000-000029030000}"/>
    <cellStyle name="Enter Units (2) 3 2" xfId="3794" xr:uid="{00000000-0005-0000-0000-00002A030000}"/>
    <cellStyle name="Enter Units (2) 4" xfId="367" xr:uid="{00000000-0005-0000-0000-00002B030000}"/>
    <cellStyle name="Enter Units (2) 4 2" xfId="3795" xr:uid="{00000000-0005-0000-0000-00002C030000}"/>
    <cellStyle name="Enter Units (2) 5" xfId="368" xr:uid="{00000000-0005-0000-0000-00002D030000}"/>
    <cellStyle name="Enter Units (2) 5 2" xfId="3796" xr:uid="{00000000-0005-0000-0000-00002E030000}"/>
    <cellStyle name="Enter Units (2) 6" xfId="369" xr:uid="{00000000-0005-0000-0000-00002F030000}"/>
    <cellStyle name="Enter Units (2) 6 2" xfId="3797" xr:uid="{00000000-0005-0000-0000-000030030000}"/>
    <cellStyle name="Enter Units (2)_2009-2011 Actual_Budget_Projections" xfId="370" xr:uid="{00000000-0005-0000-0000-000031030000}"/>
    <cellStyle name="Entered" xfId="371" xr:uid="{00000000-0005-0000-0000-000032030000}"/>
    <cellStyle name="Explanatory Text" xfId="372" builtinId="53" customBuiltin="1"/>
    <cellStyle name="Explanatory Text 2" xfId="373" xr:uid="{00000000-0005-0000-0000-000034030000}"/>
    <cellStyle name="F2" xfId="374" xr:uid="{00000000-0005-0000-0000-000035030000}"/>
    <cellStyle name="F2 2" xfId="375" xr:uid="{00000000-0005-0000-0000-000036030000}"/>
    <cellStyle name="F2 2 2" xfId="3798" xr:uid="{00000000-0005-0000-0000-000037030000}"/>
    <cellStyle name="F2 3" xfId="376" xr:uid="{00000000-0005-0000-0000-000038030000}"/>
    <cellStyle name="F2 3 2" xfId="3799" xr:uid="{00000000-0005-0000-0000-000039030000}"/>
    <cellStyle name="F2 4" xfId="377" xr:uid="{00000000-0005-0000-0000-00003A030000}"/>
    <cellStyle name="F2 4 2" xfId="3800" xr:uid="{00000000-0005-0000-0000-00003B030000}"/>
    <cellStyle name="F2 5" xfId="378" xr:uid="{00000000-0005-0000-0000-00003C030000}"/>
    <cellStyle name="F2 5 2" xfId="3801" xr:uid="{00000000-0005-0000-0000-00003D030000}"/>
    <cellStyle name="F2 6" xfId="379" xr:uid="{00000000-0005-0000-0000-00003E030000}"/>
    <cellStyle name="F2 6 2" xfId="3802" xr:uid="{00000000-0005-0000-0000-00003F030000}"/>
    <cellStyle name="F2_2009-2011 Actual_Budget_Projections" xfId="380" xr:uid="{00000000-0005-0000-0000-000040030000}"/>
    <cellStyle name="F3" xfId="381" xr:uid="{00000000-0005-0000-0000-000041030000}"/>
    <cellStyle name="F3 2" xfId="382" xr:uid="{00000000-0005-0000-0000-000042030000}"/>
    <cellStyle name="F3 2 2" xfId="3803" xr:uid="{00000000-0005-0000-0000-000043030000}"/>
    <cellStyle name="F3 3" xfId="383" xr:uid="{00000000-0005-0000-0000-000044030000}"/>
    <cellStyle name="F3 3 2" xfId="3804" xr:uid="{00000000-0005-0000-0000-000045030000}"/>
    <cellStyle name="F3 4" xfId="384" xr:uid="{00000000-0005-0000-0000-000046030000}"/>
    <cellStyle name="F3 4 2" xfId="3805" xr:uid="{00000000-0005-0000-0000-000047030000}"/>
    <cellStyle name="F3 5" xfId="385" xr:uid="{00000000-0005-0000-0000-000048030000}"/>
    <cellStyle name="F3 5 2" xfId="3806" xr:uid="{00000000-0005-0000-0000-000049030000}"/>
    <cellStyle name="F3 6" xfId="386" xr:uid="{00000000-0005-0000-0000-00004A030000}"/>
    <cellStyle name="F3 6 2" xfId="3807" xr:uid="{00000000-0005-0000-0000-00004B030000}"/>
    <cellStyle name="F3_2009-2011 Actual_Budget_Projections" xfId="387" xr:uid="{00000000-0005-0000-0000-00004C030000}"/>
    <cellStyle name="F4" xfId="388" xr:uid="{00000000-0005-0000-0000-00004D030000}"/>
    <cellStyle name="F4 2" xfId="389" xr:uid="{00000000-0005-0000-0000-00004E030000}"/>
    <cellStyle name="F4 2 2" xfId="3808" xr:uid="{00000000-0005-0000-0000-00004F030000}"/>
    <cellStyle name="F4 3" xfId="390" xr:uid="{00000000-0005-0000-0000-000050030000}"/>
    <cellStyle name="F4 3 2" xfId="3809" xr:uid="{00000000-0005-0000-0000-000051030000}"/>
    <cellStyle name="F4 4" xfId="391" xr:uid="{00000000-0005-0000-0000-000052030000}"/>
    <cellStyle name="F4 4 2" xfId="3810" xr:uid="{00000000-0005-0000-0000-000053030000}"/>
    <cellStyle name="F4 5" xfId="392" xr:uid="{00000000-0005-0000-0000-000054030000}"/>
    <cellStyle name="F4 5 2" xfId="3811" xr:uid="{00000000-0005-0000-0000-000055030000}"/>
    <cellStyle name="F4 6" xfId="393" xr:uid="{00000000-0005-0000-0000-000056030000}"/>
    <cellStyle name="F4 6 2" xfId="3812" xr:uid="{00000000-0005-0000-0000-000057030000}"/>
    <cellStyle name="F4_2009-2011 Actual_Budget_Projections" xfId="394" xr:uid="{00000000-0005-0000-0000-000058030000}"/>
    <cellStyle name="F5" xfId="395" xr:uid="{00000000-0005-0000-0000-000059030000}"/>
    <cellStyle name="F5 2" xfId="396" xr:uid="{00000000-0005-0000-0000-00005A030000}"/>
    <cellStyle name="F5 2 2" xfId="3813" xr:uid="{00000000-0005-0000-0000-00005B030000}"/>
    <cellStyle name="F5 3" xfId="397" xr:uid="{00000000-0005-0000-0000-00005C030000}"/>
    <cellStyle name="F5 3 2" xfId="3814" xr:uid="{00000000-0005-0000-0000-00005D030000}"/>
    <cellStyle name="F5 4" xfId="398" xr:uid="{00000000-0005-0000-0000-00005E030000}"/>
    <cellStyle name="F5 4 2" xfId="3815" xr:uid="{00000000-0005-0000-0000-00005F030000}"/>
    <cellStyle name="F5 5" xfId="399" xr:uid="{00000000-0005-0000-0000-000060030000}"/>
    <cellStyle name="F5 5 2" xfId="3816" xr:uid="{00000000-0005-0000-0000-000061030000}"/>
    <cellStyle name="F5 6" xfId="400" xr:uid="{00000000-0005-0000-0000-000062030000}"/>
    <cellStyle name="F5 6 2" xfId="3817" xr:uid="{00000000-0005-0000-0000-000063030000}"/>
    <cellStyle name="F5_2009-2011 Actual_Budget_Projections" xfId="401" xr:uid="{00000000-0005-0000-0000-000064030000}"/>
    <cellStyle name="F6" xfId="402" xr:uid="{00000000-0005-0000-0000-000065030000}"/>
    <cellStyle name="F6 2" xfId="403" xr:uid="{00000000-0005-0000-0000-000066030000}"/>
    <cellStyle name="F6 2 2" xfId="3818" xr:uid="{00000000-0005-0000-0000-000067030000}"/>
    <cellStyle name="F6 3" xfId="404" xr:uid="{00000000-0005-0000-0000-000068030000}"/>
    <cellStyle name="F6 3 2" xfId="3819" xr:uid="{00000000-0005-0000-0000-000069030000}"/>
    <cellStyle name="F6 4" xfId="405" xr:uid="{00000000-0005-0000-0000-00006A030000}"/>
    <cellStyle name="F6 4 2" xfId="3820" xr:uid="{00000000-0005-0000-0000-00006B030000}"/>
    <cellStyle name="F6 5" xfId="406" xr:uid="{00000000-0005-0000-0000-00006C030000}"/>
    <cellStyle name="F6 5 2" xfId="3821" xr:uid="{00000000-0005-0000-0000-00006D030000}"/>
    <cellStyle name="F6 6" xfId="407" xr:uid="{00000000-0005-0000-0000-00006E030000}"/>
    <cellStyle name="F6 6 2" xfId="3822" xr:uid="{00000000-0005-0000-0000-00006F030000}"/>
    <cellStyle name="F6_2009-2011 Actual_Budget_Projections" xfId="408" xr:uid="{00000000-0005-0000-0000-000070030000}"/>
    <cellStyle name="F7" xfId="409" xr:uid="{00000000-0005-0000-0000-000071030000}"/>
    <cellStyle name="F7 2" xfId="410" xr:uid="{00000000-0005-0000-0000-000072030000}"/>
    <cellStyle name="F7 2 2" xfId="3823" xr:uid="{00000000-0005-0000-0000-000073030000}"/>
    <cellStyle name="F7 3" xfId="411" xr:uid="{00000000-0005-0000-0000-000074030000}"/>
    <cellStyle name="F7 3 2" xfId="3824" xr:uid="{00000000-0005-0000-0000-000075030000}"/>
    <cellStyle name="F7 4" xfId="412" xr:uid="{00000000-0005-0000-0000-000076030000}"/>
    <cellStyle name="F7 4 2" xfId="3825" xr:uid="{00000000-0005-0000-0000-000077030000}"/>
    <cellStyle name="F7 5" xfId="413" xr:uid="{00000000-0005-0000-0000-000078030000}"/>
    <cellStyle name="F7 5 2" xfId="3826" xr:uid="{00000000-0005-0000-0000-000079030000}"/>
    <cellStyle name="F7 6" xfId="414" xr:uid="{00000000-0005-0000-0000-00007A030000}"/>
    <cellStyle name="F7 6 2" xfId="3827" xr:uid="{00000000-0005-0000-0000-00007B030000}"/>
    <cellStyle name="F7_2009-2011 Actual_Budget_Projections" xfId="415" xr:uid="{00000000-0005-0000-0000-00007C030000}"/>
    <cellStyle name="F8" xfId="416" xr:uid="{00000000-0005-0000-0000-00007D030000}"/>
    <cellStyle name="F8 2" xfId="417" xr:uid="{00000000-0005-0000-0000-00007E030000}"/>
    <cellStyle name="F8 2 2" xfId="3828" xr:uid="{00000000-0005-0000-0000-00007F030000}"/>
    <cellStyle name="F8 3" xfId="418" xr:uid="{00000000-0005-0000-0000-000080030000}"/>
    <cellStyle name="F8 3 2" xfId="3829" xr:uid="{00000000-0005-0000-0000-000081030000}"/>
    <cellStyle name="F8 4" xfId="419" xr:uid="{00000000-0005-0000-0000-000082030000}"/>
    <cellStyle name="F8 4 2" xfId="3830" xr:uid="{00000000-0005-0000-0000-000083030000}"/>
    <cellStyle name="F8 5" xfId="420" xr:uid="{00000000-0005-0000-0000-000084030000}"/>
    <cellStyle name="F8 5 2" xfId="3831" xr:uid="{00000000-0005-0000-0000-000085030000}"/>
    <cellStyle name="F8 6" xfId="421" xr:uid="{00000000-0005-0000-0000-000086030000}"/>
    <cellStyle name="F8 6 2" xfId="3832" xr:uid="{00000000-0005-0000-0000-000087030000}"/>
    <cellStyle name="F8_2009-2011 Actual_Budget_Projections" xfId="422" xr:uid="{00000000-0005-0000-0000-000088030000}"/>
    <cellStyle name="Fixed" xfId="423" xr:uid="{00000000-0005-0000-0000-000089030000}"/>
    <cellStyle name="Fixed (1)" xfId="424" xr:uid="{00000000-0005-0000-0000-00008A030000}"/>
    <cellStyle name="Fixed 2" xfId="1081" xr:uid="{00000000-0005-0000-0000-00008B030000}"/>
    <cellStyle name="Fixed 2 2" xfId="1082" xr:uid="{00000000-0005-0000-0000-00008C030000}"/>
    <cellStyle name="Fixed 2 2 2" xfId="1083" xr:uid="{00000000-0005-0000-0000-00008D030000}"/>
    <cellStyle name="Fixed 2 2 2 2" xfId="1084" xr:uid="{00000000-0005-0000-0000-00008E030000}"/>
    <cellStyle name="Fixed 2 2 3" xfId="1085" xr:uid="{00000000-0005-0000-0000-00008F030000}"/>
    <cellStyle name="Fixed 2 3" xfId="1086" xr:uid="{00000000-0005-0000-0000-000090030000}"/>
    <cellStyle name="Fixed 2 3 2" xfId="1087" xr:uid="{00000000-0005-0000-0000-000091030000}"/>
    <cellStyle name="Fixed 2 4" xfId="1088" xr:uid="{00000000-0005-0000-0000-000092030000}"/>
    <cellStyle name="Fixed 3" xfId="1089" xr:uid="{00000000-0005-0000-0000-000093030000}"/>
    <cellStyle name="Fixed 3 2" xfId="1090" xr:uid="{00000000-0005-0000-0000-000094030000}"/>
    <cellStyle name="Fixed 3 2 2" xfId="1091" xr:uid="{00000000-0005-0000-0000-000095030000}"/>
    <cellStyle name="Fixed 3 3" xfId="1092" xr:uid="{00000000-0005-0000-0000-000096030000}"/>
    <cellStyle name="Fixed 4" xfId="1093" xr:uid="{00000000-0005-0000-0000-000097030000}"/>
    <cellStyle name="Fixed 4 2" xfId="1094" xr:uid="{00000000-0005-0000-0000-000098030000}"/>
    <cellStyle name="Fixed 5" xfId="1095" xr:uid="{00000000-0005-0000-0000-000099030000}"/>
    <cellStyle name="Fixed_~5120920" xfId="425" xr:uid="{00000000-0005-0000-0000-00009A030000}"/>
    <cellStyle name="Good" xfId="426" builtinId="26" customBuiltin="1"/>
    <cellStyle name="Good 2" xfId="427" xr:uid="{00000000-0005-0000-0000-00009C030000}"/>
    <cellStyle name="Good 3" xfId="428" xr:uid="{00000000-0005-0000-0000-00009D030000}"/>
    <cellStyle name="Good 4" xfId="429" xr:uid="{00000000-0005-0000-0000-00009E030000}"/>
    <cellStyle name="Good 5" xfId="430" xr:uid="{00000000-0005-0000-0000-00009F030000}"/>
    <cellStyle name="Good 6" xfId="431" xr:uid="{00000000-0005-0000-0000-0000A0030000}"/>
    <cellStyle name="Good 7" xfId="432" xr:uid="{00000000-0005-0000-0000-0000A1030000}"/>
    <cellStyle name="Graph" xfId="433" xr:uid="{00000000-0005-0000-0000-0000A2030000}"/>
    <cellStyle name="Grey" xfId="434" xr:uid="{00000000-0005-0000-0000-0000A3030000}"/>
    <cellStyle name="Grey 2" xfId="1096" xr:uid="{00000000-0005-0000-0000-0000A4030000}"/>
    <cellStyle name="Hanging Dollars" xfId="435" xr:uid="{00000000-0005-0000-0000-0000A5030000}"/>
    <cellStyle name="Header1" xfId="436" xr:uid="{00000000-0005-0000-0000-0000A6030000}"/>
    <cellStyle name="Header2" xfId="437" xr:uid="{00000000-0005-0000-0000-0000A7030000}"/>
    <cellStyle name="Heading 1" xfId="438" builtinId="16" customBuiltin="1"/>
    <cellStyle name="Heading 1 2" xfId="439" xr:uid="{00000000-0005-0000-0000-0000A9030000}"/>
    <cellStyle name="Heading 1 3" xfId="440" xr:uid="{00000000-0005-0000-0000-0000AA030000}"/>
    <cellStyle name="Heading 1 4" xfId="441" xr:uid="{00000000-0005-0000-0000-0000AB030000}"/>
    <cellStyle name="Heading 1 5" xfId="442" xr:uid="{00000000-0005-0000-0000-0000AC030000}"/>
    <cellStyle name="Heading 1 6" xfId="443" xr:uid="{00000000-0005-0000-0000-0000AD030000}"/>
    <cellStyle name="Heading 1 7" xfId="444" xr:uid="{00000000-0005-0000-0000-0000AE030000}"/>
    <cellStyle name="Heading 2" xfId="445" builtinId="17" customBuiltin="1"/>
    <cellStyle name="Heading 2 2" xfId="446" xr:uid="{00000000-0005-0000-0000-0000B0030000}"/>
    <cellStyle name="Heading 2 2 2" xfId="1097" xr:uid="{00000000-0005-0000-0000-0000B1030000}"/>
    <cellStyle name="Heading 2 3" xfId="447" xr:uid="{00000000-0005-0000-0000-0000B2030000}"/>
    <cellStyle name="Heading 2 4" xfId="448" xr:uid="{00000000-0005-0000-0000-0000B3030000}"/>
    <cellStyle name="Heading 2 5" xfId="449" xr:uid="{00000000-0005-0000-0000-0000B4030000}"/>
    <cellStyle name="Heading 2 6" xfId="450" xr:uid="{00000000-0005-0000-0000-0000B5030000}"/>
    <cellStyle name="Heading 2 7" xfId="451" xr:uid="{00000000-0005-0000-0000-0000B6030000}"/>
    <cellStyle name="Heading 3" xfId="452" builtinId="18" customBuiltin="1"/>
    <cellStyle name="Heading 3 2" xfId="453" xr:uid="{00000000-0005-0000-0000-0000B8030000}"/>
    <cellStyle name="Heading 3 3" xfId="454" xr:uid="{00000000-0005-0000-0000-0000B9030000}"/>
    <cellStyle name="Heading 3 4" xfId="455" xr:uid="{00000000-0005-0000-0000-0000BA030000}"/>
    <cellStyle name="Heading 3 5" xfId="456" xr:uid="{00000000-0005-0000-0000-0000BB030000}"/>
    <cellStyle name="Heading 3 6" xfId="457" xr:uid="{00000000-0005-0000-0000-0000BC030000}"/>
    <cellStyle name="Heading 3 7" xfId="458" xr:uid="{00000000-0005-0000-0000-0000BD030000}"/>
    <cellStyle name="Heading 4" xfId="459" builtinId="19" customBuiltin="1"/>
    <cellStyle name="Heading 4 2" xfId="460" xr:uid="{00000000-0005-0000-0000-0000BF030000}"/>
    <cellStyle name="Heading 4 3" xfId="461" xr:uid="{00000000-0005-0000-0000-0000C0030000}"/>
    <cellStyle name="Heading 4 4" xfId="462" xr:uid="{00000000-0005-0000-0000-0000C1030000}"/>
    <cellStyle name="Heading 4 5" xfId="463" xr:uid="{00000000-0005-0000-0000-0000C2030000}"/>
    <cellStyle name="Heading 4 6" xfId="464" xr:uid="{00000000-0005-0000-0000-0000C3030000}"/>
    <cellStyle name="Heading 4 7" xfId="465" xr:uid="{00000000-0005-0000-0000-0000C4030000}"/>
    <cellStyle name="heading1" xfId="466" xr:uid="{00000000-0005-0000-0000-0000C5030000}"/>
    <cellStyle name="HEADINGS" xfId="467" xr:uid="{00000000-0005-0000-0000-0000C6030000}"/>
    <cellStyle name="HEADINGSTOP" xfId="468" xr:uid="{00000000-0005-0000-0000-0000C7030000}"/>
    <cellStyle name="Hyperlink 2" xfId="1098" xr:uid="{00000000-0005-0000-0000-0000C8030000}"/>
    <cellStyle name="Hyperlink 2 2" xfId="1099" xr:uid="{00000000-0005-0000-0000-0000C9030000}"/>
    <cellStyle name="Hyperlink 2 2 2" xfId="1100" xr:uid="{00000000-0005-0000-0000-0000CA030000}"/>
    <cellStyle name="Hyperlink 2 3" xfId="1101" xr:uid="{00000000-0005-0000-0000-0000CB030000}"/>
    <cellStyle name="Hyperlink 2 3 2" xfId="1102" xr:uid="{00000000-0005-0000-0000-0000CC030000}"/>
    <cellStyle name="Hyperlink 2 4" xfId="1103" xr:uid="{00000000-0005-0000-0000-0000CD030000}"/>
    <cellStyle name="Hyperlink 2 4 2" xfId="1104" xr:uid="{00000000-0005-0000-0000-0000CE030000}"/>
    <cellStyle name="Hyperlink 2 4 2 2" xfId="1105" xr:uid="{00000000-0005-0000-0000-0000CF030000}"/>
    <cellStyle name="Hyperlink 2 4 3" xfId="1106" xr:uid="{00000000-0005-0000-0000-0000D0030000}"/>
    <cellStyle name="Hyperlink 2 5" xfId="1107" xr:uid="{00000000-0005-0000-0000-0000D1030000}"/>
    <cellStyle name="Hyperlink 2 6" xfId="1108" xr:uid="{00000000-0005-0000-0000-0000D2030000}"/>
    <cellStyle name="Hyperlink 3" xfId="1109" xr:uid="{00000000-0005-0000-0000-0000D3030000}"/>
    <cellStyle name="Hyperlink 3 2" xfId="1110" xr:uid="{00000000-0005-0000-0000-0000D4030000}"/>
    <cellStyle name="Hyperlink 3 2 2" xfId="1111" xr:uid="{00000000-0005-0000-0000-0000D5030000}"/>
    <cellStyle name="Hyperlink 3 3" xfId="1112" xr:uid="{00000000-0005-0000-0000-0000D6030000}"/>
    <cellStyle name="Hyperlink 4" xfId="1113" xr:uid="{00000000-0005-0000-0000-0000D7030000}"/>
    <cellStyle name="Hyperlink 4 2" xfId="1114" xr:uid="{00000000-0005-0000-0000-0000D8030000}"/>
    <cellStyle name="Hyperlink 5" xfId="1115" xr:uid="{00000000-0005-0000-0000-0000D9030000}"/>
    <cellStyle name="Hyperlink 6" xfId="1116" xr:uid="{00000000-0005-0000-0000-0000DA030000}"/>
    <cellStyle name="Hyperlink 6 2" xfId="1117" xr:uid="{00000000-0005-0000-0000-0000DB030000}"/>
    <cellStyle name="Hyperlink 7" xfId="1118" xr:uid="{00000000-0005-0000-0000-0000DC030000}"/>
    <cellStyle name="Hyperlink 8" xfId="1119" xr:uid="{00000000-0005-0000-0000-0000DD030000}"/>
    <cellStyle name="Input" xfId="469" builtinId="20" customBuiltin="1"/>
    <cellStyle name="Input [yellow]" xfId="470" xr:uid="{00000000-0005-0000-0000-0000DF030000}"/>
    <cellStyle name="Input [yellow] 2" xfId="1120" xr:uid="{00000000-0005-0000-0000-0000E0030000}"/>
    <cellStyle name="Input [yellow] 2 2" xfId="1121" xr:uid="{00000000-0005-0000-0000-0000E1030000}"/>
    <cellStyle name="Input [yellow] 3" xfId="1122" xr:uid="{00000000-0005-0000-0000-0000E2030000}"/>
    <cellStyle name="Input [yellow] 3 2" xfId="1123" xr:uid="{00000000-0005-0000-0000-0000E3030000}"/>
    <cellStyle name="Input [yellow] 4" xfId="1124" xr:uid="{00000000-0005-0000-0000-0000E4030000}"/>
    <cellStyle name="Input [yellow] 4 2" xfId="1125" xr:uid="{00000000-0005-0000-0000-0000E5030000}"/>
    <cellStyle name="Input [yellow] 5" xfId="1126" xr:uid="{00000000-0005-0000-0000-0000E6030000}"/>
    <cellStyle name="Input [yellow] 5 2" xfId="1127" xr:uid="{00000000-0005-0000-0000-0000E7030000}"/>
    <cellStyle name="Input [yellow] 6" xfId="1128" xr:uid="{00000000-0005-0000-0000-0000E8030000}"/>
    <cellStyle name="Input 2" xfId="471" xr:uid="{00000000-0005-0000-0000-0000E9030000}"/>
    <cellStyle name="Input 2 2" xfId="1129" xr:uid="{00000000-0005-0000-0000-0000EA030000}"/>
    <cellStyle name="Input 2 3" xfId="1130" xr:uid="{00000000-0005-0000-0000-0000EB030000}"/>
    <cellStyle name="Input 2 4" xfId="1131" xr:uid="{00000000-0005-0000-0000-0000EC030000}"/>
    <cellStyle name="Input 2 5" xfId="1132" xr:uid="{00000000-0005-0000-0000-0000ED030000}"/>
    <cellStyle name="Input 2 6" xfId="1133" xr:uid="{00000000-0005-0000-0000-0000EE030000}"/>
    <cellStyle name="Input 2 7" xfId="1134" xr:uid="{00000000-0005-0000-0000-0000EF030000}"/>
    <cellStyle name="Input 2 8" xfId="1135" xr:uid="{00000000-0005-0000-0000-0000F0030000}"/>
    <cellStyle name="Input 2 9" xfId="1136" xr:uid="{00000000-0005-0000-0000-0000F1030000}"/>
    <cellStyle name="Input 3" xfId="472" xr:uid="{00000000-0005-0000-0000-0000F2030000}"/>
    <cellStyle name="Input 4" xfId="473" xr:uid="{00000000-0005-0000-0000-0000F3030000}"/>
    <cellStyle name="Input 5" xfId="474" xr:uid="{00000000-0005-0000-0000-0000F4030000}"/>
    <cellStyle name="Input 6" xfId="475" xr:uid="{00000000-0005-0000-0000-0000F5030000}"/>
    <cellStyle name="Input 7" xfId="476" xr:uid="{00000000-0005-0000-0000-0000F6030000}"/>
    <cellStyle name="Intermediate Calculations" xfId="477" xr:uid="{00000000-0005-0000-0000-0000F7030000}"/>
    <cellStyle name="Invisible" xfId="478" xr:uid="{00000000-0005-0000-0000-0000F8030000}"/>
    <cellStyle name="Invisible 2" xfId="479" xr:uid="{00000000-0005-0000-0000-0000F9030000}"/>
    <cellStyle name="Invisible 3" xfId="480" xr:uid="{00000000-0005-0000-0000-0000FA030000}"/>
    <cellStyle name="Invisible 4" xfId="481" xr:uid="{00000000-0005-0000-0000-0000FB030000}"/>
    <cellStyle name="Invisible 5" xfId="482" xr:uid="{00000000-0005-0000-0000-0000FC030000}"/>
    <cellStyle name="Invisible 6" xfId="483" xr:uid="{00000000-0005-0000-0000-0000FD030000}"/>
    <cellStyle name="Invisible_MO" xfId="484" xr:uid="{00000000-0005-0000-0000-0000FE030000}"/>
    <cellStyle name="ITALIC" xfId="485" xr:uid="{00000000-0005-0000-0000-0000FF030000}"/>
    <cellStyle name="Label - Style3" xfId="1137" xr:uid="{00000000-0005-0000-0000-000000040000}"/>
    <cellStyle name="Labels - Style3" xfId="1138" xr:uid="{00000000-0005-0000-0000-000001040000}"/>
    <cellStyle name="Labels - Style3 2" xfId="1139" xr:uid="{00000000-0005-0000-0000-000002040000}"/>
    <cellStyle name="Labels - Style3 3" xfId="1140" xr:uid="{00000000-0005-0000-0000-000003040000}"/>
    <cellStyle name="Labels - Style3 4" xfId="1141" xr:uid="{00000000-0005-0000-0000-000004040000}"/>
    <cellStyle name="Labels - Style3 5" xfId="1142" xr:uid="{00000000-0005-0000-0000-000005040000}"/>
    <cellStyle name="Labels - Style3 6" xfId="1143" xr:uid="{00000000-0005-0000-0000-000006040000}"/>
    <cellStyle name="Labels - Style3 7" xfId="1144" xr:uid="{00000000-0005-0000-0000-000007040000}"/>
    <cellStyle name="Legal 8½ x 14 in" xfId="1145" xr:uid="{00000000-0005-0000-0000-000008040000}"/>
    <cellStyle name="Link Currency (0)" xfId="486" xr:uid="{00000000-0005-0000-0000-000009040000}"/>
    <cellStyle name="Link Currency (0) 2" xfId="487" xr:uid="{00000000-0005-0000-0000-00000A040000}"/>
    <cellStyle name="Link Currency (0) 2 2" xfId="3834" xr:uid="{00000000-0005-0000-0000-00000B040000}"/>
    <cellStyle name="Link Currency (0) 3" xfId="488" xr:uid="{00000000-0005-0000-0000-00000C040000}"/>
    <cellStyle name="Link Currency (0) 3 2" xfId="3835" xr:uid="{00000000-0005-0000-0000-00000D040000}"/>
    <cellStyle name="Link Currency (0) 4" xfId="489" xr:uid="{00000000-0005-0000-0000-00000E040000}"/>
    <cellStyle name="Link Currency (0) 4 2" xfId="3836" xr:uid="{00000000-0005-0000-0000-00000F040000}"/>
    <cellStyle name="Link Currency (0) 5" xfId="490" xr:uid="{00000000-0005-0000-0000-000010040000}"/>
    <cellStyle name="Link Currency (0) 5 2" xfId="3837" xr:uid="{00000000-0005-0000-0000-000011040000}"/>
    <cellStyle name="Link Currency (0) 6" xfId="491" xr:uid="{00000000-0005-0000-0000-000012040000}"/>
    <cellStyle name="Link Currency (0) 6 2" xfId="3838" xr:uid="{00000000-0005-0000-0000-000013040000}"/>
    <cellStyle name="Link Currency (0) 7" xfId="3833" xr:uid="{00000000-0005-0000-0000-000014040000}"/>
    <cellStyle name="Link Currency (0)_2009-2011 Actual_Budget_Projections" xfId="492" xr:uid="{00000000-0005-0000-0000-000015040000}"/>
    <cellStyle name="Link Currency (2)" xfId="493" xr:uid="{00000000-0005-0000-0000-000016040000}"/>
    <cellStyle name="Link Currency (2) 2" xfId="494" xr:uid="{00000000-0005-0000-0000-000017040000}"/>
    <cellStyle name="Link Currency (2) 2 2" xfId="3839" xr:uid="{00000000-0005-0000-0000-000018040000}"/>
    <cellStyle name="Link Currency (2) 3" xfId="495" xr:uid="{00000000-0005-0000-0000-000019040000}"/>
    <cellStyle name="Link Currency (2) 3 2" xfId="3840" xr:uid="{00000000-0005-0000-0000-00001A040000}"/>
    <cellStyle name="Link Currency (2) 4" xfId="496" xr:uid="{00000000-0005-0000-0000-00001B040000}"/>
    <cellStyle name="Link Currency (2) 4 2" xfId="3841" xr:uid="{00000000-0005-0000-0000-00001C040000}"/>
    <cellStyle name="Link Currency (2) 5" xfId="497" xr:uid="{00000000-0005-0000-0000-00001D040000}"/>
    <cellStyle name="Link Currency (2) 5 2" xfId="3842" xr:uid="{00000000-0005-0000-0000-00001E040000}"/>
    <cellStyle name="Link Currency (2) 6" xfId="498" xr:uid="{00000000-0005-0000-0000-00001F040000}"/>
    <cellStyle name="Link Currency (2) 6 2" xfId="3843" xr:uid="{00000000-0005-0000-0000-000020040000}"/>
    <cellStyle name="Link Currency (2)_2009-2011 Actual_Budget_Projections" xfId="499" xr:uid="{00000000-0005-0000-0000-000021040000}"/>
    <cellStyle name="Link Units (0)" xfId="500" xr:uid="{00000000-0005-0000-0000-000022040000}"/>
    <cellStyle name="Link Units (0) 2" xfId="501" xr:uid="{00000000-0005-0000-0000-000023040000}"/>
    <cellStyle name="Link Units (0) 3" xfId="502" xr:uid="{00000000-0005-0000-0000-000024040000}"/>
    <cellStyle name="Link Units (0) 4" xfId="503" xr:uid="{00000000-0005-0000-0000-000025040000}"/>
    <cellStyle name="Link Units (0) 5" xfId="504" xr:uid="{00000000-0005-0000-0000-000026040000}"/>
    <cellStyle name="Link Units (0) 6" xfId="505" xr:uid="{00000000-0005-0000-0000-000027040000}"/>
    <cellStyle name="Link Units (0)_2009-2011 Actual_Budget_Projections" xfId="506" xr:uid="{00000000-0005-0000-0000-000028040000}"/>
    <cellStyle name="Link Units (1)" xfId="507" xr:uid="{00000000-0005-0000-0000-000029040000}"/>
    <cellStyle name="Link Units (1) 2" xfId="508" xr:uid="{00000000-0005-0000-0000-00002A040000}"/>
    <cellStyle name="Link Units (1) 2 2" xfId="3844" xr:uid="{00000000-0005-0000-0000-00002B040000}"/>
    <cellStyle name="Link Units (1) 3" xfId="509" xr:uid="{00000000-0005-0000-0000-00002C040000}"/>
    <cellStyle name="Link Units (1) 3 2" xfId="3845" xr:uid="{00000000-0005-0000-0000-00002D040000}"/>
    <cellStyle name="Link Units (1) 4" xfId="510" xr:uid="{00000000-0005-0000-0000-00002E040000}"/>
    <cellStyle name="Link Units (1) 4 2" xfId="3846" xr:uid="{00000000-0005-0000-0000-00002F040000}"/>
    <cellStyle name="Link Units (1) 5" xfId="511" xr:uid="{00000000-0005-0000-0000-000030040000}"/>
    <cellStyle name="Link Units (1) 5 2" xfId="3847" xr:uid="{00000000-0005-0000-0000-000031040000}"/>
    <cellStyle name="Link Units (1) 6" xfId="512" xr:uid="{00000000-0005-0000-0000-000032040000}"/>
    <cellStyle name="Link Units (1) 6 2" xfId="3848" xr:uid="{00000000-0005-0000-0000-000033040000}"/>
    <cellStyle name="Link Units (1)_2009-2011 Actual_Budget_Projections" xfId="513" xr:uid="{00000000-0005-0000-0000-000034040000}"/>
    <cellStyle name="Link Units (2)" xfId="514" xr:uid="{00000000-0005-0000-0000-000035040000}"/>
    <cellStyle name="Link Units (2) 2" xfId="515" xr:uid="{00000000-0005-0000-0000-000036040000}"/>
    <cellStyle name="Link Units (2) 2 2" xfId="3849" xr:uid="{00000000-0005-0000-0000-000037040000}"/>
    <cellStyle name="Link Units (2) 3" xfId="516" xr:uid="{00000000-0005-0000-0000-000038040000}"/>
    <cellStyle name="Link Units (2) 3 2" xfId="3850" xr:uid="{00000000-0005-0000-0000-000039040000}"/>
    <cellStyle name="Link Units (2) 4" xfId="517" xr:uid="{00000000-0005-0000-0000-00003A040000}"/>
    <cellStyle name="Link Units (2) 4 2" xfId="3851" xr:uid="{00000000-0005-0000-0000-00003B040000}"/>
    <cellStyle name="Link Units (2) 5" xfId="518" xr:uid="{00000000-0005-0000-0000-00003C040000}"/>
    <cellStyle name="Link Units (2) 5 2" xfId="3852" xr:uid="{00000000-0005-0000-0000-00003D040000}"/>
    <cellStyle name="Link Units (2) 6" xfId="519" xr:uid="{00000000-0005-0000-0000-00003E040000}"/>
    <cellStyle name="Link Units (2) 6 2" xfId="3853" xr:uid="{00000000-0005-0000-0000-00003F040000}"/>
    <cellStyle name="Link Units (2)_2009-2011 Actual_Budget_Projections" xfId="520" xr:uid="{00000000-0005-0000-0000-000040040000}"/>
    <cellStyle name="Linked" xfId="521" xr:uid="{00000000-0005-0000-0000-000041040000}"/>
    <cellStyle name="Linked Cell" xfId="522" builtinId="24" customBuiltin="1"/>
    <cellStyle name="Linked Cell 2" xfId="523" xr:uid="{00000000-0005-0000-0000-000043040000}"/>
    <cellStyle name="Linked Cell 3" xfId="524" xr:uid="{00000000-0005-0000-0000-000044040000}"/>
    <cellStyle name="Linked Cell 4" xfId="525" xr:uid="{00000000-0005-0000-0000-000045040000}"/>
    <cellStyle name="Linked Cell 5" xfId="526" xr:uid="{00000000-0005-0000-0000-000046040000}"/>
    <cellStyle name="Linked Cell 6" xfId="527" xr:uid="{00000000-0005-0000-0000-000047040000}"/>
    <cellStyle name="Linked Cell 7" xfId="528" xr:uid="{00000000-0005-0000-0000-000048040000}"/>
    <cellStyle name="Main Dim Rollup" xfId="529" xr:uid="{00000000-0005-0000-0000-000049040000}"/>
    <cellStyle name="MainTitle/1 Lne" xfId="530" xr:uid="{00000000-0005-0000-0000-00004A040000}"/>
    <cellStyle name="Member" xfId="531" xr:uid="{00000000-0005-0000-0000-00004B040000}"/>
    <cellStyle name="Member 2" xfId="3854" xr:uid="{00000000-0005-0000-0000-00004C040000}"/>
    <cellStyle name="my style" xfId="532" xr:uid="{00000000-0005-0000-0000-00004D040000}"/>
    <cellStyle name="Neutral" xfId="533" builtinId="28" customBuiltin="1"/>
    <cellStyle name="Neutral 2" xfId="534" xr:uid="{00000000-0005-0000-0000-00004F040000}"/>
    <cellStyle name="Neutral 3" xfId="535" xr:uid="{00000000-0005-0000-0000-000050040000}"/>
    <cellStyle name="Neutral 4" xfId="536" xr:uid="{00000000-0005-0000-0000-000051040000}"/>
    <cellStyle name="Neutral 5" xfId="537" xr:uid="{00000000-0005-0000-0000-000052040000}"/>
    <cellStyle name="Neutral 6" xfId="538" xr:uid="{00000000-0005-0000-0000-000053040000}"/>
    <cellStyle name="Neutral 7" xfId="539" xr:uid="{00000000-0005-0000-0000-000054040000}"/>
    <cellStyle name="New Times Roman" xfId="540" xr:uid="{00000000-0005-0000-0000-000055040000}"/>
    <cellStyle name="no dec" xfId="1146" xr:uid="{00000000-0005-0000-0000-000056040000}"/>
    <cellStyle name="Normal" xfId="0" builtinId="0"/>
    <cellStyle name="Normal - Style1" xfId="541" xr:uid="{00000000-0005-0000-0000-000058040000}"/>
    <cellStyle name="Normal 10" xfId="1147" xr:uid="{00000000-0005-0000-0000-000059040000}"/>
    <cellStyle name="Normal 11" xfId="751" xr:uid="{00000000-0005-0000-0000-00005A040000}"/>
    <cellStyle name="Normal 11 2" xfId="1148" xr:uid="{00000000-0005-0000-0000-00005B040000}"/>
    <cellStyle name="Normal 12" xfId="1149" xr:uid="{00000000-0005-0000-0000-00005C040000}"/>
    <cellStyle name="Normal 12 2" xfId="1150" xr:uid="{00000000-0005-0000-0000-00005D040000}"/>
    <cellStyle name="Normal 13" xfId="1151" xr:uid="{00000000-0005-0000-0000-00005E040000}"/>
    <cellStyle name="Normal 13 2" xfId="1152" xr:uid="{00000000-0005-0000-0000-00005F040000}"/>
    <cellStyle name="Normal 14" xfId="1153" xr:uid="{00000000-0005-0000-0000-000060040000}"/>
    <cellStyle name="Normal 14 2" xfId="1154" xr:uid="{00000000-0005-0000-0000-000061040000}"/>
    <cellStyle name="Normal 15" xfId="1155" xr:uid="{00000000-0005-0000-0000-000062040000}"/>
    <cellStyle name="Normal 15 2" xfId="1156" xr:uid="{00000000-0005-0000-0000-000063040000}"/>
    <cellStyle name="Normal 16" xfId="1157" xr:uid="{00000000-0005-0000-0000-000064040000}"/>
    <cellStyle name="Normal 16 2" xfId="1158" xr:uid="{00000000-0005-0000-0000-000065040000}"/>
    <cellStyle name="Normal 17" xfId="1159" xr:uid="{00000000-0005-0000-0000-000066040000}"/>
    <cellStyle name="Normal 17 2" xfId="1160" xr:uid="{00000000-0005-0000-0000-000067040000}"/>
    <cellStyle name="Normal 18" xfId="1161" xr:uid="{00000000-0005-0000-0000-000068040000}"/>
    <cellStyle name="Normal 18 2" xfId="1162" xr:uid="{00000000-0005-0000-0000-000069040000}"/>
    <cellStyle name="Normal 19" xfId="1163" xr:uid="{00000000-0005-0000-0000-00006A040000}"/>
    <cellStyle name="Normal 19 2" xfId="1164" xr:uid="{00000000-0005-0000-0000-00006B040000}"/>
    <cellStyle name="Normal 2" xfId="542" xr:uid="{00000000-0005-0000-0000-00006C040000}"/>
    <cellStyle name="Normal 2 10" xfId="1165" xr:uid="{00000000-0005-0000-0000-00006D040000}"/>
    <cellStyle name="Normal 2 10 2" xfId="1166" xr:uid="{00000000-0005-0000-0000-00006E040000}"/>
    <cellStyle name="Normal 2 10 2 2" xfId="1167" xr:uid="{00000000-0005-0000-0000-00006F040000}"/>
    <cellStyle name="Normal 2 10 3" xfId="1168" xr:uid="{00000000-0005-0000-0000-000070040000}"/>
    <cellStyle name="Normal 2 11" xfId="1169" xr:uid="{00000000-0005-0000-0000-000071040000}"/>
    <cellStyle name="Normal 2 11 2" xfId="1170" xr:uid="{00000000-0005-0000-0000-000072040000}"/>
    <cellStyle name="Normal 2 11 2 2" xfId="1171" xr:uid="{00000000-0005-0000-0000-000073040000}"/>
    <cellStyle name="Normal 2 11 3" xfId="1172" xr:uid="{00000000-0005-0000-0000-000074040000}"/>
    <cellStyle name="Normal 2 11 3 2" xfId="1173" xr:uid="{00000000-0005-0000-0000-000075040000}"/>
    <cellStyle name="Normal 2 11 4" xfId="1174" xr:uid="{00000000-0005-0000-0000-000076040000}"/>
    <cellStyle name="Normal 2 11 4 2" xfId="1175" xr:uid="{00000000-0005-0000-0000-000077040000}"/>
    <cellStyle name="Normal 2 11 5" xfId="1176" xr:uid="{00000000-0005-0000-0000-000078040000}"/>
    <cellStyle name="Normal 2 11 6" xfId="1177" xr:uid="{00000000-0005-0000-0000-000079040000}"/>
    <cellStyle name="Normal 2 11 7" xfId="1178" xr:uid="{00000000-0005-0000-0000-00007A040000}"/>
    <cellStyle name="Normal 2 12" xfId="1179" xr:uid="{00000000-0005-0000-0000-00007B040000}"/>
    <cellStyle name="Normal 2 12 2" xfId="1180" xr:uid="{00000000-0005-0000-0000-00007C040000}"/>
    <cellStyle name="Normal 2 12 2 2" xfId="1181" xr:uid="{00000000-0005-0000-0000-00007D040000}"/>
    <cellStyle name="Normal 2 12 3" xfId="1182" xr:uid="{00000000-0005-0000-0000-00007E040000}"/>
    <cellStyle name="Normal 2 13" xfId="1183" xr:uid="{00000000-0005-0000-0000-00007F040000}"/>
    <cellStyle name="Normal 2 13 2" xfId="1184" xr:uid="{00000000-0005-0000-0000-000080040000}"/>
    <cellStyle name="Normal 2 13 2 2" xfId="1185" xr:uid="{00000000-0005-0000-0000-000081040000}"/>
    <cellStyle name="Normal 2 13 2 2 2" xfId="1186" xr:uid="{00000000-0005-0000-0000-000082040000}"/>
    <cellStyle name="Normal 2 13 2 3" xfId="1187" xr:uid="{00000000-0005-0000-0000-000083040000}"/>
    <cellStyle name="Normal 2 13 3" xfId="1188" xr:uid="{00000000-0005-0000-0000-000084040000}"/>
    <cellStyle name="Normal 2 13 3 2" xfId="1189" xr:uid="{00000000-0005-0000-0000-000085040000}"/>
    <cellStyle name="Normal 2 13 4" xfId="1190" xr:uid="{00000000-0005-0000-0000-000086040000}"/>
    <cellStyle name="Normal 2 13 4 2" xfId="1191" xr:uid="{00000000-0005-0000-0000-000087040000}"/>
    <cellStyle name="Normal 2 13 5" xfId="1192" xr:uid="{00000000-0005-0000-0000-000088040000}"/>
    <cellStyle name="Normal 2 14" xfId="1193" xr:uid="{00000000-0005-0000-0000-000089040000}"/>
    <cellStyle name="Normal 2 14 2" xfId="1194" xr:uid="{00000000-0005-0000-0000-00008A040000}"/>
    <cellStyle name="Normal 2 14 2 2" xfId="1195" xr:uid="{00000000-0005-0000-0000-00008B040000}"/>
    <cellStyle name="Normal 2 14 3" xfId="1196" xr:uid="{00000000-0005-0000-0000-00008C040000}"/>
    <cellStyle name="Normal 2 15" xfId="1197" xr:uid="{00000000-0005-0000-0000-00008D040000}"/>
    <cellStyle name="Normal 2 15 2" xfId="1198" xr:uid="{00000000-0005-0000-0000-00008E040000}"/>
    <cellStyle name="Normal 2 15 2 2" xfId="1199" xr:uid="{00000000-0005-0000-0000-00008F040000}"/>
    <cellStyle name="Normal 2 15 3" xfId="1200" xr:uid="{00000000-0005-0000-0000-000090040000}"/>
    <cellStyle name="Normal 2 15 3 2" xfId="1201" xr:uid="{00000000-0005-0000-0000-000091040000}"/>
    <cellStyle name="Normal 2 15 4" xfId="1202" xr:uid="{00000000-0005-0000-0000-000092040000}"/>
    <cellStyle name="Normal 2 16" xfId="1203" xr:uid="{00000000-0005-0000-0000-000093040000}"/>
    <cellStyle name="Normal 2 16 2" xfId="1204" xr:uid="{00000000-0005-0000-0000-000094040000}"/>
    <cellStyle name="Normal 2 16 2 2" xfId="1205" xr:uid="{00000000-0005-0000-0000-000095040000}"/>
    <cellStyle name="Normal 2 16 3" xfId="1206" xr:uid="{00000000-0005-0000-0000-000096040000}"/>
    <cellStyle name="Normal 2 17" xfId="1207" xr:uid="{00000000-0005-0000-0000-000097040000}"/>
    <cellStyle name="Normal 2 17 2" xfId="1208" xr:uid="{00000000-0005-0000-0000-000098040000}"/>
    <cellStyle name="Normal 2 17 2 2" xfId="1209" xr:uid="{00000000-0005-0000-0000-000099040000}"/>
    <cellStyle name="Normal 2 17 3" xfId="1210" xr:uid="{00000000-0005-0000-0000-00009A040000}"/>
    <cellStyle name="Normal 2 17 3 2" xfId="1211" xr:uid="{00000000-0005-0000-0000-00009B040000}"/>
    <cellStyle name="Normal 2 17 4" xfId="1212" xr:uid="{00000000-0005-0000-0000-00009C040000}"/>
    <cellStyle name="Normal 2 17 4 2" xfId="1213" xr:uid="{00000000-0005-0000-0000-00009D040000}"/>
    <cellStyle name="Normal 2 17 5" xfId="1214" xr:uid="{00000000-0005-0000-0000-00009E040000}"/>
    <cellStyle name="Normal 2 18" xfId="1215" xr:uid="{00000000-0005-0000-0000-00009F040000}"/>
    <cellStyle name="Normal 2 18 2" xfId="1216" xr:uid="{00000000-0005-0000-0000-0000A0040000}"/>
    <cellStyle name="Normal 2 19" xfId="1217" xr:uid="{00000000-0005-0000-0000-0000A1040000}"/>
    <cellStyle name="Normal 2 19 2" xfId="1218" xr:uid="{00000000-0005-0000-0000-0000A2040000}"/>
    <cellStyle name="Normal 2 19 2 2" xfId="1219" xr:uid="{00000000-0005-0000-0000-0000A3040000}"/>
    <cellStyle name="Normal 2 19 3" xfId="1220" xr:uid="{00000000-0005-0000-0000-0000A4040000}"/>
    <cellStyle name="Normal 2 2" xfId="543" xr:uid="{00000000-0005-0000-0000-0000A5040000}"/>
    <cellStyle name="Normal 2 2 2" xfId="544" xr:uid="{00000000-0005-0000-0000-0000A6040000}"/>
    <cellStyle name="Normal 2 2 2 2" xfId="1221" xr:uid="{00000000-0005-0000-0000-0000A7040000}"/>
    <cellStyle name="Normal 2 2 2 2 2" xfId="1222" xr:uid="{00000000-0005-0000-0000-0000A8040000}"/>
    <cellStyle name="Normal 2 2 2 2 2 2" xfId="1223" xr:uid="{00000000-0005-0000-0000-0000A9040000}"/>
    <cellStyle name="Normal 2 2 2 2 3" xfId="1224" xr:uid="{00000000-0005-0000-0000-0000AA040000}"/>
    <cellStyle name="Normal 2 2 2 3" xfId="1225" xr:uid="{00000000-0005-0000-0000-0000AB040000}"/>
    <cellStyle name="Normal 2 2 2 3 2" xfId="1226" xr:uid="{00000000-0005-0000-0000-0000AC040000}"/>
    <cellStyle name="Normal 2 2 2 4" xfId="1227" xr:uid="{00000000-0005-0000-0000-0000AD040000}"/>
    <cellStyle name="Normal 2 2 3" xfId="545" xr:uid="{00000000-0005-0000-0000-0000AE040000}"/>
    <cellStyle name="Normal 2 2 3 2" xfId="1228" xr:uid="{00000000-0005-0000-0000-0000AF040000}"/>
    <cellStyle name="Normal 2 2 3 2 2" xfId="1229" xr:uid="{00000000-0005-0000-0000-0000B0040000}"/>
    <cellStyle name="Normal 2 2 3 3" xfId="1230" xr:uid="{00000000-0005-0000-0000-0000B1040000}"/>
    <cellStyle name="Normal 2 2 4" xfId="546" xr:uid="{00000000-0005-0000-0000-0000B2040000}"/>
    <cellStyle name="Normal 2 2 4 2" xfId="1231" xr:uid="{00000000-0005-0000-0000-0000B3040000}"/>
    <cellStyle name="Normal 2 2 5" xfId="547" xr:uid="{00000000-0005-0000-0000-0000B4040000}"/>
    <cellStyle name="Normal 2 2 5 2" xfId="3855" xr:uid="{00000000-0005-0000-0000-0000B5040000}"/>
    <cellStyle name="Normal 2 2 6" xfId="548" xr:uid="{00000000-0005-0000-0000-0000B6040000}"/>
    <cellStyle name="Normal 2 2 6 2" xfId="3856" xr:uid="{00000000-0005-0000-0000-0000B7040000}"/>
    <cellStyle name="Normal 2 2_2011 Decrements" xfId="549" xr:uid="{00000000-0005-0000-0000-0000B8040000}"/>
    <cellStyle name="Normal 2 20" xfId="1232" xr:uid="{00000000-0005-0000-0000-0000B9040000}"/>
    <cellStyle name="Normal 2 20 2" xfId="1233" xr:uid="{00000000-0005-0000-0000-0000BA040000}"/>
    <cellStyle name="Normal 2 20 2 2" xfId="1234" xr:uid="{00000000-0005-0000-0000-0000BB040000}"/>
    <cellStyle name="Normal 2 20 3" xfId="1235" xr:uid="{00000000-0005-0000-0000-0000BC040000}"/>
    <cellStyle name="Normal 2 20 3 2" xfId="1236" xr:uid="{00000000-0005-0000-0000-0000BD040000}"/>
    <cellStyle name="Normal 2 20 3 2 2" xfId="1237" xr:uid="{00000000-0005-0000-0000-0000BE040000}"/>
    <cellStyle name="Normal 2 20 3 3" xfId="1238" xr:uid="{00000000-0005-0000-0000-0000BF040000}"/>
    <cellStyle name="Normal 2 20 4" xfId="1239" xr:uid="{00000000-0005-0000-0000-0000C0040000}"/>
    <cellStyle name="Normal 2 20 4 2" xfId="1240" xr:uid="{00000000-0005-0000-0000-0000C1040000}"/>
    <cellStyle name="Normal 2 20 4 2 2" xfId="1241" xr:uid="{00000000-0005-0000-0000-0000C2040000}"/>
    <cellStyle name="Normal 2 20 4 2 2 2" xfId="1242" xr:uid="{00000000-0005-0000-0000-0000C3040000}"/>
    <cellStyle name="Normal 2 20 4 2 2 2 2" xfId="3956" xr:uid="{00000000-0005-0000-0000-0000C4040000}"/>
    <cellStyle name="Normal 2 20 4 2 2 2 2 2" xfId="4422" xr:uid="{00000000-0005-0000-0000-0000C5040000}"/>
    <cellStyle name="Normal 2 20 4 2 2 2 3" xfId="4222" xr:uid="{00000000-0005-0000-0000-0000C6040000}"/>
    <cellStyle name="Normal 2 20 4 2 2 3" xfId="3955" xr:uid="{00000000-0005-0000-0000-0000C7040000}"/>
    <cellStyle name="Normal 2 20 4 2 2 3 2" xfId="4421" xr:uid="{00000000-0005-0000-0000-0000C8040000}"/>
    <cellStyle name="Normal 2 20 4 2 2 4" xfId="4221" xr:uid="{00000000-0005-0000-0000-0000C9040000}"/>
    <cellStyle name="Normal 2 20 4 2 3" xfId="1243" xr:uid="{00000000-0005-0000-0000-0000CA040000}"/>
    <cellStyle name="Normal 2 20 4 2 3 2" xfId="3957" xr:uid="{00000000-0005-0000-0000-0000CB040000}"/>
    <cellStyle name="Normal 2 20 4 2 3 2 2" xfId="4423" xr:uid="{00000000-0005-0000-0000-0000CC040000}"/>
    <cellStyle name="Normal 2 20 4 2 3 3" xfId="4223" xr:uid="{00000000-0005-0000-0000-0000CD040000}"/>
    <cellStyle name="Normal 2 20 4 2 4" xfId="3954" xr:uid="{00000000-0005-0000-0000-0000CE040000}"/>
    <cellStyle name="Normal 2 20 4 2 4 2" xfId="4420" xr:uid="{00000000-0005-0000-0000-0000CF040000}"/>
    <cellStyle name="Normal 2 20 4 2 5" xfId="4220" xr:uid="{00000000-0005-0000-0000-0000D0040000}"/>
    <cellStyle name="Normal 2 20 4 3" xfId="1244" xr:uid="{00000000-0005-0000-0000-0000D1040000}"/>
    <cellStyle name="Normal 2 20 4 3 2" xfId="1245" xr:uid="{00000000-0005-0000-0000-0000D2040000}"/>
    <cellStyle name="Normal 2 20 4 3 2 2" xfId="3959" xr:uid="{00000000-0005-0000-0000-0000D3040000}"/>
    <cellStyle name="Normal 2 20 4 3 2 2 2" xfId="4425" xr:uid="{00000000-0005-0000-0000-0000D4040000}"/>
    <cellStyle name="Normal 2 20 4 3 2 3" xfId="4225" xr:uid="{00000000-0005-0000-0000-0000D5040000}"/>
    <cellStyle name="Normal 2 20 4 3 3" xfId="3958" xr:uid="{00000000-0005-0000-0000-0000D6040000}"/>
    <cellStyle name="Normal 2 20 4 3 3 2" xfId="4424" xr:uid="{00000000-0005-0000-0000-0000D7040000}"/>
    <cellStyle name="Normal 2 20 4 3 4" xfId="4224" xr:uid="{00000000-0005-0000-0000-0000D8040000}"/>
    <cellStyle name="Normal 2 20 4 4" xfId="1246" xr:uid="{00000000-0005-0000-0000-0000D9040000}"/>
    <cellStyle name="Normal 2 20 4 4 2" xfId="3960" xr:uid="{00000000-0005-0000-0000-0000DA040000}"/>
    <cellStyle name="Normal 2 20 4 4 2 2" xfId="4426" xr:uid="{00000000-0005-0000-0000-0000DB040000}"/>
    <cellStyle name="Normal 2 20 4 4 3" xfId="4226" xr:uid="{00000000-0005-0000-0000-0000DC040000}"/>
    <cellStyle name="Normal 2 20 4 5" xfId="3953" xr:uid="{00000000-0005-0000-0000-0000DD040000}"/>
    <cellStyle name="Normal 2 20 4 5 2" xfId="4419" xr:uid="{00000000-0005-0000-0000-0000DE040000}"/>
    <cellStyle name="Normal 2 20 4 6" xfId="4219" xr:uid="{00000000-0005-0000-0000-0000DF040000}"/>
    <cellStyle name="Normal 2 20 5" xfId="1247" xr:uid="{00000000-0005-0000-0000-0000E0040000}"/>
    <cellStyle name="Normal 2 21" xfId="1248" xr:uid="{00000000-0005-0000-0000-0000E1040000}"/>
    <cellStyle name="Normal 2 21 2" xfId="1249" xr:uid="{00000000-0005-0000-0000-0000E2040000}"/>
    <cellStyle name="Normal 2 22" xfId="1250" xr:uid="{00000000-0005-0000-0000-0000E3040000}"/>
    <cellStyle name="Normal 2 22 2" xfId="1251" xr:uid="{00000000-0005-0000-0000-0000E4040000}"/>
    <cellStyle name="Normal 2 22 2 2" xfId="1252" xr:uid="{00000000-0005-0000-0000-0000E5040000}"/>
    <cellStyle name="Normal 2 22 3" xfId="1253" xr:uid="{00000000-0005-0000-0000-0000E6040000}"/>
    <cellStyle name="Normal 2 22 3 2" xfId="1254" xr:uid="{00000000-0005-0000-0000-0000E7040000}"/>
    <cellStyle name="Normal 2 22 3 2 2" xfId="1255" xr:uid="{00000000-0005-0000-0000-0000E8040000}"/>
    <cellStyle name="Normal 2 22 3 2 2 2" xfId="1256" xr:uid="{00000000-0005-0000-0000-0000E9040000}"/>
    <cellStyle name="Normal 2 22 3 2 2 2 2" xfId="3964" xr:uid="{00000000-0005-0000-0000-0000EA040000}"/>
    <cellStyle name="Normal 2 22 3 2 2 2 2 2" xfId="4430" xr:uid="{00000000-0005-0000-0000-0000EB040000}"/>
    <cellStyle name="Normal 2 22 3 2 2 2 3" xfId="4230" xr:uid="{00000000-0005-0000-0000-0000EC040000}"/>
    <cellStyle name="Normal 2 22 3 2 2 3" xfId="3963" xr:uid="{00000000-0005-0000-0000-0000ED040000}"/>
    <cellStyle name="Normal 2 22 3 2 2 3 2" xfId="4429" xr:uid="{00000000-0005-0000-0000-0000EE040000}"/>
    <cellStyle name="Normal 2 22 3 2 2 4" xfId="4229" xr:uid="{00000000-0005-0000-0000-0000EF040000}"/>
    <cellStyle name="Normal 2 22 3 2 3" xfId="1257" xr:uid="{00000000-0005-0000-0000-0000F0040000}"/>
    <cellStyle name="Normal 2 22 3 2 3 2" xfId="3965" xr:uid="{00000000-0005-0000-0000-0000F1040000}"/>
    <cellStyle name="Normal 2 22 3 2 3 2 2" xfId="4431" xr:uid="{00000000-0005-0000-0000-0000F2040000}"/>
    <cellStyle name="Normal 2 22 3 2 3 3" xfId="4231" xr:uid="{00000000-0005-0000-0000-0000F3040000}"/>
    <cellStyle name="Normal 2 22 3 2 4" xfId="3962" xr:uid="{00000000-0005-0000-0000-0000F4040000}"/>
    <cellStyle name="Normal 2 22 3 2 4 2" xfId="4428" xr:uid="{00000000-0005-0000-0000-0000F5040000}"/>
    <cellStyle name="Normal 2 22 3 2 5" xfId="4228" xr:uid="{00000000-0005-0000-0000-0000F6040000}"/>
    <cellStyle name="Normal 2 22 3 3" xfId="1258" xr:uid="{00000000-0005-0000-0000-0000F7040000}"/>
    <cellStyle name="Normal 2 22 3 3 2" xfId="1259" xr:uid="{00000000-0005-0000-0000-0000F8040000}"/>
    <cellStyle name="Normal 2 22 3 3 2 2" xfId="3967" xr:uid="{00000000-0005-0000-0000-0000F9040000}"/>
    <cellStyle name="Normal 2 22 3 3 2 2 2" xfId="4433" xr:uid="{00000000-0005-0000-0000-0000FA040000}"/>
    <cellStyle name="Normal 2 22 3 3 2 3" xfId="4233" xr:uid="{00000000-0005-0000-0000-0000FB040000}"/>
    <cellStyle name="Normal 2 22 3 3 3" xfId="3966" xr:uid="{00000000-0005-0000-0000-0000FC040000}"/>
    <cellStyle name="Normal 2 22 3 3 3 2" xfId="4432" xr:uid="{00000000-0005-0000-0000-0000FD040000}"/>
    <cellStyle name="Normal 2 22 3 3 4" xfId="4232" xr:uid="{00000000-0005-0000-0000-0000FE040000}"/>
    <cellStyle name="Normal 2 22 3 4" xfId="1260" xr:uid="{00000000-0005-0000-0000-0000FF040000}"/>
    <cellStyle name="Normal 2 22 3 4 2" xfId="3968" xr:uid="{00000000-0005-0000-0000-000000050000}"/>
    <cellStyle name="Normal 2 22 3 4 2 2" xfId="4434" xr:uid="{00000000-0005-0000-0000-000001050000}"/>
    <cellStyle name="Normal 2 22 3 4 3" xfId="4234" xr:uid="{00000000-0005-0000-0000-000002050000}"/>
    <cellStyle name="Normal 2 22 3 5" xfId="3961" xr:uid="{00000000-0005-0000-0000-000003050000}"/>
    <cellStyle name="Normal 2 22 3 5 2" xfId="4427" xr:uid="{00000000-0005-0000-0000-000004050000}"/>
    <cellStyle name="Normal 2 22 3 6" xfId="4227" xr:uid="{00000000-0005-0000-0000-000005050000}"/>
    <cellStyle name="Normal 2 22 4" xfId="1261" xr:uid="{00000000-0005-0000-0000-000006050000}"/>
    <cellStyle name="Normal 2 23" xfId="1262" xr:uid="{00000000-0005-0000-0000-000007050000}"/>
    <cellStyle name="Normal 2 23 2" xfId="1263" xr:uid="{00000000-0005-0000-0000-000008050000}"/>
    <cellStyle name="Normal 2 23 2 2" xfId="1264" xr:uid="{00000000-0005-0000-0000-000009050000}"/>
    <cellStyle name="Normal 2 23 3" xfId="1265" xr:uid="{00000000-0005-0000-0000-00000A050000}"/>
    <cellStyle name="Normal 2 24" xfId="1266" xr:uid="{00000000-0005-0000-0000-00000B050000}"/>
    <cellStyle name="Normal 2 24 2" xfId="1267" xr:uid="{00000000-0005-0000-0000-00000C050000}"/>
    <cellStyle name="Normal 2 25" xfId="1268" xr:uid="{00000000-0005-0000-0000-00000D050000}"/>
    <cellStyle name="Normal 2 25 2" xfId="1269" xr:uid="{00000000-0005-0000-0000-00000E050000}"/>
    <cellStyle name="Normal 2 25 2 2" xfId="1270" xr:uid="{00000000-0005-0000-0000-00000F050000}"/>
    <cellStyle name="Normal 2 25 3" xfId="1271" xr:uid="{00000000-0005-0000-0000-000010050000}"/>
    <cellStyle name="Normal 2 25 3 2" xfId="1272" xr:uid="{00000000-0005-0000-0000-000011050000}"/>
    <cellStyle name="Normal 2 25 4" xfId="1273" xr:uid="{00000000-0005-0000-0000-000012050000}"/>
    <cellStyle name="Normal 2 25 4 2" xfId="1274" xr:uid="{00000000-0005-0000-0000-000013050000}"/>
    <cellStyle name="Normal 2 25 5" xfId="1275" xr:uid="{00000000-0005-0000-0000-000014050000}"/>
    <cellStyle name="Normal 2 25 5 2" xfId="1276" xr:uid="{00000000-0005-0000-0000-000015050000}"/>
    <cellStyle name="Normal 2 25 5 2 2" xfId="1277" xr:uid="{00000000-0005-0000-0000-000016050000}"/>
    <cellStyle name="Normal 2 25 5 2 2 2" xfId="1278" xr:uid="{00000000-0005-0000-0000-000017050000}"/>
    <cellStyle name="Normal 2 25 5 2 3" xfId="1279" xr:uid="{00000000-0005-0000-0000-000018050000}"/>
    <cellStyle name="Normal 2 25 5 3" xfId="1280" xr:uid="{00000000-0005-0000-0000-000019050000}"/>
    <cellStyle name="Normal 2 25 5 3 2" xfId="1281" xr:uid="{00000000-0005-0000-0000-00001A050000}"/>
    <cellStyle name="Normal 2 25 5 4" xfId="1282" xr:uid="{00000000-0005-0000-0000-00001B050000}"/>
    <cellStyle name="Normal 2 25 6" xfId="1283" xr:uid="{00000000-0005-0000-0000-00001C050000}"/>
    <cellStyle name="Normal 2 25 6 2" xfId="1284" xr:uid="{00000000-0005-0000-0000-00001D050000}"/>
    <cellStyle name="Normal 2 25 7" xfId="1285" xr:uid="{00000000-0005-0000-0000-00001E050000}"/>
    <cellStyle name="Normal 2 26" xfId="1286" xr:uid="{00000000-0005-0000-0000-00001F050000}"/>
    <cellStyle name="Normal 2 26 2" xfId="1287" xr:uid="{00000000-0005-0000-0000-000020050000}"/>
    <cellStyle name="Normal 2 26 2 2" xfId="1288" xr:uid="{00000000-0005-0000-0000-000021050000}"/>
    <cellStyle name="Normal 2 26 3" xfId="1289" xr:uid="{00000000-0005-0000-0000-000022050000}"/>
    <cellStyle name="Normal 2 27" xfId="1290" xr:uid="{00000000-0005-0000-0000-000023050000}"/>
    <cellStyle name="Normal 2 27 2" xfId="1291" xr:uid="{00000000-0005-0000-0000-000024050000}"/>
    <cellStyle name="Normal 2 27 2 2" xfId="1292" xr:uid="{00000000-0005-0000-0000-000025050000}"/>
    <cellStyle name="Normal 2 27 3" xfId="1293" xr:uid="{00000000-0005-0000-0000-000026050000}"/>
    <cellStyle name="Normal 2 28" xfId="1294" xr:uid="{00000000-0005-0000-0000-000027050000}"/>
    <cellStyle name="Normal 2 28 2" xfId="1295" xr:uid="{00000000-0005-0000-0000-000028050000}"/>
    <cellStyle name="Normal 2 28 2 2" xfId="1296" xr:uid="{00000000-0005-0000-0000-000029050000}"/>
    <cellStyle name="Normal 2 28 3" xfId="1297" xr:uid="{00000000-0005-0000-0000-00002A050000}"/>
    <cellStyle name="Normal 2 29" xfId="1298" xr:uid="{00000000-0005-0000-0000-00002B050000}"/>
    <cellStyle name="Normal 2 29 2" xfId="1299" xr:uid="{00000000-0005-0000-0000-00002C050000}"/>
    <cellStyle name="Normal 2 29 2 2" xfId="1300" xr:uid="{00000000-0005-0000-0000-00002D050000}"/>
    <cellStyle name="Normal 2 29 2 2 2" xfId="1301" xr:uid="{00000000-0005-0000-0000-00002E050000}"/>
    <cellStyle name="Normal 2 29 2 3" xfId="1302" xr:uid="{00000000-0005-0000-0000-00002F050000}"/>
    <cellStyle name="Normal 2 29 3" xfId="1303" xr:uid="{00000000-0005-0000-0000-000030050000}"/>
    <cellStyle name="Normal 2 3" xfId="550" xr:uid="{00000000-0005-0000-0000-000031050000}"/>
    <cellStyle name="Normal 2 3 2" xfId="1304" xr:uid="{00000000-0005-0000-0000-000032050000}"/>
    <cellStyle name="Normal 2 3 2 2" xfId="1305" xr:uid="{00000000-0005-0000-0000-000033050000}"/>
    <cellStyle name="Normal 2 3 2 2 2" xfId="1306" xr:uid="{00000000-0005-0000-0000-000034050000}"/>
    <cellStyle name="Normal 2 3 2 3" xfId="1307" xr:uid="{00000000-0005-0000-0000-000035050000}"/>
    <cellStyle name="Normal 2 3 3" xfId="1308" xr:uid="{00000000-0005-0000-0000-000036050000}"/>
    <cellStyle name="Normal 2 3 3 2" xfId="1309" xr:uid="{00000000-0005-0000-0000-000037050000}"/>
    <cellStyle name="Normal 2 3 3 2 2" xfId="1310" xr:uid="{00000000-0005-0000-0000-000038050000}"/>
    <cellStyle name="Normal 2 3 3 3" xfId="1311" xr:uid="{00000000-0005-0000-0000-000039050000}"/>
    <cellStyle name="Normal 2 3 4" xfId="1312" xr:uid="{00000000-0005-0000-0000-00003A050000}"/>
    <cellStyle name="Normal 2 30" xfId="1313" xr:uid="{00000000-0005-0000-0000-00003B050000}"/>
    <cellStyle name="Normal 2 30 2" xfId="1314" xr:uid="{00000000-0005-0000-0000-00003C050000}"/>
    <cellStyle name="Normal 2 30 2 2" xfId="1315" xr:uid="{00000000-0005-0000-0000-00003D050000}"/>
    <cellStyle name="Normal 2 30 3" xfId="1316" xr:uid="{00000000-0005-0000-0000-00003E050000}"/>
    <cellStyle name="Normal 2 31" xfId="1317" xr:uid="{00000000-0005-0000-0000-00003F050000}"/>
    <cellStyle name="Normal 2 31 2" xfId="1318" xr:uid="{00000000-0005-0000-0000-000040050000}"/>
    <cellStyle name="Normal 2 32" xfId="1319" xr:uid="{00000000-0005-0000-0000-000041050000}"/>
    <cellStyle name="Normal 2 32 2" xfId="1320" xr:uid="{00000000-0005-0000-0000-000042050000}"/>
    <cellStyle name="Normal 2 33" xfId="1321" xr:uid="{00000000-0005-0000-0000-000043050000}"/>
    <cellStyle name="Normal 2 34" xfId="1322" xr:uid="{00000000-0005-0000-0000-000044050000}"/>
    <cellStyle name="Normal 2 4" xfId="1323" xr:uid="{00000000-0005-0000-0000-000045050000}"/>
    <cellStyle name="Normal 2 4 2" xfId="1324" xr:uid="{00000000-0005-0000-0000-000046050000}"/>
    <cellStyle name="Normal 2 4 2 2" xfId="1325" xr:uid="{00000000-0005-0000-0000-000047050000}"/>
    <cellStyle name="Normal 2 4 2 2 2" xfId="1326" xr:uid="{00000000-0005-0000-0000-000048050000}"/>
    <cellStyle name="Normal 2 4 2 3" xfId="1327" xr:uid="{00000000-0005-0000-0000-000049050000}"/>
    <cellStyle name="Normal 2 4 3" xfId="1328" xr:uid="{00000000-0005-0000-0000-00004A050000}"/>
    <cellStyle name="Normal 2 4 3 2" xfId="1329" xr:uid="{00000000-0005-0000-0000-00004B050000}"/>
    <cellStyle name="Normal 2 4 4" xfId="1330" xr:uid="{00000000-0005-0000-0000-00004C050000}"/>
    <cellStyle name="Normal 2 4 4 2" xfId="1331" xr:uid="{00000000-0005-0000-0000-00004D050000}"/>
    <cellStyle name="Normal 2 4 5" xfId="1332" xr:uid="{00000000-0005-0000-0000-00004E050000}"/>
    <cellStyle name="Normal 2 5" xfId="1333" xr:uid="{00000000-0005-0000-0000-00004F050000}"/>
    <cellStyle name="Normal 2 5 2" xfId="1334" xr:uid="{00000000-0005-0000-0000-000050050000}"/>
    <cellStyle name="Normal 2 5 2 2" xfId="1335" xr:uid="{00000000-0005-0000-0000-000051050000}"/>
    <cellStyle name="Normal 2 5 2 2 2" xfId="1336" xr:uid="{00000000-0005-0000-0000-000052050000}"/>
    <cellStyle name="Normal 2 5 2 2 2 2" xfId="1337" xr:uid="{00000000-0005-0000-0000-000053050000}"/>
    <cellStyle name="Normal 2 5 2 2 2 2 2" xfId="1338" xr:uid="{00000000-0005-0000-0000-000054050000}"/>
    <cellStyle name="Normal 2 5 2 2 2 3" xfId="1339" xr:uid="{00000000-0005-0000-0000-000055050000}"/>
    <cellStyle name="Normal 2 5 2 2 3" xfId="1340" xr:uid="{00000000-0005-0000-0000-000056050000}"/>
    <cellStyle name="Normal 2 5 2 2 3 2" xfId="1341" xr:uid="{00000000-0005-0000-0000-000057050000}"/>
    <cellStyle name="Normal 2 5 2 2 4" xfId="1342" xr:uid="{00000000-0005-0000-0000-000058050000}"/>
    <cellStyle name="Normal 2 5 2 2_COAB-Prop-2-010112-DRAFT" xfId="1343" xr:uid="{00000000-0005-0000-0000-000059050000}"/>
    <cellStyle name="Normal 2 5 2 3" xfId="1344" xr:uid="{00000000-0005-0000-0000-00005A050000}"/>
    <cellStyle name="Normal 2 5 2 3 2" xfId="1345" xr:uid="{00000000-0005-0000-0000-00005B050000}"/>
    <cellStyle name="Normal 2 5 2 4" xfId="1346" xr:uid="{00000000-0005-0000-0000-00005C050000}"/>
    <cellStyle name="Normal 2 5 3" xfId="1347" xr:uid="{00000000-0005-0000-0000-00005D050000}"/>
    <cellStyle name="Normal 2 5 3 2" xfId="1348" xr:uid="{00000000-0005-0000-0000-00005E050000}"/>
    <cellStyle name="Normal 2 5 3 2 2" xfId="1349" xr:uid="{00000000-0005-0000-0000-00005F050000}"/>
    <cellStyle name="Normal 2 5 3 3" xfId="1350" xr:uid="{00000000-0005-0000-0000-000060050000}"/>
    <cellStyle name="Normal 2 5 4" xfId="1351" xr:uid="{00000000-0005-0000-0000-000061050000}"/>
    <cellStyle name="Normal 2 5 4 2" xfId="1352" xr:uid="{00000000-0005-0000-0000-000062050000}"/>
    <cellStyle name="Normal 2 5 4 2 2" xfId="1353" xr:uid="{00000000-0005-0000-0000-000063050000}"/>
    <cellStyle name="Normal 2 5 4 3" xfId="1354" xr:uid="{00000000-0005-0000-0000-000064050000}"/>
    <cellStyle name="Normal 2 5 5" xfId="1355" xr:uid="{00000000-0005-0000-0000-000065050000}"/>
    <cellStyle name="Normal 2 5 5 2" xfId="1356" xr:uid="{00000000-0005-0000-0000-000066050000}"/>
    <cellStyle name="Normal 2 5 6" xfId="1357" xr:uid="{00000000-0005-0000-0000-000067050000}"/>
    <cellStyle name="Normal 2 5_COAB-Prop-2-010112-DRAFT" xfId="1358" xr:uid="{00000000-0005-0000-0000-000068050000}"/>
    <cellStyle name="Normal 2 6" xfId="1359" xr:uid="{00000000-0005-0000-0000-000069050000}"/>
    <cellStyle name="Normal 2 6 2" xfId="1360" xr:uid="{00000000-0005-0000-0000-00006A050000}"/>
    <cellStyle name="Normal 2 6 2 2" xfId="1361" xr:uid="{00000000-0005-0000-0000-00006B050000}"/>
    <cellStyle name="Normal 2 6 2 2 2" xfId="1362" xr:uid="{00000000-0005-0000-0000-00006C050000}"/>
    <cellStyle name="Normal 2 6 2 2 2 2" xfId="1363" xr:uid="{00000000-0005-0000-0000-00006D050000}"/>
    <cellStyle name="Normal 2 6 2 2 3" xfId="1364" xr:uid="{00000000-0005-0000-0000-00006E050000}"/>
    <cellStyle name="Normal 2 6 2 3" xfId="1365" xr:uid="{00000000-0005-0000-0000-00006F050000}"/>
    <cellStyle name="Normal 2 6 2 3 2" xfId="1366" xr:uid="{00000000-0005-0000-0000-000070050000}"/>
    <cellStyle name="Normal 2 6 2 3 2 2" xfId="1367" xr:uid="{00000000-0005-0000-0000-000071050000}"/>
    <cellStyle name="Normal 2 6 2 3 3" xfId="1368" xr:uid="{00000000-0005-0000-0000-000072050000}"/>
    <cellStyle name="Normal 2 6 2 4" xfId="1369" xr:uid="{00000000-0005-0000-0000-000073050000}"/>
    <cellStyle name="Normal 2 6 2 4 2" xfId="1370" xr:uid="{00000000-0005-0000-0000-000074050000}"/>
    <cellStyle name="Normal 2 6 2 5" xfId="1371" xr:uid="{00000000-0005-0000-0000-000075050000}"/>
    <cellStyle name="Normal 2 6 3" xfId="1372" xr:uid="{00000000-0005-0000-0000-000076050000}"/>
    <cellStyle name="Normal 2 6 3 2" xfId="1373" xr:uid="{00000000-0005-0000-0000-000077050000}"/>
    <cellStyle name="Normal 2 6 3 2 2" xfId="1374" xr:uid="{00000000-0005-0000-0000-000078050000}"/>
    <cellStyle name="Normal 2 6 3 3" xfId="1375" xr:uid="{00000000-0005-0000-0000-000079050000}"/>
    <cellStyle name="Normal 2 6 4" xfId="1376" xr:uid="{00000000-0005-0000-0000-00007A050000}"/>
    <cellStyle name="Normal 2 6 4 2" xfId="1377" xr:uid="{00000000-0005-0000-0000-00007B050000}"/>
    <cellStyle name="Normal 2 6 4 2 2" xfId="1378" xr:uid="{00000000-0005-0000-0000-00007C050000}"/>
    <cellStyle name="Normal 2 6 4 2 2 2" xfId="1379" xr:uid="{00000000-0005-0000-0000-00007D050000}"/>
    <cellStyle name="Normal 2 6 4 2 3" xfId="1380" xr:uid="{00000000-0005-0000-0000-00007E050000}"/>
    <cellStyle name="Normal 2 6 4 3" xfId="1381" xr:uid="{00000000-0005-0000-0000-00007F050000}"/>
    <cellStyle name="Normal 2 6 4 3 2" xfId="1382" xr:uid="{00000000-0005-0000-0000-000080050000}"/>
    <cellStyle name="Normal 2 6 4 4" xfId="1383" xr:uid="{00000000-0005-0000-0000-000081050000}"/>
    <cellStyle name="Normal 2 6 4_COAB-Prop-2-010112-DRAFT" xfId="1384" xr:uid="{00000000-0005-0000-0000-000082050000}"/>
    <cellStyle name="Normal 2 6 5" xfId="1385" xr:uid="{00000000-0005-0000-0000-000083050000}"/>
    <cellStyle name="Normal 2 6 5 2" xfId="1386" xr:uid="{00000000-0005-0000-0000-000084050000}"/>
    <cellStyle name="Normal 2 6 5 2 2" xfId="1387" xr:uid="{00000000-0005-0000-0000-000085050000}"/>
    <cellStyle name="Normal 2 6 5 3" xfId="1388" xr:uid="{00000000-0005-0000-0000-000086050000}"/>
    <cellStyle name="Normal 2 6 6" xfId="1389" xr:uid="{00000000-0005-0000-0000-000087050000}"/>
    <cellStyle name="Normal 2 6 6 2" xfId="1390" xr:uid="{00000000-0005-0000-0000-000088050000}"/>
    <cellStyle name="Normal 2 6 6 2 2" xfId="1391" xr:uid="{00000000-0005-0000-0000-000089050000}"/>
    <cellStyle name="Normal 2 6 6 3" xfId="1392" xr:uid="{00000000-0005-0000-0000-00008A050000}"/>
    <cellStyle name="Normal 2 6 7" xfId="1393" xr:uid="{00000000-0005-0000-0000-00008B050000}"/>
    <cellStyle name="Normal 2 6 7 2" xfId="1394" xr:uid="{00000000-0005-0000-0000-00008C050000}"/>
    <cellStyle name="Normal 2 6 8" xfId="1395" xr:uid="{00000000-0005-0000-0000-00008D050000}"/>
    <cellStyle name="Normal 2 6_COAB-Prop-2-010112-DRAFT" xfId="1396" xr:uid="{00000000-0005-0000-0000-00008E050000}"/>
    <cellStyle name="Normal 2 7" xfId="1397" xr:uid="{00000000-0005-0000-0000-00008F050000}"/>
    <cellStyle name="Normal 2 7 2" xfId="1398" xr:uid="{00000000-0005-0000-0000-000090050000}"/>
    <cellStyle name="Normal 2 7 2 2" xfId="1399" xr:uid="{00000000-0005-0000-0000-000091050000}"/>
    <cellStyle name="Normal 2 7 2 2 2" xfId="1400" xr:uid="{00000000-0005-0000-0000-000092050000}"/>
    <cellStyle name="Normal 2 7 2 3" xfId="1401" xr:uid="{00000000-0005-0000-0000-000093050000}"/>
    <cellStyle name="Normal 2 7 3" xfId="1402" xr:uid="{00000000-0005-0000-0000-000094050000}"/>
    <cellStyle name="Normal 2 7 3 2" xfId="1403" xr:uid="{00000000-0005-0000-0000-000095050000}"/>
    <cellStyle name="Normal 2 7 3 2 2" xfId="1404" xr:uid="{00000000-0005-0000-0000-000096050000}"/>
    <cellStyle name="Normal 2 7 3 3" xfId="1405" xr:uid="{00000000-0005-0000-0000-000097050000}"/>
    <cellStyle name="Normal 2 7 4" xfId="1406" xr:uid="{00000000-0005-0000-0000-000098050000}"/>
    <cellStyle name="Normal 2 7 4 2" xfId="1407" xr:uid="{00000000-0005-0000-0000-000099050000}"/>
    <cellStyle name="Normal 2 7 5" xfId="1408" xr:uid="{00000000-0005-0000-0000-00009A050000}"/>
    <cellStyle name="Normal 2 7_COAB-Prop-2-010112-DRAFT" xfId="1409" xr:uid="{00000000-0005-0000-0000-00009B050000}"/>
    <cellStyle name="Normal 2 8" xfId="1410" xr:uid="{00000000-0005-0000-0000-00009C050000}"/>
    <cellStyle name="Normal 2 8 2" xfId="1411" xr:uid="{00000000-0005-0000-0000-00009D050000}"/>
    <cellStyle name="Normal 2 8 2 2" xfId="1412" xr:uid="{00000000-0005-0000-0000-00009E050000}"/>
    <cellStyle name="Normal 2 8 2 2 2" xfId="1413" xr:uid="{00000000-0005-0000-0000-00009F050000}"/>
    <cellStyle name="Normal 2 8 2 3" xfId="1414" xr:uid="{00000000-0005-0000-0000-0000A0050000}"/>
    <cellStyle name="Normal 2 8 3" xfId="1415" xr:uid="{00000000-0005-0000-0000-0000A1050000}"/>
    <cellStyle name="Normal 2 8 3 2" xfId="1416" xr:uid="{00000000-0005-0000-0000-0000A2050000}"/>
    <cellStyle name="Normal 2 8 4" xfId="1417" xr:uid="{00000000-0005-0000-0000-0000A3050000}"/>
    <cellStyle name="Normal 2 9" xfId="1418" xr:uid="{00000000-0005-0000-0000-0000A4050000}"/>
    <cellStyle name="Normal 2 9 2" xfId="1419" xr:uid="{00000000-0005-0000-0000-0000A5050000}"/>
    <cellStyle name="Normal 2 9 2 2" xfId="1420" xr:uid="{00000000-0005-0000-0000-0000A6050000}"/>
    <cellStyle name="Normal 2 9 2 2 2" xfId="1421" xr:uid="{00000000-0005-0000-0000-0000A7050000}"/>
    <cellStyle name="Normal 2 9 2 3" xfId="1422" xr:uid="{00000000-0005-0000-0000-0000A8050000}"/>
    <cellStyle name="Normal 2 9 3" xfId="1423" xr:uid="{00000000-0005-0000-0000-0000A9050000}"/>
    <cellStyle name="Normal 2 9 3 2" xfId="1424" xr:uid="{00000000-0005-0000-0000-0000AA050000}"/>
    <cellStyle name="Normal 2 9 4" xfId="1425" xr:uid="{00000000-0005-0000-0000-0000AB050000}"/>
    <cellStyle name="Normal 2_2009-2011 Actual_Budget_Projections" xfId="551" xr:uid="{00000000-0005-0000-0000-0000AC050000}"/>
    <cellStyle name="Normal 20" xfId="1426" xr:uid="{00000000-0005-0000-0000-0000AD050000}"/>
    <cellStyle name="Normal 20 2" xfId="1427" xr:uid="{00000000-0005-0000-0000-0000AE050000}"/>
    <cellStyle name="Normal 21" xfId="1428" xr:uid="{00000000-0005-0000-0000-0000AF050000}"/>
    <cellStyle name="Normal 21 2" xfId="1429" xr:uid="{00000000-0005-0000-0000-0000B0050000}"/>
    <cellStyle name="Normal 22" xfId="1430" xr:uid="{00000000-0005-0000-0000-0000B1050000}"/>
    <cellStyle name="Normal 22 2" xfId="1431" xr:uid="{00000000-0005-0000-0000-0000B2050000}"/>
    <cellStyle name="Normal 23" xfId="1432" xr:uid="{00000000-0005-0000-0000-0000B3050000}"/>
    <cellStyle name="Normal 23 2" xfId="1433" xr:uid="{00000000-0005-0000-0000-0000B4050000}"/>
    <cellStyle name="Normal 24" xfId="1434" xr:uid="{00000000-0005-0000-0000-0000B5050000}"/>
    <cellStyle name="Normal 24 2" xfId="1435" xr:uid="{00000000-0005-0000-0000-0000B6050000}"/>
    <cellStyle name="Normal 25" xfId="1436" xr:uid="{00000000-0005-0000-0000-0000B7050000}"/>
    <cellStyle name="Normal 25 2" xfId="1437" xr:uid="{00000000-0005-0000-0000-0000B8050000}"/>
    <cellStyle name="Normal 26" xfId="1438" xr:uid="{00000000-0005-0000-0000-0000B9050000}"/>
    <cellStyle name="Normal 26 2" xfId="1439" xr:uid="{00000000-0005-0000-0000-0000BA050000}"/>
    <cellStyle name="Normal 27" xfId="1440" xr:uid="{00000000-0005-0000-0000-0000BB050000}"/>
    <cellStyle name="Normal 27 2" xfId="1441" xr:uid="{00000000-0005-0000-0000-0000BC050000}"/>
    <cellStyle name="Normal 28" xfId="1442" xr:uid="{00000000-0005-0000-0000-0000BD050000}"/>
    <cellStyle name="Normal 28 2" xfId="1443" xr:uid="{00000000-0005-0000-0000-0000BE050000}"/>
    <cellStyle name="Normal 29" xfId="1444" xr:uid="{00000000-0005-0000-0000-0000BF050000}"/>
    <cellStyle name="Normal 29 2" xfId="1445" xr:uid="{00000000-0005-0000-0000-0000C0050000}"/>
    <cellStyle name="Normal 3" xfId="552" xr:uid="{00000000-0005-0000-0000-0000C1050000}"/>
    <cellStyle name="Normal 3 10" xfId="1446" xr:uid="{00000000-0005-0000-0000-0000C2050000}"/>
    <cellStyle name="Normal 3 10 2" xfId="1447" xr:uid="{00000000-0005-0000-0000-0000C3050000}"/>
    <cellStyle name="Normal 3 10 2 2" xfId="1448" xr:uid="{00000000-0005-0000-0000-0000C4050000}"/>
    <cellStyle name="Normal 3 10 2 2 2" xfId="1449" xr:uid="{00000000-0005-0000-0000-0000C5050000}"/>
    <cellStyle name="Normal 3 10 2 2 2 2" xfId="1450" xr:uid="{00000000-0005-0000-0000-0000C6050000}"/>
    <cellStyle name="Normal 3 10 2 2 2 2 2" xfId="3973" xr:uid="{00000000-0005-0000-0000-0000C7050000}"/>
    <cellStyle name="Normal 3 10 2 2 2 2 2 2" xfId="4439" xr:uid="{00000000-0005-0000-0000-0000C8050000}"/>
    <cellStyle name="Normal 3 10 2 2 2 2 3" xfId="4239" xr:uid="{00000000-0005-0000-0000-0000C9050000}"/>
    <cellStyle name="Normal 3 10 2 2 2 3" xfId="3972" xr:uid="{00000000-0005-0000-0000-0000CA050000}"/>
    <cellStyle name="Normal 3 10 2 2 2 3 2" xfId="4438" xr:uid="{00000000-0005-0000-0000-0000CB050000}"/>
    <cellStyle name="Normal 3 10 2 2 2 4" xfId="4238" xr:uid="{00000000-0005-0000-0000-0000CC050000}"/>
    <cellStyle name="Normal 3 10 2 2 3" xfId="1451" xr:uid="{00000000-0005-0000-0000-0000CD050000}"/>
    <cellStyle name="Normal 3 10 2 2 3 2" xfId="3974" xr:uid="{00000000-0005-0000-0000-0000CE050000}"/>
    <cellStyle name="Normal 3 10 2 2 3 2 2" xfId="4440" xr:uid="{00000000-0005-0000-0000-0000CF050000}"/>
    <cellStyle name="Normal 3 10 2 2 3 3" xfId="4240" xr:uid="{00000000-0005-0000-0000-0000D0050000}"/>
    <cellStyle name="Normal 3 10 2 2 4" xfId="3971" xr:uid="{00000000-0005-0000-0000-0000D1050000}"/>
    <cellStyle name="Normal 3 10 2 2 4 2" xfId="4437" xr:uid="{00000000-0005-0000-0000-0000D2050000}"/>
    <cellStyle name="Normal 3 10 2 2 5" xfId="4237" xr:uid="{00000000-0005-0000-0000-0000D3050000}"/>
    <cellStyle name="Normal 3 10 2 3" xfId="1452" xr:uid="{00000000-0005-0000-0000-0000D4050000}"/>
    <cellStyle name="Normal 3 10 2 3 2" xfId="1453" xr:uid="{00000000-0005-0000-0000-0000D5050000}"/>
    <cellStyle name="Normal 3 10 2 3 2 2" xfId="3976" xr:uid="{00000000-0005-0000-0000-0000D6050000}"/>
    <cellStyle name="Normal 3 10 2 3 2 2 2" xfId="4442" xr:uid="{00000000-0005-0000-0000-0000D7050000}"/>
    <cellStyle name="Normal 3 10 2 3 2 3" xfId="4242" xr:uid="{00000000-0005-0000-0000-0000D8050000}"/>
    <cellStyle name="Normal 3 10 2 3 3" xfId="3975" xr:uid="{00000000-0005-0000-0000-0000D9050000}"/>
    <cellStyle name="Normal 3 10 2 3 3 2" xfId="4441" xr:uid="{00000000-0005-0000-0000-0000DA050000}"/>
    <cellStyle name="Normal 3 10 2 3 4" xfId="4241" xr:uid="{00000000-0005-0000-0000-0000DB050000}"/>
    <cellStyle name="Normal 3 10 2 4" xfId="1454" xr:uid="{00000000-0005-0000-0000-0000DC050000}"/>
    <cellStyle name="Normal 3 10 2 4 2" xfId="3977" xr:uid="{00000000-0005-0000-0000-0000DD050000}"/>
    <cellStyle name="Normal 3 10 2 4 2 2" xfId="4443" xr:uid="{00000000-0005-0000-0000-0000DE050000}"/>
    <cellStyle name="Normal 3 10 2 4 3" xfId="4243" xr:uid="{00000000-0005-0000-0000-0000DF050000}"/>
    <cellStyle name="Normal 3 10 2 5" xfId="3970" xr:uid="{00000000-0005-0000-0000-0000E0050000}"/>
    <cellStyle name="Normal 3 10 2 5 2" xfId="4436" xr:uid="{00000000-0005-0000-0000-0000E1050000}"/>
    <cellStyle name="Normal 3 10 2 6" xfId="4236" xr:uid="{00000000-0005-0000-0000-0000E2050000}"/>
    <cellStyle name="Normal 3 10 3" xfId="1455" xr:uid="{00000000-0005-0000-0000-0000E3050000}"/>
    <cellStyle name="Normal 3 10 3 2" xfId="1456" xr:uid="{00000000-0005-0000-0000-0000E4050000}"/>
    <cellStyle name="Normal 3 10 3 2 2" xfId="1457" xr:uid="{00000000-0005-0000-0000-0000E5050000}"/>
    <cellStyle name="Normal 3 10 3 2 2 2" xfId="3980" xr:uid="{00000000-0005-0000-0000-0000E6050000}"/>
    <cellStyle name="Normal 3 10 3 2 2 2 2" xfId="4446" xr:uid="{00000000-0005-0000-0000-0000E7050000}"/>
    <cellStyle name="Normal 3 10 3 2 2 3" xfId="4246" xr:uid="{00000000-0005-0000-0000-0000E8050000}"/>
    <cellStyle name="Normal 3 10 3 2 3" xfId="3979" xr:uid="{00000000-0005-0000-0000-0000E9050000}"/>
    <cellStyle name="Normal 3 10 3 2 3 2" xfId="4445" xr:uid="{00000000-0005-0000-0000-0000EA050000}"/>
    <cellStyle name="Normal 3 10 3 2 4" xfId="4245" xr:uid="{00000000-0005-0000-0000-0000EB050000}"/>
    <cellStyle name="Normal 3 10 3 3" xfId="1458" xr:uid="{00000000-0005-0000-0000-0000EC050000}"/>
    <cellStyle name="Normal 3 10 3 3 2" xfId="3981" xr:uid="{00000000-0005-0000-0000-0000ED050000}"/>
    <cellStyle name="Normal 3 10 3 3 2 2" xfId="4447" xr:uid="{00000000-0005-0000-0000-0000EE050000}"/>
    <cellStyle name="Normal 3 10 3 3 3" xfId="4247" xr:uid="{00000000-0005-0000-0000-0000EF050000}"/>
    <cellStyle name="Normal 3 10 3 4" xfId="3978" xr:uid="{00000000-0005-0000-0000-0000F0050000}"/>
    <cellStyle name="Normal 3 10 3 4 2" xfId="4444" xr:uid="{00000000-0005-0000-0000-0000F1050000}"/>
    <cellStyle name="Normal 3 10 3 5" xfId="4244" xr:uid="{00000000-0005-0000-0000-0000F2050000}"/>
    <cellStyle name="Normal 3 10 4" xfId="1459" xr:uid="{00000000-0005-0000-0000-0000F3050000}"/>
    <cellStyle name="Normal 3 10 4 2" xfId="1460" xr:uid="{00000000-0005-0000-0000-0000F4050000}"/>
    <cellStyle name="Normal 3 10 4 2 2" xfId="3983" xr:uid="{00000000-0005-0000-0000-0000F5050000}"/>
    <cellStyle name="Normal 3 10 4 2 2 2" xfId="4449" xr:uid="{00000000-0005-0000-0000-0000F6050000}"/>
    <cellStyle name="Normal 3 10 4 2 3" xfId="4249" xr:uid="{00000000-0005-0000-0000-0000F7050000}"/>
    <cellStyle name="Normal 3 10 4 3" xfId="3982" xr:uid="{00000000-0005-0000-0000-0000F8050000}"/>
    <cellStyle name="Normal 3 10 4 3 2" xfId="4448" xr:uid="{00000000-0005-0000-0000-0000F9050000}"/>
    <cellStyle name="Normal 3 10 4 4" xfId="4248" xr:uid="{00000000-0005-0000-0000-0000FA050000}"/>
    <cellStyle name="Normal 3 10 5" xfId="1461" xr:uid="{00000000-0005-0000-0000-0000FB050000}"/>
    <cellStyle name="Normal 3 10 5 2" xfId="3984" xr:uid="{00000000-0005-0000-0000-0000FC050000}"/>
    <cellStyle name="Normal 3 10 5 2 2" xfId="4450" xr:uid="{00000000-0005-0000-0000-0000FD050000}"/>
    <cellStyle name="Normal 3 10 5 3" xfId="4250" xr:uid="{00000000-0005-0000-0000-0000FE050000}"/>
    <cellStyle name="Normal 3 10 6" xfId="3969" xr:uid="{00000000-0005-0000-0000-0000FF050000}"/>
    <cellStyle name="Normal 3 10 6 2" xfId="4435" xr:uid="{00000000-0005-0000-0000-000000060000}"/>
    <cellStyle name="Normal 3 10 7" xfId="4235" xr:uid="{00000000-0005-0000-0000-000001060000}"/>
    <cellStyle name="Normal 3 11" xfId="1462" xr:uid="{00000000-0005-0000-0000-000002060000}"/>
    <cellStyle name="Normal 3 2" xfId="553" xr:uid="{00000000-0005-0000-0000-000003060000}"/>
    <cellStyle name="Normal 3 2 2" xfId="1463" xr:uid="{00000000-0005-0000-0000-000004060000}"/>
    <cellStyle name="Normal 3 2 2 2" xfId="1464" xr:uid="{00000000-0005-0000-0000-000005060000}"/>
    <cellStyle name="Normal 3 2 2 2 2" xfId="1465" xr:uid="{00000000-0005-0000-0000-000006060000}"/>
    <cellStyle name="Normal 3 2 2 3" xfId="1466" xr:uid="{00000000-0005-0000-0000-000007060000}"/>
    <cellStyle name="Normal 3 2 3" xfId="1467" xr:uid="{00000000-0005-0000-0000-000008060000}"/>
    <cellStyle name="Normal 3 2 3 2" xfId="1468" xr:uid="{00000000-0005-0000-0000-000009060000}"/>
    <cellStyle name="Normal 3 2 4" xfId="1469" xr:uid="{00000000-0005-0000-0000-00000A060000}"/>
    <cellStyle name="Normal 3 2 4 2" xfId="1470" xr:uid="{00000000-0005-0000-0000-00000B060000}"/>
    <cellStyle name="Normal 3 2 5" xfId="1471" xr:uid="{00000000-0005-0000-0000-00000C060000}"/>
    <cellStyle name="Normal 3 2 5 2" xfId="1472" xr:uid="{00000000-0005-0000-0000-00000D060000}"/>
    <cellStyle name="Normal 3 2 6" xfId="1473" xr:uid="{00000000-0005-0000-0000-00000E060000}"/>
    <cellStyle name="Normal 3 2 7" xfId="3857" xr:uid="{00000000-0005-0000-0000-00000F060000}"/>
    <cellStyle name="Normal 3 3" xfId="554" xr:uid="{00000000-0005-0000-0000-000010060000}"/>
    <cellStyle name="Normal 3 3 2" xfId="1474" xr:uid="{00000000-0005-0000-0000-000011060000}"/>
    <cellStyle name="Normal 3 3 2 2" xfId="1475" xr:uid="{00000000-0005-0000-0000-000012060000}"/>
    <cellStyle name="Normal 3 3 2 2 2" xfId="1476" xr:uid="{00000000-0005-0000-0000-000013060000}"/>
    <cellStyle name="Normal 3 3 2 3" xfId="1477" xr:uid="{00000000-0005-0000-0000-000014060000}"/>
    <cellStyle name="Normal 3 3 3" xfId="1478" xr:uid="{00000000-0005-0000-0000-000015060000}"/>
    <cellStyle name="Normal 3 3 3 2" xfId="1479" xr:uid="{00000000-0005-0000-0000-000016060000}"/>
    <cellStyle name="Normal 3 3 3 2 2" xfId="1480" xr:uid="{00000000-0005-0000-0000-000017060000}"/>
    <cellStyle name="Normal 3 3 3 3" xfId="1481" xr:uid="{00000000-0005-0000-0000-000018060000}"/>
    <cellStyle name="Normal 3 3 4" xfId="1482" xr:uid="{00000000-0005-0000-0000-000019060000}"/>
    <cellStyle name="Normal 3 3 4 2" xfId="1483" xr:uid="{00000000-0005-0000-0000-00001A060000}"/>
    <cellStyle name="Normal 3 3 5" xfId="1484" xr:uid="{00000000-0005-0000-0000-00001B060000}"/>
    <cellStyle name="Normal 3 3 6" xfId="3858" xr:uid="{00000000-0005-0000-0000-00001C060000}"/>
    <cellStyle name="Normal 3 3_COAB-Prop-2-010112-DRAFT" xfId="1485" xr:uid="{00000000-0005-0000-0000-00001D060000}"/>
    <cellStyle name="Normal 3 4" xfId="555" xr:uid="{00000000-0005-0000-0000-00001E060000}"/>
    <cellStyle name="Normal 3 4 2" xfId="1486" xr:uid="{00000000-0005-0000-0000-00001F060000}"/>
    <cellStyle name="Normal 3 4 2 2" xfId="1487" xr:uid="{00000000-0005-0000-0000-000020060000}"/>
    <cellStyle name="Normal 3 4 2 2 2" xfId="1488" xr:uid="{00000000-0005-0000-0000-000021060000}"/>
    <cellStyle name="Normal 3 4 2 2 2 2" xfId="1489" xr:uid="{00000000-0005-0000-0000-000022060000}"/>
    <cellStyle name="Normal 3 4 2 2 2 2 2" xfId="1490" xr:uid="{00000000-0005-0000-0000-000023060000}"/>
    <cellStyle name="Normal 3 4 2 2 2 2 2 2" xfId="1491" xr:uid="{00000000-0005-0000-0000-000024060000}"/>
    <cellStyle name="Normal 3 4 2 2 2 2 2 2 2" xfId="3988" xr:uid="{00000000-0005-0000-0000-000025060000}"/>
    <cellStyle name="Normal 3 4 2 2 2 2 2 2 2 2" xfId="4454" xr:uid="{00000000-0005-0000-0000-000026060000}"/>
    <cellStyle name="Normal 3 4 2 2 2 2 2 2 3" xfId="4254" xr:uid="{00000000-0005-0000-0000-000027060000}"/>
    <cellStyle name="Normal 3 4 2 2 2 2 2 3" xfId="3987" xr:uid="{00000000-0005-0000-0000-000028060000}"/>
    <cellStyle name="Normal 3 4 2 2 2 2 2 3 2" xfId="4453" xr:uid="{00000000-0005-0000-0000-000029060000}"/>
    <cellStyle name="Normal 3 4 2 2 2 2 2 4" xfId="4253" xr:uid="{00000000-0005-0000-0000-00002A060000}"/>
    <cellStyle name="Normal 3 4 2 2 2 2 3" xfId="1492" xr:uid="{00000000-0005-0000-0000-00002B060000}"/>
    <cellStyle name="Normal 3 4 2 2 2 2 3 2" xfId="3989" xr:uid="{00000000-0005-0000-0000-00002C060000}"/>
    <cellStyle name="Normal 3 4 2 2 2 2 3 2 2" xfId="4455" xr:uid="{00000000-0005-0000-0000-00002D060000}"/>
    <cellStyle name="Normal 3 4 2 2 2 2 3 3" xfId="4255" xr:uid="{00000000-0005-0000-0000-00002E060000}"/>
    <cellStyle name="Normal 3 4 2 2 2 2 4" xfId="3986" xr:uid="{00000000-0005-0000-0000-00002F060000}"/>
    <cellStyle name="Normal 3 4 2 2 2 2 4 2" xfId="4452" xr:uid="{00000000-0005-0000-0000-000030060000}"/>
    <cellStyle name="Normal 3 4 2 2 2 2 5" xfId="4252" xr:uid="{00000000-0005-0000-0000-000031060000}"/>
    <cellStyle name="Normal 3 4 2 2 2 3" xfId="1493" xr:uid="{00000000-0005-0000-0000-000032060000}"/>
    <cellStyle name="Normal 3 4 2 2 2 3 2" xfId="1494" xr:uid="{00000000-0005-0000-0000-000033060000}"/>
    <cellStyle name="Normal 3 4 2 2 2 3 2 2" xfId="3991" xr:uid="{00000000-0005-0000-0000-000034060000}"/>
    <cellStyle name="Normal 3 4 2 2 2 3 2 2 2" xfId="4457" xr:uid="{00000000-0005-0000-0000-000035060000}"/>
    <cellStyle name="Normal 3 4 2 2 2 3 2 3" xfId="4257" xr:uid="{00000000-0005-0000-0000-000036060000}"/>
    <cellStyle name="Normal 3 4 2 2 2 3 3" xfId="3990" xr:uid="{00000000-0005-0000-0000-000037060000}"/>
    <cellStyle name="Normal 3 4 2 2 2 3 3 2" xfId="4456" xr:uid="{00000000-0005-0000-0000-000038060000}"/>
    <cellStyle name="Normal 3 4 2 2 2 3 4" xfId="4256" xr:uid="{00000000-0005-0000-0000-000039060000}"/>
    <cellStyle name="Normal 3 4 2 2 2 4" xfId="1495" xr:uid="{00000000-0005-0000-0000-00003A060000}"/>
    <cellStyle name="Normal 3 4 2 2 2 4 2" xfId="3992" xr:uid="{00000000-0005-0000-0000-00003B060000}"/>
    <cellStyle name="Normal 3 4 2 2 2 4 2 2" xfId="4458" xr:uid="{00000000-0005-0000-0000-00003C060000}"/>
    <cellStyle name="Normal 3 4 2 2 2 4 3" xfId="4258" xr:uid="{00000000-0005-0000-0000-00003D060000}"/>
    <cellStyle name="Normal 3 4 2 2 2 5" xfId="3985" xr:uid="{00000000-0005-0000-0000-00003E060000}"/>
    <cellStyle name="Normal 3 4 2 2 2 5 2" xfId="4451" xr:uid="{00000000-0005-0000-0000-00003F060000}"/>
    <cellStyle name="Normal 3 4 2 2 2 6" xfId="4251" xr:uid="{00000000-0005-0000-0000-000040060000}"/>
    <cellStyle name="Normal 3 4 3" xfId="1496" xr:uid="{00000000-0005-0000-0000-000041060000}"/>
    <cellStyle name="Normal 3 4 3 2" xfId="1497" xr:uid="{00000000-0005-0000-0000-000042060000}"/>
    <cellStyle name="Normal 3 4 3 2 2" xfId="1498" xr:uid="{00000000-0005-0000-0000-000043060000}"/>
    <cellStyle name="Normal 3 4 3 2 2 2" xfId="3995" xr:uid="{00000000-0005-0000-0000-000044060000}"/>
    <cellStyle name="Normal 3 4 3 2 2 2 2" xfId="4461" xr:uid="{00000000-0005-0000-0000-000045060000}"/>
    <cellStyle name="Normal 3 4 3 2 2 3" xfId="4261" xr:uid="{00000000-0005-0000-0000-000046060000}"/>
    <cellStyle name="Normal 3 4 3 2 3" xfId="3994" xr:uid="{00000000-0005-0000-0000-000047060000}"/>
    <cellStyle name="Normal 3 4 3 2 3 2" xfId="4460" xr:uid="{00000000-0005-0000-0000-000048060000}"/>
    <cellStyle name="Normal 3 4 3 2 4" xfId="4260" xr:uid="{00000000-0005-0000-0000-000049060000}"/>
    <cellStyle name="Normal 3 4 3 3" xfId="1499" xr:uid="{00000000-0005-0000-0000-00004A060000}"/>
    <cellStyle name="Normal 3 4 3 3 2" xfId="3996" xr:uid="{00000000-0005-0000-0000-00004B060000}"/>
    <cellStyle name="Normal 3 4 3 3 2 2" xfId="4462" xr:uid="{00000000-0005-0000-0000-00004C060000}"/>
    <cellStyle name="Normal 3 4 3 3 3" xfId="4262" xr:uid="{00000000-0005-0000-0000-00004D060000}"/>
    <cellStyle name="Normal 3 4 3 4" xfId="3993" xr:uid="{00000000-0005-0000-0000-00004E060000}"/>
    <cellStyle name="Normal 3 4 3 4 2" xfId="4459" xr:uid="{00000000-0005-0000-0000-00004F060000}"/>
    <cellStyle name="Normal 3 4 3 5" xfId="4259" xr:uid="{00000000-0005-0000-0000-000050060000}"/>
    <cellStyle name="Normal 3 4 4" xfId="1500" xr:uid="{00000000-0005-0000-0000-000051060000}"/>
    <cellStyle name="Normal 3 4 4 2" xfId="1501" xr:uid="{00000000-0005-0000-0000-000052060000}"/>
    <cellStyle name="Normal 3 4 4 2 2" xfId="3998" xr:uid="{00000000-0005-0000-0000-000053060000}"/>
    <cellStyle name="Normal 3 4 4 2 2 2" xfId="4464" xr:uid="{00000000-0005-0000-0000-000054060000}"/>
    <cellStyle name="Normal 3 4 4 2 3" xfId="4264" xr:uid="{00000000-0005-0000-0000-000055060000}"/>
    <cellStyle name="Normal 3 4 4 3" xfId="3997" xr:uid="{00000000-0005-0000-0000-000056060000}"/>
    <cellStyle name="Normal 3 4 4 3 2" xfId="4463" xr:uid="{00000000-0005-0000-0000-000057060000}"/>
    <cellStyle name="Normal 3 4 4 4" xfId="4263" xr:uid="{00000000-0005-0000-0000-000058060000}"/>
    <cellStyle name="Normal 3 4 5" xfId="1502" xr:uid="{00000000-0005-0000-0000-000059060000}"/>
    <cellStyle name="Normal 3 4 5 2" xfId="3999" xr:uid="{00000000-0005-0000-0000-00005A060000}"/>
    <cellStyle name="Normal 3 4 5 2 2" xfId="4465" xr:uid="{00000000-0005-0000-0000-00005B060000}"/>
    <cellStyle name="Normal 3 4 5 3" xfId="4265" xr:uid="{00000000-0005-0000-0000-00005C060000}"/>
    <cellStyle name="Normal 3 4 6" xfId="3859" xr:uid="{00000000-0005-0000-0000-00005D060000}"/>
    <cellStyle name="Normal 3 5" xfId="556" xr:uid="{00000000-0005-0000-0000-00005E060000}"/>
    <cellStyle name="Normal 3 5 2" xfId="1503" xr:uid="{00000000-0005-0000-0000-00005F060000}"/>
    <cellStyle name="Normal 3 5 2 2" xfId="1504" xr:uid="{00000000-0005-0000-0000-000060060000}"/>
    <cellStyle name="Normal 3 5 2 2 2" xfId="1505" xr:uid="{00000000-0005-0000-0000-000061060000}"/>
    <cellStyle name="Normal 3 5 2 2 2 2" xfId="1506" xr:uid="{00000000-0005-0000-0000-000062060000}"/>
    <cellStyle name="Normal 3 5 2 2 2 2 2" xfId="4003" xr:uid="{00000000-0005-0000-0000-000063060000}"/>
    <cellStyle name="Normal 3 5 2 2 2 2 2 2" xfId="4469" xr:uid="{00000000-0005-0000-0000-000064060000}"/>
    <cellStyle name="Normal 3 5 2 2 2 2 3" xfId="4269" xr:uid="{00000000-0005-0000-0000-000065060000}"/>
    <cellStyle name="Normal 3 5 2 2 2 3" xfId="4002" xr:uid="{00000000-0005-0000-0000-000066060000}"/>
    <cellStyle name="Normal 3 5 2 2 2 3 2" xfId="4468" xr:uid="{00000000-0005-0000-0000-000067060000}"/>
    <cellStyle name="Normal 3 5 2 2 2 4" xfId="4268" xr:uid="{00000000-0005-0000-0000-000068060000}"/>
    <cellStyle name="Normal 3 5 2 2 3" xfId="1507" xr:uid="{00000000-0005-0000-0000-000069060000}"/>
    <cellStyle name="Normal 3 5 2 2 3 2" xfId="4004" xr:uid="{00000000-0005-0000-0000-00006A060000}"/>
    <cellStyle name="Normal 3 5 2 2 3 2 2" xfId="4470" xr:uid="{00000000-0005-0000-0000-00006B060000}"/>
    <cellStyle name="Normal 3 5 2 2 3 3" xfId="4270" xr:uid="{00000000-0005-0000-0000-00006C060000}"/>
    <cellStyle name="Normal 3 5 2 2 4" xfId="4001" xr:uid="{00000000-0005-0000-0000-00006D060000}"/>
    <cellStyle name="Normal 3 5 2 2 4 2" xfId="4467" xr:uid="{00000000-0005-0000-0000-00006E060000}"/>
    <cellStyle name="Normal 3 5 2 2 5" xfId="4267" xr:uid="{00000000-0005-0000-0000-00006F060000}"/>
    <cellStyle name="Normal 3 5 2 3" xfId="1508" xr:uid="{00000000-0005-0000-0000-000070060000}"/>
    <cellStyle name="Normal 3 5 2 3 2" xfId="1509" xr:uid="{00000000-0005-0000-0000-000071060000}"/>
    <cellStyle name="Normal 3 5 2 3 2 2" xfId="4006" xr:uid="{00000000-0005-0000-0000-000072060000}"/>
    <cellStyle name="Normal 3 5 2 3 2 2 2" xfId="4472" xr:uid="{00000000-0005-0000-0000-000073060000}"/>
    <cellStyle name="Normal 3 5 2 3 2 3" xfId="4272" xr:uid="{00000000-0005-0000-0000-000074060000}"/>
    <cellStyle name="Normal 3 5 2 3 3" xfId="4005" xr:uid="{00000000-0005-0000-0000-000075060000}"/>
    <cellStyle name="Normal 3 5 2 3 3 2" xfId="4471" xr:uid="{00000000-0005-0000-0000-000076060000}"/>
    <cellStyle name="Normal 3 5 2 3 4" xfId="4271" xr:uid="{00000000-0005-0000-0000-000077060000}"/>
    <cellStyle name="Normal 3 5 2 4" xfId="1510" xr:uid="{00000000-0005-0000-0000-000078060000}"/>
    <cellStyle name="Normal 3 5 2 4 2" xfId="4007" xr:uid="{00000000-0005-0000-0000-000079060000}"/>
    <cellStyle name="Normal 3 5 2 4 2 2" xfId="4473" xr:uid="{00000000-0005-0000-0000-00007A060000}"/>
    <cellStyle name="Normal 3 5 2 4 3" xfId="4273" xr:uid="{00000000-0005-0000-0000-00007B060000}"/>
    <cellStyle name="Normal 3 5 2 5" xfId="4000" xr:uid="{00000000-0005-0000-0000-00007C060000}"/>
    <cellStyle name="Normal 3 5 2 5 2" xfId="4466" xr:uid="{00000000-0005-0000-0000-00007D060000}"/>
    <cellStyle name="Normal 3 5 2 6" xfId="4266" xr:uid="{00000000-0005-0000-0000-00007E060000}"/>
    <cellStyle name="Normal 3 5 3" xfId="1511" xr:uid="{00000000-0005-0000-0000-00007F060000}"/>
    <cellStyle name="Normal 3 5 3 2" xfId="1512" xr:uid="{00000000-0005-0000-0000-000080060000}"/>
    <cellStyle name="Normal 3 5 3 2 2" xfId="1513" xr:uid="{00000000-0005-0000-0000-000081060000}"/>
    <cellStyle name="Normal 3 5 3 2 2 2" xfId="4010" xr:uid="{00000000-0005-0000-0000-000082060000}"/>
    <cellStyle name="Normal 3 5 3 2 2 2 2" xfId="4476" xr:uid="{00000000-0005-0000-0000-000083060000}"/>
    <cellStyle name="Normal 3 5 3 2 2 3" xfId="4276" xr:uid="{00000000-0005-0000-0000-000084060000}"/>
    <cellStyle name="Normal 3 5 3 2 3" xfId="4009" xr:uid="{00000000-0005-0000-0000-000085060000}"/>
    <cellStyle name="Normal 3 5 3 2 3 2" xfId="4475" xr:uid="{00000000-0005-0000-0000-000086060000}"/>
    <cellStyle name="Normal 3 5 3 2 4" xfId="4275" xr:uid="{00000000-0005-0000-0000-000087060000}"/>
    <cellStyle name="Normal 3 5 3 3" xfId="1514" xr:uid="{00000000-0005-0000-0000-000088060000}"/>
    <cellStyle name="Normal 3 5 3 3 2" xfId="4011" xr:uid="{00000000-0005-0000-0000-000089060000}"/>
    <cellStyle name="Normal 3 5 3 3 2 2" xfId="4477" xr:uid="{00000000-0005-0000-0000-00008A060000}"/>
    <cellStyle name="Normal 3 5 3 3 3" xfId="4277" xr:uid="{00000000-0005-0000-0000-00008B060000}"/>
    <cellStyle name="Normal 3 5 3 4" xfId="4008" xr:uid="{00000000-0005-0000-0000-00008C060000}"/>
    <cellStyle name="Normal 3 5 3 4 2" xfId="4474" xr:uid="{00000000-0005-0000-0000-00008D060000}"/>
    <cellStyle name="Normal 3 5 3 5" xfId="4274" xr:uid="{00000000-0005-0000-0000-00008E060000}"/>
    <cellStyle name="Normal 3 5 4" xfId="1515" xr:uid="{00000000-0005-0000-0000-00008F060000}"/>
    <cellStyle name="Normal 3 5 4 2" xfId="1516" xr:uid="{00000000-0005-0000-0000-000090060000}"/>
    <cellStyle name="Normal 3 5 4 2 2" xfId="4013" xr:uid="{00000000-0005-0000-0000-000091060000}"/>
    <cellStyle name="Normal 3 5 4 2 2 2" xfId="4479" xr:uid="{00000000-0005-0000-0000-000092060000}"/>
    <cellStyle name="Normal 3 5 4 2 3" xfId="4279" xr:uid="{00000000-0005-0000-0000-000093060000}"/>
    <cellStyle name="Normal 3 5 4 3" xfId="4012" xr:uid="{00000000-0005-0000-0000-000094060000}"/>
    <cellStyle name="Normal 3 5 4 3 2" xfId="4478" xr:uid="{00000000-0005-0000-0000-000095060000}"/>
    <cellStyle name="Normal 3 5 4 4" xfId="4278" xr:uid="{00000000-0005-0000-0000-000096060000}"/>
    <cellStyle name="Normal 3 5 5" xfId="1517" xr:uid="{00000000-0005-0000-0000-000097060000}"/>
    <cellStyle name="Normal 3 5 5 2" xfId="4014" xr:uid="{00000000-0005-0000-0000-000098060000}"/>
    <cellStyle name="Normal 3 5 5 2 2" xfId="4480" xr:uid="{00000000-0005-0000-0000-000099060000}"/>
    <cellStyle name="Normal 3 5 5 3" xfId="4280" xr:uid="{00000000-0005-0000-0000-00009A060000}"/>
    <cellStyle name="Normal 3 5 6" xfId="3860" xr:uid="{00000000-0005-0000-0000-00009B060000}"/>
    <cellStyle name="Normal 3 6" xfId="557" xr:uid="{00000000-0005-0000-0000-00009C060000}"/>
    <cellStyle name="Normal 3 6 2" xfId="1518" xr:uid="{00000000-0005-0000-0000-00009D060000}"/>
    <cellStyle name="Normal 3 6 2 2" xfId="1519" xr:uid="{00000000-0005-0000-0000-00009E060000}"/>
    <cellStyle name="Normal 3 6 2 2 2" xfId="1520" xr:uid="{00000000-0005-0000-0000-00009F060000}"/>
    <cellStyle name="Normal 3 6 2 2 2 2" xfId="1521" xr:uid="{00000000-0005-0000-0000-0000A0060000}"/>
    <cellStyle name="Normal 3 6 2 2 2 2 2" xfId="4018" xr:uid="{00000000-0005-0000-0000-0000A1060000}"/>
    <cellStyle name="Normal 3 6 2 2 2 2 2 2" xfId="4484" xr:uid="{00000000-0005-0000-0000-0000A2060000}"/>
    <cellStyle name="Normal 3 6 2 2 2 2 3" xfId="4284" xr:uid="{00000000-0005-0000-0000-0000A3060000}"/>
    <cellStyle name="Normal 3 6 2 2 2 3" xfId="4017" xr:uid="{00000000-0005-0000-0000-0000A4060000}"/>
    <cellStyle name="Normal 3 6 2 2 2 3 2" xfId="4483" xr:uid="{00000000-0005-0000-0000-0000A5060000}"/>
    <cellStyle name="Normal 3 6 2 2 2 4" xfId="4283" xr:uid="{00000000-0005-0000-0000-0000A6060000}"/>
    <cellStyle name="Normal 3 6 2 2 3" xfId="1522" xr:uid="{00000000-0005-0000-0000-0000A7060000}"/>
    <cellStyle name="Normal 3 6 2 2 3 2" xfId="4019" xr:uid="{00000000-0005-0000-0000-0000A8060000}"/>
    <cellStyle name="Normal 3 6 2 2 3 2 2" xfId="4485" xr:uid="{00000000-0005-0000-0000-0000A9060000}"/>
    <cellStyle name="Normal 3 6 2 2 3 3" xfId="4285" xr:uid="{00000000-0005-0000-0000-0000AA060000}"/>
    <cellStyle name="Normal 3 6 2 2 4" xfId="4016" xr:uid="{00000000-0005-0000-0000-0000AB060000}"/>
    <cellStyle name="Normal 3 6 2 2 4 2" xfId="4482" xr:uid="{00000000-0005-0000-0000-0000AC060000}"/>
    <cellStyle name="Normal 3 6 2 2 5" xfId="4282" xr:uid="{00000000-0005-0000-0000-0000AD060000}"/>
    <cellStyle name="Normal 3 6 2 3" xfId="1523" xr:uid="{00000000-0005-0000-0000-0000AE060000}"/>
    <cellStyle name="Normal 3 6 2 3 2" xfId="1524" xr:uid="{00000000-0005-0000-0000-0000AF060000}"/>
    <cellStyle name="Normal 3 6 2 3 2 2" xfId="4021" xr:uid="{00000000-0005-0000-0000-0000B0060000}"/>
    <cellStyle name="Normal 3 6 2 3 2 2 2" xfId="4487" xr:uid="{00000000-0005-0000-0000-0000B1060000}"/>
    <cellStyle name="Normal 3 6 2 3 2 3" xfId="4287" xr:uid="{00000000-0005-0000-0000-0000B2060000}"/>
    <cellStyle name="Normal 3 6 2 3 3" xfId="4020" xr:uid="{00000000-0005-0000-0000-0000B3060000}"/>
    <cellStyle name="Normal 3 6 2 3 3 2" xfId="4486" xr:uid="{00000000-0005-0000-0000-0000B4060000}"/>
    <cellStyle name="Normal 3 6 2 3 4" xfId="4286" xr:uid="{00000000-0005-0000-0000-0000B5060000}"/>
    <cellStyle name="Normal 3 6 2 4" xfId="1525" xr:uid="{00000000-0005-0000-0000-0000B6060000}"/>
    <cellStyle name="Normal 3 6 2 4 2" xfId="4022" xr:uid="{00000000-0005-0000-0000-0000B7060000}"/>
    <cellStyle name="Normal 3 6 2 4 2 2" xfId="4488" xr:uid="{00000000-0005-0000-0000-0000B8060000}"/>
    <cellStyle name="Normal 3 6 2 4 3" xfId="4288" xr:uid="{00000000-0005-0000-0000-0000B9060000}"/>
    <cellStyle name="Normal 3 6 2 5" xfId="4015" xr:uid="{00000000-0005-0000-0000-0000BA060000}"/>
    <cellStyle name="Normal 3 6 2 5 2" xfId="4481" xr:uid="{00000000-0005-0000-0000-0000BB060000}"/>
    <cellStyle name="Normal 3 6 2 6" xfId="4281" xr:uid="{00000000-0005-0000-0000-0000BC060000}"/>
    <cellStyle name="Normal 3 6 3" xfId="1526" xr:uid="{00000000-0005-0000-0000-0000BD060000}"/>
    <cellStyle name="Normal 3 6 3 2" xfId="1527" xr:uid="{00000000-0005-0000-0000-0000BE060000}"/>
    <cellStyle name="Normal 3 6 3 2 2" xfId="1528" xr:uid="{00000000-0005-0000-0000-0000BF060000}"/>
    <cellStyle name="Normal 3 6 3 2 2 2" xfId="4025" xr:uid="{00000000-0005-0000-0000-0000C0060000}"/>
    <cellStyle name="Normal 3 6 3 2 2 2 2" xfId="4491" xr:uid="{00000000-0005-0000-0000-0000C1060000}"/>
    <cellStyle name="Normal 3 6 3 2 2 3" xfId="4291" xr:uid="{00000000-0005-0000-0000-0000C2060000}"/>
    <cellStyle name="Normal 3 6 3 2 3" xfId="4024" xr:uid="{00000000-0005-0000-0000-0000C3060000}"/>
    <cellStyle name="Normal 3 6 3 2 3 2" xfId="4490" xr:uid="{00000000-0005-0000-0000-0000C4060000}"/>
    <cellStyle name="Normal 3 6 3 2 4" xfId="4290" xr:uid="{00000000-0005-0000-0000-0000C5060000}"/>
    <cellStyle name="Normal 3 6 3 3" xfId="1529" xr:uid="{00000000-0005-0000-0000-0000C6060000}"/>
    <cellStyle name="Normal 3 6 3 3 2" xfId="4026" xr:uid="{00000000-0005-0000-0000-0000C7060000}"/>
    <cellStyle name="Normal 3 6 3 3 2 2" xfId="4492" xr:uid="{00000000-0005-0000-0000-0000C8060000}"/>
    <cellStyle name="Normal 3 6 3 3 3" xfId="4292" xr:uid="{00000000-0005-0000-0000-0000C9060000}"/>
    <cellStyle name="Normal 3 6 3 4" xfId="4023" xr:uid="{00000000-0005-0000-0000-0000CA060000}"/>
    <cellStyle name="Normal 3 6 3 4 2" xfId="4489" xr:uid="{00000000-0005-0000-0000-0000CB060000}"/>
    <cellStyle name="Normal 3 6 3 5" xfId="4289" xr:uid="{00000000-0005-0000-0000-0000CC060000}"/>
    <cellStyle name="Normal 3 6 4" xfId="1530" xr:uid="{00000000-0005-0000-0000-0000CD060000}"/>
    <cellStyle name="Normal 3 6 4 2" xfId="1531" xr:uid="{00000000-0005-0000-0000-0000CE060000}"/>
    <cellStyle name="Normal 3 6 4 2 2" xfId="4028" xr:uid="{00000000-0005-0000-0000-0000CF060000}"/>
    <cellStyle name="Normal 3 6 4 2 2 2" xfId="4494" xr:uid="{00000000-0005-0000-0000-0000D0060000}"/>
    <cellStyle name="Normal 3 6 4 2 3" xfId="4294" xr:uid="{00000000-0005-0000-0000-0000D1060000}"/>
    <cellStyle name="Normal 3 6 4 3" xfId="4027" xr:uid="{00000000-0005-0000-0000-0000D2060000}"/>
    <cellStyle name="Normal 3 6 4 3 2" xfId="4493" xr:uid="{00000000-0005-0000-0000-0000D3060000}"/>
    <cellStyle name="Normal 3 6 4 4" xfId="4293" xr:uid="{00000000-0005-0000-0000-0000D4060000}"/>
    <cellStyle name="Normal 3 6 5" xfId="1532" xr:uid="{00000000-0005-0000-0000-0000D5060000}"/>
    <cellStyle name="Normal 3 6 5 2" xfId="4029" xr:uid="{00000000-0005-0000-0000-0000D6060000}"/>
    <cellStyle name="Normal 3 6 5 2 2" xfId="4495" xr:uid="{00000000-0005-0000-0000-0000D7060000}"/>
    <cellStyle name="Normal 3 6 5 3" xfId="4295" xr:uid="{00000000-0005-0000-0000-0000D8060000}"/>
    <cellStyle name="Normal 3 6 6" xfId="3861" xr:uid="{00000000-0005-0000-0000-0000D9060000}"/>
    <cellStyle name="Normal 3 7" xfId="1533" xr:uid="{00000000-0005-0000-0000-0000DA060000}"/>
    <cellStyle name="Normal 3 7 2" xfId="1534" xr:uid="{00000000-0005-0000-0000-0000DB060000}"/>
    <cellStyle name="Normal 3 7 2 2" xfId="1535" xr:uid="{00000000-0005-0000-0000-0000DC060000}"/>
    <cellStyle name="Normal 3 7 2 2 2" xfId="1536" xr:uid="{00000000-0005-0000-0000-0000DD060000}"/>
    <cellStyle name="Normal 3 7 2 2 2 2" xfId="1537" xr:uid="{00000000-0005-0000-0000-0000DE060000}"/>
    <cellStyle name="Normal 3 7 2 2 2 2 2" xfId="4034" xr:uid="{00000000-0005-0000-0000-0000DF060000}"/>
    <cellStyle name="Normal 3 7 2 2 2 2 2 2" xfId="4500" xr:uid="{00000000-0005-0000-0000-0000E0060000}"/>
    <cellStyle name="Normal 3 7 2 2 2 2 3" xfId="4300" xr:uid="{00000000-0005-0000-0000-0000E1060000}"/>
    <cellStyle name="Normal 3 7 2 2 2 3" xfId="4033" xr:uid="{00000000-0005-0000-0000-0000E2060000}"/>
    <cellStyle name="Normal 3 7 2 2 2 3 2" xfId="4499" xr:uid="{00000000-0005-0000-0000-0000E3060000}"/>
    <cellStyle name="Normal 3 7 2 2 2 4" xfId="4299" xr:uid="{00000000-0005-0000-0000-0000E4060000}"/>
    <cellStyle name="Normal 3 7 2 2 3" xfId="1538" xr:uid="{00000000-0005-0000-0000-0000E5060000}"/>
    <cellStyle name="Normal 3 7 2 2 3 2" xfId="4035" xr:uid="{00000000-0005-0000-0000-0000E6060000}"/>
    <cellStyle name="Normal 3 7 2 2 3 2 2" xfId="4501" xr:uid="{00000000-0005-0000-0000-0000E7060000}"/>
    <cellStyle name="Normal 3 7 2 2 3 3" xfId="4301" xr:uid="{00000000-0005-0000-0000-0000E8060000}"/>
    <cellStyle name="Normal 3 7 2 2 4" xfId="4032" xr:uid="{00000000-0005-0000-0000-0000E9060000}"/>
    <cellStyle name="Normal 3 7 2 2 4 2" xfId="4498" xr:uid="{00000000-0005-0000-0000-0000EA060000}"/>
    <cellStyle name="Normal 3 7 2 2 5" xfId="4298" xr:uid="{00000000-0005-0000-0000-0000EB060000}"/>
    <cellStyle name="Normal 3 7 2 3" xfId="1539" xr:uid="{00000000-0005-0000-0000-0000EC060000}"/>
    <cellStyle name="Normal 3 7 2 3 2" xfId="1540" xr:uid="{00000000-0005-0000-0000-0000ED060000}"/>
    <cellStyle name="Normal 3 7 2 3 2 2" xfId="4037" xr:uid="{00000000-0005-0000-0000-0000EE060000}"/>
    <cellStyle name="Normal 3 7 2 3 2 2 2" xfId="4503" xr:uid="{00000000-0005-0000-0000-0000EF060000}"/>
    <cellStyle name="Normal 3 7 2 3 2 3" xfId="4303" xr:uid="{00000000-0005-0000-0000-0000F0060000}"/>
    <cellStyle name="Normal 3 7 2 3 3" xfId="4036" xr:uid="{00000000-0005-0000-0000-0000F1060000}"/>
    <cellStyle name="Normal 3 7 2 3 3 2" xfId="4502" xr:uid="{00000000-0005-0000-0000-0000F2060000}"/>
    <cellStyle name="Normal 3 7 2 3 4" xfId="4302" xr:uid="{00000000-0005-0000-0000-0000F3060000}"/>
    <cellStyle name="Normal 3 7 2 4" xfId="1541" xr:uid="{00000000-0005-0000-0000-0000F4060000}"/>
    <cellStyle name="Normal 3 7 2 4 2" xfId="4038" xr:uid="{00000000-0005-0000-0000-0000F5060000}"/>
    <cellStyle name="Normal 3 7 2 4 2 2" xfId="4504" xr:uid="{00000000-0005-0000-0000-0000F6060000}"/>
    <cellStyle name="Normal 3 7 2 4 3" xfId="4304" xr:uid="{00000000-0005-0000-0000-0000F7060000}"/>
    <cellStyle name="Normal 3 7 2 5" xfId="4031" xr:uid="{00000000-0005-0000-0000-0000F8060000}"/>
    <cellStyle name="Normal 3 7 2 5 2" xfId="4497" xr:uid="{00000000-0005-0000-0000-0000F9060000}"/>
    <cellStyle name="Normal 3 7 2 6" xfId="4297" xr:uid="{00000000-0005-0000-0000-0000FA060000}"/>
    <cellStyle name="Normal 3 7 3" xfId="1542" xr:uid="{00000000-0005-0000-0000-0000FB060000}"/>
    <cellStyle name="Normal 3 7 3 2" xfId="1543" xr:uid="{00000000-0005-0000-0000-0000FC060000}"/>
    <cellStyle name="Normal 3 7 3 2 2" xfId="1544" xr:uid="{00000000-0005-0000-0000-0000FD060000}"/>
    <cellStyle name="Normal 3 7 3 2 2 2" xfId="4041" xr:uid="{00000000-0005-0000-0000-0000FE060000}"/>
    <cellStyle name="Normal 3 7 3 2 2 2 2" xfId="4507" xr:uid="{00000000-0005-0000-0000-0000FF060000}"/>
    <cellStyle name="Normal 3 7 3 2 2 3" xfId="4307" xr:uid="{00000000-0005-0000-0000-000000070000}"/>
    <cellStyle name="Normal 3 7 3 2 3" xfId="4040" xr:uid="{00000000-0005-0000-0000-000001070000}"/>
    <cellStyle name="Normal 3 7 3 2 3 2" xfId="4506" xr:uid="{00000000-0005-0000-0000-000002070000}"/>
    <cellStyle name="Normal 3 7 3 2 4" xfId="4306" xr:uid="{00000000-0005-0000-0000-000003070000}"/>
    <cellStyle name="Normal 3 7 3 3" xfId="1545" xr:uid="{00000000-0005-0000-0000-000004070000}"/>
    <cellStyle name="Normal 3 7 3 3 2" xfId="4042" xr:uid="{00000000-0005-0000-0000-000005070000}"/>
    <cellStyle name="Normal 3 7 3 3 2 2" xfId="4508" xr:uid="{00000000-0005-0000-0000-000006070000}"/>
    <cellStyle name="Normal 3 7 3 3 3" xfId="4308" xr:uid="{00000000-0005-0000-0000-000007070000}"/>
    <cellStyle name="Normal 3 7 3 4" xfId="4039" xr:uid="{00000000-0005-0000-0000-000008070000}"/>
    <cellStyle name="Normal 3 7 3 4 2" xfId="4505" xr:uid="{00000000-0005-0000-0000-000009070000}"/>
    <cellStyle name="Normal 3 7 3 5" xfId="4305" xr:uid="{00000000-0005-0000-0000-00000A070000}"/>
    <cellStyle name="Normal 3 7 4" xfId="1546" xr:uid="{00000000-0005-0000-0000-00000B070000}"/>
    <cellStyle name="Normal 3 7 4 2" xfId="1547" xr:uid="{00000000-0005-0000-0000-00000C070000}"/>
    <cellStyle name="Normal 3 7 4 2 2" xfId="4044" xr:uid="{00000000-0005-0000-0000-00000D070000}"/>
    <cellStyle name="Normal 3 7 4 2 2 2" xfId="4510" xr:uid="{00000000-0005-0000-0000-00000E070000}"/>
    <cellStyle name="Normal 3 7 4 2 3" xfId="4310" xr:uid="{00000000-0005-0000-0000-00000F070000}"/>
    <cellStyle name="Normal 3 7 4 3" xfId="4043" xr:uid="{00000000-0005-0000-0000-000010070000}"/>
    <cellStyle name="Normal 3 7 4 3 2" xfId="4509" xr:uid="{00000000-0005-0000-0000-000011070000}"/>
    <cellStyle name="Normal 3 7 4 4" xfId="4309" xr:uid="{00000000-0005-0000-0000-000012070000}"/>
    <cellStyle name="Normal 3 7 5" xfId="1548" xr:uid="{00000000-0005-0000-0000-000013070000}"/>
    <cellStyle name="Normal 3 7 5 2" xfId="4045" xr:uid="{00000000-0005-0000-0000-000014070000}"/>
    <cellStyle name="Normal 3 7 5 2 2" xfId="4511" xr:uid="{00000000-0005-0000-0000-000015070000}"/>
    <cellStyle name="Normal 3 7 5 3" xfId="4311" xr:uid="{00000000-0005-0000-0000-000016070000}"/>
    <cellStyle name="Normal 3 7 6" xfId="4030" xr:uid="{00000000-0005-0000-0000-000017070000}"/>
    <cellStyle name="Normal 3 7 6 2" xfId="4496" xr:uid="{00000000-0005-0000-0000-000018070000}"/>
    <cellStyle name="Normal 3 7 7" xfId="4296" xr:uid="{00000000-0005-0000-0000-000019070000}"/>
    <cellStyle name="Normal 3 8" xfId="1549" xr:uid="{00000000-0005-0000-0000-00001A070000}"/>
    <cellStyle name="Normal 3 8 2" xfId="1550" xr:uid="{00000000-0005-0000-0000-00001B070000}"/>
    <cellStyle name="Normal 3 8 2 2" xfId="1551" xr:uid="{00000000-0005-0000-0000-00001C070000}"/>
    <cellStyle name="Normal 3 8 2 2 2" xfId="1552" xr:uid="{00000000-0005-0000-0000-00001D070000}"/>
    <cellStyle name="Normal 3 8 2 2 2 2" xfId="1553" xr:uid="{00000000-0005-0000-0000-00001E070000}"/>
    <cellStyle name="Normal 3 8 2 2 2 2 2" xfId="4050" xr:uid="{00000000-0005-0000-0000-00001F070000}"/>
    <cellStyle name="Normal 3 8 2 2 2 2 2 2" xfId="4516" xr:uid="{00000000-0005-0000-0000-000020070000}"/>
    <cellStyle name="Normal 3 8 2 2 2 2 3" xfId="4316" xr:uid="{00000000-0005-0000-0000-000021070000}"/>
    <cellStyle name="Normal 3 8 2 2 2 3" xfId="4049" xr:uid="{00000000-0005-0000-0000-000022070000}"/>
    <cellStyle name="Normal 3 8 2 2 2 3 2" xfId="4515" xr:uid="{00000000-0005-0000-0000-000023070000}"/>
    <cellStyle name="Normal 3 8 2 2 2 4" xfId="4315" xr:uid="{00000000-0005-0000-0000-000024070000}"/>
    <cellStyle name="Normal 3 8 2 2 3" xfId="1554" xr:uid="{00000000-0005-0000-0000-000025070000}"/>
    <cellStyle name="Normal 3 8 2 2 3 2" xfId="4051" xr:uid="{00000000-0005-0000-0000-000026070000}"/>
    <cellStyle name="Normal 3 8 2 2 3 2 2" xfId="4517" xr:uid="{00000000-0005-0000-0000-000027070000}"/>
    <cellStyle name="Normal 3 8 2 2 3 3" xfId="4317" xr:uid="{00000000-0005-0000-0000-000028070000}"/>
    <cellStyle name="Normal 3 8 2 2 4" xfId="4048" xr:uid="{00000000-0005-0000-0000-000029070000}"/>
    <cellStyle name="Normal 3 8 2 2 4 2" xfId="4514" xr:uid="{00000000-0005-0000-0000-00002A070000}"/>
    <cellStyle name="Normal 3 8 2 2 5" xfId="4314" xr:uid="{00000000-0005-0000-0000-00002B070000}"/>
    <cellStyle name="Normal 3 8 2 3" xfId="1555" xr:uid="{00000000-0005-0000-0000-00002C070000}"/>
    <cellStyle name="Normal 3 8 2 3 2" xfId="1556" xr:uid="{00000000-0005-0000-0000-00002D070000}"/>
    <cellStyle name="Normal 3 8 2 3 2 2" xfId="4053" xr:uid="{00000000-0005-0000-0000-00002E070000}"/>
    <cellStyle name="Normal 3 8 2 3 2 2 2" xfId="4519" xr:uid="{00000000-0005-0000-0000-00002F070000}"/>
    <cellStyle name="Normal 3 8 2 3 2 3" xfId="4319" xr:uid="{00000000-0005-0000-0000-000030070000}"/>
    <cellStyle name="Normal 3 8 2 3 3" xfId="4052" xr:uid="{00000000-0005-0000-0000-000031070000}"/>
    <cellStyle name="Normal 3 8 2 3 3 2" xfId="4518" xr:uid="{00000000-0005-0000-0000-000032070000}"/>
    <cellStyle name="Normal 3 8 2 3 4" xfId="4318" xr:uid="{00000000-0005-0000-0000-000033070000}"/>
    <cellStyle name="Normal 3 8 2 4" xfId="1557" xr:uid="{00000000-0005-0000-0000-000034070000}"/>
    <cellStyle name="Normal 3 8 2 4 2" xfId="4054" xr:uid="{00000000-0005-0000-0000-000035070000}"/>
    <cellStyle name="Normal 3 8 2 4 2 2" xfId="4520" xr:uid="{00000000-0005-0000-0000-000036070000}"/>
    <cellStyle name="Normal 3 8 2 4 3" xfId="4320" xr:uid="{00000000-0005-0000-0000-000037070000}"/>
    <cellStyle name="Normal 3 8 2 5" xfId="4047" xr:uid="{00000000-0005-0000-0000-000038070000}"/>
    <cellStyle name="Normal 3 8 2 5 2" xfId="4513" xr:uid="{00000000-0005-0000-0000-000039070000}"/>
    <cellStyle name="Normal 3 8 2 6" xfId="4313" xr:uid="{00000000-0005-0000-0000-00003A070000}"/>
    <cellStyle name="Normal 3 8 3" xfId="1558" xr:uid="{00000000-0005-0000-0000-00003B070000}"/>
    <cellStyle name="Normal 3 8 3 2" xfId="1559" xr:uid="{00000000-0005-0000-0000-00003C070000}"/>
    <cellStyle name="Normal 3 8 3 2 2" xfId="1560" xr:uid="{00000000-0005-0000-0000-00003D070000}"/>
    <cellStyle name="Normal 3 8 3 2 2 2" xfId="4057" xr:uid="{00000000-0005-0000-0000-00003E070000}"/>
    <cellStyle name="Normal 3 8 3 2 2 2 2" xfId="4523" xr:uid="{00000000-0005-0000-0000-00003F070000}"/>
    <cellStyle name="Normal 3 8 3 2 2 3" xfId="4323" xr:uid="{00000000-0005-0000-0000-000040070000}"/>
    <cellStyle name="Normal 3 8 3 2 3" xfId="4056" xr:uid="{00000000-0005-0000-0000-000041070000}"/>
    <cellStyle name="Normal 3 8 3 2 3 2" xfId="4522" xr:uid="{00000000-0005-0000-0000-000042070000}"/>
    <cellStyle name="Normal 3 8 3 2 4" xfId="4322" xr:uid="{00000000-0005-0000-0000-000043070000}"/>
    <cellStyle name="Normal 3 8 3 3" xfId="1561" xr:uid="{00000000-0005-0000-0000-000044070000}"/>
    <cellStyle name="Normal 3 8 3 3 2" xfId="4058" xr:uid="{00000000-0005-0000-0000-000045070000}"/>
    <cellStyle name="Normal 3 8 3 3 2 2" xfId="4524" xr:uid="{00000000-0005-0000-0000-000046070000}"/>
    <cellStyle name="Normal 3 8 3 3 3" xfId="4324" xr:uid="{00000000-0005-0000-0000-000047070000}"/>
    <cellStyle name="Normal 3 8 3 4" xfId="4055" xr:uid="{00000000-0005-0000-0000-000048070000}"/>
    <cellStyle name="Normal 3 8 3 4 2" xfId="4521" xr:uid="{00000000-0005-0000-0000-000049070000}"/>
    <cellStyle name="Normal 3 8 3 5" xfId="4321" xr:uid="{00000000-0005-0000-0000-00004A070000}"/>
    <cellStyle name="Normal 3 8 4" xfId="1562" xr:uid="{00000000-0005-0000-0000-00004B070000}"/>
    <cellStyle name="Normal 3 8 4 2" xfId="1563" xr:uid="{00000000-0005-0000-0000-00004C070000}"/>
    <cellStyle name="Normal 3 8 4 2 2" xfId="4060" xr:uid="{00000000-0005-0000-0000-00004D070000}"/>
    <cellStyle name="Normal 3 8 4 2 2 2" xfId="4526" xr:uid="{00000000-0005-0000-0000-00004E070000}"/>
    <cellStyle name="Normal 3 8 4 2 3" xfId="4326" xr:uid="{00000000-0005-0000-0000-00004F070000}"/>
    <cellStyle name="Normal 3 8 4 3" xfId="4059" xr:uid="{00000000-0005-0000-0000-000050070000}"/>
    <cellStyle name="Normal 3 8 4 3 2" xfId="4525" xr:uid="{00000000-0005-0000-0000-000051070000}"/>
    <cellStyle name="Normal 3 8 4 4" xfId="4325" xr:uid="{00000000-0005-0000-0000-000052070000}"/>
    <cellStyle name="Normal 3 8 5" xfId="1564" xr:uid="{00000000-0005-0000-0000-000053070000}"/>
    <cellStyle name="Normal 3 8 5 2" xfId="4061" xr:uid="{00000000-0005-0000-0000-000054070000}"/>
    <cellStyle name="Normal 3 8 5 2 2" xfId="4527" xr:uid="{00000000-0005-0000-0000-000055070000}"/>
    <cellStyle name="Normal 3 8 5 3" xfId="4327" xr:uid="{00000000-0005-0000-0000-000056070000}"/>
    <cellStyle name="Normal 3 8 6" xfId="4046" xr:uid="{00000000-0005-0000-0000-000057070000}"/>
    <cellStyle name="Normal 3 8 6 2" xfId="4512" xr:uid="{00000000-0005-0000-0000-000058070000}"/>
    <cellStyle name="Normal 3 8 7" xfId="4312" xr:uid="{00000000-0005-0000-0000-000059070000}"/>
    <cellStyle name="Normal 3 9" xfId="1565" xr:uid="{00000000-0005-0000-0000-00005A070000}"/>
    <cellStyle name="Normal 3 9 2" xfId="1566" xr:uid="{00000000-0005-0000-0000-00005B070000}"/>
    <cellStyle name="Normal 3 9 2 2" xfId="1567" xr:uid="{00000000-0005-0000-0000-00005C070000}"/>
    <cellStyle name="Normal 3 9 2 2 2" xfId="1568" xr:uid="{00000000-0005-0000-0000-00005D070000}"/>
    <cellStyle name="Normal 3 9 2 2 2 2" xfId="1569" xr:uid="{00000000-0005-0000-0000-00005E070000}"/>
    <cellStyle name="Normal 3 9 2 2 2 2 2" xfId="4066" xr:uid="{00000000-0005-0000-0000-00005F070000}"/>
    <cellStyle name="Normal 3 9 2 2 2 2 2 2" xfId="4532" xr:uid="{00000000-0005-0000-0000-000060070000}"/>
    <cellStyle name="Normal 3 9 2 2 2 2 3" xfId="4332" xr:uid="{00000000-0005-0000-0000-000061070000}"/>
    <cellStyle name="Normal 3 9 2 2 2 3" xfId="4065" xr:uid="{00000000-0005-0000-0000-000062070000}"/>
    <cellStyle name="Normal 3 9 2 2 2 3 2" xfId="4531" xr:uid="{00000000-0005-0000-0000-000063070000}"/>
    <cellStyle name="Normal 3 9 2 2 2 4" xfId="4331" xr:uid="{00000000-0005-0000-0000-000064070000}"/>
    <cellStyle name="Normal 3 9 2 2 3" xfId="1570" xr:uid="{00000000-0005-0000-0000-000065070000}"/>
    <cellStyle name="Normal 3 9 2 2 3 2" xfId="4067" xr:uid="{00000000-0005-0000-0000-000066070000}"/>
    <cellStyle name="Normal 3 9 2 2 3 2 2" xfId="4533" xr:uid="{00000000-0005-0000-0000-000067070000}"/>
    <cellStyle name="Normal 3 9 2 2 3 3" xfId="4333" xr:uid="{00000000-0005-0000-0000-000068070000}"/>
    <cellStyle name="Normal 3 9 2 2 4" xfId="4064" xr:uid="{00000000-0005-0000-0000-000069070000}"/>
    <cellStyle name="Normal 3 9 2 2 4 2" xfId="4530" xr:uid="{00000000-0005-0000-0000-00006A070000}"/>
    <cellStyle name="Normal 3 9 2 2 5" xfId="4330" xr:uid="{00000000-0005-0000-0000-00006B070000}"/>
    <cellStyle name="Normal 3 9 2 3" xfId="1571" xr:uid="{00000000-0005-0000-0000-00006C070000}"/>
    <cellStyle name="Normal 3 9 2 3 2" xfId="1572" xr:uid="{00000000-0005-0000-0000-00006D070000}"/>
    <cellStyle name="Normal 3 9 2 3 2 2" xfId="4069" xr:uid="{00000000-0005-0000-0000-00006E070000}"/>
    <cellStyle name="Normal 3 9 2 3 2 2 2" xfId="4535" xr:uid="{00000000-0005-0000-0000-00006F070000}"/>
    <cellStyle name="Normal 3 9 2 3 2 3" xfId="4335" xr:uid="{00000000-0005-0000-0000-000070070000}"/>
    <cellStyle name="Normal 3 9 2 3 3" xfId="4068" xr:uid="{00000000-0005-0000-0000-000071070000}"/>
    <cellStyle name="Normal 3 9 2 3 3 2" xfId="4534" xr:uid="{00000000-0005-0000-0000-000072070000}"/>
    <cellStyle name="Normal 3 9 2 3 4" xfId="4334" xr:uid="{00000000-0005-0000-0000-000073070000}"/>
    <cellStyle name="Normal 3 9 2 4" xfId="1573" xr:uid="{00000000-0005-0000-0000-000074070000}"/>
    <cellStyle name="Normal 3 9 2 4 2" xfId="4070" xr:uid="{00000000-0005-0000-0000-000075070000}"/>
    <cellStyle name="Normal 3 9 2 4 2 2" xfId="4536" xr:uid="{00000000-0005-0000-0000-000076070000}"/>
    <cellStyle name="Normal 3 9 2 4 3" xfId="4336" xr:uid="{00000000-0005-0000-0000-000077070000}"/>
    <cellStyle name="Normal 3 9 2 5" xfId="4063" xr:uid="{00000000-0005-0000-0000-000078070000}"/>
    <cellStyle name="Normal 3 9 2 5 2" xfId="4529" xr:uid="{00000000-0005-0000-0000-000079070000}"/>
    <cellStyle name="Normal 3 9 2 6" xfId="4329" xr:uid="{00000000-0005-0000-0000-00007A070000}"/>
    <cellStyle name="Normal 3 9 3" xfId="1574" xr:uid="{00000000-0005-0000-0000-00007B070000}"/>
    <cellStyle name="Normal 3 9 3 2" xfId="1575" xr:uid="{00000000-0005-0000-0000-00007C070000}"/>
    <cellStyle name="Normal 3 9 3 2 2" xfId="1576" xr:uid="{00000000-0005-0000-0000-00007D070000}"/>
    <cellStyle name="Normal 3 9 3 2 2 2" xfId="4073" xr:uid="{00000000-0005-0000-0000-00007E070000}"/>
    <cellStyle name="Normal 3 9 3 2 2 2 2" xfId="4539" xr:uid="{00000000-0005-0000-0000-00007F070000}"/>
    <cellStyle name="Normal 3 9 3 2 2 3" xfId="4339" xr:uid="{00000000-0005-0000-0000-000080070000}"/>
    <cellStyle name="Normal 3 9 3 2 3" xfId="4072" xr:uid="{00000000-0005-0000-0000-000081070000}"/>
    <cellStyle name="Normal 3 9 3 2 3 2" xfId="4538" xr:uid="{00000000-0005-0000-0000-000082070000}"/>
    <cellStyle name="Normal 3 9 3 2 4" xfId="4338" xr:uid="{00000000-0005-0000-0000-000083070000}"/>
    <cellStyle name="Normal 3 9 3 3" xfId="1577" xr:uid="{00000000-0005-0000-0000-000084070000}"/>
    <cellStyle name="Normal 3 9 3 3 2" xfId="4074" xr:uid="{00000000-0005-0000-0000-000085070000}"/>
    <cellStyle name="Normal 3 9 3 3 2 2" xfId="4540" xr:uid="{00000000-0005-0000-0000-000086070000}"/>
    <cellStyle name="Normal 3 9 3 3 3" xfId="4340" xr:uid="{00000000-0005-0000-0000-000087070000}"/>
    <cellStyle name="Normal 3 9 3 4" xfId="4071" xr:uid="{00000000-0005-0000-0000-000088070000}"/>
    <cellStyle name="Normal 3 9 3 4 2" xfId="4537" xr:uid="{00000000-0005-0000-0000-000089070000}"/>
    <cellStyle name="Normal 3 9 3 5" xfId="4337" xr:uid="{00000000-0005-0000-0000-00008A070000}"/>
    <cellStyle name="Normal 3 9 4" xfId="1578" xr:uid="{00000000-0005-0000-0000-00008B070000}"/>
    <cellStyle name="Normal 3 9 4 2" xfId="1579" xr:uid="{00000000-0005-0000-0000-00008C070000}"/>
    <cellStyle name="Normal 3 9 4 2 2" xfId="4076" xr:uid="{00000000-0005-0000-0000-00008D070000}"/>
    <cellStyle name="Normal 3 9 4 2 2 2" xfId="4542" xr:uid="{00000000-0005-0000-0000-00008E070000}"/>
    <cellStyle name="Normal 3 9 4 2 3" xfId="4342" xr:uid="{00000000-0005-0000-0000-00008F070000}"/>
    <cellStyle name="Normal 3 9 4 3" xfId="4075" xr:uid="{00000000-0005-0000-0000-000090070000}"/>
    <cellStyle name="Normal 3 9 4 3 2" xfId="4541" xr:uid="{00000000-0005-0000-0000-000091070000}"/>
    <cellStyle name="Normal 3 9 4 4" xfId="4341" xr:uid="{00000000-0005-0000-0000-000092070000}"/>
    <cellStyle name="Normal 3 9 5" xfId="1580" xr:uid="{00000000-0005-0000-0000-000093070000}"/>
    <cellStyle name="Normal 3 9 5 2" xfId="4077" xr:uid="{00000000-0005-0000-0000-000094070000}"/>
    <cellStyle name="Normal 3 9 5 2 2" xfId="4543" xr:uid="{00000000-0005-0000-0000-000095070000}"/>
    <cellStyle name="Normal 3 9 5 3" xfId="4343" xr:uid="{00000000-0005-0000-0000-000096070000}"/>
    <cellStyle name="Normal 3 9 6" xfId="4062" xr:uid="{00000000-0005-0000-0000-000097070000}"/>
    <cellStyle name="Normal 3 9 6 2" xfId="4528" xr:uid="{00000000-0005-0000-0000-000098070000}"/>
    <cellStyle name="Normal 3 9 7" xfId="4328" xr:uid="{00000000-0005-0000-0000-000099070000}"/>
    <cellStyle name="Normal 3_2011 Decrements" xfId="558" xr:uid="{00000000-0005-0000-0000-00009A070000}"/>
    <cellStyle name="Normal 30" xfId="1581" xr:uid="{00000000-0005-0000-0000-00009B070000}"/>
    <cellStyle name="Normal 30 2" xfId="1582" xr:uid="{00000000-0005-0000-0000-00009C070000}"/>
    <cellStyle name="Normal 31" xfId="1583" xr:uid="{00000000-0005-0000-0000-00009D070000}"/>
    <cellStyle name="Normal 31 2" xfId="1584" xr:uid="{00000000-0005-0000-0000-00009E070000}"/>
    <cellStyle name="Normal 32" xfId="1585" xr:uid="{00000000-0005-0000-0000-00009F070000}"/>
    <cellStyle name="Normal 32 2" xfId="1586" xr:uid="{00000000-0005-0000-0000-0000A0070000}"/>
    <cellStyle name="Normal 33" xfId="1587" xr:uid="{00000000-0005-0000-0000-0000A1070000}"/>
    <cellStyle name="Normal 33 2" xfId="1588" xr:uid="{00000000-0005-0000-0000-0000A2070000}"/>
    <cellStyle name="Normal 34" xfId="1589" xr:uid="{00000000-0005-0000-0000-0000A3070000}"/>
    <cellStyle name="Normal 34 2" xfId="1590" xr:uid="{00000000-0005-0000-0000-0000A4070000}"/>
    <cellStyle name="Normal 35" xfId="1591" xr:uid="{00000000-0005-0000-0000-0000A5070000}"/>
    <cellStyle name="Normal 35 2" xfId="1592" xr:uid="{00000000-0005-0000-0000-0000A6070000}"/>
    <cellStyle name="Normal 36" xfId="1593" xr:uid="{00000000-0005-0000-0000-0000A7070000}"/>
    <cellStyle name="Normal 36 2" xfId="1594" xr:uid="{00000000-0005-0000-0000-0000A8070000}"/>
    <cellStyle name="Normal 37" xfId="1595" xr:uid="{00000000-0005-0000-0000-0000A9070000}"/>
    <cellStyle name="Normal 37 2" xfId="1596" xr:uid="{00000000-0005-0000-0000-0000AA070000}"/>
    <cellStyle name="Normal 38" xfId="1597" xr:uid="{00000000-0005-0000-0000-0000AB070000}"/>
    <cellStyle name="Normal 38 2" xfId="1598" xr:uid="{00000000-0005-0000-0000-0000AC070000}"/>
    <cellStyle name="Normal 39" xfId="1599" xr:uid="{00000000-0005-0000-0000-0000AD070000}"/>
    <cellStyle name="Normal 39 2" xfId="1600" xr:uid="{00000000-0005-0000-0000-0000AE070000}"/>
    <cellStyle name="Normal 4" xfId="559" xr:uid="{00000000-0005-0000-0000-0000AF070000}"/>
    <cellStyle name="Normal 4 10" xfId="1601" xr:uid="{00000000-0005-0000-0000-0000B0070000}"/>
    <cellStyle name="Normal 4 10 2" xfId="4078" xr:uid="{00000000-0005-0000-0000-0000B1070000}"/>
    <cellStyle name="Normal 4 10 2 2" xfId="4544" xr:uid="{00000000-0005-0000-0000-0000B2070000}"/>
    <cellStyle name="Normal 4 10 3" xfId="4344" xr:uid="{00000000-0005-0000-0000-0000B3070000}"/>
    <cellStyle name="Normal 4 2" xfId="560" xr:uid="{00000000-0005-0000-0000-0000B4070000}"/>
    <cellStyle name="Normal 4 2 2" xfId="1602" xr:uid="{00000000-0005-0000-0000-0000B5070000}"/>
    <cellStyle name="Normal 4 2 2 2" xfId="1603" xr:uid="{00000000-0005-0000-0000-0000B6070000}"/>
    <cellStyle name="Normal 4 2 2 2 2" xfId="1604" xr:uid="{00000000-0005-0000-0000-0000B7070000}"/>
    <cellStyle name="Normal 4 2 2 2 2 2" xfId="1605" xr:uid="{00000000-0005-0000-0000-0000B8070000}"/>
    <cellStyle name="Normal 4 2 2 2 2 2 2" xfId="1606" xr:uid="{00000000-0005-0000-0000-0000B9070000}"/>
    <cellStyle name="Normal 4 2 2 2 2 2 2 2" xfId="4083" xr:uid="{00000000-0005-0000-0000-0000BA070000}"/>
    <cellStyle name="Normal 4 2 2 2 2 2 2 2 2" xfId="4549" xr:uid="{00000000-0005-0000-0000-0000BB070000}"/>
    <cellStyle name="Normal 4 2 2 2 2 2 2 3" xfId="4349" xr:uid="{00000000-0005-0000-0000-0000BC070000}"/>
    <cellStyle name="Normal 4 2 2 2 2 2 3" xfId="4082" xr:uid="{00000000-0005-0000-0000-0000BD070000}"/>
    <cellStyle name="Normal 4 2 2 2 2 2 3 2" xfId="4548" xr:uid="{00000000-0005-0000-0000-0000BE070000}"/>
    <cellStyle name="Normal 4 2 2 2 2 2 4" xfId="4348" xr:uid="{00000000-0005-0000-0000-0000BF070000}"/>
    <cellStyle name="Normal 4 2 2 2 2 3" xfId="1607" xr:uid="{00000000-0005-0000-0000-0000C0070000}"/>
    <cellStyle name="Normal 4 2 2 2 2 3 2" xfId="4084" xr:uid="{00000000-0005-0000-0000-0000C1070000}"/>
    <cellStyle name="Normal 4 2 2 2 2 3 2 2" xfId="4550" xr:uid="{00000000-0005-0000-0000-0000C2070000}"/>
    <cellStyle name="Normal 4 2 2 2 2 3 3" xfId="4350" xr:uid="{00000000-0005-0000-0000-0000C3070000}"/>
    <cellStyle name="Normal 4 2 2 2 2 4" xfId="4081" xr:uid="{00000000-0005-0000-0000-0000C4070000}"/>
    <cellStyle name="Normal 4 2 2 2 2 4 2" xfId="4547" xr:uid="{00000000-0005-0000-0000-0000C5070000}"/>
    <cellStyle name="Normal 4 2 2 2 2 5" xfId="4347" xr:uid="{00000000-0005-0000-0000-0000C6070000}"/>
    <cellStyle name="Normal 4 2 2 2 3" xfId="1608" xr:uid="{00000000-0005-0000-0000-0000C7070000}"/>
    <cellStyle name="Normal 4 2 2 2 3 2" xfId="1609" xr:uid="{00000000-0005-0000-0000-0000C8070000}"/>
    <cellStyle name="Normal 4 2 2 2 3 2 2" xfId="4086" xr:uid="{00000000-0005-0000-0000-0000C9070000}"/>
    <cellStyle name="Normal 4 2 2 2 3 2 2 2" xfId="4552" xr:uid="{00000000-0005-0000-0000-0000CA070000}"/>
    <cellStyle name="Normal 4 2 2 2 3 2 3" xfId="4352" xr:uid="{00000000-0005-0000-0000-0000CB070000}"/>
    <cellStyle name="Normal 4 2 2 2 3 3" xfId="4085" xr:uid="{00000000-0005-0000-0000-0000CC070000}"/>
    <cellStyle name="Normal 4 2 2 2 3 3 2" xfId="4551" xr:uid="{00000000-0005-0000-0000-0000CD070000}"/>
    <cellStyle name="Normal 4 2 2 2 3 4" xfId="4351" xr:uid="{00000000-0005-0000-0000-0000CE070000}"/>
    <cellStyle name="Normal 4 2 2 2 4" xfId="1610" xr:uid="{00000000-0005-0000-0000-0000CF070000}"/>
    <cellStyle name="Normal 4 2 2 2 4 2" xfId="4087" xr:uid="{00000000-0005-0000-0000-0000D0070000}"/>
    <cellStyle name="Normal 4 2 2 2 4 2 2" xfId="4553" xr:uid="{00000000-0005-0000-0000-0000D1070000}"/>
    <cellStyle name="Normal 4 2 2 2 4 3" xfId="4353" xr:uid="{00000000-0005-0000-0000-0000D2070000}"/>
    <cellStyle name="Normal 4 2 2 2 5" xfId="4080" xr:uid="{00000000-0005-0000-0000-0000D3070000}"/>
    <cellStyle name="Normal 4 2 2 2 5 2" xfId="4546" xr:uid="{00000000-0005-0000-0000-0000D4070000}"/>
    <cellStyle name="Normal 4 2 2 2 6" xfId="4346" xr:uid="{00000000-0005-0000-0000-0000D5070000}"/>
    <cellStyle name="Normal 4 2 2 3" xfId="1611" xr:uid="{00000000-0005-0000-0000-0000D6070000}"/>
    <cellStyle name="Normal 4 2 2 4" xfId="1612" xr:uid="{00000000-0005-0000-0000-0000D7070000}"/>
    <cellStyle name="Normal 4 2 2 4 2" xfId="1613" xr:uid="{00000000-0005-0000-0000-0000D8070000}"/>
    <cellStyle name="Normal 4 2 2 4 2 2" xfId="1614" xr:uid="{00000000-0005-0000-0000-0000D9070000}"/>
    <cellStyle name="Normal 4 2 2 4 2 2 2" xfId="4090" xr:uid="{00000000-0005-0000-0000-0000DA070000}"/>
    <cellStyle name="Normal 4 2 2 4 2 2 2 2" xfId="4556" xr:uid="{00000000-0005-0000-0000-0000DB070000}"/>
    <cellStyle name="Normal 4 2 2 4 2 2 3" xfId="4356" xr:uid="{00000000-0005-0000-0000-0000DC070000}"/>
    <cellStyle name="Normal 4 2 2 4 2 3" xfId="4089" xr:uid="{00000000-0005-0000-0000-0000DD070000}"/>
    <cellStyle name="Normal 4 2 2 4 2 3 2" xfId="4555" xr:uid="{00000000-0005-0000-0000-0000DE070000}"/>
    <cellStyle name="Normal 4 2 2 4 2 4" xfId="4355" xr:uid="{00000000-0005-0000-0000-0000DF070000}"/>
    <cellStyle name="Normal 4 2 2 4 3" xfId="1615" xr:uid="{00000000-0005-0000-0000-0000E0070000}"/>
    <cellStyle name="Normal 4 2 2 4 3 2" xfId="4091" xr:uid="{00000000-0005-0000-0000-0000E1070000}"/>
    <cellStyle name="Normal 4 2 2 4 3 2 2" xfId="4557" xr:uid="{00000000-0005-0000-0000-0000E2070000}"/>
    <cellStyle name="Normal 4 2 2 4 3 3" xfId="4357" xr:uid="{00000000-0005-0000-0000-0000E3070000}"/>
    <cellStyle name="Normal 4 2 2 4 4" xfId="4088" xr:uid="{00000000-0005-0000-0000-0000E4070000}"/>
    <cellStyle name="Normal 4 2 2 4 4 2" xfId="4554" xr:uid="{00000000-0005-0000-0000-0000E5070000}"/>
    <cellStyle name="Normal 4 2 2 4 5" xfId="4354" xr:uid="{00000000-0005-0000-0000-0000E6070000}"/>
    <cellStyle name="Normal 4 2 2 5" xfId="1616" xr:uid="{00000000-0005-0000-0000-0000E7070000}"/>
    <cellStyle name="Normal 4 2 2 5 2" xfId="1617" xr:uid="{00000000-0005-0000-0000-0000E8070000}"/>
    <cellStyle name="Normal 4 2 2 5 2 2" xfId="4093" xr:uid="{00000000-0005-0000-0000-0000E9070000}"/>
    <cellStyle name="Normal 4 2 2 5 2 2 2" xfId="4559" xr:uid="{00000000-0005-0000-0000-0000EA070000}"/>
    <cellStyle name="Normal 4 2 2 5 2 3" xfId="4359" xr:uid="{00000000-0005-0000-0000-0000EB070000}"/>
    <cellStyle name="Normal 4 2 2 5 3" xfId="4092" xr:uid="{00000000-0005-0000-0000-0000EC070000}"/>
    <cellStyle name="Normal 4 2 2 5 3 2" xfId="4558" xr:uid="{00000000-0005-0000-0000-0000ED070000}"/>
    <cellStyle name="Normal 4 2 2 5 4" xfId="4358" xr:uid="{00000000-0005-0000-0000-0000EE070000}"/>
    <cellStyle name="Normal 4 2 2 6" xfId="1618" xr:uid="{00000000-0005-0000-0000-0000EF070000}"/>
    <cellStyle name="Normal 4 2 2 6 2" xfId="4094" xr:uid="{00000000-0005-0000-0000-0000F0070000}"/>
    <cellStyle name="Normal 4 2 2 6 2 2" xfId="4560" xr:uid="{00000000-0005-0000-0000-0000F1070000}"/>
    <cellStyle name="Normal 4 2 2 6 3" xfId="4360" xr:uid="{00000000-0005-0000-0000-0000F2070000}"/>
    <cellStyle name="Normal 4 2 2 7" xfId="4079" xr:uid="{00000000-0005-0000-0000-0000F3070000}"/>
    <cellStyle name="Normal 4 2 2 7 2" xfId="4545" xr:uid="{00000000-0005-0000-0000-0000F4070000}"/>
    <cellStyle name="Normal 4 2 2 8" xfId="4345" xr:uid="{00000000-0005-0000-0000-0000F5070000}"/>
    <cellStyle name="Normal 4 2 3" xfId="1619" xr:uid="{00000000-0005-0000-0000-0000F6070000}"/>
    <cellStyle name="Normal 4 2 3 2" xfId="1620" xr:uid="{00000000-0005-0000-0000-0000F7070000}"/>
    <cellStyle name="Normal 4 2 3 2 2" xfId="1621" xr:uid="{00000000-0005-0000-0000-0000F8070000}"/>
    <cellStyle name="Normal 4 2 3 2 2 2" xfId="1622" xr:uid="{00000000-0005-0000-0000-0000F9070000}"/>
    <cellStyle name="Normal 4 2 3 2 2 2 2" xfId="4098" xr:uid="{00000000-0005-0000-0000-0000FA070000}"/>
    <cellStyle name="Normal 4 2 3 2 2 2 2 2" xfId="4564" xr:uid="{00000000-0005-0000-0000-0000FB070000}"/>
    <cellStyle name="Normal 4 2 3 2 2 2 3" xfId="4364" xr:uid="{00000000-0005-0000-0000-0000FC070000}"/>
    <cellStyle name="Normal 4 2 3 2 2 3" xfId="4097" xr:uid="{00000000-0005-0000-0000-0000FD070000}"/>
    <cellStyle name="Normal 4 2 3 2 2 3 2" xfId="4563" xr:uid="{00000000-0005-0000-0000-0000FE070000}"/>
    <cellStyle name="Normal 4 2 3 2 2 4" xfId="4363" xr:uid="{00000000-0005-0000-0000-0000FF070000}"/>
    <cellStyle name="Normal 4 2 3 2 3" xfId="1623" xr:uid="{00000000-0005-0000-0000-000000080000}"/>
    <cellStyle name="Normal 4 2 3 2 3 2" xfId="4099" xr:uid="{00000000-0005-0000-0000-000001080000}"/>
    <cellStyle name="Normal 4 2 3 2 3 2 2" xfId="4565" xr:uid="{00000000-0005-0000-0000-000002080000}"/>
    <cellStyle name="Normal 4 2 3 2 3 3" xfId="4365" xr:uid="{00000000-0005-0000-0000-000003080000}"/>
    <cellStyle name="Normal 4 2 3 2 4" xfId="4096" xr:uid="{00000000-0005-0000-0000-000004080000}"/>
    <cellStyle name="Normal 4 2 3 2 4 2" xfId="4562" xr:uid="{00000000-0005-0000-0000-000005080000}"/>
    <cellStyle name="Normal 4 2 3 2 5" xfId="4362" xr:uid="{00000000-0005-0000-0000-000006080000}"/>
    <cellStyle name="Normal 4 2 3 3" xfId="1624" xr:uid="{00000000-0005-0000-0000-000007080000}"/>
    <cellStyle name="Normal 4 2 3 3 2" xfId="1625" xr:uid="{00000000-0005-0000-0000-000008080000}"/>
    <cellStyle name="Normal 4 2 3 3 2 2" xfId="4101" xr:uid="{00000000-0005-0000-0000-000009080000}"/>
    <cellStyle name="Normal 4 2 3 3 2 2 2" xfId="4567" xr:uid="{00000000-0005-0000-0000-00000A080000}"/>
    <cellStyle name="Normal 4 2 3 3 2 3" xfId="4367" xr:uid="{00000000-0005-0000-0000-00000B080000}"/>
    <cellStyle name="Normal 4 2 3 3 3" xfId="4100" xr:uid="{00000000-0005-0000-0000-00000C080000}"/>
    <cellStyle name="Normal 4 2 3 3 3 2" xfId="4566" xr:uid="{00000000-0005-0000-0000-00000D080000}"/>
    <cellStyle name="Normal 4 2 3 3 4" xfId="4366" xr:uid="{00000000-0005-0000-0000-00000E080000}"/>
    <cellStyle name="Normal 4 2 3 4" xfId="1626" xr:uid="{00000000-0005-0000-0000-00000F080000}"/>
    <cellStyle name="Normal 4 2 3 4 2" xfId="4102" xr:uid="{00000000-0005-0000-0000-000010080000}"/>
    <cellStyle name="Normal 4 2 3 4 2 2" xfId="4568" xr:uid="{00000000-0005-0000-0000-000011080000}"/>
    <cellStyle name="Normal 4 2 3 4 3" xfId="4368" xr:uid="{00000000-0005-0000-0000-000012080000}"/>
    <cellStyle name="Normal 4 2 3 5" xfId="4095" xr:uid="{00000000-0005-0000-0000-000013080000}"/>
    <cellStyle name="Normal 4 2 3 5 2" xfId="4561" xr:uid="{00000000-0005-0000-0000-000014080000}"/>
    <cellStyle name="Normal 4 2 3 6" xfId="4361" xr:uid="{00000000-0005-0000-0000-000015080000}"/>
    <cellStyle name="Normal 4 2 4" xfId="1627" xr:uid="{00000000-0005-0000-0000-000016080000}"/>
    <cellStyle name="Normal 4 2 4 2" xfId="1628" xr:uid="{00000000-0005-0000-0000-000017080000}"/>
    <cellStyle name="Normal 4 2 4 2 2" xfId="1629" xr:uid="{00000000-0005-0000-0000-000018080000}"/>
    <cellStyle name="Normal 4 2 4 2 2 2" xfId="1630" xr:uid="{00000000-0005-0000-0000-000019080000}"/>
    <cellStyle name="Normal 4 2 4 2 2 2 2" xfId="4106" xr:uid="{00000000-0005-0000-0000-00001A080000}"/>
    <cellStyle name="Normal 4 2 4 2 2 2 2 2" xfId="4572" xr:uid="{00000000-0005-0000-0000-00001B080000}"/>
    <cellStyle name="Normal 4 2 4 2 2 2 3" xfId="4372" xr:uid="{00000000-0005-0000-0000-00001C080000}"/>
    <cellStyle name="Normal 4 2 4 2 2 3" xfId="4105" xr:uid="{00000000-0005-0000-0000-00001D080000}"/>
    <cellStyle name="Normal 4 2 4 2 2 3 2" xfId="4571" xr:uid="{00000000-0005-0000-0000-00001E080000}"/>
    <cellStyle name="Normal 4 2 4 2 2 4" xfId="4371" xr:uid="{00000000-0005-0000-0000-00001F080000}"/>
    <cellStyle name="Normal 4 2 4 2 3" xfId="1631" xr:uid="{00000000-0005-0000-0000-000020080000}"/>
    <cellStyle name="Normal 4 2 4 2 3 2" xfId="4107" xr:uid="{00000000-0005-0000-0000-000021080000}"/>
    <cellStyle name="Normal 4 2 4 2 3 2 2" xfId="4573" xr:uid="{00000000-0005-0000-0000-000022080000}"/>
    <cellStyle name="Normal 4 2 4 2 3 3" xfId="4373" xr:uid="{00000000-0005-0000-0000-000023080000}"/>
    <cellStyle name="Normal 4 2 4 2 4" xfId="4104" xr:uid="{00000000-0005-0000-0000-000024080000}"/>
    <cellStyle name="Normal 4 2 4 2 4 2" xfId="4570" xr:uid="{00000000-0005-0000-0000-000025080000}"/>
    <cellStyle name="Normal 4 2 4 2 5" xfId="4370" xr:uid="{00000000-0005-0000-0000-000026080000}"/>
    <cellStyle name="Normal 4 2 4 3" xfId="1632" xr:uid="{00000000-0005-0000-0000-000027080000}"/>
    <cellStyle name="Normal 4 2 4 3 2" xfId="1633" xr:uid="{00000000-0005-0000-0000-000028080000}"/>
    <cellStyle name="Normal 4 2 4 3 2 2" xfId="4109" xr:uid="{00000000-0005-0000-0000-000029080000}"/>
    <cellStyle name="Normal 4 2 4 3 2 2 2" xfId="4575" xr:uid="{00000000-0005-0000-0000-00002A080000}"/>
    <cellStyle name="Normal 4 2 4 3 2 3" xfId="4375" xr:uid="{00000000-0005-0000-0000-00002B080000}"/>
    <cellStyle name="Normal 4 2 4 3 3" xfId="4108" xr:uid="{00000000-0005-0000-0000-00002C080000}"/>
    <cellStyle name="Normal 4 2 4 3 3 2" xfId="4574" xr:uid="{00000000-0005-0000-0000-00002D080000}"/>
    <cellStyle name="Normal 4 2 4 3 4" xfId="4374" xr:uid="{00000000-0005-0000-0000-00002E080000}"/>
    <cellStyle name="Normal 4 2 4 4" xfId="1634" xr:uid="{00000000-0005-0000-0000-00002F080000}"/>
    <cellStyle name="Normal 4 2 4 4 2" xfId="4110" xr:uid="{00000000-0005-0000-0000-000030080000}"/>
    <cellStyle name="Normal 4 2 4 4 2 2" xfId="4576" xr:uid="{00000000-0005-0000-0000-000031080000}"/>
    <cellStyle name="Normal 4 2 4 4 3" xfId="4376" xr:uid="{00000000-0005-0000-0000-000032080000}"/>
    <cellStyle name="Normal 4 2 4 5" xfId="4103" xr:uid="{00000000-0005-0000-0000-000033080000}"/>
    <cellStyle name="Normal 4 2 4 5 2" xfId="4569" xr:uid="{00000000-0005-0000-0000-000034080000}"/>
    <cellStyle name="Normal 4 2 4 6" xfId="4369" xr:uid="{00000000-0005-0000-0000-000035080000}"/>
    <cellStyle name="Normal 4 2 5" xfId="1635" xr:uid="{00000000-0005-0000-0000-000036080000}"/>
    <cellStyle name="Normal 4 2 6" xfId="1636" xr:uid="{00000000-0005-0000-0000-000037080000}"/>
    <cellStyle name="Normal 4 2 6 2" xfId="1637" xr:uid="{00000000-0005-0000-0000-000038080000}"/>
    <cellStyle name="Normal 4 2 6 2 2" xfId="1638" xr:uid="{00000000-0005-0000-0000-000039080000}"/>
    <cellStyle name="Normal 4 2 6 2 2 2" xfId="4113" xr:uid="{00000000-0005-0000-0000-00003A080000}"/>
    <cellStyle name="Normal 4 2 6 2 2 2 2" xfId="4579" xr:uid="{00000000-0005-0000-0000-00003B080000}"/>
    <cellStyle name="Normal 4 2 6 2 2 3" xfId="4379" xr:uid="{00000000-0005-0000-0000-00003C080000}"/>
    <cellStyle name="Normal 4 2 6 2 3" xfId="4112" xr:uid="{00000000-0005-0000-0000-00003D080000}"/>
    <cellStyle name="Normal 4 2 6 2 3 2" xfId="4578" xr:uid="{00000000-0005-0000-0000-00003E080000}"/>
    <cellStyle name="Normal 4 2 6 2 4" xfId="4378" xr:uid="{00000000-0005-0000-0000-00003F080000}"/>
    <cellStyle name="Normal 4 2 6 3" xfId="1639" xr:uid="{00000000-0005-0000-0000-000040080000}"/>
    <cellStyle name="Normal 4 2 6 3 2" xfId="4114" xr:uid="{00000000-0005-0000-0000-000041080000}"/>
    <cellStyle name="Normal 4 2 6 3 2 2" xfId="4580" xr:uid="{00000000-0005-0000-0000-000042080000}"/>
    <cellStyle name="Normal 4 2 6 3 3" xfId="4380" xr:uid="{00000000-0005-0000-0000-000043080000}"/>
    <cellStyle name="Normal 4 2 6 4" xfId="4111" xr:uid="{00000000-0005-0000-0000-000044080000}"/>
    <cellStyle name="Normal 4 2 6 4 2" xfId="4577" xr:uid="{00000000-0005-0000-0000-000045080000}"/>
    <cellStyle name="Normal 4 2 6 5" xfId="4377" xr:uid="{00000000-0005-0000-0000-000046080000}"/>
    <cellStyle name="Normal 4 2 7" xfId="1640" xr:uid="{00000000-0005-0000-0000-000047080000}"/>
    <cellStyle name="Normal 4 2 7 2" xfId="1641" xr:uid="{00000000-0005-0000-0000-000048080000}"/>
    <cellStyle name="Normal 4 2 7 2 2" xfId="4116" xr:uid="{00000000-0005-0000-0000-000049080000}"/>
    <cellStyle name="Normal 4 2 7 2 2 2" xfId="4582" xr:uid="{00000000-0005-0000-0000-00004A080000}"/>
    <cellStyle name="Normal 4 2 7 2 3" xfId="4382" xr:uid="{00000000-0005-0000-0000-00004B080000}"/>
    <cellStyle name="Normal 4 2 7 3" xfId="4115" xr:uid="{00000000-0005-0000-0000-00004C080000}"/>
    <cellStyle name="Normal 4 2 7 3 2" xfId="4581" xr:uid="{00000000-0005-0000-0000-00004D080000}"/>
    <cellStyle name="Normal 4 2 7 4" xfId="4381" xr:uid="{00000000-0005-0000-0000-00004E080000}"/>
    <cellStyle name="Normal 4 2 8" xfId="1642" xr:uid="{00000000-0005-0000-0000-00004F080000}"/>
    <cellStyle name="Normal 4 2 8 2" xfId="4117" xr:uid="{00000000-0005-0000-0000-000050080000}"/>
    <cellStyle name="Normal 4 2 8 2 2" xfId="4583" xr:uid="{00000000-0005-0000-0000-000051080000}"/>
    <cellStyle name="Normal 4 2 8 3" xfId="4383" xr:uid="{00000000-0005-0000-0000-000052080000}"/>
    <cellStyle name="Normal 4 3" xfId="1643" xr:uid="{00000000-0005-0000-0000-000053080000}"/>
    <cellStyle name="Normal 4 3 10" xfId="4384" xr:uid="{00000000-0005-0000-0000-000054080000}"/>
    <cellStyle name="Normal 4 3 2" xfId="1644" xr:uid="{00000000-0005-0000-0000-000055080000}"/>
    <cellStyle name="Normal 4 3 3" xfId="1645" xr:uid="{00000000-0005-0000-0000-000056080000}"/>
    <cellStyle name="Normal 4 3 4" xfId="1646" xr:uid="{00000000-0005-0000-0000-000057080000}"/>
    <cellStyle name="Normal 4 3 5" xfId="1647" xr:uid="{00000000-0005-0000-0000-000058080000}"/>
    <cellStyle name="Normal 4 3 5 2" xfId="1648" xr:uid="{00000000-0005-0000-0000-000059080000}"/>
    <cellStyle name="Normal 4 3 5 2 2" xfId="1649" xr:uid="{00000000-0005-0000-0000-00005A080000}"/>
    <cellStyle name="Normal 4 3 5 2 2 2" xfId="1650" xr:uid="{00000000-0005-0000-0000-00005B080000}"/>
    <cellStyle name="Normal 4 3 5 2 2 2 2" xfId="4122" xr:uid="{00000000-0005-0000-0000-00005C080000}"/>
    <cellStyle name="Normal 4 3 5 2 2 2 2 2" xfId="4588" xr:uid="{00000000-0005-0000-0000-00005D080000}"/>
    <cellStyle name="Normal 4 3 5 2 2 2 3" xfId="4388" xr:uid="{00000000-0005-0000-0000-00005E080000}"/>
    <cellStyle name="Normal 4 3 5 2 2 3" xfId="4121" xr:uid="{00000000-0005-0000-0000-00005F080000}"/>
    <cellStyle name="Normal 4 3 5 2 2 3 2" xfId="4587" xr:uid="{00000000-0005-0000-0000-000060080000}"/>
    <cellStyle name="Normal 4 3 5 2 2 4" xfId="4387" xr:uid="{00000000-0005-0000-0000-000061080000}"/>
    <cellStyle name="Normal 4 3 5 2 3" xfId="1651" xr:uid="{00000000-0005-0000-0000-000062080000}"/>
    <cellStyle name="Normal 4 3 5 2 3 2" xfId="4123" xr:uid="{00000000-0005-0000-0000-000063080000}"/>
    <cellStyle name="Normal 4 3 5 2 3 2 2" xfId="4589" xr:uid="{00000000-0005-0000-0000-000064080000}"/>
    <cellStyle name="Normal 4 3 5 2 3 3" xfId="4389" xr:uid="{00000000-0005-0000-0000-000065080000}"/>
    <cellStyle name="Normal 4 3 5 2 4" xfId="4120" xr:uid="{00000000-0005-0000-0000-000066080000}"/>
    <cellStyle name="Normal 4 3 5 2 4 2" xfId="4586" xr:uid="{00000000-0005-0000-0000-000067080000}"/>
    <cellStyle name="Normal 4 3 5 2 5" xfId="4386" xr:uid="{00000000-0005-0000-0000-000068080000}"/>
    <cellStyle name="Normal 4 3 5 3" xfId="1652" xr:uid="{00000000-0005-0000-0000-000069080000}"/>
    <cellStyle name="Normal 4 3 5 3 2" xfId="1653" xr:uid="{00000000-0005-0000-0000-00006A080000}"/>
    <cellStyle name="Normal 4 3 5 3 2 2" xfId="4125" xr:uid="{00000000-0005-0000-0000-00006B080000}"/>
    <cellStyle name="Normal 4 3 5 3 2 2 2" xfId="4591" xr:uid="{00000000-0005-0000-0000-00006C080000}"/>
    <cellStyle name="Normal 4 3 5 3 2 3" xfId="4391" xr:uid="{00000000-0005-0000-0000-00006D080000}"/>
    <cellStyle name="Normal 4 3 5 3 3" xfId="4124" xr:uid="{00000000-0005-0000-0000-00006E080000}"/>
    <cellStyle name="Normal 4 3 5 3 3 2" xfId="4590" xr:uid="{00000000-0005-0000-0000-00006F080000}"/>
    <cellStyle name="Normal 4 3 5 3 4" xfId="4390" xr:uid="{00000000-0005-0000-0000-000070080000}"/>
    <cellStyle name="Normal 4 3 5 4" xfId="1654" xr:uid="{00000000-0005-0000-0000-000071080000}"/>
    <cellStyle name="Normal 4 3 5 4 2" xfId="4126" xr:uid="{00000000-0005-0000-0000-000072080000}"/>
    <cellStyle name="Normal 4 3 5 4 2 2" xfId="4592" xr:uid="{00000000-0005-0000-0000-000073080000}"/>
    <cellStyle name="Normal 4 3 5 4 3" xfId="4392" xr:uid="{00000000-0005-0000-0000-000074080000}"/>
    <cellStyle name="Normal 4 3 5 5" xfId="4119" xr:uid="{00000000-0005-0000-0000-000075080000}"/>
    <cellStyle name="Normal 4 3 5 5 2" xfId="4585" xr:uid="{00000000-0005-0000-0000-000076080000}"/>
    <cellStyle name="Normal 4 3 5 6" xfId="4385" xr:uid="{00000000-0005-0000-0000-000077080000}"/>
    <cellStyle name="Normal 4 3 6" xfId="1655" xr:uid="{00000000-0005-0000-0000-000078080000}"/>
    <cellStyle name="Normal 4 3 6 2" xfId="1656" xr:uid="{00000000-0005-0000-0000-000079080000}"/>
    <cellStyle name="Normal 4 3 6 2 2" xfId="1657" xr:uid="{00000000-0005-0000-0000-00007A080000}"/>
    <cellStyle name="Normal 4 3 6 2 2 2" xfId="4129" xr:uid="{00000000-0005-0000-0000-00007B080000}"/>
    <cellStyle name="Normal 4 3 6 2 2 2 2" xfId="4595" xr:uid="{00000000-0005-0000-0000-00007C080000}"/>
    <cellStyle name="Normal 4 3 6 2 2 3" xfId="4395" xr:uid="{00000000-0005-0000-0000-00007D080000}"/>
    <cellStyle name="Normal 4 3 6 2 3" xfId="4128" xr:uid="{00000000-0005-0000-0000-00007E080000}"/>
    <cellStyle name="Normal 4 3 6 2 3 2" xfId="4594" xr:uid="{00000000-0005-0000-0000-00007F080000}"/>
    <cellStyle name="Normal 4 3 6 2 4" xfId="4394" xr:uid="{00000000-0005-0000-0000-000080080000}"/>
    <cellStyle name="Normal 4 3 6 3" xfId="1658" xr:uid="{00000000-0005-0000-0000-000081080000}"/>
    <cellStyle name="Normal 4 3 6 3 2" xfId="4130" xr:uid="{00000000-0005-0000-0000-000082080000}"/>
    <cellStyle name="Normal 4 3 6 3 2 2" xfId="4596" xr:uid="{00000000-0005-0000-0000-000083080000}"/>
    <cellStyle name="Normal 4 3 6 3 3" xfId="4396" xr:uid="{00000000-0005-0000-0000-000084080000}"/>
    <cellStyle name="Normal 4 3 6 4" xfId="4127" xr:uid="{00000000-0005-0000-0000-000085080000}"/>
    <cellStyle name="Normal 4 3 6 4 2" xfId="4593" xr:uid="{00000000-0005-0000-0000-000086080000}"/>
    <cellStyle name="Normal 4 3 6 5" xfId="4393" xr:uid="{00000000-0005-0000-0000-000087080000}"/>
    <cellStyle name="Normal 4 3 7" xfId="1659" xr:uid="{00000000-0005-0000-0000-000088080000}"/>
    <cellStyle name="Normal 4 3 7 2" xfId="1660" xr:uid="{00000000-0005-0000-0000-000089080000}"/>
    <cellStyle name="Normal 4 3 7 2 2" xfId="4132" xr:uid="{00000000-0005-0000-0000-00008A080000}"/>
    <cellStyle name="Normal 4 3 7 2 2 2" xfId="4598" xr:uid="{00000000-0005-0000-0000-00008B080000}"/>
    <cellStyle name="Normal 4 3 7 2 3" xfId="4398" xr:uid="{00000000-0005-0000-0000-00008C080000}"/>
    <cellStyle name="Normal 4 3 7 3" xfId="4131" xr:uid="{00000000-0005-0000-0000-00008D080000}"/>
    <cellStyle name="Normal 4 3 7 3 2" xfId="4597" xr:uid="{00000000-0005-0000-0000-00008E080000}"/>
    <cellStyle name="Normal 4 3 7 4" xfId="4397" xr:uid="{00000000-0005-0000-0000-00008F080000}"/>
    <cellStyle name="Normal 4 3 8" xfId="1661" xr:uid="{00000000-0005-0000-0000-000090080000}"/>
    <cellStyle name="Normal 4 3 8 2" xfId="4133" xr:uid="{00000000-0005-0000-0000-000091080000}"/>
    <cellStyle name="Normal 4 3 8 2 2" xfId="4599" xr:uid="{00000000-0005-0000-0000-000092080000}"/>
    <cellStyle name="Normal 4 3 8 3" xfId="4399" xr:uid="{00000000-0005-0000-0000-000093080000}"/>
    <cellStyle name="Normal 4 3 9" xfId="4118" xr:uid="{00000000-0005-0000-0000-000094080000}"/>
    <cellStyle name="Normal 4 3 9 2" xfId="4584" xr:uid="{00000000-0005-0000-0000-000095080000}"/>
    <cellStyle name="Normal 4 4" xfId="1662" xr:uid="{00000000-0005-0000-0000-000096080000}"/>
    <cellStyle name="Normal 4 4 2" xfId="1663" xr:uid="{00000000-0005-0000-0000-000097080000}"/>
    <cellStyle name="Normal 4 4 2 2" xfId="1664" xr:uid="{00000000-0005-0000-0000-000098080000}"/>
    <cellStyle name="Normal 4 4 2 2 2" xfId="1665" xr:uid="{00000000-0005-0000-0000-000099080000}"/>
    <cellStyle name="Normal 4 4 2 2 2 2" xfId="1666" xr:uid="{00000000-0005-0000-0000-00009A080000}"/>
    <cellStyle name="Normal 4 4 2 2 2 2 2" xfId="4138" xr:uid="{00000000-0005-0000-0000-00009B080000}"/>
    <cellStyle name="Normal 4 4 2 2 2 2 2 2" xfId="4604" xr:uid="{00000000-0005-0000-0000-00009C080000}"/>
    <cellStyle name="Normal 4 4 2 2 2 2 3" xfId="4404" xr:uid="{00000000-0005-0000-0000-00009D080000}"/>
    <cellStyle name="Normal 4 4 2 2 2 3" xfId="4137" xr:uid="{00000000-0005-0000-0000-00009E080000}"/>
    <cellStyle name="Normal 4 4 2 2 2 3 2" xfId="4603" xr:uid="{00000000-0005-0000-0000-00009F080000}"/>
    <cellStyle name="Normal 4 4 2 2 2 4" xfId="4403" xr:uid="{00000000-0005-0000-0000-0000A0080000}"/>
    <cellStyle name="Normal 4 4 2 2 3" xfId="1667" xr:uid="{00000000-0005-0000-0000-0000A1080000}"/>
    <cellStyle name="Normal 4 4 2 2 3 2" xfId="4139" xr:uid="{00000000-0005-0000-0000-0000A2080000}"/>
    <cellStyle name="Normal 4 4 2 2 3 2 2" xfId="4605" xr:uid="{00000000-0005-0000-0000-0000A3080000}"/>
    <cellStyle name="Normal 4 4 2 2 3 3" xfId="4405" xr:uid="{00000000-0005-0000-0000-0000A4080000}"/>
    <cellStyle name="Normal 4 4 2 2 4" xfId="4136" xr:uid="{00000000-0005-0000-0000-0000A5080000}"/>
    <cellStyle name="Normal 4 4 2 2 4 2" xfId="4602" xr:uid="{00000000-0005-0000-0000-0000A6080000}"/>
    <cellStyle name="Normal 4 4 2 2 5" xfId="4402" xr:uid="{00000000-0005-0000-0000-0000A7080000}"/>
    <cellStyle name="Normal 4 4 2 3" xfId="1668" xr:uid="{00000000-0005-0000-0000-0000A8080000}"/>
    <cellStyle name="Normal 4 4 2 3 2" xfId="1669" xr:uid="{00000000-0005-0000-0000-0000A9080000}"/>
    <cellStyle name="Normal 4 4 2 3 2 2" xfId="4141" xr:uid="{00000000-0005-0000-0000-0000AA080000}"/>
    <cellStyle name="Normal 4 4 2 3 2 2 2" xfId="4607" xr:uid="{00000000-0005-0000-0000-0000AB080000}"/>
    <cellStyle name="Normal 4 4 2 3 2 3" xfId="4407" xr:uid="{00000000-0005-0000-0000-0000AC080000}"/>
    <cellStyle name="Normal 4 4 2 3 3" xfId="4140" xr:uid="{00000000-0005-0000-0000-0000AD080000}"/>
    <cellStyle name="Normal 4 4 2 3 3 2" xfId="4606" xr:uid="{00000000-0005-0000-0000-0000AE080000}"/>
    <cellStyle name="Normal 4 4 2 3 4" xfId="4406" xr:uid="{00000000-0005-0000-0000-0000AF080000}"/>
    <cellStyle name="Normal 4 4 2 4" xfId="1670" xr:uid="{00000000-0005-0000-0000-0000B0080000}"/>
    <cellStyle name="Normal 4 4 2 4 2" xfId="4142" xr:uid="{00000000-0005-0000-0000-0000B1080000}"/>
    <cellStyle name="Normal 4 4 2 4 2 2" xfId="4608" xr:uid="{00000000-0005-0000-0000-0000B2080000}"/>
    <cellStyle name="Normal 4 4 2 4 3" xfId="4408" xr:uid="{00000000-0005-0000-0000-0000B3080000}"/>
    <cellStyle name="Normal 4 4 2 5" xfId="4135" xr:uid="{00000000-0005-0000-0000-0000B4080000}"/>
    <cellStyle name="Normal 4 4 2 5 2" xfId="4601" xr:uid="{00000000-0005-0000-0000-0000B5080000}"/>
    <cellStyle name="Normal 4 4 2 6" xfId="4401" xr:uid="{00000000-0005-0000-0000-0000B6080000}"/>
    <cellStyle name="Normal 4 4 3" xfId="1671" xr:uid="{00000000-0005-0000-0000-0000B7080000}"/>
    <cellStyle name="Normal 4 4 3 2" xfId="1672" xr:uid="{00000000-0005-0000-0000-0000B8080000}"/>
    <cellStyle name="Normal 4 4 3 2 2" xfId="1673" xr:uid="{00000000-0005-0000-0000-0000B9080000}"/>
    <cellStyle name="Normal 4 4 3 2 2 2" xfId="4145" xr:uid="{00000000-0005-0000-0000-0000BA080000}"/>
    <cellStyle name="Normal 4 4 3 2 2 2 2" xfId="4611" xr:uid="{00000000-0005-0000-0000-0000BB080000}"/>
    <cellStyle name="Normal 4 4 3 2 2 3" xfId="4411" xr:uid="{00000000-0005-0000-0000-0000BC080000}"/>
    <cellStyle name="Normal 4 4 3 2 3" xfId="4144" xr:uid="{00000000-0005-0000-0000-0000BD080000}"/>
    <cellStyle name="Normal 4 4 3 2 3 2" xfId="4610" xr:uid="{00000000-0005-0000-0000-0000BE080000}"/>
    <cellStyle name="Normal 4 4 3 2 4" xfId="4410" xr:uid="{00000000-0005-0000-0000-0000BF080000}"/>
    <cellStyle name="Normal 4 4 3 3" xfId="1674" xr:uid="{00000000-0005-0000-0000-0000C0080000}"/>
    <cellStyle name="Normal 4 4 3 3 2" xfId="4146" xr:uid="{00000000-0005-0000-0000-0000C1080000}"/>
    <cellStyle name="Normal 4 4 3 3 2 2" xfId="4612" xr:uid="{00000000-0005-0000-0000-0000C2080000}"/>
    <cellStyle name="Normal 4 4 3 3 3" xfId="4412" xr:uid="{00000000-0005-0000-0000-0000C3080000}"/>
    <cellStyle name="Normal 4 4 3 4" xfId="4143" xr:uid="{00000000-0005-0000-0000-0000C4080000}"/>
    <cellStyle name="Normal 4 4 3 4 2" xfId="4609" xr:uid="{00000000-0005-0000-0000-0000C5080000}"/>
    <cellStyle name="Normal 4 4 3 5" xfId="4409" xr:uid="{00000000-0005-0000-0000-0000C6080000}"/>
    <cellStyle name="Normal 4 4 4" xfId="1675" xr:uid="{00000000-0005-0000-0000-0000C7080000}"/>
    <cellStyle name="Normal 4 4 4 2" xfId="1676" xr:uid="{00000000-0005-0000-0000-0000C8080000}"/>
    <cellStyle name="Normal 4 4 4 2 2" xfId="4148" xr:uid="{00000000-0005-0000-0000-0000C9080000}"/>
    <cellStyle name="Normal 4 4 4 2 2 2" xfId="4614" xr:uid="{00000000-0005-0000-0000-0000CA080000}"/>
    <cellStyle name="Normal 4 4 4 2 3" xfId="4414" xr:uid="{00000000-0005-0000-0000-0000CB080000}"/>
    <cellStyle name="Normal 4 4 4 3" xfId="4147" xr:uid="{00000000-0005-0000-0000-0000CC080000}"/>
    <cellStyle name="Normal 4 4 4 3 2" xfId="4613" xr:uid="{00000000-0005-0000-0000-0000CD080000}"/>
    <cellStyle name="Normal 4 4 4 4" xfId="4413" xr:uid="{00000000-0005-0000-0000-0000CE080000}"/>
    <cellStyle name="Normal 4 4 5" xfId="1677" xr:uid="{00000000-0005-0000-0000-0000CF080000}"/>
    <cellStyle name="Normal 4 4 5 2" xfId="4149" xr:uid="{00000000-0005-0000-0000-0000D0080000}"/>
    <cellStyle name="Normal 4 4 5 2 2" xfId="4615" xr:uid="{00000000-0005-0000-0000-0000D1080000}"/>
    <cellStyle name="Normal 4 4 5 3" xfId="4415" xr:uid="{00000000-0005-0000-0000-0000D2080000}"/>
    <cellStyle name="Normal 4 4 6" xfId="4134" xr:uid="{00000000-0005-0000-0000-0000D3080000}"/>
    <cellStyle name="Normal 4 4 6 2" xfId="4600" xr:uid="{00000000-0005-0000-0000-0000D4080000}"/>
    <cellStyle name="Normal 4 4 7" xfId="4400" xr:uid="{00000000-0005-0000-0000-0000D5080000}"/>
    <cellStyle name="Normal 4 5" xfId="1678" xr:uid="{00000000-0005-0000-0000-0000D6080000}"/>
    <cellStyle name="Normal 4 6" xfId="1679" xr:uid="{00000000-0005-0000-0000-0000D7080000}"/>
    <cellStyle name="Normal 4 6 2" xfId="1680" xr:uid="{00000000-0005-0000-0000-0000D8080000}"/>
    <cellStyle name="Normal 4 6 2 2" xfId="1681" xr:uid="{00000000-0005-0000-0000-0000D9080000}"/>
    <cellStyle name="Normal 4 6 3" xfId="1682" xr:uid="{00000000-0005-0000-0000-0000DA080000}"/>
    <cellStyle name="Normal 4 7" xfId="1683" xr:uid="{00000000-0005-0000-0000-0000DB080000}"/>
    <cellStyle name="Normal 4 7 2" xfId="1684" xr:uid="{00000000-0005-0000-0000-0000DC080000}"/>
    <cellStyle name="Normal 4 8" xfId="1685" xr:uid="{00000000-0005-0000-0000-0000DD080000}"/>
    <cellStyle name="Normal 4 9" xfId="1686" xr:uid="{00000000-0005-0000-0000-0000DE080000}"/>
    <cellStyle name="Normal 4 9 2" xfId="1687" xr:uid="{00000000-0005-0000-0000-0000DF080000}"/>
    <cellStyle name="Normal 4 9 2 2" xfId="4151" xr:uid="{00000000-0005-0000-0000-0000E0080000}"/>
    <cellStyle name="Normal 4 9 2 2 2" xfId="4617" xr:uid="{00000000-0005-0000-0000-0000E1080000}"/>
    <cellStyle name="Normal 4 9 2 3" xfId="4417" xr:uid="{00000000-0005-0000-0000-0000E2080000}"/>
    <cellStyle name="Normal 4 9 3" xfId="4150" xr:uid="{00000000-0005-0000-0000-0000E3080000}"/>
    <cellStyle name="Normal 4 9 3 2" xfId="4616" xr:uid="{00000000-0005-0000-0000-0000E4080000}"/>
    <cellStyle name="Normal 4 9 4" xfId="4416" xr:uid="{00000000-0005-0000-0000-0000E5080000}"/>
    <cellStyle name="Normal 4_COAB-Prop-2-010112-DRAFT" xfId="1688" xr:uid="{00000000-0005-0000-0000-0000E6080000}"/>
    <cellStyle name="Normal 40" xfId="1689" xr:uid="{00000000-0005-0000-0000-0000E7080000}"/>
    <cellStyle name="Normal 40 2" xfId="1690" xr:uid="{00000000-0005-0000-0000-0000E8080000}"/>
    <cellStyle name="Normal 41" xfId="1691" xr:uid="{00000000-0005-0000-0000-0000E9080000}"/>
    <cellStyle name="Normal 41 2" xfId="1692" xr:uid="{00000000-0005-0000-0000-0000EA080000}"/>
    <cellStyle name="Normal 42" xfId="1693" xr:uid="{00000000-0005-0000-0000-0000EB080000}"/>
    <cellStyle name="Normal 42 2" xfId="1694" xr:uid="{00000000-0005-0000-0000-0000EC080000}"/>
    <cellStyle name="Normal 43" xfId="1695" xr:uid="{00000000-0005-0000-0000-0000ED080000}"/>
    <cellStyle name="Normal 43 2" xfId="1696" xr:uid="{00000000-0005-0000-0000-0000EE080000}"/>
    <cellStyle name="Normal 44" xfId="1697" xr:uid="{00000000-0005-0000-0000-0000EF080000}"/>
    <cellStyle name="Normal 44 2" xfId="1698" xr:uid="{00000000-0005-0000-0000-0000F0080000}"/>
    <cellStyle name="Normal 45" xfId="1699" xr:uid="{00000000-0005-0000-0000-0000F1080000}"/>
    <cellStyle name="Normal 45 2" xfId="1700" xr:uid="{00000000-0005-0000-0000-0000F2080000}"/>
    <cellStyle name="Normal 46" xfId="1701" xr:uid="{00000000-0005-0000-0000-0000F3080000}"/>
    <cellStyle name="Normal 46 2" xfId="1702" xr:uid="{00000000-0005-0000-0000-0000F4080000}"/>
    <cellStyle name="Normal 47" xfId="1703" xr:uid="{00000000-0005-0000-0000-0000F5080000}"/>
    <cellStyle name="Normal 48" xfId="1704" xr:uid="{00000000-0005-0000-0000-0000F6080000}"/>
    <cellStyle name="Normal 49" xfId="1705" xr:uid="{00000000-0005-0000-0000-0000F7080000}"/>
    <cellStyle name="Normal 5" xfId="561" xr:uid="{00000000-0005-0000-0000-0000F8080000}"/>
    <cellStyle name="Normal 5 2" xfId="1706" xr:uid="{00000000-0005-0000-0000-0000F9080000}"/>
    <cellStyle name="Normal 5 2 2" xfId="1707" xr:uid="{00000000-0005-0000-0000-0000FA080000}"/>
    <cellStyle name="Normal 5 3" xfId="1708" xr:uid="{00000000-0005-0000-0000-0000FB080000}"/>
    <cellStyle name="Normal 5 4" xfId="1709" xr:uid="{00000000-0005-0000-0000-0000FC080000}"/>
    <cellStyle name="Normal 5 5" xfId="1710" xr:uid="{00000000-0005-0000-0000-0000FD080000}"/>
    <cellStyle name="Normal 5 6" xfId="1711" xr:uid="{00000000-0005-0000-0000-0000FE080000}"/>
    <cellStyle name="Normal 5 7" xfId="1712" xr:uid="{00000000-0005-0000-0000-0000FF080000}"/>
    <cellStyle name="Normal 5 8" xfId="1713" xr:uid="{00000000-0005-0000-0000-000000090000}"/>
    <cellStyle name="Normal 50" xfId="1714" xr:uid="{00000000-0005-0000-0000-000001090000}"/>
    <cellStyle name="Normal 51" xfId="1715" xr:uid="{00000000-0005-0000-0000-000002090000}"/>
    <cellStyle name="Normal 52" xfId="1716" xr:uid="{00000000-0005-0000-0000-000003090000}"/>
    <cellStyle name="Normal 53" xfId="1717" xr:uid="{00000000-0005-0000-0000-000004090000}"/>
    <cellStyle name="Normal 54" xfId="1718" xr:uid="{00000000-0005-0000-0000-000005090000}"/>
    <cellStyle name="Normal 55" xfId="1719" xr:uid="{00000000-0005-0000-0000-000006090000}"/>
    <cellStyle name="Normal 56" xfId="1720" xr:uid="{00000000-0005-0000-0000-000007090000}"/>
    <cellStyle name="Normal 57" xfId="1721" xr:uid="{00000000-0005-0000-0000-000008090000}"/>
    <cellStyle name="Normal 58" xfId="1722" xr:uid="{00000000-0005-0000-0000-000009090000}"/>
    <cellStyle name="Normal 59" xfId="1723" xr:uid="{00000000-0005-0000-0000-00000A090000}"/>
    <cellStyle name="Normal 6" xfId="562" xr:uid="{00000000-0005-0000-0000-00000B090000}"/>
    <cellStyle name="Normal 6 2" xfId="1724" xr:uid="{00000000-0005-0000-0000-00000C090000}"/>
    <cellStyle name="Normal 6 2 2" xfId="1725" xr:uid="{00000000-0005-0000-0000-00000D090000}"/>
    <cellStyle name="Normal 6 3" xfId="1726" xr:uid="{00000000-0005-0000-0000-00000E090000}"/>
    <cellStyle name="Normal 60" xfId="1727" xr:uid="{00000000-0005-0000-0000-00000F090000}"/>
    <cellStyle name="Normal 61" xfId="1728" xr:uid="{00000000-0005-0000-0000-000010090000}"/>
    <cellStyle name="Normal 62" xfId="1729" xr:uid="{00000000-0005-0000-0000-000011090000}"/>
    <cellStyle name="Normal 63" xfId="1730" xr:uid="{00000000-0005-0000-0000-000012090000}"/>
    <cellStyle name="Normal 64" xfId="1731" xr:uid="{00000000-0005-0000-0000-000013090000}"/>
    <cellStyle name="Normal 65" xfId="1732" xr:uid="{00000000-0005-0000-0000-000014090000}"/>
    <cellStyle name="Normal 66" xfId="1733" xr:uid="{00000000-0005-0000-0000-000015090000}"/>
    <cellStyle name="Normal 67" xfId="1734" xr:uid="{00000000-0005-0000-0000-000016090000}"/>
    <cellStyle name="Normal 68" xfId="1735" xr:uid="{00000000-0005-0000-0000-000017090000}"/>
    <cellStyle name="Normal 69" xfId="1736" xr:uid="{00000000-0005-0000-0000-000018090000}"/>
    <cellStyle name="Normal 7" xfId="563" xr:uid="{00000000-0005-0000-0000-000019090000}"/>
    <cellStyle name="Normal 7 2" xfId="1737" xr:uid="{00000000-0005-0000-0000-00001A090000}"/>
    <cellStyle name="Normal 7 2 2" xfId="1738" xr:uid="{00000000-0005-0000-0000-00001B090000}"/>
    <cellStyle name="Normal 7 2 3" xfId="1739" xr:uid="{00000000-0005-0000-0000-00001C090000}"/>
    <cellStyle name="Normal 7 3" xfId="3862" xr:uid="{00000000-0005-0000-0000-00001D090000}"/>
    <cellStyle name="Normal 70" xfId="1740" xr:uid="{00000000-0005-0000-0000-00001E090000}"/>
    <cellStyle name="Normal 71" xfId="1741" xr:uid="{00000000-0005-0000-0000-00001F090000}"/>
    <cellStyle name="Normal 72" xfId="1742" xr:uid="{00000000-0005-0000-0000-000020090000}"/>
    <cellStyle name="Normal 73" xfId="1743" xr:uid="{00000000-0005-0000-0000-000021090000}"/>
    <cellStyle name="Normal 74" xfId="1744" xr:uid="{00000000-0005-0000-0000-000022090000}"/>
    <cellStyle name="Normal 75" xfId="1745" xr:uid="{00000000-0005-0000-0000-000023090000}"/>
    <cellStyle name="Normal 76" xfId="1746" xr:uid="{00000000-0005-0000-0000-000024090000}"/>
    <cellStyle name="Normal 77" xfId="1747" xr:uid="{00000000-0005-0000-0000-000025090000}"/>
    <cellStyle name="Normal 78" xfId="1748" xr:uid="{00000000-0005-0000-0000-000026090000}"/>
    <cellStyle name="Normal 79" xfId="1749" xr:uid="{00000000-0005-0000-0000-000027090000}"/>
    <cellStyle name="Normal 8" xfId="564" xr:uid="{00000000-0005-0000-0000-000028090000}"/>
    <cellStyle name="Normal 8 2" xfId="1750" xr:uid="{00000000-0005-0000-0000-000029090000}"/>
    <cellStyle name="Normal 8 3" xfId="3863" xr:uid="{00000000-0005-0000-0000-00002A090000}"/>
    <cellStyle name="Normal 80" xfId="1751" xr:uid="{00000000-0005-0000-0000-00002B090000}"/>
    <cellStyle name="Normal 81" xfId="1752" xr:uid="{00000000-0005-0000-0000-00002C090000}"/>
    <cellStyle name="Normal 82" xfId="1753" xr:uid="{00000000-0005-0000-0000-00002D090000}"/>
    <cellStyle name="Normal 83" xfId="1754" xr:uid="{00000000-0005-0000-0000-00002E090000}"/>
    <cellStyle name="Normal 84" xfId="1755" xr:uid="{00000000-0005-0000-0000-00002F090000}"/>
    <cellStyle name="Normal 85" xfId="1756" xr:uid="{00000000-0005-0000-0000-000030090000}"/>
    <cellStyle name="Normal 86" xfId="1757" xr:uid="{00000000-0005-0000-0000-000031090000}"/>
    <cellStyle name="Normal 87" xfId="1758" xr:uid="{00000000-0005-0000-0000-000032090000}"/>
    <cellStyle name="Normal 88" xfId="1759" xr:uid="{00000000-0005-0000-0000-000033090000}"/>
    <cellStyle name="Normal 89" xfId="4217" xr:uid="{00000000-0005-0000-0000-000034090000}"/>
    <cellStyle name="Normal 9" xfId="1760" xr:uid="{00000000-0005-0000-0000-000035090000}"/>
    <cellStyle name="Normal 90" xfId="4619" xr:uid="{1EDF9AD6-A5B5-430B-9AC0-81EE1434BBAE}"/>
    <cellStyle name="Normal 91" xfId="4621" xr:uid="{19F3BA45-B05E-4E0C-B24E-C33998CC4E58}"/>
    <cellStyle name="Normal DS" xfId="565" xr:uid="{00000000-0005-0000-0000-000036090000}"/>
    <cellStyle name="NORMAL." xfId="566" xr:uid="{00000000-0005-0000-0000-000037090000}"/>
    <cellStyle name="Normal_A_1" xfId="567" xr:uid="{00000000-0005-0000-0000-000038090000}"/>
    <cellStyle name="Normal_BF Profile_2003" xfId="568" xr:uid="{00000000-0005-0000-0000-000039090000}"/>
    <cellStyle name="Normal_Folsom 98 Vis PPT wkbk 7/9/97" xfId="569" xr:uid="{00000000-0005-0000-0000-00003A090000}"/>
    <cellStyle name="Normal_HMO_PacifiCare" xfId="570" xr:uid="{00000000-0005-0000-0000-00003B090000}"/>
    <cellStyle name="Normal_HMO_PPO" xfId="571" xr:uid="{00000000-0005-0000-0000-00003C090000}"/>
    <cellStyle name="Normal_Life &amp; LTD Comparison" xfId="572" xr:uid="{00000000-0005-0000-0000-00003D090000}"/>
    <cellStyle name="Normal_Life &amp; LTD Comparison 2" xfId="4623" xr:uid="{0015CEA3-6C1C-4923-AFC2-EB9221B2D5E4}"/>
    <cellStyle name="Normal_Life_LTD_STD TEMPLATE" xfId="573" xr:uid="{00000000-0005-0000-0000-00003E090000}"/>
    <cellStyle name="Normal_Pre_Renewal Compare 2003 " xfId="574" xr:uid="{00000000-0005-0000-0000-00003F090000}"/>
    <cellStyle name="Normal_Renwal Presentation" xfId="575" xr:uid="{00000000-0005-0000-0000-000041090000}"/>
    <cellStyle name="Normal_Renwal Presentation 2001" xfId="576" xr:uid="{00000000-0005-0000-0000-000042090000}"/>
    <cellStyle name="Normal_Renwal Presentation 2001 2" xfId="4618" xr:uid="{00000000-0005-0000-0000-000043090000}"/>
    <cellStyle name="Note" xfId="577" builtinId="10" customBuiltin="1"/>
    <cellStyle name="Note 10" xfId="1761" xr:uid="{00000000-0005-0000-0000-000046090000}"/>
    <cellStyle name="Note 10 10" xfId="1762" xr:uid="{00000000-0005-0000-0000-000047090000}"/>
    <cellStyle name="Note 10 10 2" xfId="1763" xr:uid="{00000000-0005-0000-0000-000048090000}"/>
    <cellStyle name="Note 10 11" xfId="1764" xr:uid="{00000000-0005-0000-0000-000049090000}"/>
    <cellStyle name="Note 10 11 2" xfId="1765" xr:uid="{00000000-0005-0000-0000-00004A090000}"/>
    <cellStyle name="Note 10 12" xfId="1766" xr:uid="{00000000-0005-0000-0000-00004B090000}"/>
    <cellStyle name="Note 10 2" xfId="1767" xr:uid="{00000000-0005-0000-0000-00004C090000}"/>
    <cellStyle name="Note 10 2 10" xfId="1768" xr:uid="{00000000-0005-0000-0000-00004D090000}"/>
    <cellStyle name="Note 10 2 10 2" xfId="1769" xr:uid="{00000000-0005-0000-0000-00004E090000}"/>
    <cellStyle name="Note 10 2 11" xfId="1770" xr:uid="{00000000-0005-0000-0000-00004F090000}"/>
    <cellStyle name="Note 10 2 2" xfId="1771" xr:uid="{00000000-0005-0000-0000-000050090000}"/>
    <cellStyle name="Note 10 2 2 2" xfId="1772" xr:uid="{00000000-0005-0000-0000-000051090000}"/>
    <cellStyle name="Note 10 2 3" xfId="1773" xr:uid="{00000000-0005-0000-0000-000052090000}"/>
    <cellStyle name="Note 10 2 3 2" xfId="1774" xr:uid="{00000000-0005-0000-0000-000053090000}"/>
    <cellStyle name="Note 10 2 4" xfId="1775" xr:uid="{00000000-0005-0000-0000-000054090000}"/>
    <cellStyle name="Note 10 2 4 2" xfId="1776" xr:uid="{00000000-0005-0000-0000-000055090000}"/>
    <cellStyle name="Note 10 2 5" xfId="1777" xr:uid="{00000000-0005-0000-0000-000056090000}"/>
    <cellStyle name="Note 10 2 5 2" xfId="1778" xr:uid="{00000000-0005-0000-0000-000057090000}"/>
    <cellStyle name="Note 10 2 6" xfId="1779" xr:uid="{00000000-0005-0000-0000-000058090000}"/>
    <cellStyle name="Note 10 2 6 2" xfId="1780" xr:uid="{00000000-0005-0000-0000-000059090000}"/>
    <cellStyle name="Note 10 2 7" xfId="1781" xr:uid="{00000000-0005-0000-0000-00005A090000}"/>
    <cellStyle name="Note 10 2 7 2" xfId="1782" xr:uid="{00000000-0005-0000-0000-00005B090000}"/>
    <cellStyle name="Note 10 2 8" xfId="1783" xr:uid="{00000000-0005-0000-0000-00005C090000}"/>
    <cellStyle name="Note 10 2 8 2" xfId="1784" xr:uid="{00000000-0005-0000-0000-00005D090000}"/>
    <cellStyle name="Note 10 2 9" xfId="1785" xr:uid="{00000000-0005-0000-0000-00005E090000}"/>
    <cellStyle name="Note 10 2 9 2" xfId="1786" xr:uid="{00000000-0005-0000-0000-00005F090000}"/>
    <cellStyle name="Note 10 3" xfId="1787" xr:uid="{00000000-0005-0000-0000-000060090000}"/>
    <cellStyle name="Note 10 3 2" xfId="1788" xr:uid="{00000000-0005-0000-0000-000061090000}"/>
    <cellStyle name="Note 10 4" xfId="1789" xr:uid="{00000000-0005-0000-0000-000062090000}"/>
    <cellStyle name="Note 10 4 2" xfId="1790" xr:uid="{00000000-0005-0000-0000-000063090000}"/>
    <cellStyle name="Note 10 5" xfId="1791" xr:uid="{00000000-0005-0000-0000-000064090000}"/>
    <cellStyle name="Note 10 5 2" xfId="1792" xr:uid="{00000000-0005-0000-0000-000065090000}"/>
    <cellStyle name="Note 10 6" xfId="1793" xr:uid="{00000000-0005-0000-0000-000066090000}"/>
    <cellStyle name="Note 10 6 2" xfId="1794" xr:uid="{00000000-0005-0000-0000-000067090000}"/>
    <cellStyle name="Note 10 7" xfId="1795" xr:uid="{00000000-0005-0000-0000-000068090000}"/>
    <cellStyle name="Note 10 7 2" xfId="1796" xr:uid="{00000000-0005-0000-0000-000069090000}"/>
    <cellStyle name="Note 10 8" xfId="1797" xr:uid="{00000000-0005-0000-0000-00006A090000}"/>
    <cellStyle name="Note 10 8 2" xfId="1798" xr:uid="{00000000-0005-0000-0000-00006B090000}"/>
    <cellStyle name="Note 10 9" xfId="1799" xr:uid="{00000000-0005-0000-0000-00006C090000}"/>
    <cellStyle name="Note 10 9 2" xfId="1800" xr:uid="{00000000-0005-0000-0000-00006D090000}"/>
    <cellStyle name="Note 11" xfId="1801" xr:uid="{00000000-0005-0000-0000-00006E090000}"/>
    <cellStyle name="Note 11 10" xfId="1802" xr:uid="{00000000-0005-0000-0000-00006F090000}"/>
    <cellStyle name="Note 11 10 2" xfId="1803" xr:uid="{00000000-0005-0000-0000-000070090000}"/>
    <cellStyle name="Note 11 11" xfId="1804" xr:uid="{00000000-0005-0000-0000-000071090000}"/>
    <cellStyle name="Note 11 11 2" xfId="1805" xr:uid="{00000000-0005-0000-0000-000072090000}"/>
    <cellStyle name="Note 11 12" xfId="1806" xr:uid="{00000000-0005-0000-0000-000073090000}"/>
    <cellStyle name="Note 11 12 2" xfId="1807" xr:uid="{00000000-0005-0000-0000-000074090000}"/>
    <cellStyle name="Note 11 13" xfId="1808" xr:uid="{00000000-0005-0000-0000-000075090000}"/>
    <cellStyle name="Note 11 2" xfId="1809" xr:uid="{00000000-0005-0000-0000-000076090000}"/>
    <cellStyle name="Note 11 2 10" xfId="1810" xr:uid="{00000000-0005-0000-0000-000077090000}"/>
    <cellStyle name="Note 11 2 10 2" xfId="1811" xr:uid="{00000000-0005-0000-0000-000078090000}"/>
    <cellStyle name="Note 11 2 11" xfId="1812" xr:uid="{00000000-0005-0000-0000-000079090000}"/>
    <cellStyle name="Note 11 2 2" xfId="1813" xr:uid="{00000000-0005-0000-0000-00007A090000}"/>
    <cellStyle name="Note 11 2 2 2" xfId="1814" xr:uid="{00000000-0005-0000-0000-00007B090000}"/>
    <cellStyle name="Note 11 2 3" xfId="1815" xr:uid="{00000000-0005-0000-0000-00007C090000}"/>
    <cellStyle name="Note 11 2 3 2" xfId="1816" xr:uid="{00000000-0005-0000-0000-00007D090000}"/>
    <cellStyle name="Note 11 2 4" xfId="1817" xr:uid="{00000000-0005-0000-0000-00007E090000}"/>
    <cellStyle name="Note 11 2 4 2" xfId="1818" xr:uid="{00000000-0005-0000-0000-00007F090000}"/>
    <cellStyle name="Note 11 2 5" xfId="1819" xr:uid="{00000000-0005-0000-0000-000080090000}"/>
    <cellStyle name="Note 11 2 5 2" xfId="1820" xr:uid="{00000000-0005-0000-0000-000081090000}"/>
    <cellStyle name="Note 11 2 6" xfId="1821" xr:uid="{00000000-0005-0000-0000-000082090000}"/>
    <cellStyle name="Note 11 2 6 2" xfId="1822" xr:uid="{00000000-0005-0000-0000-000083090000}"/>
    <cellStyle name="Note 11 2 7" xfId="1823" xr:uid="{00000000-0005-0000-0000-000084090000}"/>
    <cellStyle name="Note 11 2 7 2" xfId="1824" xr:uid="{00000000-0005-0000-0000-000085090000}"/>
    <cellStyle name="Note 11 2 8" xfId="1825" xr:uid="{00000000-0005-0000-0000-000086090000}"/>
    <cellStyle name="Note 11 2 8 2" xfId="1826" xr:uid="{00000000-0005-0000-0000-000087090000}"/>
    <cellStyle name="Note 11 2 9" xfId="1827" xr:uid="{00000000-0005-0000-0000-000088090000}"/>
    <cellStyle name="Note 11 2 9 2" xfId="1828" xr:uid="{00000000-0005-0000-0000-000089090000}"/>
    <cellStyle name="Note 11 3" xfId="1829" xr:uid="{00000000-0005-0000-0000-00008A090000}"/>
    <cellStyle name="Note 11 3 10" xfId="1830" xr:uid="{00000000-0005-0000-0000-00008B090000}"/>
    <cellStyle name="Note 11 3 10 2" xfId="1831" xr:uid="{00000000-0005-0000-0000-00008C090000}"/>
    <cellStyle name="Note 11 3 11" xfId="1832" xr:uid="{00000000-0005-0000-0000-00008D090000}"/>
    <cellStyle name="Note 11 3 2" xfId="1833" xr:uid="{00000000-0005-0000-0000-00008E090000}"/>
    <cellStyle name="Note 11 3 2 2" xfId="1834" xr:uid="{00000000-0005-0000-0000-00008F090000}"/>
    <cellStyle name="Note 11 3 3" xfId="1835" xr:uid="{00000000-0005-0000-0000-000090090000}"/>
    <cellStyle name="Note 11 3 3 2" xfId="1836" xr:uid="{00000000-0005-0000-0000-000091090000}"/>
    <cellStyle name="Note 11 3 4" xfId="1837" xr:uid="{00000000-0005-0000-0000-000092090000}"/>
    <cellStyle name="Note 11 3 4 2" xfId="1838" xr:uid="{00000000-0005-0000-0000-000093090000}"/>
    <cellStyle name="Note 11 3 5" xfId="1839" xr:uid="{00000000-0005-0000-0000-000094090000}"/>
    <cellStyle name="Note 11 3 5 2" xfId="1840" xr:uid="{00000000-0005-0000-0000-000095090000}"/>
    <cellStyle name="Note 11 3 6" xfId="1841" xr:uid="{00000000-0005-0000-0000-000096090000}"/>
    <cellStyle name="Note 11 3 6 2" xfId="1842" xr:uid="{00000000-0005-0000-0000-000097090000}"/>
    <cellStyle name="Note 11 3 7" xfId="1843" xr:uid="{00000000-0005-0000-0000-000098090000}"/>
    <cellStyle name="Note 11 3 7 2" xfId="1844" xr:uid="{00000000-0005-0000-0000-000099090000}"/>
    <cellStyle name="Note 11 3 8" xfId="1845" xr:uid="{00000000-0005-0000-0000-00009A090000}"/>
    <cellStyle name="Note 11 3 8 2" xfId="1846" xr:uid="{00000000-0005-0000-0000-00009B090000}"/>
    <cellStyle name="Note 11 3 9" xfId="1847" xr:uid="{00000000-0005-0000-0000-00009C090000}"/>
    <cellStyle name="Note 11 3 9 2" xfId="1848" xr:uid="{00000000-0005-0000-0000-00009D090000}"/>
    <cellStyle name="Note 11 4" xfId="1849" xr:uid="{00000000-0005-0000-0000-00009E090000}"/>
    <cellStyle name="Note 11 4 2" xfId="1850" xr:uid="{00000000-0005-0000-0000-00009F090000}"/>
    <cellStyle name="Note 11 5" xfId="1851" xr:uid="{00000000-0005-0000-0000-0000A0090000}"/>
    <cellStyle name="Note 11 5 2" xfId="1852" xr:uid="{00000000-0005-0000-0000-0000A1090000}"/>
    <cellStyle name="Note 11 6" xfId="1853" xr:uid="{00000000-0005-0000-0000-0000A2090000}"/>
    <cellStyle name="Note 11 6 2" xfId="1854" xr:uid="{00000000-0005-0000-0000-0000A3090000}"/>
    <cellStyle name="Note 11 7" xfId="1855" xr:uid="{00000000-0005-0000-0000-0000A4090000}"/>
    <cellStyle name="Note 11 7 2" xfId="1856" xr:uid="{00000000-0005-0000-0000-0000A5090000}"/>
    <cellStyle name="Note 11 8" xfId="1857" xr:uid="{00000000-0005-0000-0000-0000A6090000}"/>
    <cellStyle name="Note 11 8 2" xfId="1858" xr:uid="{00000000-0005-0000-0000-0000A7090000}"/>
    <cellStyle name="Note 11 9" xfId="1859" xr:uid="{00000000-0005-0000-0000-0000A8090000}"/>
    <cellStyle name="Note 11 9 2" xfId="1860" xr:uid="{00000000-0005-0000-0000-0000A9090000}"/>
    <cellStyle name="Note 12" xfId="1861" xr:uid="{00000000-0005-0000-0000-0000AA090000}"/>
    <cellStyle name="Note 12 10" xfId="1862" xr:uid="{00000000-0005-0000-0000-0000AB090000}"/>
    <cellStyle name="Note 12 10 2" xfId="1863" xr:uid="{00000000-0005-0000-0000-0000AC090000}"/>
    <cellStyle name="Note 12 11" xfId="1864" xr:uid="{00000000-0005-0000-0000-0000AD090000}"/>
    <cellStyle name="Note 12 11 2" xfId="1865" xr:uid="{00000000-0005-0000-0000-0000AE090000}"/>
    <cellStyle name="Note 12 12" xfId="1866" xr:uid="{00000000-0005-0000-0000-0000AF090000}"/>
    <cellStyle name="Note 12 2" xfId="1867" xr:uid="{00000000-0005-0000-0000-0000B0090000}"/>
    <cellStyle name="Note 12 2 10" xfId="1868" xr:uid="{00000000-0005-0000-0000-0000B1090000}"/>
    <cellStyle name="Note 12 2 10 2" xfId="1869" xr:uid="{00000000-0005-0000-0000-0000B2090000}"/>
    <cellStyle name="Note 12 2 11" xfId="1870" xr:uid="{00000000-0005-0000-0000-0000B3090000}"/>
    <cellStyle name="Note 12 2 2" xfId="1871" xr:uid="{00000000-0005-0000-0000-0000B4090000}"/>
    <cellStyle name="Note 12 2 2 2" xfId="1872" xr:uid="{00000000-0005-0000-0000-0000B5090000}"/>
    <cellStyle name="Note 12 2 3" xfId="1873" xr:uid="{00000000-0005-0000-0000-0000B6090000}"/>
    <cellStyle name="Note 12 2 3 2" xfId="1874" xr:uid="{00000000-0005-0000-0000-0000B7090000}"/>
    <cellStyle name="Note 12 2 4" xfId="1875" xr:uid="{00000000-0005-0000-0000-0000B8090000}"/>
    <cellStyle name="Note 12 2 4 2" xfId="1876" xr:uid="{00000000-0005-0000-0000-0000B9090000}"/>
    <cellStyle name="Note 12 2 5" xfId="1877" xr:uid="{00000000-0005-0000-0000-0000BA090000}"/>
    <cellStyle name="Note 12 2 5 2" xfId="1878" xr:uid="{00000000-0005-0000-0000-0000BB090000}"/>
    <cellStyle name="Note 12 2 6" xfId="1879" xr:uid="{00000000-0005-0000-0000-0000BC090000}"/>
    <cellStyle name="Note 12 2 6 2" xfId="1880" xr:uid="{00000000-0005-0000-0000-0000BD090000}"/>
    <cellStyle name="Note 12 2 7" xfId="1881" xr:uid="{00000000-0005-0000-0000-0000BE090000}"/>
    <cellStyle name="Note 12 2 7 2" xfId="1882" xr:uid="{00000000-0005-0000-0000-0000BF090000}"/>
    <cellStyle name="Note 12 2 8" xfId="1883" xr:uid="{00000000-0005-0000-0000-0000C0090000}"/>
    <cellStyle name="Note 12 2 8 2" xfId="1884" xr:uid="{00000000-0005-0000-0000-0000C1090000}"/>
    <cellStyle name="Note 12 2 9" xfId="1885" xr:uid="{00000000-0005-0000-0000-0000C2090000}"/>
    <cellStyle name="Note 12 2 9 2" xfId="1886" xr:uid="{00000000-0005-0000-0000-0000C3090000}"/>
    <cellStyle name="Note 12 3" xfId="1887" xr:uid="{00000000-0005-0000-0000-0000C4090000}"/>
    <cellStyle name="Note 12 3 2" xfId="1888" xr:uid="{00000000-0005-0000-0000-0000C5090000}"/>
    <cellStyle name="Note 12 4" xfId="1889" xr:uid="{00000000-0005-0000-0000-0000C6090000}"/>
    <cellStyle name="Note 12 4 2" xfId="1890" xr:uid="{00000000-0005-0000-0000-0000C7090000}"/>
    <cellStyle name="Note 12 5" xfId="1891" xr:uid="{00000000-0005-0000-0000-0000C8090000}"/>
    <cellStyle name="Note 12 5 2" xfId="1892" xr:uid="{00000000-0005-0000-0000-0000C9090000}"/>
    <cellStyle name="Note 12 6" xfId="1893" xr:uid="{00000000-0005-0000-0000-0000CA090000}"/>
    <cellStyle name="Note 12 6 2" xfId="1894" xr:uid="{00000000-0005-0000-0000-0000CB090000}"/>
    <cellStyle name="Note 12 7" xfId="1895" xr:uid="{00000000-0005-0000-0000-0000CC090000}"/>
    <cellStyle name="Note 12 7 2" xfId="1896" xr:uid="{00000000-0005-0000-0000-0000CD090000}"/>
    <cellStyle name="Note 12 8" xfId="1897" xr:uid="{00000000-0005-0000-0000-0000CE090000}"/>
    <cellStyle name="Note 12 8 2" xfId="1898" xr:uid="{00000000-0005-0000-0000-0000CF090000}"/>
    <cellStyle name="Note 12 9" xfId="1899" xr:uid="{00000000-0005-0000-0000-0000D0090000}"/>
    <cellStyle name="Note 12 9 2" xfId="1900" xr:uid="{00000000-0005-0000-0000-0000D1090000}"/>
    <cellStyle name="Note 13" xfId="1901" xr:uid="{00000000-0005-0000-0000-0000D2090000}"/>
    <cellStyle name="Note 13 10" xfId="1902" xr:uid="{00000000-0005-0000-0000-0000D3090000}"/>
    <cellStyle name="Note 13 10 2" xfId="1903" xr:uid="{00000000-0005-0000-0000-0000D4090000}"/>
    <cellStyle name="Note 13 11" xfId="1904" xr:uid="{00000000-0005-0000-0000-0000D5090000}"/>
    <cellStyle name="Note 13 11 2" xfId="1905" xr:uid="{00000000-0005-0000-0000-0000D6090000}"/>
    <cellStyle name="Note 13 12" xfId="1906" xr:uid="{00000000-0005-0000-0000-0000D7090000}"/>
    <cellStyle name="Note 13 12 2" xfId="1907" xr:uid="{00000000-0005-0000-0000-0000D8090000}"/>
    <cellStyle name="Note 13 13" xfId="1908" xr:uid="{00000000-0005-0000-0000-0000D9090000}"/>
    <cellStyle name="Note 13 13 2" xfId="1909" xr:uid="{00000000-0005-0000-0000-0000DA090000}"/>
    <cellStyle name="Note 13 14" xfId="1910" xr:uid="{00000000-0005-0000-0000-0000DB090000}"/>
    <cellStyle name="Note 13 2" xfId="1911" xr:uid="{00000000-0005-0000-0000-0000DC090000}"/>
    <cellStyle name="Note 13 2 10" xfId="1912" xr:uid="{00000000-0005-0000-0000-0000DD090000}"/>
    <cellStyle name="Note 13 2 10 2" xfId="1913" xr:uid="{00000000-0005-0000-0000-0000DE090000}"/>
    <cellStyle name="Note 13 2 11" xfId="1914" xr:uid="{00000000-0005-0000-0000-0000DF090000}"/>
    <cellStyle name="Note 13 2 11 2" xfId="1915" xr:uid="{00000000-0005-0000-0000-0000E0090000}"/>
    <cellStyle name="Note 13 2 12" xfId="1916" xr:uid="{00000000-0005-0000-0000-0000E1090000}"/>
    <cellStyle name="Note 13 2 2" xfId="1917" xr:uid="{00000000-0005-0000-0000-0000E2090000}"/>
    <cellStyle name="Note 13 2 2 10" xfId="1918" xr:uid="{00000000-0005-0000-0000-0000E3090000}"/>
    <cellStyle name="Note 13 2 2 10 2" xfId="1919" xr:uid="{00000000-0005-0000-0000-0000E4090000}"/>
    <cellStyle name="Note 13 2 2 11" xfId="1920" xr:uid="{00000000-0005-0000-0000-0000E5090000}"/>
    <cellStyle name="Note 13 2 2 2" xfId="1921" xr:uid="{00000000-0005-0000-0000-0000E6090000}"/>
    <cellStyle name="Note 13 2 2 2 2" xfId="1922" xr:uid="{00000000-0005-0000-0000-0000E7090000}"/>
    <cellStyle name="Note 13 2 2 3" xfId="1923" xr:uid="{00000000-0005-0000-0000-0000E8090000}"/>
    <cellStyle name="Note 13 2 2 3 2" xfId="1924" xr:uid="{00000000-0005-0000-0000-0000E9090000}"/>
    <cellStyle name="Note 13 2 2 4" xfId="1925" xr:uid="{00000000-0005-0000-0000-0000EA090000}"/>
    <cellStyle name="Note 13 2 2 4 2" xfId="1926" xr:uid="{00000000-0005-0000-0000-0000EB090000}"/>
    <cellStyle name="Note 13 2 2 5" xfId="1927" xr:uid="{00000000-0005-0000-0000-0000EC090000}"/>
    <cellStyle name="Note 13 2 2 5 2" xfId="1928" xr:uid="{00000000-0005-0000-0000-0000ED090000}"/>
    <cellStyle name="Note 13 2 2 6" xfId="1929" xr:uid="{00000000-0005-0000-0000-0000EE090000}"/>
    <cellStyle name="Note 13 2 2 6 2" xfId="1930" xr:uid="{00000000-0005-0000-0000-0000EF090000}"/>
    <cellStyle name="Note 13 2 2 7" xfId="1931" xr:uid="{00000000-0005-0000-0000-0000F0090000}"/>
    <cellStyle name="Note 13 2 2 7 2" xfId="1932" xr:uid="{00000000-0005-0000-0000-0000F1090000}"/>
    <cellStyle name="Note 13 2 2 8" xfId="1933" xr:uid="{00000000-0005-0000-0000-0000F2090000}"/>
    <cellStyle name="Note 13 2 2 8 2" xfId="1934" xr:uid="{00000000-0005-0000-0000-0000F3090000}"/>
    <cellStyle name="Note 13 2 2 9" xfId="1935" xr:uid="{00000000-0005-0000-0000-0000F4090000}"/>
    <cellStyle name="Note 13 2 2 9 2" xfId="1936" xr:uid="{00000000-0005-0000-0000-0000F5090000}"/>
    <cellStyle name="Note 13 2 3" xfId="1937" xr:uid="{00000000-0005-0000-0000-0000F6090000}"/>
    <cellStyle name="Note 13 2 3 2" xfId="1938" xr:uid="{00000000-0005-0000-0000-0000F7090000}"/>
    <cellStyle name="Note 13 2 4" xfId="1939" xr:uid="{00000000-0005-0000-0000-0000F8090000}"/>
    <cellStyle name="Note 13 2 4 2" xfId="1940" xr:uid="{00000000-0005-0000-0000-0000F9090000}"/>
    <cellStyle name="Note 13 2 5" xfId="1941" xr:uid="{00000000-0005-0000-0000-0000FA090000}"/>
    <cellStyle name="Note 13 2 5 2" xfId="1942" xr:uid="{00000000-0005-0000-0000-0000FB090000}"/>
    <cellStyle name="Note 13 2 6" xfId="1943" xr:uid="{00000000-0005-0000-0000-0000FC090000}"/>
    <cellStyle name="Note 13 2 6 2" xfId="1944" xr:uid="{00000000-0005-0000-0000-0000FD090000}"/>
    <cellStyle name="Note 13 2 7" xfId="1945" xr:uid="{00000000-0005-0000-0000-0000FE090000}"/>
    <cellStyle name="Note 13 2 7 2" xfId="1946" xr:uid="{00000000-0005-0000-0000-0000FF090000}"/>
    <cellStyle name="Note 13 2 8" xfId="1947" xr:uid="{00000000-0005-0000-0000-0000000A0000}"/>
    <cellStyle name="Note 13 2 8 2" xfId="1948" xr:uid="{00000000-0005-0000-0000-0000010A0000}"/>
    <cellStyle name="Note 13 2 9" xfId="1949" xr:uid="{00000000-0005-0000-0000-0000020A0000}"/>
    <cellStyle name="Note 13 2 9 2" xfId="1950" xr:uid="{00000000-0005-0000-0000-0000030A0000}"/>
    <cellStyle name="Note 13 3" xfId="1951" xr:uid="{00000000-0005-0000-0000-0000040A0000}"/>
    <cellStyle name="Note 13 3 10" xfId="1952" xr:uid="{00000000-0005-0000-0000-0000050A0000}"/>
    <cellStyle name="Note 13 3 10 2" xfId="1953" xr:uid="{00000000-0005-0000-0000-0000060A0000}"/>
    <cellStyle name="Note 13 3 11" xfId="1954" xr:uid="{00000000-0005-0000-0000-0000070A0000}"/>
    <cellStyle name="Note 13 3 2" xfId="1955" xr:uid="{00000000-0005-0000-0000-0000080A0000}"/>
    <cellStyle name="Note 13 3 2 2" xfId="1956" xr:uid="{00000000-0005-0000-0000-0000090A0000}"/>
    <cellStyle name="Note 13 3 3" xfId="1957" xr:uid="{00000000-0005-0000-0000-00000A0A0000}"/>
    <cellStyle name="Note 13 3 3 2" xfId="1958" xr:uid="{00000000-0005-0000-0000-00000B0A0000}"/>
    <cellStyle name="Note 13 3 4" xfId="1959" xr:uid="{00000000-0005-0000-0000-00000C0A0000}"/>
    <cellStyle name="Note 13 3 4 2" xfId="1960" xr:uid="{00000000-0005-0000-0000-00000D0A0000}"/>
    <cellStyle name="Note 13 3 5" xfId="1961" xr:uid="{00000000-0005-0000-0000-00000E0A0000}"/>
    <cellStyle name="Note 13 3 5 2" xfId="1962" xr:uid="{00000000-0005-0000-0000-00000F0A0000}"/>
    <cellStyle name="Note 13 3 6" xfId="1963" xr:uid="{00000000-0005-0000-0000-0000100A0000}"/>
    <cellStyle name="Note 13 3 6 2" xfId="1964" xr:uid="{00000000-0005-0000-0000-0000110A0000}"/>
    <cellStyle name="Note 13 3 7" xfId="1965" xr:uid="{00000000-0005-0000-0000-0000120A0000}"/>
    <cellStyle name="Note 13 3 7 2" xfId="1966" xr:uid="{00000000-0005-0000-0000-0000130A0000}"/>
    <cellStyle name="Note 13 3 8" xfId="1967" xr:uid="{00000000-0005-0000-0000-0000140A0000}"/>
    <cellStyle name="Note 13 3 8 2" xfId="1968" xr:uid="{00000000-0005-0000-0000-0000150A0000}"/>
    <cellStyle name="Note 13 3 9" xfId="1969" xr:uid="{00000000-0005-0000-0000-0000160A0000}"/>
    <cellStyle name="Note 13 3 9 2" xfId="1970" xr:uid="{00000000-0005-0000-0000-0000170A0000}"/>
    <cellStyle name="Note 13 4" xfId="1971" xr:uid="{00000000-0005-0000-0000-0000180A0000}"/>
    <cellStyle name="Note 13 4 2" xfId="1972" xr:uid="{00000000-0005-0000-0000-0000190A0000}"/>
    <cellStyle name="Note 13 4 2 2" xfId="1973" xr:uid="{00000000-0005-0000-0000-00001A0A0000}"/>
    <cellStyle name="Note 13 4 3" xfId="1974" xr:uid="{00000000-0005-0000-0000-00001B0A0000}"/>
    <cellStyle name="Note 13 4 3 2" xfId="1975" xr:uid="{00000000-0005-0000-0000-00001C0A0000}"/>
    <cellStyle name="Note 13 4 4" xfId="1976" xr:uid="{00000000-0005-0000-0000-00001D0A0000}"/>
    <cellStyle name="Note 13 5" xfId="1977" xr:uid="{00000000-0005-0000-0000-00001E0A0000}"/>
    <cellStyle name="Note 13 5 2" xfId="1978" xr:uid="{00000000-0005-0000-0000-00001F0A0000}"/>
    <cellStyle name="Note 13 6" xfId="1979" xr:uid="{00000000-0005-0000-0000-0000200A0000}"/>
    <cellStyle name="Note 13 6 2" xfId="1980" xr:uid="{00000000-0005-0000-0000-0000210A0000}"/>
    <cellStyle name="Note 13 7" xfId="1981" xr:uid="{00000000-0005-0000-0000-0000220A0000}"/>
    <cellStyle name="Note 13 7 2" xfId="1982" xr:uid="{00000000-0005-0000-0000-0000230A0000}"/>
    <cellStyle name="Note 13 8" xfId="1983" xr:uid="{00000000-0005-0000-0000-0000240A0000}"/>
    <cellStyle name="Note 13 8 2" xfId="1984" xr:uid="{00000000-0005-0000-0000-0000250A0000}"/>
    <cellStyle name="Note 13 9" xfId="1985" xr:uid="{00000000-0005-0000-0000-0000260A0000}"/>
    <cellStyle name="Note 13 9 2" xfId="1986" xr:uid="{00000000-0005-0000-0000-0000270A0000}"/>
    <cellStyle name="Note 14" xfId="1987" xr:uid="{00000000-0005-0000-0000-0000280A0000}"/>
    <cellStyle name="Note 14 10" xfId="1988" xr:uid="{00000000-0005-0000-0000-0000290A0000}"/>
    <cellStyle name="Note 14 10 2" xfId="1989" xr:uid="{00000000-0005-0000-0000-00002A0A0000}"/>
    <cellStyle name="Note 14 11" xfId="1990" xr:uid="{00000000-0005-0000-0000-00002B0A0000}"/>
    <cellStyle name="Note 14 11 2" xfId="1991" xr:uid="{00000000-0005-0000-0000-00002C0A0000}"/>
    <cellStyle name="Note 14 12" xfId="1992" xr:uid="{00000000-0005-0000-0000-00002D0A0000}"/>
    <cellStyle name="Note 14 2" xfId="1993" xr:uid="{00000000-0005-0000-0000-00002E0A0000}"/>
    <cellStyle name="Note 14 2 10" xfId="1994" xr:uid="{00000000-0005-0000-0000-00002F0A0000}"/>
    <cellStyle name="Note 14 2 10 2" xfId="1995" xr:uid="{00000000-0005-0000-0000-0000300A0000}"/>
    <cellStyle name="Note 14 2 11" xfId="1996" xr:uid="{00000000-0005-0000-0000-0000310A0000}"/>
    <cellStyle name="Note 14 2 2" xfId="1997" xr:uid="{00000000-0005-0000-0000-0000320A0000}"/>
    <cellStyle name="Note 14 2 2 2" xfId="1998" xr:uid="{00000000-0005-0000-0000-0000330A0000}"/>
    <cellStyle name="Note 14 2 3" xfId="1999" xr:uid="{00000000-0005-0000-0000-0000340A0000}"/>
    <cellStyle name="Note 14 2 3 2" xfId="2000" xr:uid="{00000000-0005-0000-0000-0000350A0000}"/>
    <cellStyle name="Note 14 2 4" xfId="2001" xr:uid="{00000000-0005-0000-0000-0000360A0000}"/>
    <cellStyle name="Note 14 2 4 2" xfId="2002" xr:uid="{00000000-0005-0000-0000-0000370A0000}"/>
    <cellStyle name="Note 14 2 5" xfId="2003" xr:uid="{00000000-0005-0000-0000-0000380A0000}"/>
    <cellStyle name="Note 14 2 5 2" xfId="2004" xr:uid="{00000000-0005-0000-0000-0000390A0000}"/>
    <cellStyle name="Note 14 2 6" xfId="2005" xr:uid="{00000000-0005-0000-0000-00003A0A0000}"/>
    <cellStyle name="Note 14 2 6 2" xfId="2006" xr:uid="{00000000-0005-0000-0000-00003B0A0000}"/>
    <cellStyle name="Note 14 2 7" xfId="2007" xr:uid="{00000000-0005-0000-0000-00003C0A0000}"/>
    <cellStyle name="Note 14 2 7 2" xfId="2008" xr:uid="{00000000-0005-0000-0000-00003D0A0000}"/>
    <cellStyle name="Note 14 2 8" xfId="2009" xr:uid="{00000000-0005-0000-0000-00003E0A0000}"/>
    <cellStyle name="Note 14 2 8 2" xfId="2010" xr:uid="{00000000-0005-0000-0000-00003F0A0000}"/>
    <cellStyle name="Note 14 2 9" xfId="2011" xr:uid="{00000000-0005-0000-0000-0000400A0000}"/>
    <cellStyle name="Note 14 2 9 2" xfId="2012" xr:uid="{00000000-0005-0000-0000-0000410A0000}"/>
    <cellStyle name="Note 14 3" xfId="2013" xr:uid="{00000000-0005-0000-0000-0000420A0000}"/>
    <cellStyle name="Note 14 3 2" xfId="2014" xr:uid="{00000000-0005-0000-0000-0000430A0000}"/>
    <cellStyle name="Note 14 4" xfId="2015" xr:uid="{00000000-0005-0000-0000-0000440A0000}"/>
    <cellStyle name="Note 14 4 2" xfId="2016" xr:uid="{00000000-0005-0000-0000-0000450A0000}"/>
    <cellStyle name="Note 14 5" xfId="2017" xr:uid="{00000000-0005-0000-0000-0000460A0000}"/>
    <cellStyle name="Note 14 5 2" xfId="2018" xr:uid="{00000000-0005-0000-0000-0000470A0000}"/>
    <cellStyle name="Note 14 6" xfId="2019" xr:uid="{00000000-0005-0000-0000-0000480A0000}"/>
    <cellStyle name="Note 14 6 2" xfId="2020" xr:uid="{00000000-0005-0000-0000-0000490A0000}"/>
    <cellStyle name="Note 14 7" xfId="2021" xr:uid="{00000000-0005-0000-0000-00004A0A0000}"/>
    <cellStyle name="Note 14 7 2" xfId="2022" xr:uid="{00000000-0005-0000-0000-00004B0A0000}"/>
    <cellStyle name="Note 14 8" xfId="2023" xr:uid="{00000000-0005-0000-0000-00004C0A0000}"/>
    <cellStyle name="Note 14 8 2" xfId="2024" xr:uid="{00000000-0005-0000-0000-00004D0A0000}"/>
    <cellStyle name="Note 14 9" xfId="2025" xr:uid="{00000000-0005-0000-0000-00004E0A0000}"/>
    <cellStyle name="Note 14 9 2" xfId="2026" xr:uid="{00000000-0005-0000-0000-00004F0A0000}"/>
    <cellStyle name="Note 15" xfId="2027" xr:uid="{00000000-0005-0000-0000-0000500A0000}"/>
    <cellStyle name="Note 15 10" xfId="2028" xr:uid="{00000000-0005-0000-0000-0000510A0000}"/>
    <cellStyle name="Note 15 10 2" xfId="2029" xr:uid="{00000000-0005-0000-0000-0000520A0000}"/>
    <cellStyle name="Note 15 11" xfId="2030" xr:uid="{00000000-0005-0000-0000-0000530A0000}"/>
    <cellStyle name="Note 15 11 2" xfId="2031" xr:uid="{00000000-0005-0000-0000-0000540A0000}"/>
    <cellStyle name="Note 15 12" xfId="2032" xr:uid="{00000000-0005-0000-0000-0000550A0000}"/>
    <cellStyle name="Note 15 2" xfId="2033" xr:uid="{00000000-0005-0000-0000-0000560A0000}"/>
    <cellStyle name="Note 15 2 10" xfId="2034" xr:uid="{00000000-0005-0000-0000-0000570A0000}"/>
    <cellStyle name="Note 15 2 10 2" xfId="2035" xr:uid="{00000000-0005-0000-0000-0000580A0000}"/>
    <cellStyle name="Note 15 2 11" xfId="2036" xr:uid="{00000000-0005-0000-0000-0000590A0000}"/>
    <cellStyle name="Note 15 2 2" xfId="2037" xr:uid="{00000000-0005-0000-0000-00005A0A0000}"/>
    <cellStyle name="Note 15 2 2 2" xfId="2038" xr:uid="{00000000-0005-0000-0000-00005B0A0000}"/>
    <cellStyle name="Note 15 2 3" xfId="2039" xr:uid="{00000000-0005-0000-0000-00005C0A0000}"/>
    <cellStyle name="Note 15 2 3 2" xfId="2040" xr:uid="{00000000-0005-0000-0000-00005D0A0000}"/>
    <cellStyle name="Note 15 2 4" xfId="2041" xr:uid="{00000000-0005-0000-0000-00005E0A0000}"/>
    <cellStyle name="Note 15 2 4 2" xfId="2042" xr:uid="{00000000-0005-0000-0000-00005F0A0000}"/>
    <cellStyle name="Note 15 2 5" xfId="2043" xr:uid="{00000000-0005-0000-0000-0000600A0000}"/>
    <cellStyle name="Note 15 2 5 2" xfId="2044" xr:uid="{00000000-0005-0000-0000-0000610A0000}"/>
    <cellStyle name="Note 15 2 6" xfId="2045" xr:uid="{00000000-0005-0000-0000-0000620A0000}"/>
    <cellStyle name="Note 15 2 6 2" xfId="2046" xr:uid="{00000000-0005-0000-0000-0000630A0000}"/>
    <cellStyle name="Note 15 2 7" xfId="2047" xr:uid="{00000000-0005-0000-0000-0000640A0000}"/>
    <cellStyle name="Note 15 2 7 2" xfId="2048" xr:uid="{00000000-0005-0000-0000-0000650A0000}"/>
    <cellStyle name="Note 15 2 8" xfId="2049" xr:uid="{00000000-0005-0000-0000-0000660A0000}"/>
    <cellStyle name="Note 15 2 8 2" xfId="2050" xr:uid="{00000000-0005-0000-0000-0000670A0000}"/>
    <cellStyle name="Note 15 2 9" xfId="2051" xr:uid="{00000000-0005-0000-0000-0000680A0000}"/>
    <cellStyle name="Note 15 2 9 2" xfId="2052" xr:uid="{00000000-0005-0000-0000-0000690A0000}"/>
    <cellStyle name="Note 15 3" xfId="2053" xr:uid="{00000000-0005-0000-0000-00006A0A0000}"/>
    <cellStyle name="Note 15 3 2" xfId="2054" xr:uid="{00000000-0005-0000-0000-00006B0A0000}"/>
    <cellStyle name="Note 15 3 2 2" xfId="2055" xr:uid="{00000000-0005-0000-0000-00006C0A0000}"/>
    <cellStyle name="Note 15 3 3" xfId="2056" xr:uid="{00000000-0005-0000-0000-00006D0A0000}"/>
    <cellStyle name="Note 15 4" xfId="2057" xr:uid="{00000000-0005-0000-0000-00006E0A0000}"/>
    <cellStyle name="Note 15 4 2" xfId="2058" xr:uid="{00000000-0005-0000-0000-00006F0A0000}"/>
    <cellStyle name="Note 15 5" xfId="2059" xr:uid="{00000000-0005-0000-0000-0000700A0000}"/>
    <cellStyle name="Note 15 5 2" xfId="2060" xr:uid="{00000000-0005-0000-0000-0000710A0000}"/>
    <cellStyle name="Note 15 6" xfId="2061" xr:uid="{00000000-0005-0000-0000-0000720A0000}"/>
    <cellStyle name="Note 15 6 2" xfId="2062" xr:uid="{00000000-0005-0000-0000-0000730A0000}"/>
    <cellStyle name="Note 15 7" xfId="2063" xr:uid="{00000000-0005-0000-0000-0000740A0000}"/>
    <cellStyle name="Note 15 7 2" xfId="2064" xr:uid="{00000000-0005-0000-0000-0000750A0000}"/>
    <cellStyle name="Note 15 8" xfId="2065" xr:uid="{00000000-0005-0000-0000-0000760A0000}"/>
    <cellStyle name="Note 15 8 2" xfId="2066" xr:uid="{00000000-0005-0000-0000-0000770A0000}"/>
    <cellStyle name="Note 15 9" xfId="2067" xr:uid="{00000000-0005-0000-0000-0000780A0000}"/>
    <cellStyle name="Note 15 9 2" xfId="2068" xr:uid="{00000000-0005-0000-0000-0000790A0000}"/>
    <cellStyle name="Note 16" xfId="2069" xr:uid="{00000000-0005-0000-0000-00007A0A0000}"/>
    <cellStyle name="Note 16 10" xfId="2070" xr:uid="{00000000-0005-0000-0000-00007B0A0000}"/>
    <cellStyle name="Note 16 10 2" xfId="2071" xr:uid="{00000000-0005-0000-0000-00007C0A0000}"/>
    <cellStyle name="Note 16 11" xfId="2072" xr:uid="{00000000-0005-0000-0000-00007D0A0000}"/>
    <cellStyle name="Note 16 11 2" xfId="2073" xr:uid="{00000000-0005-0000-0000-00007E0A0000}"/>
    <cellStyle name="Note 16 12" xfId="2074" xr:uid="{00000000-0005-0000-0000-00007F0A0000}"/>
    <cellStyle name="Note 16 2" xfId="2075" xr:uid="{00000000-0005-0000-0000-0000800A0000}"/>
    <cellStyle name="Note 16 2 10" xfId="2076" xr:uid="{00000000-0005-0000-0000-0000810A0000}"/>
    <cellStyle name="Note 16 2 10 2" xfId="2077" xr:uid="{00000000-0005-0000-0000-0000820A0000}"/>
    <cellStyle name="Note 16 2 11" xfId="2078" xr:uid="{00000000-0005-0000-0000-0000830A0000}"/>
    <cellStyle name="Note 16 2 2" xfId="2079" xr:uid="{00000000-0005-0000-0000-0000840A0000}"/>
    <cellStyle name="Note 16 2 2 2" xfId="2080" xr:uid="{00000000-0005-0000-0000-0000850A0000}"/>
    <cellStyle name="Note 16 2 3" xfId="2081" xr:uid="{00000000-0005-0000-0000-0000860A0000}"/>
    <cellStyle name="Note 16 2 3 2" xfId="2082" xr:uid="{00000000-0005-0000-0000-0000870A0000}"/>
    <cellStyle name="Note 16 2 4" xfId="2083" xr:uid="{00000000-0005-0000-0000-0000880A0000}"/>
    <cellStyle name="Note 16 2 4 2" xfId="2084" xr:uid="{00000000-0005-0000-0000-0000890A0000}"/>
    <cellStyle name="Note 16 2 5" xfId="2085" xr:uid="{00000000-0005-0000-0000-00008A0A0000}"/>
    <cellStyle name="Note 16 2 5 2" xfId="2086" xr:uid="{00000000-0005-0000-0000-00008B0A0000}"/>
    <cellStyle name="Note 16 2 6" xfId="2087" xr:uid="{00000000-0005-0000-0000-00008C0A0000}"/>
    <cellStyle name="Note 16 2 6 2" xfId="2088" xr:uid="{00000000-0005-0000-0000-00008D0A0000}"/>
    <cellStyle name="Note 16 2 7" xfId="2089" xr:uid="{00000000-0005-0000-0000-00008E0A0000}"/>
    <cellStyle name="Note 16 2 7 2" xfId="2090" xr:uid="{00000000-0005-0000-0000-00008F0A0000}"/>
    <cellStyle name="Note 16 2 8" xfId="2091" xr:uid="{00000000-0005-0000-0000-0000900A0000}"/>
    <cellStyle name="Note 16 2 8 2" xfId="2092" xr:uid="{00000000-0005-0000-0000-0000910A0000}"/>
    <cellStyle name="Note 16 2 9" xfId="2093" xr:uid="{00000000-0005-0000-0000-0000920A0000}"/>
    <cellStyle name="Note 16 2 9 2" xfId="2094" xr:uid="{00000000-0005-0000-0000-0000930A0000}"/>
    <cellStyle name="Note 16 3" xfId="2095" xr:uid="{00000000-0005-0000-0000-0000940A0000}"/>
    <cellStyle name="Note 16 3 2" xfId="2096" xr:uid="{00000000-0005-0000-0000-0000950A0000}"/>
    <cellStyle name="Note 16 4" xfId="2097" xr:uid="{00000000-0005-0000-0000-0000960A0000}"/>
    <cellStyle name="Note 16 4 2" xfId="2098" xr:uid="{00000000-0005-0000-0000-0000970A0000}"/>
    <cellStyle name="Note 16 5" xfId="2099" xr:uid="{00000000-0005-0000-0000-0000980A0000}"/>
    <cellStyle name="Note 16 5 2" xfId="2100" xr:uid="{00000000-0005-0000-0000-0000990A0000}"/>
    <cellStyle name="Note 16 6" xfId="2101" xr:uid="{00000000-0005-0000-0000-00009A0A0000}"/>
    <cellStyle name="Note 16 6 2" xfId="2102" xr:uid="{00000000-0005-0000-0000-00009B0A0000}"/>
    <cellStyle name="Note 16 7" xfId="2103" xr:uid="{00000000-0005-0000-0000-00009C0A0000}"/>
    <cellStyle name="Note 16 7 2" xfId="2104" xr:uid="{00000000-0005-0000-0000-00009D0A0000}"/>
    <cellStyle name="Note 16 8" xfId="2105" xr:uid="{00000000-0005-0000-0000-00009E0A0000}"/>
    <cellStyle name="Note 16 8 2" xfId="2106" xr:uid="{00000000-0005-0000-0000-00009F0A0000}"/>
    <cellStyle name="Note 16 9" xfId="2107" xr:uid="{00000000-0005-0000-0000-0000A00A0000}"/>
    <cellStyle name="Note 16 9 2" xfId="2108" xr:uid="{00000000-0005-0000-0000-0000A10A0000}"/>
    <cellStyle name="Note 17" xfId="2109" xr:uid="{00000000-0005-0000-0000-0000A20A0000}"/>
    <cellStyle name="Note 17 10" xfId="2110" xr:uid="{00000000-0005-0000-0000-0000A30A0000}"/>
    <cellStyle name="Note 17 10 2" xfId="2111" xr:uid="{00000000-0005-0000-0000-0000A40A0000}"/>
    <cellStyle name="Note 17 11" xfId="2112" xr:uid="{00000000-0005-0000-0000-0000A50A0000}"/>
    <cellStyle name="Note 17 11 2" xfId="2113" xr:uid="{00000000-0005-0000-0000-0000A60A0000}"/>
    <cellStyle name="Note 17 12" xfId="2114" xr:uid="{00000000-0005-0000-0000-0000A70A0000}"/>
    <cellStyle name="Note 17 12 2" xfId="2115" xr:uid="{00000000-0005-0000-0000-0000A80A0000}"/>
    <cellStyle name="Note 17 13" xfId="2116" xr:uid="{00000000-0005-0000-0000-0000A90A0000}"/>
    <cellStyle name="Note 17 13 2" xfId="2117" xr:uid="{00000000-0005-0000-0000-0000AA0A0000}"/>
    <cellStyle name="Note 17 14" xfId="2118" xr:uid="{00000000-0005-0000-0000-0000AB0A0000}"/>
    <cellStyle name="Note 17 2" xfId="2119" xr:uid="{00000000-0005-0000-0000-0000AC0A0000}"/>
    <cellStyle name="Note 17 2 10" xfId="2120" xr:uid="{00000000-0005-0000-0000-0000AD0A0000}"/>
    <cellStyle name="Note 17 2 10 2" xfId="2121" xr:uid="{00000000-0005-0000-0000-0000AE0A0000}"/>
    <cellStyle name="Note 17 2 11" xfId="2122" xr:uid="{00000000-0005-0000-0000-0000AF0A0000}"/>
    <cellStyle name="Note 17 2 2" xfId="2123" xr:uid="{00000000-0005-0000-0000-0000B00A0000}"/>
    <cellStyle name="Note 17 2 2 2" xfId="2124" xr:uid="{00000000-0005-0000-0000-0000B10A0000}"/>
    <cellStyle name="Note 17 2 3" xfId="2125" xr:uid="{00000000-0005-0000-0000-0000B20A0000}"/>
    <cellStyle name="Note 17 2 3 2" xfId="2126" xr:uid="{00000000-0005-0000-0000-0000B30A0000}"/>
    <cellStyle name="Note 17 2 4" xfId="2127" xr:uid="{00000000-0005-0000-0000-0000B40A0000}"/>
    <cellStyle name="Note 17 2 4 2" xfId="2128" xr:uid="{00000000-0005-0000-0000-0000B50A0000}"/>
    <cellStyle name="Note 17 2 5" xfId="2129" xr:uid="{00000000-0005-0000-0000-0000B60A0000}"/>
    <cellStyle name="Note 17 2 5 2" xfId="2130" xr:uid="{00000000-0005-0000-0000-0000B70A0000}"/>
    <cellStyle name="Note 17 2 6" xfId="2131" xr:uid="{00000000-0005-0000-0000-0000B80A0000}"/>
    <cellStyle name="Note 17 2 6 2" xfId="2132" xr:uid="{00000000-0005-0000-0000-0000B90A0000}"/>
    <cellStyle name="Note 17 2 7" xfId="2133" xr:uid="{00000000-0005-0000-0000-0000BA0A0000}"/>
    <cellStyle name="Note 17 2 7 2" xfId="2134" xr:uid="{00000000-0005-0000-0000-0000BB0A0000}"/>
    <cellStyle name="Note 17 2 8" xfId="2135" xr:uid="{00000000-0005-0000-0000-0000BC0A0000}"/>
    <cellStyle name="Note 17 2 8 2" xfId="2136" xr:uid="{00000000-0005-0000-0000-0000BD0A0000}"/>
    <cellStyle name="Note 17 2 9" xfId="2137" xr:uid="{00000000-0005-0000-0000-0000BE0A0000}"/>
    <cellStyle name="Note 17 2 9 2" xfId="2138" xr:uid="{00000000-0005-0000-0000-0000BF0A0000}"/>
    <cellStyle name="Note 17 3" xfId="2139" xr:uid="{00000000-0005-0000-0000-0000C00A0000}"/>
    <cellStyle name="Note 17 3 10" xfId="2140" xr:uid="{00000000-0005-0000-0000-0000C10A0000}"/>
    <cellStyle name="Note 17 3 10 2" xfId="2141" xr:uid="{00000000-0005-0000-0000-0000C20A0000}"/>
    <cellStyle name="Note 17 3 11" xfId="2142" xr:uid="{00000000-0005-0000-0000-0000C30A0000}"/>
    <cellStyle name="Note 17 3 2" xfId="2143" xr:uid="{00000000-0005-0000-0000-0000C40A0000}"/>
    <cellStyle name="Note 17 3 2 2" xfId="2144" xr:uid="{00000000-0005-0000-0000-0000C50A0000}"/>
    <cellStyle name="Note 17 3 3" xfId="2145" xr:uid="{00000000-0005-0000-0000-0000C60A0000}"/>
    <cellStyle name="Note 17 3 3 2" xfId="2146" xr:uid="{00000000-0005-0000-0000-0000C70A0000}"/>
    <cellStyle name="Note 17 3 4" xfId="2147" xr:uid="{00000000-0005-0000-0000-0000C80A0000}"/>
    <cellStyle name="Note 17 3 4 2" xfId="2148" xr:uid="{00000000-0005-0000-0000-0000C90A0000}"/>
    <cellStyle name="Note 17 3 5" xfId="2149" xr:uid="{00000000-0005-0000-0000-0000CA0A0000}"/>
    <cellStyle name="Note 17 3 5 2" xfId="2150" xr:uid="{00000000-0005-0000-0000-0000CB0A0000}"/>
    <cellStyle name="Note 17 3 6" xfId="2151" xr:uid="{00000000-0005-0000-0000-0000CC0A0000}"/>
    <cellStyle name="Note 17 3 6 2" xfId="2152" xr:uid="{00000000-0005-0000-0000-0000CD0A0000}"/>
    <cellStyle name="Note 17 3 7" xfId="2153" xr:uid="{00000000-0005-0000-0000-0000CE0A0000}"/>
    <cellStyle name="Note 17 3 7 2" xfId="2154" xr:uid="{00000000-0005-0000-0000-0000CF0A0000}"/>
    <cellStyle name="Note 17 3 8" xfId="2155" xr:uid="{00000000-0005-0000-0000-0000D00A0000}"/>
    <cellStyle name="Note 17 3 8 2" xfId="2156" xr:uid="{00000000-0005-0000-0000-0000D10A0000}"/>
    <cellStyle name="Note 17 3 9" xfId="2157" xr:uid="{00000000-0005-0000-0000-0000D20A0000}"/>
    <cellStyle name="Note 17 3 9 2" xfId="2158" xr:uid="{00000000-0005-0000-0000-0000D30A0000}"/>
    <cellStyle name="Note 17 4" xfId="2159" xr:uid="{00000000-0005-0000-0000-0000D40A0000}"/>
    <cellStyle name="Note 17 4 10" xfId="2160" xr:uid="{00000000-0005-0000-0000-0000D50A0000}"/>
    <cellStyle name="Note 17 4 10 2" xfId="2161" xr:uid="{00000000-0005-0000-0000-0000D60A0000}"/>
    <cellStyle name="Note 17 4 11" xfId="2162" xr:uid="{00000000-0005-0000-0000-0000D70A0000}"/>
    <cellStyle name="Note 17 4 2" xfId="2163" xr:uid="{00000000-0005-0000-0000-0000D80A0000}"/>
    <cellStyle name="Note 17 4 2 2" xfId="2164" xr:uid="{00000000-0005-0000-0000-0000D90A0000}"/>
    <cellStyle name="Note 17 4 3" xfId="2165" xr:uid="{00000000-0005-0000-0000-0000DA0A0000}"/>
    <cellStyle name="Note 17 4 3 2" xfId="2166" xr:uid="{00000000-0005-0000-0000-0000DB0A0000}"/>
    <cellStyle name="Note 17 4 4" xfId="2167" xr:uid="{00000000-0005-0000-0000-0000DC0A0000}"/>
    <cellStyle name="Note 17 4 4 2" xfId="2168" xr:uid="{00000000-0005-0000-0000-0000DD0A0000}"/>
    <cellStyle name="Note 17 4 5" xfId="2169" xr:uid="{00000000-0005-0000-0000-0000DE0A0000}"/>
    <cellStyle name="Note 17 4 5 2" xfId="2170" xr:uid="{00000000-0005-0000-0000-0000DF0A0000}"/>
    <cellStyle name="Note 17 4 6" xfId="2171" xr:uid="{00000000-0005-0000-0000-0000E00A0000}"/>
    <cellStyle name="Note 17 4 6 2" xfId="2172" xr:uid="{00000000-0005-0000-0000-0000E10A0000}"/>
    <cellStyle name="Note 17 4 7" xfId="2173" xr:uid="{00000000-0005-0000-0000-0000E20A0000}"/>
    <cellStyle name="Note 17 4 7 2" xfId="2174" xr:uid="{00000000-0005-0000-0000-0000E30A0000}"/>
    <cellStyle name="Note 17 4 8" xfId="2175" xr:uid="{00000000-0005-0000-0000-0000E40A0000}"/>
    <cellStyle name="Note 17 4 8 2" xfId="2176" xr:uid="{00000000-0005-0000-0000-0000E50A0000}"/>
    <cellStyle name="Note 17 4 9" xfId="2177" xr:uid="{00000000-0005-0000-0000-0000E60A0000}"/>
    <cellStyle name="Note 17 4 9 2" xfId="2178" xr:uid="{00000000-0005-0000-0000-0000E70A0000}"/>
    <cellStyle name="Note 17 5" xfId="2179" xr:uid="{00000000-0005-0000-0000-0000E80A0000}"/>
    <cellStyle name="Note 17 5 2" xfId="2180" xr:uid="{00000000-0005-0000-0000-0000E90A0000}"/>
    <cellStyle name="Note 17 6" xfId="2181" xr:uid="{00000000-0005-0000-0000-0000EA0A0000}"/>
    <cellStyle name="Note 17 6 2" xfId="2182" xr:uid="{00000000-0005-0000-0000-0000EB0A0000}"/>
    <cellStyle name="Note 17 7" xfId="2183" xr:uid="{00000000-0005-0000-0000-0000EC0A0000}"/>
    <cellStyle name="Note 17 7 2" xfId="2184" xr:uid="{00000000-0005-0000-0000-0000ED0A0000}"/>
    <cellStyle name="Note 17 8" xfId="2185" xr:uid="{00000000-0005-0000-0000-0000EE0A0000}"/>
    <cellStyle name="Note 17 8 2" xfId="2186" xr:uid="{00000000-0005-0000-0000-0000EF0A0000}"/>
    <cellStyle name="Note 17 9" xfId="2187" xr:uid="{00000000-0005-0000-0000-0000F00A0000}"/>
    <cellStyle name="Note 17 9 2" xfId="2188" xr:uid="{00000000-0005-0000-0000-0000F10A0000}"/>
    <cellStyle name="Note 18" xfId="2189" xr:uid="{00000000-0005-0000-0000-0000F20A0000}"/>
    <cellStyle name="Note 18 10" xfId="2190" xr:uid="{00000000-0005-0000-0000-0000F30A0000}"/>
    <cellStyle name="Note 18 10 2" xfId="2191" xr:uid="{00000000-0005-0000-0000-0000F40A0000}"/>
    <cellStyle name="Note 18 11" xfId="2192" xr:uid="{00000000-0005-0000-0000-0000F50A0000}"/>
    <cellStyle name="Note 18 2" xfId="2193" xr:uid="{00000000-0005-0000-0000-0000F60A0000}"/>
    <cellStyle name="Note 18 2 2" xfId="2194" xr:uid="{00000000-0005-0000-0000-0000F70A0000}"/>
    <cellStyle name="Note 18 3" xfId="2195" xr:uid="{00000000-0005-0000-0000-0000F80A0000}"/>
    <cellStyle name="Note 18 3 2" xfId="2196" xr:uid="{00000000-0005-0000-0000-0000F90A0000}"/>
    <cellStyle name="Note 18 4" xfId="2197" xr:uid="{00000000-0005-0000-0000-0000FA0A0000}"/>
    <cellStyle name="Note 18 4 2" xfId="2198" xr:uid="{00000000-0005-0000-0000-0000FB0A0000}"/>
    <cellStyle name="Note 18 5" xfId="2199" xr:uid="{00000000-0005-0000-0000-0000FC0A0000}"/>
    <cellStyle name="Note 18 5 2" xfId="2200" xr:uid="{00000000-0005-0000-0000-0000FD0A0000}"/>
    <cellStyle name="Note 18 6" xfId="2201" xr:uid="{00000000-0005-0000-0000-0000FE0A0000}"/>
    <cellStyle name="Note 18 6 2" xfId="2202" xr:uid="{00000000-0005-0000-0000-0000FF0A0000}"/>
    <cellStyle name="Note 18 7" xfId="2203" xr:uid="{00000000-0005-0000-0000-0000000B0000}"/>
    <cellStyle name="Note 18 7 2" xfId="2204" xr:uid="{00000000-0005-0000-0000-0000010B0000}"/>
    <cellStyle name="Note 18 8" xfId="2205" xr:uid="{00000000-0005-0000-0000-0000020B0000}"/>
    <cellStyle name="Note 18 8 2" xfId="2206" xr:uid="{00000000-0005-0000-0000-0000030B0000}"/>
    <cellStyle name="Note 18 9" xfId="2207" xr:uid="{00000000-0005-0000-0000-0000040B0000}"/>
    <cellStyle name="Note 18 9 2" xfId="2208" xr:uid="{00000000-0005-0000-0000-0000050B0000}"/>
    <cellStyle name="Note 19" xfId="2209" xr:uid="{00000000-0005-0000-0000-0000060B0000}"/>
    <cellStyle name="Note 19 10" xfId="2210" xr:uid="{00000000-0005-0000-0000-0000070B0000}"/>
    <cellStyle name="Note 19 10 2" xfId="2211" xr:uid="{00000000-0005-0000-0000-0000080B0000}"/>
    <cellStyle name="Note 19 11" xfId="2212" xr:uid="{00000000-0005-0000-0000-0000090B0000}"/>
    <cellStyle name="Note 19 2" xfId="2213" xr:uid="{00000000-0005-0000-0000-00000A0B0000}"/>
    <cellStyle name="Note 19 2 2" xfId="2214" xr:uid="{00000000-0005-0000-0000-00000B0B0000}"/>
    <cellStyle name="Note 19 2 2 2" xfId="2215" xr:uid="{00000000-0005-0000-0000-00000C0B0000}"/>
    <cellStyle name="Note 19 2 3" xfId="2216" xr:uid="{00000000-0005-0000-0000-00000D0B0000}"/>
    <cellStyle name="Note 19 2 3 2" xfId="2217" xr:uid="{00000000-0005-0000-0000-00000E0B0000}"/>
    <cellStyle name="Note 19 2 4" xfId="2218" xr:uid="{00000000-0005-0000-0000-00000F0B0000}"/>
    <cellStyle name="Note 19 3" xfId="2219" xr:uid="{00000000-0005-0000-0000-0000100B0000}"/>
    <cellStyle name="Note 19 3 2" xfId="2220" xr:uid="{00000000-0005-0000-0000-0000110B0000}"/>
    <cellStyle name="Note 19 4" xfId="2221" xr:uid="{00000000-0005-0000-0000-0000120B0000}"/>
    <cellStyle name="Note 19 4 2" xfId="2222" xr:uid="{00000000-0005-0000-0000-0000130B0000}"/>
    <cellStyle name="Note 19 5" xfId="2223" xr:uid="{00000000-0005-0000-0000-0000140B0000}"/>
    <cellStyle name="Note 19 5 2" xfId="2224" xr:uid="{00000000-0005-0000-0000-0000150B0000}"/>
    <cellStyle name="Note 19 6" xfId="2225" xr:uid="{00000000-0005-0000-0000-0000160B0000}"/>
    <cellStyle name="Note 19 6 2" xfId="2226" xr:uid="{00000000-0005-0000-0000-0000170B0000}"/>
    <cellStyle name="Note 19 7" xfId="2227" xr:uid="{00000000-0005-0000-0000-0000180B0000}"/>
    <cellStyle name="Note 19 7 2" xfId="2228" xr:uid="{00000000-0005-0000-0000-0000190B0000}"/>
    <cellStyle name="Note 19 8" xfId="2229" xr:uid="{00000000-0005-0000-0000-00001A0B0000}"/>
    <cellStyle name="Note 19 8 2" xfId="2230" xr:uid="{00000000-0005-0000-0000-00001B0B0000}"/>
    <cellStyle name="Note 19 9" xfId="2231" xr:uid="{00000000-0005-0000-0000-00001C0B0000}"/>
    <cellStyle name="Note 19 9 2" xfId="2232" xr:uid="{00000000-0005-0000-0000-00001D0B0000}"/>
    <cellStyle name="Note 2" xfId="578" xr:uid="{00000000-0005-0000-0000-00001E0B0000}"/>
    <cellStyle name="Note 2 10" xfId="2233" xr:uid="{00000000-0005-0000-0000-00001F0B0000}"/>
    <cellStyle name="Note 2 10 2" xfId="2234" xr:uid="{00000000-0005-0000-0000-0000200B0000}"/>
    <cellStyle name="Note 2 11" xfId="2235" xr:uid="{00000000-0005-0000-0000-0000210B0000}"/>
    <cellStyle name="Note 2 11 2" xfId="2236" xr:uid="{00000000-0005-0000-0000-0000220B0000}"/>
    <cellStyle name="Note 2 12" xfId="2237" xr:uid="{00000000-0005-0000-0000-0000230B0000}"/>
    <cellStyle name="Note 2 12 2" xfId="2238" xr:uid="{00000000-0005-0000-0000-0000240B0000}"/>
    <cellStyle name="Note 2 13" xfId="2239" xr:uid="{00000000-0005-0000-0000-0000250B0000}"/>
    <cellStyle name="Note 2 13 2" xfId="2240" xr:uid="{00000000-0005-0000-0000-0000260B0000}"/>
    <cellStyle name="Note 2 14" xfId="2241" xr:uid="{00000000-0005-0000-0000-0000270B0000}"/>
    <cellStyle name="Note 2 14 2" xfId="2242" xr:uid="{00000000-0005-0000-0000-0000280B0000}"/>
    <cellStyle name="Note 2 15" xfId="2243" xr:uid="{00000000-0005-0000-0000-0000290B0000}"/>
    <cellStyle name="Note 2 2" xfId="579" xr:uid="{00000000-0005-0000-0000-00002A0B0000}"/>
    <cellStyle name="Note 2 2 10" xfId="2244" xr:uid="{00000000-0005-0000-0000-00002B0B0000}"/>
    <cellStyle name="Note 2 2 10 2" xfId="2245" xr:uid="{00000000-0005-0000-0000-00002C0B0000}"/>
    <cellStyle name="Note 2 2 11" xfId="2246" xr:uid="{00000000-0005-0000-0000-00002D0B0000}"/>
    <cellStyle name="Note 2 2 11 2" xfId="2247" xr:uid="{00000000-0005-0000-0000-00002E0B0000}"/>
    <cellStyle name="Note 2 2 12" xfId="2248" xr:uid="{00000000-0005-0000-0000-00002F0B0000}"/>
    <cellStyle name="Note 2 2 13" xfId="3864" xr:uid="{00000000-0005-0000-0000-0000300B0000}"/>
    <cellStyle name="Note 2 2 2" xfId="2249" xr:uid="{00000000-0005-0000-0000-0000310B0000}"/>
    <cellStyle name="Note 2 2 2 10" xfId="2250" xr:uid="{00000000-0005-0000-0000-0000320B0000}"/>
    <cellStyle name="Note 2 2 2 10 2" xfId="2251" xr:uid="{00000000-0005-0000-0000-0000330B0000}"/>
    <cellStyle name="Note 2 2 2 11" xfId="2252" xr:uid="{00000000-0005-0000-0000-0000340B0000}"/>
    <cellStyle name="Note 2 2 2 2" xfId="2253" xr:uid="{00000000-0005-0000-0000-0000350B0000}"/>
    <cellStyle name="Note 2 2 2 2 2" xfId="2254" xr:uid="{00000000-0005-0000-0000-0000360B0000}"/>
    <cellStyle name="Note 2 2 2 2 2 2" xfId="2255" xr:uid="{00000000-0005-0000-0000-0000370B0000}"/>
    <cellStyle name="Note 2 2 2 2 3" xfId="2256" xr:uid="{00000000-0005-0000-0000-0000380B0000}"/>
    <cellStyle name="Note 2 2 2 2 3 2" xfId="2257" xr:uid="{00000000-0005-0000-0000-0000390B0000}"/>
    <cellStyle name="Note 2 2 2 2 4" xfId="2258" xr:uid="{00000000-0005-0000-0000-00003A0B0000}"/>
    <cellStyle name="Note 2 2 2 3" xfId="2259" xr:uid="{00000000-0005-0000-0000-00003B0B0000}"/>
    <cellStyle name="Note 2 2 2 3 2" xfId="2260" xr:uid="{00000000-0005-0000-0000-00003C0B0000}"/>
    <cellStyle name="Note 2 2 2 4" xfId="2261" xr:uid="{00000000-0005-0000-0000-00003D0B0000}"/>
    <cellStyle name="Note 2 2 2 4 2" xfId="2262" xr:uid="{00000000-0005-0000-0000-00003E0B0000}"/>
    <cellStyle name="Note 2 2 2 5" xfId="2263" xr:uid="{00000000-0005-0000-0000-00003F0B0000}"/>
    <cellStyle name="Note 2 2 2 5 2" xfId="2264" xr:uid="{00000000-0005-0000-0000-0000400B0000}"/>
    <cellStyle name="Note 2 2 2 6" xfId="2265" xr:uid="{00000000-0005-0000-0000-0000410B0000}"/>
    <cellStyle name="Note 2 2 2 6 2" xfId="2266" xr:uid="{00000000-0005-0000-0000-0000420B0000}"/>
    <cellStyle name="Note 2 2 2 7" xfId="2267" xr:uid="{00000000-0005-0000-0000-0000430B0000}"/>
    <cellStyle name="Note 2 2 2 7 2" xfId="2268" xr:uid="{00000000-0005-0000-0000-0000440B0000}"/>
    <cellStyle name="Note 2 2 2 8" xfId="2269" xr:uid="{00000000-0005-0000-0000-0000450B0000}"/>
    <cellStyle name="Note 2 2 2 8 2" xfId="2270" xr:uid="{00000000-0005-0000-0000-0000460B0000}"/>
    <cellStyle name="Note 2 2 2 9" xfId="2271" xr:uid="{00000000-0005-0000-0000-0000470B0000}"/>
    <cellStyle name="Note 2 2 2 9 2" xfId="2272" xr:uid="{00000000-0005-0000-0000-0000480B0000}"/>
    <cellStyle name="Note 2 2 3" xfId="2273" xr:uid="{00000000-0005-0000-0000-0000490B0000}"/>
    <cellStyle name="Note 2 2 3 2" xfId="2274" xr:uid="{00000000-0005-0000-0000-00004A0B0000}"/>
    <cellStyle name="Note 2 2 3 2 2" xfId="2275" xr:uid="{00000000-0005-0000-0000-00004B0B0000}"/>
    <cellStyle name="Note 2 2 3 3" xfId="2276" xr:uid="{00000000-0005-0000-0000-00004C0B0000}"/>
    <cellStyle name="Note 2 2 3 3 2" xfId="2277" xr:uid="{00000000-0005-0000-0000-00004D0B0000}"/>
    <cellStyle name="Note 2 2 3 4" xfId="2278" xr:uid="{00000000-0005-0000-0000-00004E0B0000}"/>
    <cellStyle name="Note 2 2 4" xfId="2279" xr:uid="{00000000-0005-0000-0000-00004F0B0000}"/>
    <cellStyle name="Note 2 2 4 2" xfId="2280" xr:uid="{00000000-0005-0000-0000-0000500B0000}"/>
    <cellStyle name="Note 2 2 5" xfId="2281" xr:uid="{00000000-0005-0000-0000-0000510B0000}"/>
    <cellStyle name="Note 2 2 5 2" xfId="2282" xr:uid="{00000000-0005-0000-0000-0000520B0000}"/>
    <cellStyle name="Note 2 2 6" xfId="2283" xr:uid="{00000000-0005-0000-0000-0000530B0000}"/>
    <cellStyle name="Note 2 2 6 2" xfId="2284" xr:uid="{00000000-0005-0000-0000-0000540B0000}"/>
    <cellStyle name="Note 2 2 7" xfId="2285" xr:uid="{00000000-0005-0000-0000-0000550B0000}"/>
    <cellStyle name="Note 2 2 7 2" xfId="2286" xr:uid="{00000000-0005-0000-0000-0000560B0000}"/>
    <cellStyle name="Note 2 2 8" xfId="2287" xr:uid="{00000000-0005-0000-0000-0000570B0000}"/>
    <cellStyle name="Note 2 2 8 2" xfId="2288" xr:uid="{00000000-0005-0000-0000-0000580B0000}"/>
    <cellStyle name="Note 2 2 9" xfId="2289" xr:uid="{00000000-0005-0000-0000-0000590B0000}"/>
    <cellStyle name="Note 2 2 9 2" xfId="2290" xr:uid="{00000000-0005-0000-0000-00005A0B0000}"/>
    <cellStyle name="Note 2 3" xfId="580" xr:uid="{00000000-0005-0000-0000-00005B0B0000}"/>
    <cellStyle name="Note 2 3 10" xfId="2291" xr:uid="{00000000-0005-0000-0000-00005C0B0000}"/>
    <cellStyle name="Note 2 3 10 2" xfId="2292" xr:uid="{00000000-0005-0000-0000-00005D0B0000}"/>
    <cellStyle name="Note 2 3 11" xfId="2293" xr:uid="{00000000-0005-0000-0000-00005E0B0000}"/>
    <cellStyle name="Note 2 3 12" xfId="3865" xr:uid="{00000000-0005-0000-0000-00005F0B0000}"/>
    <cellStyle name="Note 2 3 2" xfId="2294" xr:uid="{00000000-0005-0000-0000-0000600B0000}"/>
    <cellStyle name="Note 2 3 2 2" xfId="2295" xr:uid="{00000000-0005-0000-0000-0000610B0000}"/>
    <cellStyle name="Note 2 3 2 2 2" xfId="2296" xr:uid="{00000000-0005-0000-0000-0000620B0000}"/>
    <cellStyle name="Note 2 3 2 3" xfId="2297" xr:uid="{00000000-0005-0000-0000-0000630B0000}"/>
    <cellStyle name="Note 2 3 2 3 2" xfId="2298" xr:uid="{00000000-0005-0000-0000-0000640B0000}"/>
    <cellStyle name="Note 2 3 2 4" xfId="2299" xr:uid="{00000000-0005-0000-0000-0000650B0000}"/>
    <cellStyle name="Note 2 3 3" xfId="2300" xr:uid="{00000000-0005-0000-0000-0000660B0000}"/>
    <cellStyle name="Note 2 3 3 2" xfId="2301" xr:uid="{00000000-0005-0000-0000-0000670B0000}"/>
    <cellStyle name="Note 2 3 4" xfId="2302" xr:uid="{00000000-0005-0000-0000-0000680B0000}"/>
    <cellStyle name="Note 2 3 4 2" xfId="2303" xr:uid="{00000000-0005-0000-0000-0000690B0000}"/>
    <cellStyle name="Note 2 3 5" xfId="2304" xr:uid="{00000000-0005-0000-0000-00006A0B0000}"/>
    <cellStyle name="Note 2 3 5 2" xfId="2305" xr:uid="{00000000-0005-0000-0000-00006B0B0000}"/>
    <cellStyle name="Note 2 3 6" xfId="2306" xr:uid="{00000000-0005-0000-0000-00006C0B0000}"/>
    <cellStyle name="Note 2 3 6 2" xfId="2307" xr:uid="{00000000-0005-0000-0000-00006D0B0000}"/>
    <cellStyle name="Note 2 3 7" xfId="2308" xr:uid="{00000000-0005-0000-0000-00006E0B0000}"/>
    <cellStyle name="Note 2 3 7 2" xfId="2309" xr:uid="{00000000-0005-0000-0000-00006F0B0000}"/>
    <cellStyle name="Note 2 3 8" xfId="2310" xr:uid="{00000000-0005-0000-0000-0000700B0000}"/>
    <cellStyle name="Note 2 3 8 2" xfId="2311" xr:uid="{00000000-0005-0000-0000-0000710B0000}"/>
    <cellStyle name="Note 2 3 9" xfId="2312" xr:uid="{00000000-0005-0000-0000-0000720B0000}"/>
    <cellStyle name="Note 2 3 9 2" xfId="2313" xr:uid="{00000000-0005-0000-0000-0000730B0000}"/>
    <cellStyle name="Note 2 4" xfId="581" xr:uid="{00000000-0005-0000-0000-0000740B0000}"/>
    <cellStyle name="Note 2 4 10" xfId="2314" xr:uid="{00000000-0005-0000-0000-0000750B0000}"/>
    <cellStyle name="Note 2 4 11" xfId="3866" xr:uid="{00000000-0005-0000-0000-0000760B0000}"/>
    <cellStyle name="Note 2 4 2" xfId="2315" xr:uid="{00000000-0005-0000-0000-0000770B0000}"/>
    <cellStyle name="Note 2 4 2 2" xfId="2316" xr:uid="{00000000-0005-0000-0000-0000780B0000}"/>
    <cellStyle name="Note 2 4 2 2 2" xfId="2317" xr:uid="{00000000-0005-0000-0000-0000790B0000}"/>
    <cellStyle name="Note 2 4 2 3" xfId="2318" xr:uid="{00000000-0005-0000-0000-00007A0B0000}"/>
    <cellStyle name="Note 2 4 2 3 2" xfId="2319" xr:uid="{00000000-0005-0000-0000-00007B0B0000}"/>
    <cellStyle name="Note 2 4 2 4" xfId="2320" xr:uid="{00000000-0005-0000-0000-00007C0B0000}"/>
    <cellStyle name="Note 2 4 2 4 2" xfId="2321" xr:uid="{00000000-0005-0000-0000-00007D0B0000}"/>
    <cellStyle name="Note 2 4 2 5" xfId="2322" xr:uid="{00000000-0005-0000-0000-00007E0B0000}"/>
    <cellStyle name="Note 2 4 3" xfId="2323" xr:uid="{00000000-0005-0000-0000-00007F0B0000}"/>
    <cellStyle name="Note 2 4 4" xfId="2324" xr:uid="{00000000-0005-0000-0000-0000800B0000}"/>
    <cellStyle name="Note 2 4 5" xfId="2325" xr:uid="{00000000-0005-0000-0000-0000810B0000}"/>
    <cellStyle name="Note 2 4 6" xfId="2326" xr:uid="{00000000-0005-0000-0000-0000820B0000}"/>
    <cellStyle name="Note 2 4 7" xfId="2327" xr:uid="{00000000-0005-0000-0000-0000830B0000}"/>
    <cellStyle name="Note 2 4 8" xfId="2328" xr:uid="{00000000-0005-0000-0000-0000840B0000}"/>
    <cellStyle name="Note 2 4 9" xfId="2329" xr:uid="{00000000-0005-0000-0000-0000850B0000}"/>
    <cellStyle name="Note 2 5" xfId="582" xr:uid="{00000000-0005-0000-0000-0000860B0000}"/>
    <cellStyle name="Note 2 5 2" xfId="2330" xr:uid="{00000000-0005-0000-0000-0000870B0000}"/>
    <cellStyle name="Note 2 5 2 2" xfId="2331" xr:uid="{00000000-0005-0000-0000-0000880B0000}"/>
    <cellStyle name="Note 2 5 3" xfId="2332" xr:uid="{00000000-0005-0000-0000-0000890B0000}"/>
    <cellStyle name="Note 2 5 4" xfId="3867" xr:uid="{00000000-0005-0000-0000-00008A0B0000}"/>
    <cellStyle name="Note 2 6" xfId="583" xr:uid="{00000000-0005-0000-0000-00008B0B0000}"/>
    <cellStyle name="Note 2 6 2" xfId="2333" xr:uid="{00000000-0005-0000-0000-00008C0B0000}"/>
    <cellStyle name="Note 2 6 3" xfId="3868" xr:uid="{00000000-0005-0000-0000-00008D0B0000}"/>
    <cellStyle name="Note 2 7" xfId="2334" xr:uid="{00000000-0005-0000-0000-00008E0B0000}"/>
    <cellStyle name="Note 2 7 2" xfId="2335" xr:uid="{00000000-0005-0000-0000-00008F0B0000}"/>
    <cellStyle name="Note 2 8" xfId="2336" xr:uid="{00000000-0005-0000-0000-0000900B0000}"/>
    <cellStyle name="Note 2 8 2" xfId="2337" xr:uid="{00000000-0005-0000-0000-0000910B0000}"/>
    <cellStyle name="Note 2 9" xfId="2338" xr:uid="{00000000-0005-0000-0000-0000920B0000}"/>
    <cellStyle name="Note 2 9 2" xfId="2339" xr:uid="{00000000-0005-0000-0000-0000930B0000}"/>
    <cellStyle name="Note 2_2009-2011 Actual_Budget_Projections" xfId="584" xr:uid="{00000000-0005-0000-0000-0000940B0000}"/>
    <cellStyle name="Note 20" xfId="2340" xr:uid="{00000000-0005-0000-0000-0000950B0000}"/>
    <cellStyle name="Note 20 2" xfId="2341" xr:uid="{00000000-0005-0000-0000-0000960B0000}"/>
    <cellStyle name="Note 20 2 2" xfId="2342" xr:uid="{00000000-0005-0000-0000-0000970B0000}"/>
    <cellStyle name="Note 20 2 2 2" xfId="2343" xr:uid="{00000000-0005-0000-0000-0000980B0000}"/>
    <cellStyle name="Note 20 2 3" xfId="2344" xr:uid="{00000000-0005-0000-0000-0000990B0000}"/>
    <cellStyle name="Note 20 2 3 2" xfId="2345" xr:uid="{00000000-0005-0000-0000-00009A0B0000}"/>
    <cellStyle name="Note 20 2 4" xfId="2346" xr:uid="{00000000-0005-0000-0000-00009B0B0000}"/>
    <cellStyle name="Note 20 3" xfId="2347" xr:uid="{00000000-0005-0000-0000-00009C0B0000}"/>
    <cellStyle name="Note 20 3 2" xfId="2348" xr:uid="{00000000-0005-0000-0000-00009D0B0000}"/>
    <cellStyle name="Note 20 3 2 2" xfId="2349" xr:uid="{00000000-0005-0000-0000-00009E0B0000}"/>
    <cellStyle name="Note 20 3 2 2 2" xfId="2350" xr:uid="{00000000-0005-0000-0000-00009F0B0000}"/>
    <cellStyle name="Note 20 3 2 3" xfId="2351" xr:uid="{00000000-0005-0000-0000-0000A00B0000}"/>
    <cellStyle name="Note 20 3 2 3 2" xfId="2352" xr:uid="{00000000-0005-0000-0000-0000A10B0000}"/>
    <cellStyle name="Note 20 3 2 4" xfId="2353" xr:uid="{00000000-0005-0000-0000-0000A20B0000}"/>
    <cellStyle name="Note 20 3 3" xfId="2354" xr:uid="{00000000-0005-0000-0000-0000A30B0000}"/>
    <cellStyle name="Note 20 3 3 2" xfId="2355" xr:uid="{00000000-0005-0000-0000-0000A40B0000}"/>
    <cellStyle name="Note 20 3 4" xfId="2356" xr:uid="{00000000-0005-0000-0000-0000A50B0000}"/>
    <cellStyle name="Note 20 3 4 2" xfId="2357" xr:uid="{00000000-0005-0000-0000-0000A60B0000}"/>
    <cellStyle name="Note 20 3 5" xfId="2358" xr:uid="{00000000-0005-0000-0000-0000A70B0000}"/>
    <cellStyle name="Note 20 4" xfId="2359" xr:uid="{00000000-0005-0000-0000-0000A80B0000}"/>
    <cellStyle name="Note 20 4 2" xfId="2360" xr:uid="{00000000-0005-0000-0000-0000A90B0000}"/>
    <cellStyle name="Note 20 5" xfId="2361" xr:uid="{00000000-0005-0000-0000-0000AA0B0000}"/>
    <cellStyle name="Note 20 5 2" xfId="2362" xr:uid="{00000000-0005-0000-0000-0000AB0B0000}"/>
    <cellStyle name="Note 20 6" xfId="2363" xr:uid="{00000000-0005-0000-0000-0000AC0B0000}"/>
    <cellStyle name="Note 21" xfId="2364" xr:uid="{00000000-0005-0000-0000-0000AD0B0000}"/>
    <cellStyle name="Note 21 2" xfId="2365" xr:uid="{00000000-0005-0000-0000-0000AE0B0000}"/>
    <cellStyle name="Note 21 2 2" xfId="2366" xr:uid="{00000000-0005-0000-0000-0000AF0B0000}"/>
    <cellStyle name="Note 21 3" xfId="2367" xr:uid="{00000000-0005-0000-0000-0000B00B0000}"/>
    <cellStyle name="Note 21 3 2" xfId="2368" xr:uid="{00000000-0005-0000-0000-0000B10B0000}"/>
    <cellStyle name="Note 21 4" xfId="2369" xr:uid="{00000000-0005-0000-0000-0000B20B0000}"/>
    <cellStyle name="Note 22" xfId="2370" xr:uid="{00000000-0005-0000-0000-0000B30B0000}"/>
    <cellStyle name="Note 22 2" xfId="2371" xr:uid="{00000000-0005-0000-0000-0000B40B0000}"/>
    <cellStyle name="Note 22 2 2" xfId="2372" xr:uid="{00000000-0005-0000-0000-0000B50B0000}"/>
    <cellStyle name="Note 22 2 2 2" xfId="2373" xr:uid="{00000000-0005-0000-0000-0000B60B0000}"/>
    <cellStyle name="Note 22 2 3" xfId="2374" xr:uid="{00000000-0005-0000-0000-0000B70B0000}"/>
    <cellStyle name="Note 22 2 3 2" xfId="2375" xr:uid="{00000000-0005-0000-0000-0000B80B0000}"/>
    <cellStyle name="Note 22 2 4" xfId="2376" xr:uid="{00000000-0005-0000-0000-0000B90B0000}"/>
    <cellStyle name="Note 22 3" xfId="2377" xr:uid="{00000000-0005-0000-0000-0000BA0B0000}"/>
    <cellStyle name="Note 22 3 2" xfId="2378" xr:uid="{00000000-0005-0000-0000-0000BB0B0000}"/>
    <cellStyle name="Note 22 4" xfId="2379" xr:uid="{00000000-0005-0000-0000-0000BC0B0000}"/>
    <cellStyle name="Note 22 4 2" xfId="2380" xr:uid="{00000000-0005-0000-0000-0000BD0B0000}"/>
    <cellStyle name="Note 22 5" xfId="2381" xr:uid="{00000000-0005-0000-0000-0000BE0B0000}"/>
    <cellStyle name="Note 23" xfId="2382" xr:uid="{00000000-0005-0000-0000-0000BF0B0000}"/>
    <cellStyle name="Note 23 2" xfId="2383" xr:uid="{00000000-0005-0000-0000-0000C00B0000}"/>
    <cellStyle name="Note 23 2 2" xfId="2384" xr:uid="{00000000-0005-0000-0000-0000C10B0000}"/>
    <cellStyle name="Note 23 2 2 2" xfId="2385" xr:uid="{00000000-0005-0000-0000-0000C20B0000}"/>
    <cellStyle name="Note 23 2 3" xfId="2386" xr:uid="{00000000-0005-0000-0000-0000C30B0000}"/>
    <cellStyle name="Note 23 2 3 2" xfId="2387" xr:uid="{00000000-0005-0000-0000-0000C40B0000}"/>
    <cellStyle name="Note 23 2 4" xfId="2388" xr:uid="{00000000-0005-0000-0000-0000C50B0000}"/>
    <cellStyle name="Note 23 3" xfId="2389" xr:uid="{00000000-0005-0000-0000-0000C60B0000}"/>
    <cellStyle name="Note 23 3 2" xfId="2390" xr:uid="{00000000-0005-0000-0000-0000C70B0000}"/>
    <cellStyle name="Note 23 4" xfId="2391" xr:uid="{00000000-0005-0000-0000-0000C80B0000}"/>
    <cellStyle name="Note 23 4 2" xfId="2392" xr:uid="{00000000-0005-0000-0000-0000C90B0000}"/>
    <cellStyle name="Note 23 5" xfId="2393" xr:uid="{00000000-0005-0000-0000-0000CA0B0000}"/>
    <cellStyle name="Note 24" xfId="2394" xr:uid="{00000000-0005-0000-0000-0000CB0B0000}"/>
    <cellStyle name="Note 24 2" xfId="2395" xr:uid="{00000000-0005-0000-0000-0000CC0B0000}"/>
    <cellStyle name="Note 24 2 2" xfId="2396" xr:uid="{00000000-0005-0000-0000-0000CD0B0000}"/>
    <cellStyle name="Note 24 3" xfId="2397" xr:uid="{00000000-0005-0000-0000-0000CE0B0000}"/>
    <cellStyle name="Note 24 3 2" xfId="2398" xr:uid="{00000000-0005-0000-0000-0000CF0B0000}"/>
    <cellStyle name="Note 24 4" xfId="2399" xr:uid="{00000000-0005-0000-0000-0000D00B0000}"/>
    <cellStyle name="Note 25" xfId="2400" xr:uid="{00000000-0005-0000-0000-0000D10B0000}"/>
    <cellStyle name="Note 25 2" xfId="2401" xr:uid="{00000000-0005-0000-0000-0000D20B0000}"/>
    <cellStyle name="Note 25 2 2" xfId="2402" xr:uid="{00000000-0005-0000-0000-0000D30B0000}"/>
    <cellStyle name="Note 25 2 2 2" xfId="2403" xr:uid="{00000000-0005-0000-0000-0000D40B0000}"/>
    <cellStyle name="Note 25 2 3" xfId="2404" xr:uid="{00000000-0005-0000-0000-0000D50B0000}"/>
    <cellStyle name="Note 25 2 3 2" xfId="2405" xr:uid="{00000000-0005-0000-0000-0000D60B0000}"/>
    <cellStyle name="Note 25 2 4" xfId="2406" xr:uid="{00000000-0005-0000-0000-0000D70B0000}"/>
    <cellStyle name="Note 25 3" xfId="2407" xr:uid="{00000000-0005-0000-0000-0000D80B0000}"/>
    <cellStyle name="Note 25 3 2" xfId="2408" xr:uid="{00000000-0005-0000-0000-0000D90B0000}"/>
    <cellStyle name="Note 25 3 2 2" xfId="2409" xr:uid="{00000000-0005-0000-0000-0000DA0B0000}"/>
    <cellStyle name="Note 25 3 3" xfId="2410" xr:uid="{00000000-0005-0000-0000-0000DB0B0000}"/>
    <cellStyle name="Note 25 3 3 2" xfId="2411" xr:uid="{00000000-0005-0000-0000-0000DC0B0000}"/>
    <cellStyle name="Note 25 3 4" xfId="2412" xr:uid="{00000000-0005-0000-0000-0000DD0B0000}"/>
    <cellStyle name="Note 25 4" xfId="2413" xr:uid="{00000000-0005-0000-0000-0000DE0B0000}"/>
    <cellStyle name="Note 25 4 2" xfId="2414" xr:uid="{00000000-0005-0000-0000-0000DF0B0000}"/>
    <cellStyle name="Note 25 4 2 2" xfId="2415" xr:uid="{00000000-0005-0000-0000-0000E00B0000}"/>
    <cellStyle name="Note 25 4 3" xfId="2416" xr:uid="{00000000-0005-0000-0000-0000E10B0000}"/>
    <cellStyle name="Note 25 4 3 2" xfId="2417" xr:uid="{00000000-0005-0000-0000-0000E20B0000}"/>
    <cellStyle name="Note 25 4 4" xfId="2418" xr:uid="{00000000-0005-0000-0000-0000E30B0000}"/>
    <cellStyle name="Note 25 5" xfId="2419" xr:uid="{00000000-0005-0000-0000-0000E40B0000}"/>
    <cellStyle name="Note 25 5 2" xfId="2420" xr:uid="{00000000-0005-0000-0000-0000E50B0000}"/>
    <cellStyle name="Note 25 5 2 2" xfId="2421" xr:uid="{00000000-0005-0000-0000-0000E60B0000}"/>
    <cellStyle name="Note 25 5 2 2 2" xfId="2422" xr:uid="{00000000-0005-0000-0000-0000E70B0000}"/>
    <cellStyle name="Note 25 5 2 3" xfId="2423" xr:uid="{00000000-0005-0000-0000-0000E80B0000}"/>
    <cellStyle name="Note 25 5 2 3 2" xfId="2424" xr:uid="{00000000-0005-0000-0000-0000E90B0000}"/>
    <cellStyle name="Note 25 5 2 4" xfId="2425" xr:uid="{00000000-0005-0000-0000-0000EA0B0000}"/>
    <cellStyle name="Note 25 5 3" xfId="2426" xr:uid="{00000000-0005-0000-0000-0000EB0B0000}"/>
    <cellStyle name="Note 25 5 3 2" xfId="2427" xr:uid="{00000000-0005-0000-0000-0000EC0B0000}"/>
    <cellStyle name="Note 25 5 3 2 2" xfId="2428" xr:uid="{00000000-0005-0000-0000-0000ED0B0000}"/>
    <cellStyle name="Note 25 5 3 3" xfId="2429" xr:uid="{00000000-0005-0000-0000-0000EE0B0000}"/>
    <cellStyle name="Note 25 5 3 3 2" xfId="2430" xr:uid="{00000000-0005-0000-0000-0000EF0B0000}"/>
    <cellStyle name="Note 25 5 3 4" xfId="2431" xr:uid="{00000000-0005-0000-0000-0000F00B0000}"/>
    <cellStyle name="Note 25 5 4" xfId="2432" xr:uid="{00000000-0005-0000-0000-0000F10B0000}"/>
    <cellStyle name="Note 25 5 4 2" xfId="2433" xr:uid="{00000000-0005-0000-0000-0000F20B0000}"/>
    <cellStyle name="Note 25 5 5" xfId="2434" xr:uid="{00000000-0005-0000-0000-0000F30B0000}"/>
    <cellStyle name="Note 25 5 5 2" xfId="2435" xr:uid="{00000000-0005-0000-0000-0000F40B0000}"/>
    <cellStyle name="Note 25 5 6" xfId="2436" xr:uid="{00000000-0005-0000-0000-0000F50B0000}"/>
    <cellStyle name="Note 25 6" xfId="2437" xr:uid="{00000000-0005-0000-0000-0000F60B0000}"/>
    <cellStyle name="Note 25 6 2" xfId="2438" xr:uid="{00000000-0005-0000-0000-0000F70B0000}"/>
    <cellStyle name="Note 25 7" xfId="2439" xr:uid="{00000000-0005-0000-0000-0000F80B0000}"/>
    <cellStyle name="Note 25 7 2" xfId="2440" xr:uid="{00000000-0005-0000-0000-0000F90B0000}"/>
    <cellStyle name="Note 25 8" xfId="2441" xr:uid="{00000000-0005-0000-0000-0000FA0B0000}"/>
    <cellStyle name="Note 26" xfId="2442" xr:uid="{00000000-0005-0000-0000-0000FB0B0000}"/>
    <cellStyle name="Note 26 2" xfId="2443" xr:uid="{00000000-0005-0000-0000-0000FC0B0000}"/>
    <cellStyle name="Note 26 2 2" xfId="2444" xr:uid="{00000000-0005-0000-0000-0000FD0B0000}"/>
    <cellStyle name="Note 26 2 2 2" xfId="2445" xr:uid="{00000000-0005-0000-0000-0000FE0B0000}"/>
    <cellStyle name="Note 26 2 3" xfId="2446" xr:uid="{00000000-0005-0000-0000-0000FF0B0000}"/>
    <cellStyle name="Note 26 2 3 2" xfId="2447" xr:uid="{00000000-0005-0000-0000-0000000C0000}"/>
    <cellStyle name="Note 26 2 4" xfId="2448" xr:uid="{00000000-0005-0000-0000-0000010C0000}"/>
    <cellStyle name="Note 26 3" xfId="2449" xr:uid="{00000000-0005-0000-0000-0000020C0000}"/>
    <cellStyle name="Note 26 3 2" xfId="2450" xr:uid="{00000000-0005-0000-0000-0000030C0000}"/>
    <cellStyle name="Note 26 4" xfId="2451" xr:uid="{00000000-0005-0000-0000-0000040C0000}"/>
    <cellStyle name="Note 26 4 2" xfId="2452" xr:uid="{00000000-0005-0000-0000-0000050C0000}"/>
    <cellStyle name="Note 26 5" xfId="2453" xr:uid="{00000000-0005-0000-0000-0000060C0000}"/>
    <cellStyle name="Note 27" xfId="2454" xr:uid="{00000000-0005-0000-0000-0000070C0000}"/>
    <cellStyle name="Note 27 2" xfId="2455" xr:uid="{00000000-0005-0000-0000-0000080C0000}"/>
    <cellStyle name="Note 27 2 2" xfId="2456" xr:uid="{00000000-0005-0000-0000-0000090C0000}"/>
    <cellStyle name="Note 27 3" xfId="2457" xr:uid="{00000000-0005-0000-0000-00000A0C0000}"/>
    <cellStyle name="Note 27 3 2" xfId="2458" xr:uid="{00000000-0005-0000-0000-00000B0C0000}"/>
    <cellStyle name="Note 27 4" xfId="2459" xr:uid="{00000000-0005-0000-0000-00000C0C0000}"/>
    <cellStyle name="Note 28" xfId="2460" xr:uid="{00000000-0005-0000-0000-00000D0C0000}"/>
    <cellStyle name="Note 28 2" xfId="2461" xr:uid="{00000000-0005-0000-0000-00000E0C0000}"/>
    <cellStyle name="Note 28 2 2" xfId="2462" xr:uid="{00000000-0005-0000-0000-00000F0C0000}"/>
    <cellStyle name="Note 28 3" xfId="2463" xr:uid="{00000000-0005-0000-0000-0000100C0000}"/>
    <cellStyle name="Note 28 3 2" xfId="2464" xr:uid="{00000000-0005-0000-0000-0000110C0000}"/>
    <cellStyle name="Note 28 4" xfId="2465" xr:uid="{00000000-0005-0000-0000-0000120C0000}"/>
    <cellStyle name="Note 29" xfId="2466" xr:uid="{00000000-0005-0000-0000-0000130C0000}"/>
    <cellStyle name="Note 29 2" xfId="2467" xr:uid="{00000000-0005-0000-0000-0000140C0000}"/>
    <cellStyle name="Note 29 2 2" xfId="2468" xr:uid="{00000000-0005-0000-0000-0000150C0000}"/>
    <cellStyle name="Note 29 2 2 2" xfId="2469" xr:uid="{00000000-0005-0000-0000-0000160C0000}"/>
    <cellStyle name="Note 29 2 3" xfId="2470" xr:uid="{00000000-0005-0000-0000-0000170C0000}"/>
    <cellStyle name="Note 29 3" xfId="2471" xr:uid="{00000000-0005-0000-0000-0000180C0000}"/>
    <cellStyle name="Note 3" xfId="585" xr:uid="{00000000-0005-0000-0000-0000190C0000}"/>
    <cellStyle name="Note 3 10" xfId="2472" xr:uid="{00000000-0005-0000-0000-00001A0C0000}"/>
    <cellStyle name="Note 3 10 2" xfId="2473" xr:uid="{00000000-0005-0000-0000-00001B0C0000}"/>
    <cellStyle name="Note 3 11" xfId="2474" xr:uid="{00000000-0005-0000-0000-00001C0C0000}"/>
    <cellStyle name="Note 3 11 2" xfId="2475" xr:uid="{00000000-0005-0000-0000-00001D0C0000}"/>
    <cellStyle name="Note 3 12" xfId="2476" xr:uid="{00000000-0005-0000-0000-00001E0C0000}"/>
    <cellStyle name="Note 3 12 2" xfId="2477" xr:uid="{00000000-0005-0000-0000-00001F0C0000}"/>
    <cellStyle name="Note 3 13" xfId="2478" xr:uid="{00000000-0005-0000-0000-0000200C0000}"/>
    <cellStyle name="Note 3 2" xfId="586" xr:uid="{00000000-0005-0000-0000-0000210C0000}"/>
    <cellStyle name="Note 3 2 10" xfId="2479" xr:uid="{00000000-0005-0000-0000-0000220C0000}"/>
    <cellStyle name="Note 3 2 10 2" xfId="2480" xr:uid="{00000000-0005-0000-0000-0000230C0000}"/>
    <cellStyle name="Note 3 2 11" xfId="2481" xr:uid="{00000000-0005-0000-0000-0000240C0000}"/>
    <cellStyle name="Note 3 2 2" xfId="2482" xr:uid="{00000000-0005-0000-0000-0000250C0000}"/>
    <cellStyle name="Note 3 2 2 2" xfId="2483" xr:uid="{00000000-0005-0000-0000-0000260C0000}"/>
    <cellStyle name="Note 3 2 2 2 2" xfId="2484" xr:uid="{00000000-0005-0000-0000-0000270C0000}"/>
    <cellStyle name="Note 3 2 2 3" xfId="2485" xr:uid="{00000000-0005-0000-0000-0000280C0000}"/>
    <cellStyle name="Note 3 2 2 3 2" xfId="2486" xr:uid="{00000000-0005-0000-0000-0000290C0000}"/>
    <cellStyle name="Note 3 2 2 4" xfId="2487" xr:uid="{00000000-0005-0000-0000-00002A0C0000}"/>
    <cellStyle name="Note 3 2 3" xfId="2488" xr:uid="{00000000-0005-0000-0000-00002B0C0000}"/>
    <cellStyle name="Note 3 2 3 2" xfId="2489" xr:uid="{00000000-0005-0000-0000-00002C0C0000}"/>
    <cellStyle name="Note 3 2 4" xfId="2490" xr:uid="{00000000-0005-0000-0000-00002D0C0000}"/>
    <cellStyle name="Note 3 2 4 2" xfId="2491" xr:uid="{00000000-0005-0000-0000-00002E0C0000}"/>
    <cellStyle name="Note 3 2 5" xfId="2492" xr:uid="{00000000-0005-0000-0000-00002F0C0000}"/>
    <cellStyle name="Note 3 2 5 2" xfId="2493" xr:uid="{00000000-0005-0000-0000-0000300C0000}"/>
    <cellStyle name="Note 3 2 6" xfId="2494" xr:uid="{00000000-0005-0000-0000-0000310C0000}"/>
    <cellStyle name="Note 3 2 6 2" xfId="2495" xr:uid="{00000000-0005-0000-0000-0000320C0000}"/>
    <cellStyle name="Note 3 2 7" xfId="2496" xr:uid="{00000000-0005-0000-0000-0000330C0000}"/>
    <cellStyle name="Note 3 2 7 2" xfId="2497" xr:uid="{00000000-0005-0000-0000-0000340C0000}"/>
    <cellStyle name="Note 3 2 8" xfId="2498" xr:uid="{00000000-0005-0000-0000-0000350C0000}"/>
    <cellStyle name="Note 3 2 8 2" xfId="2499" xr:uid="{00000000-0005-0000-0000-0000360C0000}"/>
    <cellStyle name="Note 3 2 9" xfId="2500" xr:uid="{00000000-0005-0000-0000-0000370C0000}"/>
    <cellStyle name="Note 3 2 9 2" xfId="2501" xr:uid="{00000000-0005-0000-0000-0000380C0000}"/>
    <cellStyle name="Note 3 3" xfId="2502" xr:uid="{00000000-0005-0000-0000-0000390C0000}"/>
    <cellStyle name="Note 3 3 10" xfId="2503" xr:uid="{00000000-0005-0000-0000-00003A0C0000}"/>
    <cellStyle name="Note 3 3 10 2" xfId="2504" xr:uid="{00000000-0005-0000-0000-00003B0C0000}"/>
    <cellStyle name="Note 3 3 11" xfId="2505" xr:uid="{00000000-0005-0000-0000-00003C0C0000}"/>
    <cellStyle name="Note 3 3 11 2" xfId="2506" xr:uid="{00000000-0005-0000-0000-00003D0C0000}"/>
    <cellStyle name="Note 3 3 12" xfId="2507" xr:uid="{00000000-0005-0000-0000-00003E0C0000}"/>
    <cellStyle name="Note 3 3 2" xfId="2508" xr:uid="{00000000-0005-0000-0000-00003F0C0000}"/>
    <cellStyle name="Note 3 3 2 10" xfId="2509" xr:uid="{00000000-0005-0000-0000-0000400C0000}"/>
    <cellStyle name="Note 3 3 2 10 2" xfId="2510" xr:uid="{00000000-0005-0000-0000-0000410C0000}"/>
    <cellStyle name="Note 3 3 2 11" xfId="2511" xr:uid="{00000000-0005-0000-0000-0000420C0000}"/>
    <cellStyle name="Note 3 3 2 2" xfId="2512" xr:uid="{00000000-0005-0000-0000-0000430C0000}"/>
    <cellStyle name="Note 3 3 2 2 2" xfId="2513" xr:uid="{00000000-0005-0000-0000-0000440C0000}"/>
    <cellStyle name="Note 3 3 2 3" xfId="2514" xr:uid="{00000000-0005-0000-0000-0000450C0000}"/>
    <cellStyle name="Note 3 3 2 3 2" xfId="2515" xr:uid="{00000000-0005-0000-0000-0000460C0000}"/>
    <cellStyle name="Note 3 3 2 4" xfId="2516" xr:uid="{00000000-0005-0000-0000-0000470C0000}"/>
    <cellStyle name="Note 3 3 2 4 2" xfId="2517" xr:uid="{00000000-0005-0000-0000-0000480C0000}"/>
    <cellStyle name="Note 3 3 2 5" xfId="2518" xr:uid="{00000000-0005-0000-0000-0000490C0000}"/>
    <cellStyle name="Note 3 3 2 5 2" xfId="2519" xr:uid="{00000000-0005-0000-0000-00004A0C0000}"/>
    <cellStyle name="Note 3 3 2 6" xfId="2520" xr:uid="{00000000-0005-0000-0000-00004B0C0000}"/>
    <cellStyle name="Note 3 3 2 6 2" xfId="2521" xr:uid="{00000000-0005-0000-0000-00004C0C0000}"/>
    <cellStyle name="Note 3 3 2 7" xfId="2522" xr:uid="{00000000-0005-0000-0000-00004D0C0000}"/>
    <cellStyle name="Note 3 3 2 7 2" xfId="2523" xr:uid="{00000000-0005-0000-0000-00004E0C0000}"/>
    <cellStyle name="Note 3 3 2 8" xfId="2524" xr:uid="{00000000-0005-0000-0000-00004F0C0000}"/>
    <cellStyle name="Note 3 3 2 8 2" xfId="2525" xr:uid="{00000000-0005-0000-0000-0000500C0000}"/>
    <cellStyle name="Note 3 3 2 9" xfId="2526" xr:uid="{00000000-0005-0000-0000-0000510C0000}"/>
    <cellStyle name="Note 3 3 2 9 2" xfId="2527" xr:uid="{00000000-0005-0000-0000-0000520C0000}"/>
    <cellStyle name="Note 3 3 3" xfId="2528" xr:uid="{00000000-0005-0000-0000-0000530C0000}"/>
    <cellStyle name="Note 3 3 3 2" xfId="2529" xr:uid="{00000000-0005-0000-0000-0000540C0000}"/>
    <cellStyle name="Note 3 3 4" xfId="2530" xr:uid="{00000000-0005-0000-0000-0000550C0000}"/>
    <cellStyle name="Note 3 3 4 2" xfId="2531" xr:uid="{00000000-0005-0000-0000-0000560C0000}"/>
    <cellStyle name="Note 3 3 5" xfId="2532" xr:uid="{00000000-0005-0000-0000-0000570C0000}"/>
    <cellStyle name="Note 3 3 5 2" xfId="2533" xr:uid="{00000000-0005-0000-0000-0000580C0000}"/>
    <cellStyle name="Note 3 3 6" xfId="2534" xr:uid="{00000000-0005-0000-0000-0000590C0000}"/>
    <cellStyle name="Note 3 3 6 2" xfId="2535" xr:uid="{00000000-0005-0000-0000-00005A0C0000}"/>
    <cellStyle name="Note 3 3 7" xfId="2536" xr:uid="{00000000-0005-0000-0000-00005B0C0000}"/>
    <cellStyle name="Note 3 3 7 2" xfId="2537" xr:uid="{00000000-0005-0000-0000-00005C0C0000}"/>
    <cellStyle name="Note 3 3 8" xfId="2538" xr:uid="{00000000-0005-0000-0000-00005D0C0000}"/>
    <cellStyle name="Note 3 3 8 2" xfId="2539" xr:uid="{00000000-0005-0000-0000-00005E0C0000}"/>
    <cellStyle name="Note 3 3 9" xfId="2540" xr:uid="{00000000-0005-0000-0000-00005F0C0000}"/>
    <cellStyle name="Note 3 3 9 2" xfId="2541" xr:uid="{00000000-0005-0000-0000-0000600C0000}"/>
    <cellStyle name="Note 3 4" xfId="2542" xr:uid="{00000000-0005-0000-0000-0000610C0000}"/>
    <cellStyle name="Note 3 4 2" xfId="2543" xr:uid="{00000000-0005-0000-0000-0000620C0000}"/>
    <cellStyle name="Note 3 5" xfId="2544" xr:uid="{00000000-0005-0000-0000-0000630C0000}"/>
    <cellStyle name="Note 3 5 2" xfId="2545" xr:uid="{00000000-0005-0000-0000-0000640C0000}"/>
    <cellStyle name="Note 3 6" xfId="2546" xr:uid="{00000000-0005-0000-0000-0000650C0000}"/>
    <cellStyle name="Note 3 6 2" xfId="2547" xr:uid="{00000000-0005-0000-0000-0000660C0000}"/>
    <cellStyle name="Note 3 7" xfId="2548" xr:uid="{00000000-0005-0000-0000-0000670C0000}"/>
    <cellStyle name="Note 3 7 2" xfId="2549" xr:uid="{00000000-0005-0000-0000-0000680C0000}"/>
    <cellStyle name="Note 3 8" xfId="2550" xr:uid="{00000000-0005-0000-0000-0000690C0000}"/>
    <cellStyle name="Note 3 8 2" xfId="2551" xr:uid="{00000000-0005-0000-0000-00006A0C0000}"/>
    <cellStyle name="Note 3 9" xfId="2552" xr:uid="{00000000-0005-0000-0000-00006B0C0000}"/>
    <cellStyle name="Note 3 9 2" xfId="2553" xr:uid="{00000000-0005-0000-0000-00006C0C0000}"/>
    <cellStyle name="Note 3_MO" xfId="587" xr:uid="{00000000-0005-0000-0000-00006D0C0000}"/>
    <cellStyle name="Note 30" xfId="2554" xr:uid="{00000000-0005-0000-0000-00006E0C0000}"/>
    <cellStyle name="Note 30 2" xfId="2555" xr:uid="{00000000-0005-0000-0000-00006F0C0000}"/>
    <cellStyle name="Note 30 2 2" xfId="2556" xr:uid="{00000000-0005-0000-0000-0000700C0000}"/>
    <cellStyle name="Note 30 3" xfId="2557" xr:uid="{00000000-0005-0000-0000-0000710C0000}"/>
    <cellStyle name="Note 31" xfId="2558" xr:uid="{00000000-0005-0000-0000-0000720C0000}"/>
    <cellStyle name="Note 31 2" xfId="2559" xr:uid="{00000000-0005-0000-0000-0000730C0000}"/>
    <cellStyle name="Note 32" xfId="2560" xr:uid="{00000000-0005-0000-0000-0000740C0000}"/>
    <cellStyle name="Note 32 2" xfId="2561" xr:uid="{00000000-0005-0000-0000-0000750C0000}"/>
    <cellStyle name="Note 33" xfId="2562" xr:uid="{00000000-0005-0000-0000-0000760C0000}"/>
    <cellStyle name="Note 34" xfId="2563" xr:uid="{00000000-0005-0000-0000-0000770C0000}"/>
    <cellStyle name="Note 35" xfId="2564" xr:uid="{00000000-0005-0000-0000-0000780C0000}"/>
    <cellStyle name="Note 4" xfId="588" xr:uid="{00000000-0005-0000-0000-0000790C0000}"/>
    <cellStyle name="Note 4 10" xfId="2565" xr:uid="{00000000-0005-0000-0000-00007A0C0000}"/>
    <cellStyle name="Note 4 10 2" xfId="2566" xr:uid="{00000000-0005-0000-0000-00007B0C0000}"/>
    <cellStyle name="Note 4 11" xfId="2567" xr:uid="{00000000-0005-0000-0000-00007C0C0000}"/>
    <cellStyle name="Note 4 11 2" xfId="2568" xr:uid="{00000000-0005-0000-0000-00007D0C0000}"/>
    <cellStyle name="Note 4 12" xfId="2569" xr:uid="{00000000-0005-0000-0000-00007E0C0000}"/>
    <cellStyle name="Note 4 12 2" xfId="2570" xr:uid="{00000000-0005-0000-0000-00007F0C0000}"/>
    <cellStyle name="Note 4 13" xfId="2571" xr:uid="{00000000-0005-0000-0000-0000800C0000}"/>
    <cellStyle name="Note 4 2" xfId="2572" xr:uid="{00000000-0005-0000-0000-0000810C0000}"/>
    <cellStyle name="Note 4 2 10" xfId="2573" xr:uid="{00000000-0005-0000-0000-0000820C0000}"/>
    <cellStyle name="Note 4 2 10 2" xfId="2574" xr:uid="{00000000-0005-0000-0000-0000830C0000}"/>
    <cellStyle name="Note 4 2 11" xfId="2575" xr:uid="{00000000-0005-0000-0000-0000840C0000}"/>
    <cellStyle name="Note 4 2 2" xfId="2576" xr:uid="{00000000-0005-0000-0000-0000850C0000}"/>
    <cellStyle name="Note 4 2 2 2" xfId="2577" xr:uid="{00000000-0005-0000-0000-0000860C0000}"/>
    <cellStyle name="Note 4 2 2 2 2" xfId="2578" xr:uid="{00000000-0005-0000-0000-0000870C0000}"/>
    <cellStyle name="Note 4 2 2 3" xfId="2579" xr:uid="{00000000-0005-0000-0000-0000880C0000}"/>
    <cellStyle name="Note 4 2 2 3 2" xfId="2580" xr:uid="{00000000-0005-0000-0000-0000890C0000}"/>
    <cellStyle name="Note 4 2 2 4" xfId="2581" xr:uid="{00000000-0005-0000-0000-00008A0C0000}"/>
    <cellStyle name="Note 4 2 3" xfId="2582" xr:uid="{00000000-0005-0000-0000-00008B0C0000}"/>
    <cellStyle name="Note 4 2 3 2" xfId="2583" xr:uid="{00000000-0005-0000-0000-00008C0C0000}"/>
    <cellStyle name="Note 4 2 4" xfId="2584" xr:uid="{00000000-0005-0000-0000-00008D0C0000}"/>
    <cellStyle name="Note 4 2 4 2" xfId="2585" xr:uid="{00000000-0005-0000-0000-00008E0C0000}"/>
    <cellStyle name="Note 4 2 5" xfId="2586" xr:uid="{00000000-0005-0000-0000-00008F0C0000}"/>
    <cellStyle name="Note 4 2 5 2" xfId="2587" xr:uid="{00000000-0005-0000-0000-0000900C0000}"/>
    <cellStyle name="Note 4 2 6" xfId="2588" xr:uid="{00000000-0005-0000-0000-0000910C0000}"/>
    <cellStyle name="Note 4 2 6 2" xfId="2589" xr:uid="{00000000-0005-0000-0000-0000920C0000}"/>
    <cellStyle name="Note 4 2 7" xfId="2590" xr:uid="{00000000-0005-0000-0000-0000930C0000}"/>
    <cellStyle name="Note 4 2 7 2" xfId="2591" xr:uid="{00000000-0005-0000-0000-0000940C0000}"/>
    <cellStyle name="Note 4 2 8" xfId="2592" xr:uid="{00000000-0005-0000-0000-0000950C0000}"/>
    <cellStyle name="Note 4 2 8 2" xfId="2593" xr:uid="{00000000-0005-0000-0000-0000960C0000}"/>
    <cellStyle name="Note 4 2 9" xfId="2594" xr:uid="{00000000-0005-0000-0000-0000970C0000}"/>
    <cellStyle name="Note 4 2 9 2" xfId="2595" xr:uid="{00000000-0005-0000-0000-0000980C0000}"/>
    <cellStyle name="Note 4 3" xfId="2596" xr:uid="{00000000-0005-0000-0000-0000990C0000}"/>
    <cellStyle name="Note 4 3 10" xfId="2597" xr:uid="{00000000-0005-0000-0000-00009A0C0000}"/>
    <cellStyle name="Note 4 3 10 2" xfId="2598" xr:uid="{00000000-0005-0000-0000-00009B0C0000}"/>
    <cellStyle name="Note 4 3 11" xfId="2599" xr:uid="{00000000-0005-0000-0000-00009C0C0000}"/>
    <cellStyle name="Note 4 3 2" xfId="2600" xr:uid="{00000000-0005-0000-0000-00009D0C0000}"/>
    <cellStyle name="Note 4 3 2 2" xfId="2601" xr:uid="{00000000-0005-0000-0000-00009E0C0000}"/>
    <cellStyle name="Note 4 3 3" xfId="2602" xr:uid="{00000000-0005-0000-0000-00009F0C0000}"/>
    <cellStyle name="Note 4 3 3 2" xfId="2603" xr:uid="{00000000-0005-0000-0000-0000A00C0000}"/>
    <cellStyle name="Note 4 3 4" xfId="2604" xr:uid="{00000000-0005-0000-0000-0000A10C0000}"/>
    <cellStyle name="Note 4 3 4 2" xfId="2605" xr:uid="{00000000-0005-0000-0000-0000A20C0000}"/>
    <cellStyle name="Note 4 3 5" xfId="2606" xr:uid="{00000000-0005-0000-0000-0000A30C0000}"/>
    <cellStyle name="Note 4 3 5 2" xfId="2607" xr:uid="{00000000-0005-0000-0000-0000A40C0000}"/>
    <cellStyle name="Note 4 3 6" xfId="2608" xr:uid="{00000000-0005-0000-0000-0000A50C0000}"/>
    <cellStyle name="Note 4 3 6 2" xfId="2609" xr:uid="{00000000-0005-0000-0000-0000A60C0000}"/>
    <cellStyle name="Note 4 3 7" xfId="2610" xr:uid="{00000000-0005-0000-0000-0000A70C0000}"/>
    <cellStyle name="Note 4 3 7 2" xfId="2611" xr:uid="{00000000-0005-0000-0000-0000A80C0000}"/>
    <cellStyle name="Note 4 3 8" xfId="2612" xr:uid="{00000000-0005-0000-0000-0000A90C0000}"/>
    <cellStyle name="Note 4 3 8 2" xfId="2613" xr:uid="{00000000-0005-0000-0000-0000AA0C0000}"/>
    <cellStyle name="Note 4 3 9" xfId="2614" xr:uid="{00000000-0005-0000-0000-0000AB0C0000}"/>
    <cellStyle name="Note 4 3 9 2" xfId="2615" xr:uid="{00000000-0005-0000-0000-0000AC0C0000}"/>
    <cellStyle name="Note 4 4" xfId="2616" xr:uid="{00000000-0005-0000-0000-0000AD0C0000}"/>
    <cellStyle name="Note 4 4 2" xfId="2617" xr:uid="{00000000-0005-0000-0000-0000AE0C0000}"/>
    <cellStyle name="Note 4 4 2 2" xfId="2618" xr:uid="{00000000-0005-0000-0000-0000AF0C0000}"/>
    <cellStyle name="Note 4 4 3" xfId="2619" xr:uid="{00000000-0005-0000-0000-0000B00C0000}"/>
    <cellStyle name="Note 4 4 3 2" xfId="2620" xr:uid="{00000000-0005-0000-0000-0000B10C0000}"/>
    <cellStyle name="Note 4 4 4" xfId="2621" xr:uid="{00000000-0005-0000-0000-0000B20C0000}"/>
    <cellStyle name="Note 4 5" xfId="2622" xr:uid="{00000000-0005-0000-0000-0000B30C0000}"/>
    <cellStyle name="Note 4 5 2" xfId="2623" xr:uid="{00000000-0005-0000-0000-0000B40C0000}"/>
    <cellStyle name="Note 4 6" xfId="2624" xr:uid="{00000000-0005-0000-0000-0000B50C0000}"/>
    <cellStyle name="Note 4 6 2" xfId="2625" xr:uid="{00000000-0005-0000-0000-0000B60C0000}"/>
    <cellStyle name="Note 4 7" xfId="2626" xr:uid="{00000000-0005-0000-0000-0000B70C0000}"/>
    <cellStyle name="Note 4 7 2" xfId="2627" xr:uid="{00000000-0005-0000-0000-0000B80C0000}"/>
    <cellStyle name="Note 4 8" xfId="2628" xr:uid="{00000000-0005-0000-0000-0000B90C0000}"/>
    <cellStyle name="Note 4 8 2" xfId="2629" xr:uid="{00000000-0005-0000-0000-0000BA0C0000}"/>
    <cellStyle name="Note 4 9" xfId="2630" xr:uid="{00000000-0005-0000-0000-0000BB0C0000}"/>
    <cellStyle name="Note 4 9 2" xfId="2631" xr:uid="{00000000-0005-0000-0000-0000BC0C0000}"/>
    <cellStyle name="Note 5" xfId="589" xr:uid="{00000000-0005-0000-0000-0000BD0C0000}"/>
    <cellStyle name="Note 5 10" xfId="2632" xr:uid="{00000000-0005-0000-0000-0000BE0C0000}"/>
    <cellStyle name="Note 5 10 2" xfId="2633" xr:uid="{00000000-0005-0000-0000-0000BF0C0000}"/>
    <cellStyle name="Note 5 11" xfId="2634" xr:uid="{00000000-0005-0000-0000-0000C00C0000}"/>
    <cellStyle name="Note 5 11 2" xfId="2635" xr:uid="{00000000-0005-0000-0000-0000C10C0000}"/>
    <cellStyle name="Note 5 12" xfId="2636" xr:uid="{00000000-0005-0000-0000-0000C20C0000}"/>
    <cellStyle name="Note 5 12 2" xfId="2637" xr:uid="{00000000-0005-0000-0000-0000C30C0000}"/>
    <cellStyle name="Note 5 13" xfId="2638" xr:uid="{00000000-0005-0000-0000-0000C40C0000}"/>
    <cellStyle name="Note 5 13 2" xfId="2639" xr:uid="{00000000-0005-0000-0000-0000C50C0000}"/>
    <cellStyle name="Note 5 14" xfId="2640" xr:uid="{00000000-0005-0000-0000-0000C60C0000}"/>
    <cellStyle name="Note 5 2" xfId="2641" xr:uid="{00000000-0005-0000-0000-0000C70C0000}"/>
    <cellStyle name="Note 5 2 10" xfId="2642" xr:uid="{00000000-0005-0000-0000-0000C80C0000}"/>
    <cellStyle name="Note 5 2 10 2" xfId="2643" xr:uid="{00000000-0005-0000-0000-0000C90C0000}"/>
    <cellStyle name="Note 5 2 11" xfId="2644" xr:uid="{00000000-0005-0000-0000-0000CA0C0000}"/>
    <cellStyle name="Note 5 2 11 2" xfId="2645" xr:uid="{00000000-0005-0000-0000-0000CB0C0000}"/>
    <cellStyle name="Note 5 2 12" xfId="2646" xr:uid="{00000000-0005-0000-0000-0000CC0C0000}"/>
    <cellStyle name="Note 5 2 2" xfId="2647" xr:uid="{00000000-0005-0000-0000-0000CD0C0000}"/>
    <cellStyle name="Note 5 2 2 10" xfId="2648" xr:uid="{00000000-0005-0000-0000-0000CE0C0000}"/>
    <cellStyle name="Note 5 2 2 10 2" xfId="2649" xr:uid="{00000000-0005-0000-0000-0000CF0C0000}"/>
    <cellStyle name="Note 5 2 2 11" xfId="2650" xr:uid="{00000000-0005-0000-0000-0000D00C0000}"/>
    <cellStyle name="Note 5 2 2 11 2" xfId="2651" xr:uid="{00000000-0005-0000-0000-0000D10C0000}"/>
    <cellStyle name="Note 5 2 2 12" xfId="2652" xr:uid="{00000000-0005-0000-0000-0000D20C0000}"/>
    <cellStyle name="Note 5 2 2 2" xfId="2653" xr:uid="{00000000-0005-0000-0000-0000D30C0000}"/>
    <cellStyle name="Note 5 2 2 2 10" xfId="2654" xr:uid="{00000000-0005-0000-0000-0000D40C0000}"/>
    <cellStyle name="Note 5 2 2 2 10 2" xfId="2655" xr:uid="{00000000-0005-0000-0000-0000D50C0000}"/>
    <cellStyle name="Note 5 2 2 2 11" xfId="2656" xr:uid="{00000000-0005-0000-0000-0000D60C0000}"/>
    <cellStyle name="Note 5 2 2 2 2" xfId="2657" xr:uid="{00000000-0005-0000-0000-0000D70C0000}"/>
    <cellStyle name="Note 5 2 2 2 2 2" xfId="2658" xr:uid="{00000000-0005-0000-0000-0000D80C0000}"/>
    <cellStyle name="Note 5 2 2 2 2 2 2" xfId="2659" xr:uid="{00000000-0005-0000-0000-0000D90C0000}"/>
    <cellStyle name="Note 5 2 2 2 2 3" xfId="2660" xr:uid="{00000000-0005-0000-0000-0000DA0C0000}"/>
    <cellStyle name="Note 5 2 2 2 2 3 2" xfId="2661" xr:uid="{00000000-0005-0000-0000-0000DB0C0000}"/>
    <cellStyle name="Note 5 2 2 2 2 4" xfId="2662" xr:uid="{00000000-0005-0000-0000-0000DC0C0000}"/>
    <cellStyle name="Note 5 2 2 2 3" xfId="2663" xr:uid="{00000000-0005-0000-0000-0000DD0C0000}"/>
    <cellStyle name="Note 5 2 2 2 3 2" xfId="2664" xr:uid="{00000000-0005-0000-0000-0000DE0C0000}"/>
    <cellStyle name="Note 5 2 2 2 4" xfId="2665" xr:uid="{00000000-0005-0000-0000-0000DF0C0000}"/>
    <cellStyle name="Note 5 2 2 2 4 2" xfId="2666" xr:uid="{00000000-0005-0000-0000-0000E00C0000}"/>
    <cellStyle name="Note 5 2 2 2 5" xfId="2667" xr:uid="{00000000-0005-0000-0000-0000E10C0000}"/>
    <cellStyle name="Note 5 2 2 2 5 2" xfId="2668" xr:uid="{00000000-0005-0000-0000-0000E20C0000}"/>
    <cellStyle name="Note 5 2 2 2 6" xfId="2669" xr:uid="{00000000-0005-0000-0000-0000E30C0000}"/>
    <cellStyle name="Note 5 2 2 2 6 2" xfId="2670" xr:uid="{00000000-0005-0000-0000-0000E40C0000}"/>
    <cellStyle name="Note 5 2 2 2 7" xfId="2671" xr:uid="{00000000-0005-0000-0000-0000E50C0000}"/>
    <cellStyle name="Note 5 2 2 2 7 2" xfId="2672" xr:uid="{00000000-0005-0000-0000-0000E60C0000}"/>
    <cellStyle name="Note 5 2 2 2 8" xfId="2673" xr:uid="{00000000-0005-0000-0000-0000E70C0000}"/>
    <cellStyle name="Note 5 2 2 2 8 2" xfId="2674" xr:uid="{00000000-0005-0000-0000-0000E80C0000}"/>
    <cellStyle name="Note 5 2 2 2 9" xfId="2675" xr:uid="{00000000-0005-0000-0000-0000E90C0000}"/>
    <cellStyle name="Note 5 2 2 2 9 2" xfId="2676" xr:uid="{00000000-0005-0000-0000-0000EA0C0000}"/>
    <cellStyle name="Note 5 2 2 3" xfId="2677" xr:uid="{00000000-0005-0000-0000-0000EB0C0000}"/>
    <cellStyle name="Note 5 2 2 3 2" xfId="2678" xr:uid="{00000000-0005-0000-0000-0000EC0C0000}"/>
    <cellStyle name="Note 5 2 2 3 2 2" xfId="2679" xr:uid="{00000000-0005-0000-0000-0000ED0C0000}"/>
    <cellStyle name="Note 5 2 2 3 3" xfId="2680" xr:uid="{00000000-0005-0000-0000-0000EE0C0000}"/>
    <cellStyle name="Note 5 2 2 3 3 2" xfId="2681" xr:uid="{00000000-0005-0000-0000-0000EF0C0000}"/>
    <cellStyle name="Note 5 2 2 3 4" xfId="2682" xr:uid="{00000000-0005-0000-0000-0000F00C0000}"/>
    <cellStyle name="Note 5 2 2 4" xfId="2683" xr:uid="{00000000-0005-0000-0000-0000F10C0000}"/>
    <cellStyle name="Note 5 2 2 4 2" xfId="2684" xr:uid="{00000000-0005-0000-0000-0000F20C0000}"/>
    <cellStyle name="Note 5 2 2 5" xfId="2685" xr:uid="{00000000-0005-0000-0000-0000F30C0000}"/>
    <cellStyle name="Note 5 2 2 5 2" xfId="2686" xr:uid="{00000000-0005-0000-0000-0000F40C0000}"/>
    <cellStyle name="Note 5 2 2 6" xfId="2687" xr:uid="{00000000-0005-0000-0000-0000F50C0000}"/>
    <cellStyle name="Note 5 2 2 6 2" xfId="2688" xr:uid="{00000000-0005-0000-0000-0000F60C0000}"/>
    <cellStyle name="Note 5 2 2 7" xfId="2689" xr:uid="{00000000-0005-0000-0000-0000F70C0000}"/>
    <cellStyle name="Note 5 2 2 7 2" xfId="2690" xr:uid="{00000000-0005-0000-0000-0000F80C0000}"/>
    <cellStyle name="Note 5 2 2 8" xfId="2691" xr:uid="{00000000-0005-0000-0000-0000F90C0000}"/>
    <cellStyle name="Note 5 2 2 8 2" xfId="2692" xr:uid="{00000000-0005-0000-0000-0000FA0C0000}"/>
    <cellStyle name="Note 5 2 2 9" xfId="2693" xr:uid="{00000000-0005-0000-0000-0000FB0C0000}"/>
    <cellStyle name="Note 5 2 2 9 2" xfId="2694" xr:uid="{00000000-0005-0000-0000-0000FC0C0000}"/>
    <cellStyle name="Note 5 2 3" xfId="2695" xr:uid="{00000000-0005-0000-0000-0000FD0C0000}"/>
    <cellStyle name="Note 5 2 3 2" xfId="2696" xr:uid="{00000000-0005-0000-0000-0000FE0C0000}"/>
    <cellStyle name="Note 5 2 3 2 2" xfId="2697" xr:uid="{00000000-0005-0000-0000-0000FF0C0000}"/>
    <cellStyle name="Note 5 2 3 3" xfId="2698" xr:uid="{00000000-0005-0000-0000-0000000D0000}"/>
    <cellStyle name="Note 5 2 3 3 2" xfId="2699" xr:uid="{00000000-0005-0000-0000-0000010D0000}"/>
    <cellStyle name="Note 5 2 3 4" xfId="2700" xr:uid="{00000000-0005-0000-0000-0000020D0000}"/>
    <cellStyle name="Note 5 2 4" xfId="2701" xr:uid="{00000000-0005-0000-0000-0000030D0000}"/>
    <cellStyle name="Note 5 2 4 2" xfId="2702" xr:uid="{00000000-0005-0000-0000-0000040D0000}"/>
    <cellStyle name="Note 5 2 5" xfId="2703" xr:uid="{00000000-0005-0000-0000-0000050D0000}"/>
    <cellStyle name="Note 5 2 5 2" xfId="2704" xr:uid="{00000000-0005-0000-0000-0000060D0000}"/>
    <cellStyle name="Note 5 2 6" xfId="2705" xr:uid="{00000000-0005-0000-0000-0000070D0000}"/>
    <cellStyle name="Note 5 2 6 2" xfId="2706" xr:uid="{00000000-0005-0000-0000-0000080D0000}"/>
    <cellStyle name="Note 5 2 7" xfId="2707" xr:uid="{00000000-0005-0000-0000-0000090D0000}"/>
    <cellStyle name="Note 5 2 7 2" xfId="2708" xr:uid="{00000000-0005-0000-0000-00000A0D0000}"/>
    <cellStyle name="Note 5 2 8" xfId="2709" xr:uid="{00000000-0005-0000-0000-00000B0D0000}"/>
    <cellStyle name="Note 5 2 8 2" xfId="2710" xr:uid="{00000000-0005-0000-0000-00000C0D0000}"/>
    <cellStyle name="Note 5 2 9" xfId="2711" xr:uid="{00000000-0005-0000-0000-00000D0D0000}"/>
    <cellStyle name="Note 5 2 9 2" xfId="2712" xr:uid="{00000000-0005-0000-0000-00000E0D0000}"/>
    <cellStyle name="Note 5 3" xfId="2713" xr:uid="{00000000-0005-0000-0000-00000F0D0000}"/>
    <cellStyle name="Note 5 3 10" xfId="2714" xr:uid="{00000000-0005-0000-0000-0000100D0000}"/>
    <cellStyle name="Note 5 3 10 2" xfId="2715" xr:uid="{00000000-0005-0000-0000-0000110D0000}"/>
    <cellStyle name="Note 5 3 11" xfId="2716" xr:uid="{00000000-0005-0000-0000-0000120D0000}"/>
    <cellStyle name="Note 5 3 2" xfId="2717" xr:uid="{00000000-0005-0000-0000-0000130D0000}"/>
    <cellStyle name="Note 5 3 2 2" xfId="2718" xr:uid="{00000000-0005-0000-0000-0000140D0000}"/>
    <cellStyle name="Note 5 3 2 2 2" xfId="2719" xr:uid="{00000000-0005-0000-0000-0000150D0000}"/>
    <cellStyle name="Note 5 3 2 3" xfId="2720" xr:uid="{00000000-0005-0000-0000-0000160D0000}"/>
    <cellStyle name="Note 5 3 2 3 2" xfId="2721" xr:uid="{00000000-0005-0000-0000-0000170D0000}"/>
    <cellStyle name="Note 5 3 2 4" xfId="2722" xr:uid="{00000000-0005-0000-0000-0000180D0000}"/>
    <cellStyle name="Note 5 3 3" xfId="2723" xr:uid="{00000000-0005-0000-0000-0000190D0000}"/>
    <cellStyle name="Note 5 3 3 2" xfId="2724" xr:uid="{00000000-0005-0000-0000-00001A0D0000}"/>
    <cellStyle name="Note 5 3 4" xfId="2725" xr:uid="{00000000-0005-0000-0000-00001B0D0000}"/>
    <cellStyle name="Note 5 3 4 2" xfId="2726" xr:uid="{00000000-0005-0000-0000-00001C0D0000}"/>
    <cellStyle name="Note 5 3 5" xfId="2727" xr:uid="{00000000-0005-0000-0000-00001D0D0000}"/>
    <cellStyle name="Note 5 3 5 2" xfId="2728" xr:uid="{00000000-0005-0000-0000-00001E0D0000}"/>
    <cellStyle name="Note 5 3 6" xfId="2729" xr:uid="{00000000-0005-0000-0000-00001F0D0000}"/>
    <cellStyle name="Note 5 3 6 2" xfId="2730" xr:uid="{00000000-0005-0000-0000-0000200D0000}"/>
    <cellStyle name="Note 5 3 7" xfId="2731" xr:uid="{00000000-0005-0000-0000-0000210D0000}"/>
    <cellStyle name="Note 5 3 7 2" xfId="2732" xr:uid="{00000000-0005-0000-0000-0000220D0000}"/>
    <cellStyle name="Note 5 3 8" xfId="2733" xr:uid="{00000000-0005-0000-0000-0000230D0000}"/>
    <cellStyle name="Note 5 3 8 2" xfId="2734" xr:uid="{00000000-0005-0000-0000-0000240D0000}"/>
    <cellStyle name="Note 5 3 9" xfId="2735" xr:uid="{00000000-0005-0000-0000-0000250D0000}"/>
    <cellStyle name="Note 5 3 9 2" xfId="2736" xr:uid="{00000000-0005-0000-0000-0000260D0000}"/>
    <cellStyle name="Note 5 4" xfId="2737" xr:uid="{00000000-0005-0000-0000-0000270D0000}"/>
    <cellStyle name="Note 5 4 10" xfId="2738" xr:uid="{00000000-0005-0000-0000-0000280D0000}"/>
    <cellStyle name="Note 5 4 10 2" xfId="2739" xr:uid="{00000000-0005-0000-0000-0000290D0000}"/>
    <cellStyle name="Note 5 4 11" xfId="2740" xr:uid="{00000000-0005-0000-0000-00002A0D0000}"/>
    <cellStyle name="Note 5 4 11 2" xfId="2741" xr:uid="{00000000-0005-0000-0000-00002B0D0000}"/>
    <cellStyle name="Note 5 4 12" xfId="2742" xr:uid="{00000000-0005-0000-0000-00002C0D0000}"/>
    <cellStyle name="Note 5 4 2" xfId="2743" xr:uid="{00000000-0005-0000-0000-00002D0D0000}"/>
    <cellStyle name="Note 5 4 2 10" xfId="2744" xr:uid="{00000000-0005-0000-0000-00002E0D0000}"/>
    <cellStyle name="Note 5 4 2 10 2" xfId="2745" xr:uid="{00000000-0005-0000-0000-00002F0D0000}"/>
    <cellStyle name="Note 5 4 2 11" xfId="2746" xr:uid="{00000000-0005-0000-0000-0000300D0000}"/>
    <cellStyle name="Note 5 4 2 2" xfId="2747" xr:uid="{00000000-0005-0000-0000-0000310D0000}"/>
    <cellStyle name="Note 5 4 2 2 2" xfId="2748" xr:uid="{00000000-0005-0000-0000-0000320D0000}"/>
    <cellStyle name="Note 5 4 2 3" xfId="2749" xr:uid="{00000000-0005-0000-0000-0000330D0000}"/>
    <cellStyle name="Note 5 4 2 3 2" xfId="2750" xr:uid="{00000000-0005-0000-0000-0000340D0000}"/>
    <cellStyle name="Note 5 4 2 4" xfId="2751" xr:uid="{00000000-0005-0000-0000-0000350D0000}"/>
    <cellStyle name="Note 5 4 2 4 2" xfId="2752" xr:uid="{00000000-0005-0000-0000-0000360D0000}"/>
    <cellStyle name="Note 5 4 2 5" xfId="2753" xr:uid="{00000000-0005-0000-0000-0000370D0000}"/>
    <cellStyle name="Note 5 4 2 5 2" xfId="2754" xr:uid="{00000000-0005-0000-0000-0000380D0000}"/>
    <cellStyle name="Note 5 4 2 6" xfId="2755" xr:uid="{00000000-0005-0000-0000-0000390D0000}"/>
    <cellStyle name="Note 5 4 2 6 2" xfId="2756" xr:uid="{00000000-0005-0000-0000-00003A0D0000}"/>
    <cellStyle name="Note 5 4 2 7" xfId="2757" xr:uid="{00000000-0005-0000-0000-00003B0D0000}"/>
    <cellStyle name="Note 5 4 2 7 2" xfId="2758" xr:uid="{00000000-0005-0000-0000-00003C0D0000}"/>
    <cellStyle name="Note 5 4 2 8" xfId="2759" xr:uid="{00000000-0005-0000-0000-00003D0D0000}"/>
    <cellStyle name="Note 5 4 2 8 2" xfId="2760" xr:uid="{00000000-0005-0000-0000-00003E0D0000}"/>
    <cellStyle name="Note 5 4 2 9" xfId="2761" xr:uid="{00000000-0005-0000-0000-00003F0D0000}"/>
    <cellStyle name="Note 5 4 2 9 2" xfId="2762" xr:uid="{00000000-0005-0000-0000-0000400D0000}"/>
    <cellStyle name="Note 5 4 3" xfId="2763" xr:uid="{00000000-0005-0000-0000-0000410D0000}"/>
    <cellStyle name="Note 5 4 3 2" xfId="2764" xr:uid="{00000000-0005-0000-0000-0000420D0000}"/>
    <cellStyle name="Note 5 4 4" xfId="2765" xr:uid="{00000000-0005-0000-0000-0000430D0000}"/>
    <cellStyle name="Note 5 4 4 2" xfId="2766" xr:uid="{00000000-0005-0000-0000-0000440D0000}"/>
    <cellStyle name="Note 5 4 5" xfId="2767" xr:uid="{00000000-0005-0000-0000-0000450D0000}"/>
    <cellStyle name="Note 5 4 5 2" xfId="2768" xr:uid="{00000000-0005-0000-0000-0000460D0000}"/>
    <cellStyle name="Note 5 4 6" xfId="2769" xr:uid="{00000000-0005-0000-0000-0000470D0000}"/>
    <cellStyle name="Note 5 4 6 2" xfId="2770" xr:uid="{00000000-0005-0000-0000-0000480D0000}"/>
    <cellStyle name="Note 5 4 7" xfId="2771" xr:uid="{00000000-0005-0000-0000-0000490D0000}"/>
    <cellStyle name="Note 5 4 7 2" xfId="2772" xr:uid="{00000000-0005-0000-0000-00004A0D0000}"/>
    <cellStyle name="Note 5 4 8" xfId="2773" xr:uid="{00000000-0005-0000-0000-00004B0D0000}"/>
    <cellStyle name="Note 5 4 8 2" xfId="2774" xr:uid="{00000000-0005-0000-0000-00004C0D0000}"/>
    <cellStyle name="Note 5 4 9" xfId="2775" xr:uid="{00000000-0005-0000-0000-00004D0D0000}"/>
    <cellStyle name="Note 5 4 9 2" xfId="2776" xr:uid="{00000000-0005-0000-0000-00004E0D0000}"/>
    <cellStyle name="Note 5 5" xfId="2777" xr:uid="{00000000-0005-0000-0000-00004F0D0000}"/>
    <cellStyle name="Note 5 5 2" xfId="2778" xr:uid="{00000000-0005-0000-0000-0000500D0000}"/>
    <cellStyle name="Note 5 5 2 2" xfId="2779" xr:uid="{00000000-0005-0000-0000-0000510D0000}"/>
    <cellStyle name="Note 5 5 3" xfId="2780" xr:uid="{00000000-0005-0000-0000-0000520D0000}"/>
    <cellStyle name="Note 5 5 3 2" xfId="2781" xr:uid="{00000000-0005-0000-0000-0000530D0000}"/>
    <cellStyle name="Note 5 5 4" xfId="2782" xr:uid="{00000000-0005-0000-0000-0000540D0000}"/>
    <cellStyle name="Note 5 6" xfId="2783" xr:uid="{00000000-0005-0000-0000-0000550D0000}"/>
    <cellStyle name="Note 5 6 2" xfId="2784" xr:uid="{00000000-0005-0000-0000-0000560D0000}"/>
    <cellStyle name="Note 5 7" xfId="2785" xr:uid="{00000000-0005-0000-0000-0000570D0000}"/>
    <cellStyle name="Note 5 7 2" xfId="2786" xr:uid="{00000000-0005-0000-0000-0000580D0000}"/>
    <cellStyle name="Note 5 8" xfId="2787" xr:uid="{00000000-0005-0000-0000-0000590D0000}"/>
    <cellStyle name="Note 5 8 2" xfId="2788" xr:uid="{00000000-0005-0000-0000-00005A0D0000}"/>
    <cellStyle name="Note 5 9" xfId="2789" xr:uid="{00000000-0005-0000-0000-00005B0D0000}"/>
    <cellStyle name="Note 5 9 2" xfId="2790" xr:uid="{00000000-0005-0000-0000-00005C0D0000}"/>
    <cellStyle name="Note 6" xfId="590" xr:uid="{00000000-0005-0000-0000-00005D0D0000}"/>
    <cellStyle name="Note 6 10" xfId="2791" xr:uid="{00000000-0005-0000-0000-00005E0D0000}"/>
    <cellStyle name="Note 6 10 2" xfId="2792" xr:uid="{00000000-0005-0000-0000-00005F0D0000}"/>
    <cellStyle name="Note 6 11" xfId="2793" xr:uid="{00000000-0005-0000-0000-0000600D0000}"/>
    <cellStyle name="Note 6 11 2" xfId="2794" xr:uid="{00000000-0005-0000-0000-0000610D0000}"/>
    <cellStyle name="Note 6 12" xfId="2795" xr:uid="{00000000-0005-0000-0000-0000620D0000}"/>
    <cellStyle name="Note 6 12 2" xfId="2796" xr:uid="{00000000-0005-0000-0000-0000630D0000}"/>
    <cellStyle name="Note 6 13" xfId="2797" xr:uid="{00000000-0005-0000-0000-0000640D0000}"/>
    <cellStyle name="Note 6 13 2" xfId="2798" xr:uid="{00000000-0005-0000-0000-0000650D0000}"/>
    <cellStyle name="Note 6 14" xfId="2799" xr:uid="{00000000-0005-0000-0000-0000660D0000}"/>
    <cellStyle name="Note 6 14 2" xfId="2800" xr:uid="{00000000-0005-0000-0000-0000670D0000}"/>
    <cellStyle name="Note 6 15" xfId="2801" xr:uid="{00000000-0005-0000-0000-0000680D0000}"/>
    <cellStyle name="Note 6 15 2" xfId="2802" xr:uid="{00000000-0005-0000-0000-0000690D0000}"/>
    <cellStyle name="Note 6 16" xfId="2803" xr:uid="{00000000-0005-0000-0000-00006A0D0000}"/>
    <cellStyle name="Note 6 2" xfId="2804" xr:uid="{00000000-0005-0000-0000-00006B0D0000}"/>
    <cellStyle name="Note 6 2 10" xfId="2805" xr:uid="{00000000-0005-0000-0000-00006C0D0000}"/>
    <cellStyle name="Note 6 2 10 2" xfId="2806" xr:uid="{00000000-0005-0000-0000-00006D0D0000}"/>
    <cellStyle name="Note 6 2 11" xfId="2807" xr:uid="{00000000-0005-0000-0000-00006E0D0000}"/>
    <cellStyle name="Note 6 2 2" xfId="2808" xr:uid="{00000000-0005-0000-0000-00006F0D0000}"/>
    <cellStyle name="Note 6 2 2 2" xfId="2809" xr:uid="{00000000-0005-0000-0000-0000700D0000}"/>
    <cellStyle name="Note 6 2 2 2 2" xfId="2810" xr:uid="{00000000-0005-0000-0000-0000710D0000}"/>
    <cellStyle name="Note 6 2 2 3" xfId="2811" xr:uid="{00000000-0005-0000-0000-0000720D0000}"/>
    <cellStyle name="Note 6 2 2 3 2" xfId="2812" xr:uid="{00000000-0005-0000-0000-0000730D0000}"/>
    <cellStyle name="Note 6 2 2 4" xfId="2813" xr:uid="{00000000-0005-0000-0000-0000740D0000}"/>
    <cellStyle name="Note 6 2 3" xfId="2814" xr:uid="{00000000-0005-0000-0000-0000750D0000}"/>
    <cellStyle name="Note 6 2 3 2" xfId="2815" xr:uid="{00000000-0005-0000-0000-0000760D0000}"/>
    <cellStyle name="Note 6 2 4" xfId="2816" xr:uid="{00000000-0005-0000-0000-0000770D0000}"/>
    <cellStyle name="Note 6 2 4 2" xfId="2817" xr:uid="{00000000-0005-0000-0000-0000780D0000}"/>
    <cellStyle name="Note 6 2 5" xfId="2818" xr:uid="{00000000-0005-0000-0000-0000790D0000}"/>
    <cellStyle name="Note 6 2 5 2" xfId="2819" xr:uid="{00000000-0005-0000-0000-00007A0D0000}"/>
    <cellStyle name="Note 6 2 6" xfId="2820" xr:uid="{00000000-0005-0000-0000-00007B0D0000}"/>
    <cellStyle name="Note 6 2 6 2" xfId="2821" xr:uid="{00000000-0005-0000-0000-00007C0D0000}"/>
    <cellStyle name="Note 6 2 7" xfId="2822" xr:uid="{00000000-0005-0000-0000-00007D0D0000}"/>
    <cellStyle name="Note 6 2 7 2" xfId="2823" xr:uid="{00000000-0005-0000-0000-00007E0D0000}"/>
    <cellStyle name="Note 6 2 8" xfId="2824" xr:uid="{00000000-0005-0000-0000-00007F0D0000}"/>
    <cellStyle name="Note 6 2 8 2" xfId="2825" xr:uid="{00000000-0005-0000-0000-0000800D0000}"/>
    <cellStyle name="Note 6 2 9" xfId="2826" xr:uid="{00000000-0005-0000-0000-0000810D0000}"/>
    <cellStyle name="Note 6 2 9 2" xfId="2827" xr:uid="{00000000-0005-0000-0000-0000820D0000}"/>
    <cellStyle name="Note 6 3" xfId="2828" xr:uid="{00000000-0005-0000-0000-0000830D0000}"/>
    <cellStyle name="Note 6 3 10" xfId="2829" xr:uid="{00000000-0005-0000-0000-0000840D0000}"/>
    <cellStyle name="Note 6 3 10 2" xfId="2830" xr:uid="{00000000-0005-0000-0000-0000850D0000}"/>
    <cellStyle name="Note 6 3 11" xfId="2831" xr:uid="{00000000-0005-0000-0000-0000860D0000}"/>
    <cellStyle name="Note 6 3 2" xfId="2832" xr:uid="{00000000-0005-0000-0000-0000870D0000}"/>
    <cellStyle name="Note 6 3 2 2" xfId="2833" xr:uid="{00000000-0005-0000-0000-0000880D0000}"/>
    <cellStyle name="Note 6 3 2 2 2" xfId="2834" xr:uid="{00000000-0005-0000-0000-0000890D0000}"/>
    <cellStyle name="Note 6 3 2 3" xfId="2835" xr:uid="{00000000-0005-0000-0000-00008A0D0000}"/>
    <cellStyle name="Note 6 3 2 3 2" xfId="2836" xr:uid="{00000000-0005-0000-0000-00008B0D0000}"/>
    <cellStyle name="Note 6 3 2 4" xfId="2837" xr:uid="{00000000-0005-0000-0000-00008C0D0000}"/>
    <cellStyle name="Note 6 3 3" xfId="2838" xr:uid="{00000000-0005-0000-0000-00008D0D0000}"/>
    <cellStyle name="Note 6 3 3 2" xfId="2839" xr:uid="{00000000-0005-0000-0000-00008E0D0000}"/>
    <cellStyle name="Note 6 3 4" xfId="2840" xr:uid="{00000000-0005-0000-0000-00008F0D0000}"/>
    <cellStyle name="Note 6 3 4 2" xfId="2841" xr:uid="{00000000-0005-0000-0000-0000900D0000}"/>
    <cellStyle name="Note 6 3 5" xfId="2842" xr:uid="{00000000-0005-0000-0000-0000910D0000}"/>
    <cellStyle name="Note 6 3 5 2" xfId="2843" xr:uid="{00000000-0005-0000-0000-0000920D0000}"/>
    <cellStyle name="Note 6 3 6" xfId="2844" xr:uid="{00000000-0005-0000-0000-0000930D0000}"/>
    <cellStyle name="Note 6 3 6 2" xfId="2845" xr:uid="{00000000-0005-0000-0000-0000940D0000}"/>
    <cellStyle name="Note 6 3 7" xfId="2846" xr:uid="{00000000-0005-0000-0000-0000950D0000}"/>
    <cellStyle name="Note 6 3 7 2" xfId="2847" xr:uid="{00000000-0005-0000-0000-0000960D0000}"/>
    <cellStyle name="Note 6 3 8" xfId="2848" xr:uid="{00000000-0005-0000-0000-0000970D0000}"/>
    <cellStyle name="Note 6 3 8 2" xfId="2849" xr:uid="{00000000-0005-0000-0000-0000980D0000}"/>
    <cellStyle name="Note 6 3 9" xfId="2850" xr:uid="{00000000-0005-0000-0000-0000990D0000}"/>
    <cellStyle name="Note 6 3 9 2" xfId="2851" xr:uid="{00000000-0005-0000-0000-00009A0D0000}"/>
    <cellStyle name="Note 6 4" xfId="2852" xr:uid="{00000000-0005-0000-0000-00009B0D0000}"/>
    <cellStyle name="Note 6 4 10" xfId="2853" xr:uid="{00000000-0005-0000-0000-00009C0D0000}"/>
    <cellStyle name="Note 6 4 10 2" xfId="2854" xr:uid="{00000000-0005-0000-0000-00009D0D0000}"/>
    <cellStyle name="Note 6 4 11" xfId="2855" xr:uid="{00000000-0005-0000-0000-00009E0D0000}"/>
    <cellStyle name="Note 6 4 11 2" xfId="2856" xr:uid="{00000000-0005-0000-0000-00009F0D0000}"/>
    <cellStyle name="Note 6 4 12" xfId="2857" xr:uid="{00000000-0005-0000-0000-0000A00D0000}"/>
    <cellStyle name="Note 6 4 2" xfId="2858" xr:uid="{00000000-0005-0000-0000-0000A10D0000}"/>
    <cellStyle name="Note 6 4 2 10" xfId="2859" xr:uid="{00000000-0005-0000-0000-0000A20D0000}"/>
    <cellStyle name="Note 6 4 2 10 2" xfId="2860" xr:uid="{00000000-0005-0000-0000-0000A30D0000}"/>
    <cellStyle name="Note 6 4 2 11" xfId="2861" xr:uid="{00000000-0005-0000-0000-0000A40D0000}"/>
    <cellStyle name="Note 6 4 2 2" xfId="2862" xr:uid="{00000000-0005-0000-0000-0000A50D0000}"/>
    <cellStyle name="Note 6 4 2 2 2" xfId="2863" xr:uid="{00000000-0005-0000-0000-0000A60D0000}"/>
    <cellStyle name="Note 6 4 2 2 2 2" xfId="2864" xr:uid="{00000000-0005-0000-0000-0000A70D0000}"/>
    <cellStyle name="Note 6 4 2 2 3" xfId="2865" xr:uid="{00000000-0005-0000-0000-0000A80D0000}"/>
    <cellStyle name="Note 6 4 2 2 3 2" xfId="2866" xr:uid="{00000000-0005-0000-0000-0000A90D0000}"/>
    <cellStyle name="Note 6 4 2 2 4" xfId="2867" xr:uid="{00000000-0005-0000-0000-0000AA0D0000}"/>
    <cellStyle name="Note 6 4 2 3" xfId="2868" xr:uid="{00000000-0005-0000-0000-0000AB0D0000}"/>
    <cellStyle name="Note 6 4 2 3 2" xfId="2869" xr:uid="{00000000-0005-0000-0000-0000AC0D0000}"/>
    <cellStyle name="Note 6 4 2 4" xfId="2870" xr:uid="{00000000-0005-0000-0000-0000AD0D0000}"/>
    <cellStyle name="Note 6 4 2 4 2" xfId="2871" xr:uid="{00000000-0005-0000-0000-0000AE0D0000}"/>
    <cellStyle name="Note 6 4 2 5" xfId="2872" xr:uid="{00000000-0005-0000-0000-0000AF0D0000}"/>
    <cellStyle name="Note 6 4 2 5 2" xfId="2873" xr:uid="{00000000-0005-0000-0000-0000B00D0000}"/>
    <cellStyle name="Note 6 4 2 6" xfId="2874" xr:uid="{00000000-0005-0000-0000-0000B10D0000}"/>
    <cellStyle name="Note 6 4 2 6 2" xfId="2875" xr:uid="{00000000-0005-0000-0000-0000B20D0000}"/>
    <cellStyle name="Note 6 4 2 7" xfId="2876" xr:uid="{00000000-0005-0000-0000-0000B30D0000}"/>
    <cellStyle name="Note 6 4 2 7 2" xfId="2877" xr:uid="{00000000-0005-0000-0000-0000B40D0000}"/>
    <cellStyle name="Note 6 4 2 8" xfId="2878" xr:uid="{00000000-0005-0000-0000-0000B50D0000}"/>
    <cellStyle name="Note 6 4 2 8 2" xfId="2879" xr:uid="{00000000-0005-0000-0000-0000B60D0000}"/>
    <cellStyle name="Note 6 4 2 9" xfId="2880" xr:uid="{00000000-0005-0000-0000-0000B70D0000}"/>
    <cellStyle name="Note 6 4 2 9 2" xfId="2881" xr:uid="{00000000-0005-0000-0000-0000B80D0000}"/>
    <cellStyle name="Note 6 4 3" xfId="2882" xr:uid="{00000000-0005-0000-0000-0000B90D0000}"/>
    <cellStyle name="Note 6 4 3 2" xfId="2883" xr:uid="{00000000-0005-0000-0000-0000BA0D0000}"/>
    <cellStyle name="Note 6 4 3 2 2" xfId="2884" xr:uid="{00000000-0005-0000-0000-0000BB0D0000}"/>
    <cellStyle name="Note 6 4 3 3" xfId="2885" xr:uid="{00000000-0005-0000-0000-0000BC0D0000}"/>
    <cellStyle name="Note 6 4 3 3 2" xfId="2886" xr:uid="{00000000-0005-0000-0000-0000BD0D0000}"/>
    <cellStyle name="Note 6 4 3 4" xfId="2887" xr:uid="{00000000-0005-0000-0000-0000BE0D0000}"/>
    <cellStyle name="Note 6 4 4" xfId="2888" xr:uid="{00000000-0005-0000-0000-0000BF0D0000}"/>
    <cellStyle name="Note 6 4 4 2" xfId="2889" xr:uid="{00000000-0005-0000-0000-0000C00D0000}"/>
    <cellStyle name="Note 6 4 5" xfId="2890" xr:uid="{00000000-0005-0000-0000-0000C10D0000}"/>
    <cellStyle name="Note 6 4 5 2" xfId="2891" xr:uid="{00000000-0005-0000-0000-0000C20D0000}"/>
    <cellStyle name="Note 6 4 6" xfId="2892" xr:uid="{00000000-0005-0000-0000-0000C30D0000}"/>
    <cellStyle name="Note 6 4 6 2" xfId="2893" xr:uid="{00000000-0005-0000-0000-0000C40D0000}"/>
    <cellStyle name="Note 6 4 7" xfId="2894" xr:uid="{00000000-0005-0000-0000-0000C50D0000}"/>
    <cellStyle name="Note 6 4 7 2" xfId="2895" xr:uid="{00000000-0005-0000-0000-0000C60D0000}"/>
    <cellStyle name="Note 6 4 8" xfId="2896" xr:uid="{00000000-0005-0000-0000-0000C70D0000}"/>
    <cellStyle name="Note 6 4 8 2" xfId="2897" xr:uid="{00000000-0005-0000-0000-0000C80D0000}"/>
    <cellStyle name="Note 6 4 9" xfId="2898" xr:uid="{00000000-0005-0000-0000-0000C90D0000}"/>
    <cellStyle name="Note 6 4 9 2" xfId="2899" xr:uid="{00000000-0005-0000-0000-0000CA0D0000}"/>
    <cellStyle name="Note 6 5" xfId="2900" xr:uid="{00000000-0005-0000-0000-0000CB0D0000}"/>
    <cellStyle name="Note 6 5 10" xfId="2901" xr:uid="{00000000-0005-0000-0000-0000CC0D0000}"/>
    <cellStyle name="Note 6 5 10 2" xfId="2902" xr:uid="{00000000-0005-0000-0000-0000CD0D0000}"/>
    <cellStyle name="Note 6 5 11" xfId="2903" xr:uid="{00000000-0005-0000-0000-0000CE0D0000}"/>
    <cellStyle name="Note 6 5 2" xfId="2904" xr:uid="{00000000-0005-0000-0000-0000CF0D0000}"/>
    <cellStyle name="Note 6 5 2 2" xfId="2905" xr:uid="{00000000-0005-0000-0000-0000D00D0000}"/>
    <cellStyle name="Note 6 5 2 2 2" xfId="2906" xr:uid="{00000000-0005-0000-0000-0000D10D0000}"/>
    <cellStyle name="Note 6 5 2 3" xfId="2907" xr:uid="{00000000-0005-0000-0000-0000D20D0000}"/>
    <cellStyle name="Note 6 5 2 3 2" xfId="2908" xr:uid="{00000000-0005-0000-0000-0000D30D0000}"/>
    <cellStyle name="Note 6 5 2 4" xfId="2909" xr:uid="{00000000-0005-0000-0000-0000D40D0000}"/>
    <cellStyle name="Note 6 5 3" xfId="2910" xr:uid="{00000000-0005-0000-0000-0000D50D0000}"/>
    <cellStyle name="Note 6 5 3 2" xfId="2911" xr:uid="{00000000-0005-0000-0000-0000D60D0000}"/>
    <cellStyle name="Note 6 5 4" xfId="2912" xr:uid="{00000000-0005-0000-0000-0000D70D0000}"/>
    <cellStyle name="Note 6 5 4 2" xfId="2913" xr:uid="{00000000-0005-0000-0000-0000D80D0000}"/>
    <cellStyle name="Note 6 5 5" xfId="2914" xr:uid="{00000000-0005-0000-0000-0000D90D0000}"/>
    <cellStyle name="Note 6 5 5 2" xfId="2915" xr:uid="{00000000-0005-0000-0000-0000DA0D0000}"/>
    <cellStyle name="Note 6 5 6" xfId="2916" xr:uid="{00000000-0005-0000-0000-0000DB0D0000}"/>
    <cellStyle name="Note 6 5 6 2" xfId="2917" xr:uid="{00000000-0005-0000-0000-0000DC0D0000}"/>
    <cellStyle name="Note 6 5 7" xfId="2918" xr:uid="{00000000-0005-0000-0000-0000DD0D0000}"/>
    <cellStyle name="Note 6 5 7 2" xfId="2919" xr:uid="{00000000-0005-0000-0000-0000DE0D0000}"/>
    <cellStyle name="Note 6 5 8" xfId="2920" xr:uid="{00000000-0005-0000-0000-0000DF0D0000}"/>
    <cellStyle name="Note 6 5 8 2" xfId="2921" xr:uid="{00000000-0005-0000-0000-0000E00D0000}"/>
    <cellStyle name="Note 6 5 9" xfId="2922" xr:uid="{00000000-0005-0000-0000-0000E10D0000}"/>
    <cellStyle name="Note 6 5 9 2" xfId="2923" xr:uid="{00000000-0005-0000-0000-0000E20D0000}"/>
    <cellStyle name="Note 6 6" xfId="2924" xr:uid="{00000000-0005-0000-0000-0000E30D0000}"/>
    <cellStyle name="Note 6 6 10" xfId="2925" xr:uid="{00000000-0005-0000-0000-0000E40D0000}"/>
    <cellStyle name="Note 6 6 10 2" xfId="2926" xr:uid="{00000000-0005-0000-0000-0000E50D0000}"/>
    <cellStyle name="Note 6 6 11" xfId="2927" xr:uid="{00000000-0005-0000-0000-0000E60D0000}"/>
    <cellStyle name="Note 6 6 11 2" xfId="2928" xr:uid="{00000000-0005-0000-0000-0000E70D0000}"/>
    <cellStyle name="Note 6 6 12" xfId="2929" xr:uid="{00000000-0005-0000-0000-0000E80D0000}"/>
    <cellStyle name="Note 6 6 2" xfId="2930" xr:uid="{00000000-0005-0000-0000-0000E90D0000}"/>
    <cellStyle name="Note 6 6 2 10" xfId="2931" xr:uid="{00000000-0005-0000-0000-0000EA0D0000}"/>
    <cellStyle name="Note 6 6 2 10 2" xfId="2932" xr:uid="{00000000-0005-0000-0000-0000EB0D0000}"/>
    <cellStyle name="Note 6 6 2 11" xfId="2933" xr:uid="{00000000-0005-0000-0000-0000EC0D0000}"/>
    <cellStyle name="Note 6 6 2 2" xfId="2934" xr:uid="{00000000-0005-0000-0000-0000ED0D0000}"/>
    <cellStyle name="Note 6 6 2 2 2" xfId="2935" xr:uid="{00000000-0005-0000-0000-0000EE0D0000}"/>
    <cellStyle name="Note 6 6 2 3" xfId="2936" xr:uid="{00000000-0005-0000-0000-0000EF0D0000}"/>
    <cellStyle name="Note 6 6 2 3 2" xfId="2937" xr:uid="{00000000-0005-0000-0000-0000F00D0000}"/>
    <cellStyle name="Note 6 6 2 4" xfId="2938" xr:uid="{00000000-0005-0000-0000-0000F10D0000}"/>
    <cellStyle name="Note 6 6 2 4 2" xfId="2939" xr:uid="{00000000-0005-0000-0000-0000F20D0000}"/>
    <cellStyle name="Note 6 6 2 5" xfId="2940" xr:uid="{00000000-0005-0000-0000-0000F30D0000}"/>
    <cellStyle name="Note 6 6 2 5 2" xfId="2941" xr:uid="{00000000-0005-0000-0000-0000F40D0000}"/>
    <cellStyle name="Note 6 6 2 6" xfId="2942" xr:uid="{00000000-0005-0000-0000-0000F50D0000}"/>
    <cellStyle name="Note 6 6 2 6 2" xfId="2943" xr:uid="{00000000-0005-0000-0000-0000F60D0000}"/>
    <cellStyle name="Note 6 6 2 7" xfId="2944" xr:uid="{00000000-0005-0000-0000-0000F70D0000}"/>
    <cellStyle name="Note 6 6 2 7 2" xfId="2945" xr:uid="{00000000-0005-0000-0000-0000F80D0000}"/>
    <cellStyle name="Note 6 6 2 8" xfId="2946" xr:uid="{00000000-0005-0000-0000-0000F90D0000}"/>
    <cellStyle name="Note 6 6 2 8 2" xfId="2947" xr:uid="{00000000-0005-0000-0000-0000FA0D0000}"/>
    <cellStyle name="Note 6 6 2 9" xfId="2948" xr:uid="{00000000-0005-0000-0000-0000FB0D0000}"/>
    <cellStyle name="Note 6 6 2 9 2" xfId="2949" xr:uid="{00000000-0005-0000-0000-0000FC0D0000}"/>
    <cellStyle name="Note 6 6 3" xfId="2950" xr:uid="{00000000-0005-0000-0000-0000FD0D0000}"/>
    <cellStyle name="Note 6 6 3 2" xfId="2951" xr:uid="{00000000-0005-0000-0000-0000FE0D0000}"/>
    <cellStyle name="Note 6 6 4" xfId="2952" xr:uid="{00000000-0005-0000-0000-0000FF0D0000}"/>
    <cellStyle name="Note 6 6 4 2" xfId="2953" xr:uid="{00000000-0005-0000-0000-0000000E0000}"/>
    <cellStyle name="Note 6 6 5" xfId="2954" xr:uid="{00000000-0005-0000-0000-0000010E0000}"/>
    <cellStyle name="Note 6 6 5 2" xfId="2955" xr:uid="{00000000-0005-0000-0000-0000020E0000}"/>
    <cellStyle name="Note 6 6 6" xfId="2956" xr:uid="{00000000-0005-0000-0000-0000030E0000}"/>
    <cellStyle name="Note 6 6 6 2" xfId="2957" xr:uid="{00000000-0005-0000-0000-0000040E0000}"/>
    <cellStyle name="Note 6 6 7" xfId="2958" xr:uid="{00000000-0005-0000-0000-0000050E0000}"/>
    <cellStyle name="Note 6 6 7 2" xfId="2959" xr:uid="{00000000-0005-0000-0000-0000060E0000}"/>
    <cellStyle name="Note 6 6 8" xfId="2960" xr:uid="{00000000-0005-0000-0000-0000070E0000}"/>
    <cellStyle name="Note 6 6 8 2" xfId="2961" xr:uid="{00000000-0005-0000-0000-0000080E0000}"/>
    <cellStyle name="Note 6 6 9" xfId="2962" xr:uid="{00000000-0005-0000-0000-0000090E0000}"/>
    <cellStyle name="Note 6 6 9 2" xfId="2963" xr:uid="{00000000-0005-0000-0000-00000A0E0000}"/>
    <cellStyle name="Note 6 7" xfId="2964" xr:uid="{00000000-0005-0000-0000-00000B0E0000}"/>
    <cellStyle name="Note 6 7 2" xfId="2965" xr:uid="{00000000-0005-0000-0000-00000C0E0000}"/>
    <cellStyle name="Note 6 7 2 2" xfId="2966" xr:uid="{00000000-0005-0000-0000-00000D0E0000}"/>
    <cellStyle name="Note 6 7 3" xfId="2967" xr:uid="{00000000-0005-0000-0000-00000E0E0000}"/>
    <cellStyle name="Note 6 7 3 2" xfId="2968" xr:uid="{00000000-0005-0000-0000-00000F0E0000}"/>
    <cellStyle name="Note 6 7 4" xfId="2969" xr:uid="{00000000-0005-0000-0000-0000100E0000}"/>
    <cellStyle name="Note 6 8" xfId="2970" xr:uid="{00000000-0005-0000-0000-0000110E0000}"/>
    <cellStyle name="Note 6 8 2" xfId="2971" xr:uid="{00000000-0005-0000-0000-0000120E0000}"/>
    <cellStyle name="Note 6 9" xfId="2972" xr:uid="{00000000-0005-0000-0000-0000130E0000}"/>
    <cellStyle name="Note 6 9 2" xfId="2973" xr:uid="{00000000-0005-0000-0000-0000140E0000}"/>
    <cellStyle name="Note 7" xfId="591" xr:uid="{00000000-0005-0000-0000-0000150E0000}"/>
    <cellStyle name="Note 7 10" xfId="2974" xr:uid="{00000000-0005-0000-0000-0000160E0000}"/>
    <cellStyle name="Note 7 10 2" xfId="2975" xr:uid="{00000000-0005-0000-0000-0000170E0000}"/>
    <cellStyle name="Note 7 11" xfId="2976" xr:uid="{00000000-0005-0000-0000-0000180E0000}"/>
    <cellStyle name="Note 7 11 2" xfId="2977" xr:uid="{00000000-0005-0000-0000-0000190E0000}"/>
    <cellStyle name="Note 7 12" xfId="2978" xr:uid="{00000000-0005-0000-0000-00001A0E0000}"/>
    <cellStyle name="Note 7 2" xfId="2979" xr:uid="{00000000-0005-0000-0000-00001B0E0000}"/>
    <cellStyle name="Note 7 2 10" xfId="2980" xr:uid="{00000000-0005-0000-0000-00001C0E0000}"/>
    <cellStyle name="Note 7 2 10 2" xfId="2981" xr:uid="{00000000-0005-0000-0000-00001D0E0000}"/>
    <cellStyle name="Note 7 2 11" xfId="2982" xr:uid="{00000000-0005-0000-0000-00001E0E0000}"/>
    <cellStyle name="Note 7 2 2" xfId="2983" xr:uid="{00000000-0005-0000-0000-00001F0E0000}"/>
    <cellStyle name="Note 7 2 2 2" xfId="2984" xr:uid="{00000000-0005-0000-0000-0000200E0000}"/>
    <cellStyle name="Note 7 2 2 2 2" xfId="2985" xr:uid="{00000000-0005-0000-0000-0000210E0000}"/>
    <cellStyle name="Note 7 2 2 3" xfId="2986" xr:uid="{00000000-0005-0000-0000-0000220E0000}"/>
    <cellStyle name="Note 7 2 2 3 2" xfId="2987" xr:uid="{00000000-0005-0000-0000-0000230E0000}"/>
    <cellStyle name="Note 7 2 2 4" xfId="2988" xr:uid="{00000000-0005-0000-0000-0000240E0000}"/>
    <cellStyle name="Note 7 2 3" xfId="2989" xr:uid="{00000000-0005-0000-0000-0000250E0000}"/>
    <cellStyle name="Note 7 2 3 2" xfId="2990" xr:uid="{00000000-0005-0000-0000-0000260E0000}"/>
    <cellStyle name="Note 7 2 4" xfId="2991" xr:uid="{00000000-0005-0000-0000-0000270E0000}"/>
    <cellStyle name="Note 7 2 4 2" xfId="2992" xr:uid="{00000000-0005-0000-0000-0000280E0000}"/>
    <cellStyle name="Note 7 2 5" xfId="2993" xr:uid="{00000000-0005-0000-0000-0000290E0000}"/>
    <cellStyle name="Note 7 2 5 2" xfId="2994" xr:uid="{00000000-0005-0000-0000-00002A0E0000}"/>
    <cellStyle name="Note 7 2 6" xfId="2995" xr:uid="{00000000-0005-0000-0000-00002B0E0000}"/>
    <cellStyle name="Note 7 2 6 2" xfId="2996" xr:uid="{00000000-0005-0000-0000-00002C0E0000}"/>
    <cellStyle name="Note 7 2 7" xfId="2997" xr:uid="{00000000-0005-0000-0000-00002D0E0000}"/>
    <cellStyle name="Note 7 2 7 2" xfId="2998" xr:uid="{00000000-0005-0000-0000-00002E0E0000}"/>
    <cellStyle name="Note 7 2 8" xfId="2999" xr:uid="{00000000-0005-0000-0000-00002F0E0000}"/>
    <cellStyle name="Note 7 2 8 2" xfId="3000" xr:uid="{00000000-0005-0000-0000-0000300E0000}"/>
    <cellStyle name="Note 7 2 9" xfId="3001" xr:uid="{00000000-0005-0000-0000-0000310E0000}"/>
    <cellStyle name="Note 7 2 9 2" xfId="3002" xr:uid="{00000000-0005-0000-0000-0000320E0000}"/>
    <cellStyle name="Note 7 3" xfId="3003" xr:uid="{00000000-0005-0000-0000-0000330E0000}"/>
    <cellStyle name="Note 7 3 2" xfId="3004" xr:uid="{00000000-0005-0000-0000-0000340E0000}"/>
    <cellStyle name="Note 7 3 2 2" xfId="3005" xr:uid="{00000000-0005-0000-0000-0000350E0000}"/>
    <cellStyle name="Note 7 3 3" xfId="3006" xr:uid="{00000000-0005-0000-0000-0000360E0000}"/>
    <cellStyle name="Note 7 3 3 2" xfId="3007" xr:uid="{00000000-0005-0000-0000-0000370E0000}"/>
    <cellStyle name="Note 7 3 4" xfId="3008" xr:uid="{00000000-0005-0000-0000-0000380E0000}"/>
    <cellStyle name="Note 7 4" xfId="3009" xr:uid="{00000000-0005-0000-0000-0000390E0000}"/>
    <cellStyle name="Note 7 4 2" xfId="3010" xr:uid="{00000000-0005-0000-0000-00003A0E0000}"/>
    <cellStyle name="Note 7 5" xfId="3011" xr:uid="{00000000-0005-0000-0000-00003B0E0000}"/>
    <cellStyle name="Note 7 5 2" xfId="3012" xr:uid="{00000000-0005-0000-0000-00003C0E0000}"/>
    <cellStyle name="Note 7 6" xfId="3013" xr:uid="{00000000-0005-0000-0000-00003D0E0000}"/>
    <cellStyle name="Note 7 6 2" xfId="3014" xr:uid="{00000000-0005-0000-0000-00003E0E0000}"/>
    <cellStyle name="Note 7 7" xfId="3015" xr:uid="{00000000-0005-0000-0000-00003F0E0000}"/>
    <cellStyle name="Note 7 7 2" xfId="3016" xr:uid="{00000000-0005-0000-0000-0000400E0000}"/>
    <cellStyle name="Note 7 8" xfId="3017" xr:uid="{00000000-0005-0000-0000-0000410E0000}"/>
    <cellStyle name="Note 7 8 2" xfId="3018" xr:uid="{00000000-0005-0000-0000-0000420E0000}"/>
    <cellStyle name="Note 7 9" xfId="3019" xr:uid="{00000000-0005-0000-0000-0000430E0000}"/>
    <cellStyle name="Note 7 9 2" xfId="3020" xr:uid="{00000000-0005-0000-0000-0000440E0000}"/>
    <cellStyle name="Note 8" xfId="3021" xr:uid="{00000000-0005-0000-0000-0000450E0000}"/>
    <cellStyle name="Note 8 10" xfId="3022" xr:uid="{00000000-0005-0000-0000-0000460E0000}"/>
    <cellStyle name="Note 8 10 2" xfId="3023" xr:uid="{00000000-0005-0000-0000-0000470E0000}"/>
    <cellStyle name="Note 8 11" xfId="3024" xr:uid="{00000000-0005-0000-0000-0000480E0000}"/>
    <cellStyle name="Note 8 11 2" xfId="3025" xr:uid="{00000000-0005-0000-0000-0000490E0000}"/>
    <cellStyle name="Note 8 12" xfId="3026" xr:uid="{00000000-0005-0000-0000-00004A0E0000}"/>
    <cellStyle name="Note 8 2" xfId="3027" xr:uid="{00000000-0005-0000-0000-00004B0E0000}"/>
    <cellStyle name="Note 8 2 10" xfId="3028" xr:uid="{00000000-0005-0000-0000-00004C0E0000}"/>
    <cellStyle name="Note 8 2 10 2" xfId="3029" xr:uid="{00000000-0005-0000-0000-00004D0E0000}"/>
    <cellStyle name="Note 8 2 11" xfId="3030" xr:uid="{00000000-0005-0000-0000-00004E0E0000}"/>
    <cellStyle name="Note 8 2 2" xfId="3031" xr:uid="{00000000-0005-0000-0000-00004F0E0000}"/>
    <cellStyle name="Note 8 2 2 2" xfId="3032" xr:uid="{00000000-0005-0000-0000-0000500E0000}"/>
    <cellStyle name="Note 8 2 2 2 2" xfId="3033" xr:uid="{00000000-0005-0000-0000-0000510E0000}"/>
    <cellStyle name="Note 8 2 2 3" xfId="3034" xr:uid="{00000000-0005-0000-0000-0000520E0000}"/>
    <cellStyle name="Note 8 2 2 3 2" xfId="3035" xr:uid="{00000000-0005-0000-0000-0000530E0000}"/>
    <cellStyle name="Note 8 2 2 4" xfId="3036" xr:uid="{00000000-0005-0000-0000-0000540E0000}"/>
    <cellStyle name="Note 8 2 3" xfId="3037" xr:uid="{00000000-0005-0000-0000-0000550E0000}"/>
    <cellStyle name="Note 8 2 3 2" xfId="3038" xr:uid="{00000000-0005-0000-0000-0000560E0000}"/>
    <cellStyle name="Note 8 2 4" xfId="3039" xr:uid="{00000000-0005-0000-0000-0000570E0000}"/>
    <cellStyle name="Note 8 2 4 2" xfId="3040" xr:uid="{00000000-0005-0000-0000-0000580E0000}"/>
    <cellStyle name="Note 8 2 5" xfId="3041" xr:uid="{00000000-0005-0000-0000-0000590E0000}"/>
    <cellStyle name="Note 8 2 5 2" xfId="3042" xr:uid="{00000000-0005-0000-0000-00005A0E0000}"/>
    <cellStyle name="Note 8 2 6" xfId="3043" xr:uid="{00000000-0005-0000-0000-00005B0E0000}"/>
    <cellStyle name="Note 8 2 6 2" xfId="3044" xr:uid="{00000000-0005-0000-0000-00005C0E0000}"/>
    <cellStyle name="Note 8 2 7" xfId="3045" xr:uid="{00000000-0005-0000-0000-00005D0E0000}"/>
    <cellStyle name="Note 8 2 7 2" xfId="3046" xr:uid="{00000000-0005-0000-0000-00005E0E0000}"/>
    <cellStyle name="Note 8 2 8" xfId="3047" xr:uid="{00000000-0005-0000-0000-00005F0E0000}"/>
    <cellStyle name="Note 8 2 8 2" xfId="3048" xr:uid="{00000000-0005-0000-0000-0000600E0000}"/>
    <cellStyle name="Note 8 2 9" xfId="3049" xr:uid="{00000000-0005-0000-0000-0000610E0000}"/>
    <cellStyle name="Note 8 2 9 2" xfId="3050" xr:uid="{00000000-0005-0000-0000-0000620E0000}"/>
    <cellStyle name="Note 8 3" xfId="3051" xr:uid="{00000000-0005-0000-0000-0000630E0000}"/>
    <cellStyle name="Note 8 3 2" xfId="3052" xr:uid="{00000000-0005-0000-0000-0000640E0000}"/>
    <cellStyle name="Note 8 3 2 2" xfId="3053" xr:uid="{00000000-0005-0000-0000-0000650E0000}"/>
    <cellStyle name="Note 8 3 3" xfId="3054" xr:uid="{00000000-0005-0000-0000-0000660E0000}"/>
    <cellStyle name="Note 8 3 3 2" xfId="3055" xr:uid="{00000000-0005-0000-0000-0000670E0000}"/>
    <cellStyle name="Note 8 3 4" xfId="3056" xr:uid="{00000000-0005-0000-0000-0000680E0000}"/>
    <cellStyle name="Note 8 4" xfId="3057" xr:uid="{00000000-0005-0000-0000-0000690E0000}"/>
    <cellStyle name="Note 8 4 2" xfId="3058" xr:uid="{00000000-0005-0000-0000-00006A0E0000}"/>
    <cellStyle name="Note 8 5" xfId="3059" xr:uid="{00000000-0005-0000-0000-00006B0E0000}"/>
    <cellStyle name="Note 8 5 2" xfId="3060" xr:uid="{00000000-0005-0000-0000-00006C0E0000}"/>
    <cellStyle name="Note 8 6" xfId="3061" xr:uid="{00000000-0005-0000-0000-00006D0E0000}"/>
    <cellStyle name="Note 8 6 2" xfId="3062" xr:uid="{00000000-0005-0000-0000-00006E0E0000}"/>
    <cellStyle name="Note 8 7" xfId="3063" xr:uid="{00000000-0005-0000-0000-00006F0E0000}"/>
    <cellStyle name="Note 8 7 2" xfId="3064" xr:uid="{00000000-0005-0000-0000-0000700E0000}"/>
    <cellStyle name="Note 8 8" xfId="3065" xr:uid="{00000000-0005-0000-0000-0000710E0000}"/>
    <cellStyle name="Note 8 8 2" xfId="3066" xr:uid="{00000000-0005-0000-0000-0000720E0000}"/>
    <cellStyle name="Note 8 9" xfId="3067" xr:uid="{00000000-0005-0000-0000-0000730E0000}"/>
    <cellStyle name="Note 8 9 2" xfId="3068" xr:uid="{00000000-0005-0000-0000-0000740E0000}"/>
    <cellStyle name="Note 9" xfId="3069" xr:uid="{00000000-0005-0000-0000-0000750E0000}"/>
    <cellStyle name="Note 9 10" xfId="3070" xr:uid="{00000000-0005-0000-0000-0000760E0000}"/>
    <cellStyle name="Note 9 10 2" xfId="3071" xr:uid="{00000000-0005-0000-0000-0000770E0000}"/>
    <cellStyle name="Note 9 11" xfId="3072" xr:uid="{00000000-0005-0000-0000-0000780E0000}"/>
    <cellStyle name="Note 9 11 2" xfId="3073" xr:uid="{00000000-0005-0000-0000-0000790E0000}"/>
    <cellStyle name="Note 9 12" xfId="3074" xr:uid="{00000000-0005-0000-0000-00007A0E0000}"/>
    <cellStyle name="Note 9 2" xfId="3075" xr:uid="{00000000-0005-0000-0000-00007B0E0000}"/>
    <cellStyle name="Note 9 2 10" xfId="3076" xr:uid="{00000000-0005-0000-0000-00007C0E0000}"/>
    <cellStyle name="Note 9 2 10 2" xfId="3077" xr:uid="{00000000-0005-0000-0000-00007D0E0000}"/>
    <cellStyle name="Note 9 2 11" xfId="3078" xr:uid="{00000000-0005-0000-0000-00007E0E0000}"/>
    <cellStyle name="Note 9 2 2" xfId="3079" xr:uid="{00000000-0005-0000-0000-00007F0E0000}"/>
    <cellStyle name="Note 9 2 2 2" xfId="3080" xr:uid="{00000000-0005-0000-0000-0000800E0000}"/>
    <cellStyle name="Note 9 2 2 2 2" xfId="3081" xr:uid="{00000000-0005-0000-0000-0000810E0000}"/>
    <cellStyle name="Note 9 2 2 3" xfId="3082" xr:uid="{00000000-0005-0000-0000-0000820E0000}"/>
    <cellStyle name="Note 9 2 2 3 2" xfId="3083" xr:uid="{00000000-0005-0000-0000-0000830E0000}"/>
    <cellStyle name="Note 9 2 2 4" xfId="3084" xr:uid="{00000000-0005-0000-0000-0000840E0000}"/>
    <cellStyle name="Note 9 2 3" xfId="3085" xr:uid="{00000000-0005-0000-0000-0000850E0000}"/>
    <cellStyle name="Note 9 2 3 2" xfId="3086" xr:uid="{00000000-0005-0000-0000-0000860E0000}"/>
    <cellStyle name="Note 9 2 4" xfId="3087" xr:uid="{00000000-0005-0000-0000-0000870E0000}"/>
    <cellStyle name="Note 9 2 4 2" xfId="3088" xr:uid="{00000000-0005-0000-0000-0000880E0000}"/>
    <cellStyle name="Note 9 2 5" xfId="3089" xr:uid="{00000000-0005-0000-0000-0000890E0000}"/>
    <cellStyle name="Note 9 2 5 2" xfId="3090" xr:uid="{00000000-0005-0000-0000-00008A0E0000}"/>
    <cellStyle name="Note 9 2 6" xfId="3091" xr:uid="{00000000-0005-0000-0000-00008B0E0000}"/>
    <cellStyle name="Note 9 2 6 2" xfId="3092" xr:uid="{00000000-0005-0000-0000-00008C0E0000}"/>
    <cellStyle name="Note 9 2 7" xfId="3093" xr:uid="{00000000-0005-0000-0000-00008D0E0000}"/>
    <cellStyle name="Note 9 2 7 2" xfId="3094" xr:uid="{00000000-0005-0000-0000-00008E0E0000}"/>
    <cellStyle name="Note 9 2 8" xfId="3095" xr:uid="{00000000-0005-0000-0000-00008F0E0000}"/>
    <cellStyle name="Note 9 2 8 2" xfId="3096" xr:uid="{00000000-0005-0000-0000-0000900E0000}"/>
    <cellStyle name="Note 9 2 9" xfId="3097" xr:uid="{00000000-0005-0000-0000-0000910E0000}"/>
    <cellStyle name="Note 9 2 9 2" xfId="3098" xr:uid="{00000000-0005-0000-0000-0000920E0000}"/>
    <cellStyle name="Note 9 3" xfId="3099" xr:uid="{00000000-0005-0000-0000-0000930E0000}"/>
    <cellStyle name="Note 9 3 2" xfId="3100" xr:uid="{00000000-0005-0000-0000-0000940E0000}"/>
    <cellStyle name="Note 9 3 2 2" xfId="3101" xr:uid="{00000000-0005-0000-0000-0000950E0000}"/>
    <cellStyle name="Note 9 3 3" xfId="3102" xr:uid="{00000000-0005-0000-0000-0000960E0000}"/>
    <cellStyle name="Note 9 3 3 2" xfId="3103" xr:uid="{00000000-0005-0000-0000-0000970E0000}"/>
    <cellStyle name="Note 9 3 4" xfId="3104" xr:uid="{00000000-0005-0000-0000-0000980E0000}"/>
    <cellStyle name="Note 9 4" xfId="3105" xr:uid="{00000000-0005-0000-0000-0000990E0000}"/>
    <cellStyle name="Note 9 4 2" xfId="3106" xr:uid="{00000000-0005-0000-0000-00009A0E0000}"/>
    <cellStyle name="Note 9 5" xfId="3107" xr:uid="{00000000-0005-0000-0000-00009B0E0000}"/>
    <cellStyle name="Note 9 5 2" xfId="3108" xr:uid="{00000000-0005-0000-0000-00009C0E0000}"/>
    <cellStyle name="Note 9 6" xfId="3109" xr:uid="{00000000-0005-0000-0000-00009D0E0000}"/>
    <cellStyle name="Note 9 6 2" xfId="3110" xr:uid="{00000000-0005-0000-0000-00009E0E0000}"/>
    <cellStyle name="Note 9 7" xfId="3111" xr:uid="{00000000-0005-0000-0000-00009F0E0000}"/>
    <cellStyle name="Note 9 7 2" xfId="3112" xr:uid="{00000000-0005-0000-0000-0000A00E0000}"/>
    <cellStyle name="Note 9 8" xfId="3113" xr:uid="{00000000-0005-0000-0000-0000A10E0000}"/>
    <cellStyle name="Note 9 8 2" xfId="3114" xr:uid="{00000000-0005-0000-0000-0000A20E0000}"/>
    <cellStyle name="Note 9 9" xfId="3115" xr:uid="{00000000-0005-0000-0000-0000A30E0000}"/>
    <cellStyle name="Note 9 9 2" xfId="3116" xr:uid="{00000000-0005-0000-0000-0000A40E0000}"/>
    <cellStyle name="Output" xfId="592" builtinId="21" customBuiltin="1"/>
    <cellStyle name="Output 2" xfId="593" xr:uid="{00000000-0005-0000-0000-0000A60E0000}"/>
    <cellStyle name="Output 2 2" xfId="3117" xr:uid="{00000000-0005-0000-0000-0000A70E0000}"/>
    <cellStyle name="Output 2 3" xfId="3118" xr:uid="{00000000-0005-0000-0000-0000A80E0000}"/>
    <cellStyle name="Output 2 4" xfId="3119" xr:uid="{00000000-0005-0000-0000-0000A90E0000}"/>
    <cellStyle name="Output 2 5" xfId="3120" xr:uid="{00000000-0005-0000-0000-0000AA0E0000}"/>
    <cellStyle name="Output 2 6" xfId="3121" xr:uid="{00000000-0005-0000-0000-0000AB0E0000}"/>
    <cellStyle name="Output 2 7" xfId="3122" xr:uid="{00000000-0005-0000-0000-0000AC0E0000}"/>
    <cellStyle name="Output 2 8" xfId="3123" xr:uid="{00000000-0005-0000-0000-0000AD0E0000}"/>
    <cellStyle name="Output 2 9" xfId="3124" xr:uid="{00000000-0005-0000-0000-0000AE0E0000}"/>
    <cellStyle name="Output 3" xfId="594" xr:uid="{00000000-0005-0000-0000-0000AF0E0000}"/>
    <cellStyle name="Output 4" xfId="595" xr:uid="{00000000-0005-0000-0000-0000B00E0000}"/>
    <cellStyle name="Output 5" xfId="596" xr:uid="{00000000-0005-0000-0000-0000B10E0000}"/>
    <cellStyle name="Output 6" xfId="597" xr:uid="{00000000-0005-0000-0000-0000B20E0000}"/>
    <cellStyle name="Output 7" xfId="598" xr:uid="{00000000-0005-0000-0000-0000B30E0000}"/>
    <cellStyle name="per.style" xfId="599" xr:uid="{00000000-0005-0000-0000-0000B40E0000}"/>
    <cellStyle name="Percent" xfId="600" builtinId="5"/>
    <cellStyle name="Percent [0]" xfId="601" xr:uid="{00000000-0005-0000-0000-0000B60E0000}"/>
    <cellStyle name="Percent [0] 2" xfId="602" xr:uid="{00000000-0005-0000-0000-0000B70E0000}"/>
    <cellStyle name="Percent [0] 2 2" xfId="3869" xr:uid="{00000000-0005-0000-0000-0000B80E0000}"/>
    <cellStyle name="Percent [0] 3" xfId="603" xr:uid="{00000000-0005-0000-0000-0000B90E0000}"/>
    <cellStyle name="Percent [0] 3 2" xfId="3870" xr:uid="{00000000-0005-0000-0000-0000BA0E0000}"/>
    <cellStyle name="Percent [0] 4" xfId="604" xr:uid="{00000000-0005-0000-0000-0000BB0E0000}"/>
    <cellStyle name="Percent [0] 4 2" xfId="3871" xr:uid="{00000000-0005-0000-0000-0000BC0E0000}"/>
    <cellStyle name="Percent [0] 5" xfId="605" xr:uid="{00000000-0005-0000-0000-0000BD0E0000}"/>
    <cellStyle name="Percent [0] 5 2" xfId="3872" xr:uid="{00000000-0005-0000-0000-0000BE0E0000}"/>
    <cellStyle name="Percent [0] 6" xfId="606" xr:uid="{00000000-0005-0000-0000-0000BF0E0000}"/>
    <cellStyle name="Percent [0] 6 2" xfId="3873" xr:uid="{00000000-0005-0000-0000-0000C00E0000}"/>
    <cellStyle name="Percent [0]_2009-2011 Actual_Budget_Projections" xfId="607" xr:uid="{00000000-0005-0000-0000-0000C10E0000}"/>
    <cellStyle name="Percent [00]" xfId="608" xr:uid="{00000000-0005-0000-0000-0000C20E0000}"/>
    <cellStyle name="Percent [00] 2" xfId="609" xr:uid="{00000000-0005-0000-0000-0000C30E0000}"/>
    <cellStyle name="Percent [00] 2 2" xfId="3874" xr:uid="{00000000-0005-0000-0000-0000C40E0000}"/>
    <cellStyle name="Percent [00] 3" xfId="610" xr:uid="{00000000-0005-0000-0000-0000C50E0000}"/>
    <cellStyle name="Percent [00] 3 2" xfId="3875" xr:uid="{00000000-0005-0000-0000-0000C60E0000}"/>
    <cellStyle name="Percent [00] 4" xfId="611" xr:uid="{00000000-0005-0000-0000-0000C70E0000}"/>
    <cellStyle name="Percent [00] 4 2" xfId="3876" xr:uid="{00000000-0005-0000-0000-0000C80E0000}"/>
    <cellStyle name="Percent [00] 5" xfId="612" xr:uid="{00000000-0005-0000-0000-0000C90E0000}"/>
    <cellStyle name="Percent [00] 5 2" xfId="3877" xr:uid="{00000000-0005-0000-0000-0000CA0E0000}"/>
    <cellStyle name="Percent [00] 6" xfId="613" xr:uid="{00000000-0005-0000-0000-0000CB0E0000}"/>
    <cellStyle name="Percent [00] 6 2" xfId="3878" xr:uid="{00000000-0005-0000-0000-0000CC0E0000}"/>
    <cellStyle name="Percent [00]_2009-2011 Actual_Budget_Projections" xfId="614" xr:uid="{00000000-0005-0000-0000-0000CD0E0000}"/>
    <cellStyle name="Percent [2]" xfId="615" xr:uid="{00000000-0005-0000-0000-0000CE0E0000}"/>
    <cellStyle name="Percent [2] 2" xfId="616" xr:uid="{00000000-0005-0000-0000-0000CF0E0000}"/>
    <cellStyle name="Percent [2] 2 2" xfId="3879" xr:uid="{00000000-0005-0000-0000-0000D00E0000}"/>
    <cellStyle name="Percent [2] 3" xfId="617" xr:uid="{00000000-0005-0000-0000-0000D10E0000}"/>
    <cellStyle name="Percent [2] 3 2" xfId="3880" xr:uid="{00000000-0005-0000-0000-0000D20E0000}"/>
    <cellStyle name="Percent [2] 4" xfId="618" xr:uid="{00000000-0005-0000-0000-0000D30E0000}"/>
    <cellStyle name="Percent [2] 4 2" xfId="3881" xr:uid="{00000000-0005-0000-0000-0000D40E0000}"/>
    <cellStyle name="Percent [2] 5" xfId="619" xr:uid="{00000000-0005-0000-0000-0000D50E0000}"/>
    <cellStyle name="Percent [2] 5 2" xfId="3882" xr:uid="{00000000-0005-0000-0000-0000D60E0000}"/>
    <cellStyle name="Percent [2] 6" xfId="620" xr:uid="{00000000-0005-0000-0000-0000D70E0000}"/>
    <cellStyle name="Percent [2] 6 2" xfId="3883" xr:uid="{00000000-0005-0000-0000-0000D80E0000}"/>
    <cellStyle name="Percent 0" xfId="621" xr:uid="{00000000-0005-0000-0000-0000D90E0000}"/>
    <cellStyle name="Percent 0 2" xfId="622" xr:uid="{00000000-0005-0000-0000-0000DA0E0000}"/>
    <cellStyle name="Percent 0 2 2" xfId="3885" xr:uid="{00000000-0005-0000-0000-0000DB0E0000}"/>
    <cellStyle name="Percent 0 3" xfId="3884" xr:uid="{00000000-0005-0000-0000-0000DC0E0000}"/>
    <cellStyle name="Percent 10" xfId="3125" xr:uid="{00000000-0005-0000-0000-0000DD0E0000}"/>
    <cellStyle name="Percent 10 2" xfId="3126" xr:uid="{00000000-0005-0000-0000-0000DE0E0000}"/>
    <cellStyle name="Percent 10 2 2" xfId="3127" xr:uid="{00000000-0005-0000-0000-0000DF0E0000}"/>
    <cellStyle name="Percent 10 3" xfId="3128" xr:uid="{00000000-0005-0000-0000-0000E00E0000}"/>
    <cellStyle name="Percent 10 3 2" xfId="3129" xr:uid="{00000000-0005-0000-0000-0000E10E0000}"/>
    <cellStyle name="Percent 10 4" xfId="3130" xr:uid="{00000000-0005-0000-0000-0000E20E0000}"/>
    <cellStyle name="Percent 11" xfId="3131" xr:uid="{00000000-0005-0000-0000-0000E30E0000}"/>
    <cellStyle name="Percent 11 2" xfId="3132" xr:uid="{00000000-0005-0000-0000-0000E40E0000}"/>
    <cellStyle name="Percent 12" xfId="3133" xr:uid="{00000000-0005-0000-0000-0000E50E0000}"/>
    <cellStyle name="Percent 12 2" xfId="3134" xr:uid="{00000000-0005-0000-0000-0000E60E0000}"/>
    <cellStyle name="Percent 12 2 2" xfId="3135" xr:uid="{00000000-0005-0000-0000-0000E70E0000}"/>
    <cellStyle name="Percent 12 3" xfId="3136" xr:uid="{00000000-0005-0000-0000-0000E80E0000}"/>
    <cellStyle name="Percent 13" xfId="3137" xr:uid="{00000000-0005-0000-0000-0000E90E0000}"/>
    <cellStyle name="Percent 13 2" xfId="3138" xr:uid="{00000000-0005-0000-0000-0000EA0E0000}"/>
    <cellStyle name="Percent 14" xfId="3139" xr:uid="{00000000-0005-0000-0000-0000EB0E0000}"/>
    <cellStyle name="Percent 14 2" xfId="3140" xr:uid="{00000000-0005-0000-0000-0000EC0E0000}"/>
    <cellStyle name="Percent 14 2 2" xfId="3141" xr:uid="{00000000-0005-0000-0000-0000ED0E0000}"/>
    <cellStyle name="Percent 14 3" xfId="3142" xr:uid="{00000000-0005-0000-0000-0000EE0E0000}"/>
    <cellStyle name="Percent 14 3 2" xfId="3143" xr:uid="{00000000-0005-0000-0000-0000EF0E0000}"/>
    <cellStyle name="Percent 14 4" xfId="3144" xr:uid="{00000000-0005-0000-0000-0000F00E0000}"/>
    <cellStyle name="Percent 14 4 2" xfId="3145" xr:uid="{00000000-0005-0000-0000-0000F10E0000}"/>
    <cellStyle name="Percent 14 4 2 2" xfId="3146" xr:uid="{00000000-0005-0000-0000-0000F20E0000}"/>
    <cellStyle name="Percent 14 4 2 2 2" xfId="3147" xr:uid="{00000000-0005-0000-0000-0000F30E0000}"/>
    <cellStyle name="Percent 14 4 2 3" xfId="3148" xr:uid="{00000000-0005-0000-0000-0000F40E0000}"/>
    <cellStyle name="Percent 14 4 3" xfId="3149" xr:uid="{00000000-0005-0000-0000-0000F50E0000}"/>
    <cellStyle name="Percent 14 4 3 2" xfId="3150" xr:uid="{00000000-0005-0000-0000-0000F60E0000}"/>
    <cellStyle name="Percent 14 4 4" xfId="3151" xr:uid="{00000000-0005-0000-0000-0000F70E0000}"/>
    <cellStyle name="Percent 14 5" xfId="3152" xr:uid="{00000000-0005-0000-0000-0000F80E0000}"/>
    <cellStyle name="Percent 15" xfId="3153" xr:uid="{00000000-0005-0000-0000-0000F90E0000}"/>
    <cellStyle name="Percent 15 2" xfId="3154" xr:uid="{00000000-0005-0000-0000-0000FA0E0000}"/>
    <cellStyle name="Percent 15 2 2" xfId="3155" xr:uid="{00000000-0005-0000-0000-0000FB0E0000}"/>
    <cellStyle name="Percent 15 3" xfId="3156" xr:uid="{00000000-0005-0000-0000-0000FC0E0000}"/>
    <cellStyle name="Percent 16" xfId="3157" xr:uid="{00000000-0005-0000-0000-0000FD0E0000}"/>
    <cellStyle name="Percent 16 2" xfId="3158" xr:uid="{00000000-0005-0000-0000-0000FE0E0000}"/>
    <cellStyle name="Percent 16 2 2" xfId="3159" xr:uid="{00000000-0005-0000-0000-0000FF0E0000}"/>
    <cellStyle name="Percent 16 3" xfId="3160" xr:uid="{00000000-0005-0000-0000-0000000F0000}"/>
    <cellStyle name="Percent 17" xfId="3161" xr:uid="{00000000-0005-0000-0000-0000010F0000}"/>
    <cellStyle name="Percent 17 2" xfId="3162" xr:uid="{00000000-0005-0000-0000-0000020F0000}"/>
    <cellStyle name="Percent 17 2 2" xfId="3163" xr:uid="{00000000-0005-0000-0000-0000030F0000}"/>
    <cellStyle name="Percent 17 3" xfId="3164" xr:uid="{00000000-0005-0000-0000-0000040F0000}"/>
    <cellStyle name="Percent 18" xfId="3165" xr:uid="{00000000-0005-0000-0000-0000050F0000}"/>
    <cellStyle name="Percent 18 2" xfId="3166" xr:uid="{00000000-0005-0000-0000-0000060F0000}"/>
    <cellStyle name="Percent 19" xfId="3167" xr:uid="{00000000-0005-0000-0000-0000070F0000}"/>
    <cellStyle name="Percent 19 2" xfId="3168" xr:uid="{00000000-0005-0000-0000-0000080F0000}"/>
    <cellStyle name="Percent 19 2 2" xfId="3169" xr:uid="{00000000-0005-0000-0000-0000090F0000}"/>
    <cellStyle name="Percent 19 3" xfId="3170" xr:uid="{00000000-0005-0000-0000-00000A0F0000}"/>
    <cellStyle name="Percent 2" xfId="623" xr:uid="{00000000-0005-0000-0000-00000B0F0000}"/>
    <cellStyle name="Percent 2 10" xfId="3886" xr:uid="{00000000-0005-0000-0000-00000C0F0000}"/>
    <cellStyle name="Percent 2 2" xfId="624" xr:uid="{00000000-0005-0000-0000-00000D0F0000}"/>
    <cellStyle name="Percent 2 2 2" xfId="625" xr:uid="{00000000-0005-0000-0000-00000E0F0000}"/>
    <cellStyle name="Percent 2 2 2 2" xfId="3887" xr:uid="{00000000-0005-0000-0000-00000F0F0000}"/>
    <cellStyle name="Percent 2 2 3" xfId="626" xr:uid="{00000000-0005-0000-0000-0000100F0000}"/>
    <cellStyle name="Percent 2 2 3 2" xfId="3888" xr:uid="{00000000-0005-0000-0000-0000110F0000}"/>
    <cellStyle name="Percent 2 2 4" xfId="627" xr:uid="{00000000-0005-0000-0000-0000120F0000}"/>
    <cellStyle name="Percent 2 2 4 2" xfId="3889" xr:uid="{00000000-0005-0000-0000-0000130F0000}"/>
    <cellStyle name="Percent 2 2 5" xfId="628" xr:uid="{00000000-0005-0000-0000-0000140F0000}"/>
    <cellStyle name="Percent 2 2 5 2" xfId="3890" xr:uid="{00000000-0005-0000-0000-0000150F0000}"/>
    <cellStyle name="Percent 2 2 6" xfId="629" xr:uid="{00000000-0005-0000-0000-0000160F0000}"/>
    <cellStyle name="Percent 2 2 6 2" xfId="3891" xr:uid="{00000000-0005-0000-0000-0000170F0000}"/>
    <cellStyle name="Percent 2 3" xfId="630" xr:uid="{00000000-0005-0000-0000-0000180F0000}"/>
    <cellStyle name="Percent 2 3 2" xfId="3171" xr:uid="{00000000-0005-0000-0000-0000190F0000}"/>
    <cellStyle name="Percent 2 3 3" xfId="3892" xr:uid="{00000000-0005-0000-0000-00001A0F0000}"/>
    <cellStyle name="Percent 2 4" xfId="3172" xr:uid="{00000000-0005-0000-0000-00001B0F0000}"/>
    <cellStyle name="Percent 2 4 2" xfId="3173" xr:uid="{00000000-0005-0000-0000-00001C0F0000}"/>
    <cellStyle name="Percent 2 5" xfId="3174" xr:uid="{00000000-0005-0000-0000-00001D0F0000}"/>
    <cellStyle name="Percent 2 5 2" xfId="3175" xr:uid="{00000000-0005-0000-0000-00001E0F0000}"/>
    <cellStyle name="Percent 2 6" xfId="3176" xr:uid="{00000000-0005-0000-0000-00001F0F0000}"/>
    <cellStyle name="Percent 2 6 2" xfId="3177" xr:uid="{00000000-0005-0000-0000-0000200F0000}"/>
    <cellStyle name="Percent 2 7" xfId="3178" xr:uid="{00000000-0005-0000-0000-0000210F0000}"/>
    <cellStyle name="Percent 2 7 2" xfId="3179" xr:uid="{00000000-0005-0000-0000-0000220F0000}"/>
    <cellStyle name="Percent 2 8" xfId="3180" xr:uid="{00000000-0005-0000-0000-0000230F0000}"/>
    <cellStyle name="Percent 2 8 2" xfId="3181" xr:uid="{00000000-0005-0000-0000-0000240F0000}"/>
    <cellStyle name="Percent 2 9" xfId="3182" xr:uid="{00000000-0005-0000-0000-0000250F0000}"/>
    <cellStyle name="Percent 2_2009-2011 Actual_Budget_Projections" xfId="631" xr:uid="{00000000-0005-0000-0000-0000260F0000}"/>
    <cellStyle name="Percent 20" xfId="3183" xr:uid="{00000000-0005-0000-0000-0000270F0000}"/>
    <cellStyle name="Percent 20 2" xfId="3184" xr:uid="{00000000-0005-0000-0000-0000280F0000}"/>
    <cellStyle name="Percent 21" xfId="3185" xr:uid="{00000000-0005-0000-0000-0000290F0000}"/>
    <cellStyle name="Percent 21 2" xfId="3186" xr:uid="{00000000-0005-0000-0000-00002A0F0000}"/>
    <cellStyle name="Percent 22" xfId="3187" xr:uid="{00000000-0005-0000-0000-00002B0F0000}"/>
    <cellStyle name="Percent 22 2" xfId="3188" xr:uid="{00000000-0005-0000-0000-00002C0F0000}"/>
    <cellStyle name="Percent 23" xfId="3189" xr:uid="{00000000-0005-0000-0000-00002D0F0000}"/>
    <cellStyle name="Percent 23 2" xfId="3190" xr:uid="{00000000-0005-0000-0000-00002E0F0000}"/>
    <cellStyle name="Percent 24" xfId="3191" xr:uid="{00000000-0005-0000-0000-00002F0F0000}"/>
    <cellStyle name="Percent 24 2" xfId="3192" xr:uid="{00000000-0005-0000-0000-0000300F0000}"/>
    <cellStyle name="Percent 25" xfId="3193" xr:uid="{00000000-0005-0000-0000-0000310F0000}"/>
    <cellStyle name="Percent 25 2" xfId="3194" xr:uid="{00000000-0005-0000-0000-0000320F0000}"/>
    <cellStyle name="Percent 26" xfId="3195" xr:uid="{00000000-0005-0000-0000-0000330F0000}"/>
    <cellStyle name="Percent 26 2" xfId="3196" xr:uid="{00000000-0005-0000-0000-0000340F0000}"/>
    <cellStyle name="Percent 27" xfId="3197" xr:uid="{00000000-0005-0000-0000-0000350F0000}"/>
    <cellStyle name="Percent 27 2" xfId="3198" xr:uid="{00000000-0005-0000-0000-0000360F0000}"/>
    <cellStyle name="Percent 28" xfId="3199" xr:uid="{00000000-0005-0000-0000-0000370F0000}"/>
    <cellStyle name="Percent 28 2" xfId="3200" xr:uid="{00000000-0005-0000-0000-0000380F0000}"/>
    <cellStyle name="Percent 29" xfId="3201" xr:uid="{00000000-0005-0000-0000-0000390F0000}"/>
    <cellStyle name="Percent 29 2" xfId="3202" xr:uid="{00000000-0005-0000-0000-00003A0F0000}"/>
    <cellStyle name="Percent 3" xfId="632" xr:uid="{00000000-0005-0000-0000-00003B0F0000}"/>
    <cellStyle name="Percent 3 2" xfId="633" xr:uid="{00000000-0005-0000-0000-00003C0F0000}"/>
    <cellStyle name="Percent 3 2 2" xfId="3203" xr:uid="{00000000-0005-0000-0000-00003D0F0000}"/>
    <cellStyle name="Percent 3 2 2 2" xfId="3204" xr:uid="{00000000-0005-0000-0000-00003E0F0000}"/>
    <cellStyle name="Percent 3 2 3" xfId="3205" xr:uid="{00000000-0005-0000-0000-00003F0F0000}"/>
    <cellStyle name="Percent 3 3" xfId="3206" xr:uid="{00000000-0005-0000-0000-0000400F0000}"/>
    <cellStyle name="Percent 3 3 2" xfId="3207" xr:uid="{00000000-0005-0000-0000-0000410F0000}"/>
    <cellStyle name="Percent 3 3 2 2" xfId="3208" xr:uid="{00000000-0005-0000-0000-0000420F0000}"/>
    <cellStyle name="Percent 3 3 3" xfId="3209" xr:uid="{00000000-0005-0000-0000-0000430F0000}"/>
    <cellStyle name="Percent 3 4" xfId="3210" xr:uid="{00000000-0005-0000-0000-0000440F0000}"/>
    <cellStyle name="Percent 3 4 2" xfId="3211" xr:uid="{00000000-0005-0000-0000-0000450F0000}"/>
    <cellStyle name="Percent 3 4 2 2" xfId="3212" xr:uid="{00000000-0005-0000-0000-0000460F0000}"/>
    <cellStyle name="Percent 3 4 3" xfId="3213" xr:uid="{00000000-0005-0000-0000-0000470F0000}"/>
    <cellStyle name="Percent 3 5" xfId="3214" xr:uid="{00000000-0005-0000-0000-0000480F0000}"/>
    <cellStyle name="Percent 3 5 2" xfId="3215" xr:uid="{00000000-0005-0000-0000-0000490F0000}"/>
    <cellStyle name="Percent 3 6" xfId="3216" xr:uid="{00000000-0005-0000-0000-00004A0F0000}"/>
    <cellStyle name="Percent 30" xfId="3217" xr:uid="{00000000-0005-0000-0000-00004B0F0000}"/>
    <cellStyle name="Percent 30 2" xfId="3218" xr:uid="{00000000-0005-0000-0000-00004C0F0000}"/>
    <cellStyle name="Percent 31" xfId="3219" xr:uid="{00000000-0005-0000-0000-00004D0F0000}"/>
    <cellStyle name="Percent 31 2" xfId="3220" xr:uid="{00000000-0005-0000-0000-00004E0F0000}"/>
    <cellStyle name="Percent 32" xfId="3221" xr:uid="{00000000-0005-0000-0000-00004F0F0000}"/>
    <cellStyle name="Percent 33" xfId="3222" xr:uid="{00000000-0005-0000-0000-0000500F0000}"/>
    <cellStyle name="Percent 34" xfId="3223" xr:uid="{00000000-0005-0000-0000-0000510F0000}"/>
    <cellStyle name="Percent 35" xfId="3224" xr:uid="{00000000-0005-0000-0000-0000520F0000}"/>
    <cellStyle name="Percent 36" xfId="3225" xr:uid="{00000000-0005-0000-0000-0000530F0000}"/>
    <cellStyle name="Percent 37" xfId="3226" xr:uid="{00000000-0005-0000-0000-0000540F0000}"/>
    <cellStyle name="Percent 38" xfId="3227" xr:uid="{00000000-0005-0000-0000-0000550F0000}"/>
    <cellStyle name="Percent 39" xfId="3228" xr:uid="{00000000-0005-0000-0000-0000560F0000}"/>
    <cellStyle name="Percent 4" xfId="634" xr:uid="{00000000-0005-0000-0000-0000570F0000}"/>
    <cellStyle name="Percent 4 2" xfId="635" xr:uid="{00000000-0005-0000-0000-0000580F0000}"/>
    <cellStyle name="Percent 4 2 2" xfId="3229" xr:uid="{00000000-0005-0000-0000-0000590F0000}"/>
    <cellStyle name="Percent 4 3" xfId="3230" xr:uid="{00000000-0005-0000-0000-00005A0F0000}"/>
    <cellStyle name="Percent 40" xfId="3231" xr:uid="{00000000-0005-0000-0000-00005B0F0000}"/>
    <cellStyle name="Percent 41" xfId="3232" xr:uid="{00000000-0005-0000-0000-00005C0F0000}"/>
    <cellStyle name="Percent 42" xfId="3233" xr:uid="{00000000-0005-0000-0000-00005D0F0000}"/>
    <cellStyle name="Percent 43" xfId="3234" xr:uid="{00000000-0005-0000-0000-00005E0F0000}"/>
    <cellStyle name="Percent 44" xfId="3235" xr:uid="{00000000-0005-0000-0000-00005F0F0000}"/>
    <cellStyle name="Percent 45" xfId="3236" xr:uid="{00000000-0005-0000-0000-0000600F0000}"/>
    <cellStyle name="Percent 46" xfId="3237" xr:uid="{00000000-0005-0000-0000-0000610F0000}"/>
    <cellStyle name="Percent 47" xfId="3238" xr:uid="{00000000-0005-0000-0000-0000620F0000}"/>
    <cellStyle name="Percent 48" xfId="3239" xr:uid="{00000000-0005-0000-0000-0000630F0000}"/>
    <cellStyle name="Percent 49" xfId="3240" xr:uid="{00000000-0005-0000-0000-0000640F0000}"/>
    <cellStyle name="Percent 5" xfId="636" xr:uid="{00000000-0005-0000-0000-0000650F0000}"/>
    <cellStyle name="Percent 5 2" xfId="3241" xr:uid="{00000000-0005-0000-0000-0000660F0000}"/>
    <cellStyle name="Percent 5 2 2" xfId="3242" xr:uid="{00000000-0005-0000-0000-0000670F0000}"/>
    <cellStyle name="Percent 5 3" xfId="3243" xr:uid="{00000000-0005-0000-0000-0000680F0000}"/>
    <cellStyle name="Percent 50" xfId="3244" xr:uid="{00000000-0005-0000-0000-0000690F0000}"/>
    <cellStyle name="Percent 51" xfId="3245" xr:uid="{00000000-0005-0000-0000-00006A0F0000}"/>
    <cellStyle name="Percent 52" xfId="3246" xr:uid="{00000000-0005-0000-0000-00006B0F0000}"/>
    <cellStyle name="Percent 53" xfId="3247" xr:uid="{00000000-0005-0000-0000-00006C0F0000}"/>
    <cellStyle name="Percent 54" xfId="3248" xr:uid="{00000000-0005-0000-0000-00006D0F0000}"/>
    <cellStyle name="Percent 55" xfId="3249" xr:uid="{00000000-0005-0000-0000-00006E0F0000}"/>
    <cellStyle name="Percent 56" xfId="3250" xr:uid="{00000000-0005-0000-0000-00006F0F0000}"/>
    <cellStyle name="Percent 57" xfId="3251" xr:uid="{00000000-0005-0000-0000-0000700F0000}"/>
    <cellStyle name="Percent 58" xfId="3252" xr:uid="{00000000-0005-0000-0000-0000710F0000}"/>
    <cellStyle name="Percent 59" xfId="3253" xr:uid="{00000000-0005-0000-0000-0000720F0000}"/>
    <cellStyle name="Percent 6" xfId="3254" xr:uid="{00000000-0005-0000-0000-0000730F0000}"/>
    <cellStyle name="Percent 6 2" xfId="3255" xr:uid="{00000000-0005-0000-0000-0000740F0000}"/>
    <cellStyle name="Percent 6 2 2" xfId="3256" xr:uid="{00000000-0005-0000-0000-0000750F0000}"/>
    <cellStyle name="Percent 6 3" xfId="3257" xr:uid="{00000000-0005-0000-0000-0000760F0000}"/>
    <cellStyle name="Percent 60" xfId="3258" xr:uid="{00000000-0005-0000-0000-0000770F0000}"/>
    <cellStyle name="Percent 61" xfId="3259" xr:uid="{00000000-0005-0000-0000-0000780F0000}"/>
    <cellStyle name="Percent 62" xfId="3260" xr:uid="{00000000-0005-0000-0000-0000790F0000}"/>
    <cellStyle name="Percent 63" xfId="3261" xr:uid="{00000000-0005-0000-0000-00007A0F0000}"/>
    <cellStyle name="Percent 64" xfId="3262" xr:uid="{00000000-0005-0000-0000-00007B0F0000}"/>
    <cellStyle name="Percent 65" xfId="4620" xr:uid="{C17F0461-E7F6-4AE7-8535-7179769D3BF2}"/>
    <cellStyle name="Percent 66" xfId="4622" xr:uid="{43102467-07C7-4613-90A1-C9048C28C7A9}"/>
    <cellStyle name="Percent 7" xfId="3263" xr:uid="{00000000-0005-0000-0000-00007C0F0000}"/>
    <cellStyle name="Percent 7 2" xfId="3264" xr:uid="{00000000-0005-0000-0000-00007D0F0000}"/>
    <cellStyle name="Percent 8" xfId="3265" xr:uid="{00000000-0005-0000-0000-00007E0F0000}"/>
    <cellStyle name="Percent 8 2" xfId="3266" xr:uid="{00000000-0005-0000-0000-00007F0F0000}"/>
    <cellStyle name="Percent 9" xfId="3267" xr:uid="{00000000-0005-0000-0000-0000800F0000}"/>
    <cellStyle name="Percent 9 2" xfId="3268" xr:uid="{00000000-0005-0000-0000-0000810F0000}"/>
    <cellStyle name="Percent 9 2 2" xfId="3269" xr:uid="{00000000-0005-0000-0000-0000820F0000}"/>
    <cellStyle name="Percent 9 3" xfId="3270" xr:uid="{00000000-0005-0000-0000-0000830F0000}"/>
    <cellStyle name="Percent 9 3 2" xfId="3271" xr:uid="{00000000-0005-0000-0000-0000840F0000}"/>
    <cellStyle name="Percent 9 3 2 2" xfId="3272" xr:uid="{00000000-0005-0000-0000-0000850F0000}"/>
    <cellStyle name="Percent 9 3 3" xfId="3273" xr:uid="{00000000-0005-0000-0000-0000860F0000}"/>
    <cellStyle name="Percent 9 4" xfId="3274" xr:uid="{00000000-0005-0000-0000-0000870F0000}"/>
    <cellStyle name="PH Name" xfId="637" xr:uid="{00000000-0005-0000-0000-0000880F0000}"/>
    <cellStyle name="PH Name 2" xfId="3275" xr:uid="{00000000-0005-0000-0000-0000890F0000}"/>
    <cellStyle name="PH Name 2 2" xfId="3276" xr:uid="{00000000-0005-0000-0000-00008A0F0000}"/>
    <cellStyle name="PH Name 2 2 2" xfId="3277" xr:uid="{00000000-0005-0000-0000-00008B0F0000}"/>
    <cellStyle name="PH Name 2 2 2 2" xfId="3278" xr:uid="{00000000-0005-0000-0000-00008C0F0000}"/>
    <cellStyle name="PH Name 2 2 2 3" xfId="3279" xr:uid="{00000000-0005-0000-0000-00008D0F0000}"/>
    <cellStyle name="PH Name 2 2 2 4" xfId="3280" xr:uid="{00000000-0005-0000-0000-00008E0F0000}"/>
    <cellStyle name="PH Name 2 2 3" xfId="3281" xr:uid="{00000000-0005-0000-0000-00008F0F0000}"/>
    <cellStyle name="PH Name 2 2 4" xfId="3282" xr:uid="{00000000-0005-0000-0000-0000900F0000}"/>
    <cellStyle name="PH Name 2 2 5" xfId="3283" xr:uid="{00000000-0005-0000-0000-0000910F0000}"/>
    <cellStyle name="PH Name 2 3" xfId="3284" xr:uid="{00000000-0005-0000-0000-0000920F0000}"/>
    <cellStyle name="PH Name 2 3 2" xfId="3285" xr:uid="{00000000-0005-0000-0000-0000930F0000}"/>
    <cellStyle name="PH Name 2 3 2 2" xfId="3286" xr:uid="{00000000-0005-0000-0000-0000940F0000}"/>
    <cellStyle name="PH Name 2 3 2 2 2" xfId="3287" xr:uid="{00000000-0005-0000-0000-0000950F0000}"/>
    <cellStyle name="PH Name 2 3 2 2 3" xfId="3288" xr:uid="{00000000-0005-0000-0000-0000960F0000}"/>
    <cellStyle name="PH Name 2 3 2 2 4" xfId="3289" xr:uid="{00000000-0005-0000-0000-0000970F0000}"/>
    <cellStyle name="PH Name 2 3 2 2 4 2" xfId="4152" xr:uid="{00000000-0005-0000-0000-0000980F0000}"/>
    <cellStyle name="PH Name 2 3 2 3" xfId="3290" xr:uid="{00000000-0005-0000-0000-0000990F0000}"/>
    <cellStyle name="PH Name 2 3 2 4" xfId="3291" xr:uid="{00000000-0005-0000-0000-00009A0F0000}"/>
    <cellStyle name="PH Name 2 3 2 4 2" xfId="3292" xr:uid="{00000000-0005-0000-0000-00009B0F0000}"/>
    <cellStyle name="PH Name 2 3 2 4 3" xfId="3293" xr:uid="{00000000-0005-0000-0000-00009C0F0000}"/>
    <cellStyle name="PH Name 2 3 2 4 4" xfId="3294" xr:uid="{00000000-0005-0000-0000-00009D0F0000}"/>
    <cellStyle name="PH Name 2 3 2 4 4 2" xfId="4153" xr:uid="{00000000-0005-0000-0000-00009E0F0000}"/>
    <cellStyle name="PH Name 2 3 2 5" xfId="3295" xr:uid="{00000000-0005-0000-0000-00009F0F0000}"/>
    <cellStyle name="PH Name 2 3 2 5 2" xfId="3296" xr:uid="{00000000-0005-0000-0000-0000A00F0000}"/>
    <cellStyle name="PH Name 2 3 2 5 3" xfId="3297" xr:uid="{00000000-0005-0000-0000-0000A10F0000}"/>
    <cellStyle name="PH Name 2 3 2 5 3 2" xfId="4154" xr:uid="{00000000-0005-0000-0000-0000A20F0000}"/>
    <cellStyle name="PH Name 2 3 2 5 4" xfId="3298" xr:uid="{00000000-0005-0000-0000-0000A30F0000}"/>
    <cellStyle name="PH Name 2 3 2 6" xfId="3299" xr:uid="{00000000-0005-0000-0000-0000A40F0000}"/>
    <cellStyle name="PH Name 2 3 2 7" xfId="3300" xr:uid="{00000000-0005-0000-0000-0000A50F0000}"/>
    <cellStyle name="PH Name 2 3 2 7 2" xfId="4155" xr:uid="{00000000-0005-0000-0000-0000A60F0000}"/>
    <cellStyle name="PH Name 2 3 3" xfId="3301" xr:uid="{00000000-0005-0000-0000-0000A70F0000}"/>
    <cellStyle name="PH Name 2 3 3 2" xfId="3302" xr:uid="{00000000-0005-0000-0000-0000A80F0000}"/>
    <cellStyle name="PH Name 2 3 3 3" xfId="3303" xr:uid="{00000000-0005-0000-0000-0000A90F0000}"/>
    <cellStyle name="PH Name 2 3 3 4" xfId="3304" xr:uid="{00000000-0005-0000-0000-0000AA0F0000}"/>
    <cellStyle name="PH Name 2 3 4" xfId="3305" xr:uid="{00000000-0005-0000-0000-0000AB0F0000}"/>
    <cellStyle name="PH Name 2 3 4 2" xfId="3306" xr:uid="{00000000-0005-0000-0000-0000AC0F0000}"/>
    <cellStyle name="PH Name 2 3 4 3" xfId="3307" xr:uid="{00000000-0005-0000-0000-0000AD0F0000}"/>
    <cellStyle name="PH Name 2 3 4 4" xfId="3308" xr:uid="{00000000-0005-0000-0000-0000AE0F0000}"/>
    <cellStyle name="PH Name 2 3 4 4 2" xfId="4156" xr:uid="{00000000-0005-0000-0000-0000AF0F0000}"/>
    <cellStyle name="PH Name 2 3 5" xfId="3309" xr:uid="{00000000-0005-0000-0000-0000B00F0000}"/>
    <cellStyle name="PH Name 2 3 5 2" xfId="3310" xr:uid="{00000000-0005-0000-0000-0000B10F0000}"/>
    <cellStyle name="PH Name 2 3 5 3" xfId="3311" xr:uid="{00000000-0005-0000-0000-0000B20F0000}"/>
    <cellStyle name="PH Name 2 3 5 4" xfId="3312" xr:uid="{00000000-0005-0000-0000-0000B30F0000}"/>
    <cellStyle name="PH Name 2 3 5 4 2" xfId="4157" xr:uid="{00000000-0005-0000-0000-0000B40F0000}"/>
    <cellStyle name="PH Name 2 3 6" xfId="3313" xr:uid="{00000000-0005-0000-0000-0000B50F0000}"/>
    <cellStyle name="PH Name 2 3 6 2" xfId="3314" xr:uid="{00000000-0005-0000-0000-0000B60F0000}"/>
    <cellStyle name="PH Name 2 3 6 3" xfId="3315" xr:uid="{00000000-0005-0000-0000-0000B70F0000}"/>
    <cellStyle name="PH Name 2 3 6 3 2" xfId="4158" xr:uid="{00000000-0005-0000-0000-0000B80F0000}"/>
    <cellStyle name="PH Name 2 3 6 4" xfId="3316" xr:uid="{00000000-0005-0000-0000-0000B90F0000}"/>
    <cellStyle name="PH Name 2 3 7" xfId="3317" xr:uid="{00000000-0005-0000-0000-0000BA0F0000}"/>
    <cellStyle name="PH Name 2 3 8" xfId="3318" xr:uid="{00000000-0005-0000-0000-0000BB0F0000}"/>
    <cellStyle name="PH Name 2 3 8 2" xfId="4159" xr:uid="{00000000-0005-0000-0000-0000BC0F0000}"/>
    <cellStyle name="PH Name 2 4" xfId="3319" xr:uid="{00000000-0005-0000-0000-0000BD0F0000}"/>
    <cellStyle name="PH Name 3" xfId="3320" xr:uid="{00000000-0005-0000-0000-0000BE0F0000}"/>
    <cellStyle name="PH Name 3 2" xfId="3321" xr:uid="{00000000-0005-0000-0000-0000BF0F0000}"/>
    <cellStyle name="PH Name 3 2 2" xfId="3322" xr:uid="{00000000-0005-0000-0000-0000C00F0000}"/>
    <cellStyle name="PH Name 3 2 2 2" xfId="3323" xr:uid="{00000000-0005-0000-0000-0000C10F0000}"/>
    <cellStyle name="PH Name 3 2 2 3" xfId="3324" xr:uid="{00000000-0005-0000-0000-0000C20F0000}"/>
    <cellStyle name="PH Name 3 2 2 4" xfId="3325" xr:uid="{00000000-0005-0000-0000-0000C30F0000}"/>
    <cellStyle name="PH Name 3 2 2 4 2" xfId="4160" xr:uid="{00000000-0005-0000-0000-0000C40F0000}"/>
    <cellStyle name="PH Name 3 2 3" xfId="3326" xr:uid="{00000000-0005-0000-0000-0000C50F0000}"/>
    <cellStyle name="PH Name 3 2 4" xfId="3327" xr:uid="{00000000-0005-0000-0000-0000C60F0000}"/>
    <cellStyle name="PH Name 3 2 4 2" xfId="3328" xr:uid="{00000000-0005-0000-0000-0000C70F0000}"/>
    <cellStyle name="PH Name 3 2 4 3" xfId="3329" xr:uid="{00000000-0005-0000-0000-0000C80F0000}"/>
    <cellStyle name="PH Name 3 2 4 4" xfId="3330" xr:uid="{00000000-0005-0000-0000-0000C90F0000}"/>
    <cellStyle name="PH Name 3 2 4 4 2" xfId="4161" xr:uid="{00000000-0005-0000-0000-0000CA0F0000}"/>
    <cellStyle name="PH Name 3 2 5" xfId="3331" xr:uid="{00000000-0005-0000-0000-0000CB0F0000}"/>
    <cellStyle name="PH Name 3 2 5 2" xfId="3332" xr:uid="{00000000-0005-0000-0000-0000CC0F0000}"/>
    <cellStyle name="PH Name 3 2 5 3" xfId="3333" xr:uid="{00000000-0005-0000-0000-0000CD0F0000}"/>
    <cellStyle name="PH Name 3 2 5 3 2" xfId="4162" xr:uid="{00000000-0005-0000-0000-0000CE0F0000}"/>
    <cellStyle name="PH Name 3 2 5 4" xfId="3334" xr:uid="{00000000-0005-0000-0000-0000CF0F0000}"/>
    <cellStyle name="PH Name 3 2 6" xfId="3335" xr:uid="{00000000-0005-0000-0000-0000D00F0000}"/>
    <cellStyle name="PH Name 3 2 7" xfId="3336" xr:uid="{00000000-0005-0000-0000-0000D10F0000}"/>
    <cellStyle name="PH Name 3 2 7 2" xfId="4163" xr:uid="{00000000-0005-0000-0000-0000D20F0000}"/>
    <cellStyle name="PH Name 3 3" xfId="3337" xr:uid="{00000000-0005-0000-0000-0000D30F0000}"/>
    <cellStyle name="PH Name 3 3 2" xfId="3338" xr:uid="{00000000-0005-0000-0000-0000D40F0000}"/>
    <cellStyle name="PH Name 3 3 3" xfId="3339" xr:uid="{00000000-0005-0000-0000-0000D50F0000}"/>
    <cellStyle name="PH Name 3 3 4" xfId="3340" xr:uid="{00000000-0005-0000-0000-0000D60F0000}"/>
    <cellStyle name="PH Name 3 4" xfId="3341" xr:uid="{00000000-0005-0000-0000-0000D70F0000}"/>
    <cellStyle name="PH Name 3 4 2" xfId="3342" xr:uid="{00000000-0005-0000-0000-0000D80F0000}"/>
    <cellStyle name="PH Name 3 4 3" xfId="3343" xr:uid="{00000000-0005-0000-0000-0000D90F0000}"/>
    <cellStyle name="PH Name 3 4 4" xfId="3344" xr:uid="{00000000-0005-0000-0000-0000DA0F0000}"/>
    <cellStyle name="PH Name 3 4 4 2" xfId="4164" xr:uid="{00000000-0005-0000-0000-0000DB0F0000}"/>
    <cellStyle name="PH Name 3 5" xfId="3345" xr:uid="{00000000-0005-0000-0000-0000DC0F0000}"/>
    <cellStyle name="PH Name 3 5 2" xfId="3346" xr:uid="{00000000-0005-0000-0000-0000DD0F0000}"/>
    <cellStyle name="PH Name 3 5 3" xfId="3347" xr:uid="{00000000-0005-0000-0000-0000DE0F0000}"/>
    <cellStyle name="PH Name 3 5 4" xfId="3348" xr:uid="{00000000-0005-0000-0000-0000DF0F0000}"/>
    <cellStyle name="PH Name 3 5 4 2" xfId="4165" xr:uid="{00000000-0005-0000-0000-0000E00F0000}"/>
    <cellStyle name="PH Name 3 6" xfId="3349" xr:uid="{00000000-0005-0000-0000-0000E10F0000}"/>
    <cellStyle name="PH Name 3 6 2" xfId="3350" xr:uid="{00000000-0005-0000-0000-0000E20F0000}"/>
    <cellStyle name="PH Name 3 6 3" xfId="3351" xr:uid="{00000000-0005-0000-0000-0000E30F0000}"/>
    <cellStyle name="PH Name 3 6 3 2" xfId="4166" xr:uid="{00000000-0005-0000-0000-0000E40F0000}"/>
    <cellStyle name="PH Name 3 6 4" xfId="3352" xr:uid="{00000000-0005-0000-0000-0000E50F0000}"/>
    <cellStyle name="PH Name 3 7" xfId="3353" xr:uid="{00000000-0005-0000-0000-0000E60F0000}"/>
    <cellStyle name="PH Name 3 8" xfId="3354" xr:uid="{00000000-0005-0000-0000-0000E70F0000}"/>
    <cellStyle name="PH Name 3 8 2" xfId="4167" xr:uid="{00000000-0005-0000-0000-0000E80F0000}"/>
    <cellStyle name="PH Name 4" xfId="3355" xr:uid="{00000000-0005-0000-0000-0000E90F0000}"/>
    <cellStyle name="PH Name 4 2" xfId="3356" xr:uid="{00000000-0005-0000-0000-0000EA0F0000}"/>
    <cellStyle name="PH Name 4 2 2" xfId="3357" xr:uid="{00000000-0005-0000-0000-0000EB0F0000}"/>
    <cellStyle name="PH Name 4 2 3" xfId="3358" xr:uid="{00000000-0005-0000-0000-0000EC0F0000}"/>
    <cellStyle name="PH Name 4 2 4" xfId="3359" xr:uid="{00000000-0005-0000-0000-0000ED0F0000}"/>
    <cellStyle name="PH Name 4 3" xfId="3360" xr:uid="{00000000-0005-0000-0000-0000EE0F0000}"/>
    <cellStyle name="PH Name 4 4" xfId="3361" xr:uid="{00000000-0005-0000-0000-0000EF0F0000}"/>
    <cellStyle name="PH Name 4 5" xfId="3362" xr:uid="{00000000-0005-0000-0000-0000F00F0000}"/>
    <cellStyle name="PH Name 5" xfId="3363" xr:uid="{00000000-0005-0000-0000-0000F10F0000}"/>
    <cellStyle name="PH Number" xfId="638" xr:uid="{00000000-0005-0000-0000-0000F20F0000}"/>
    <cellStyle name="PH Number 2" xfId="3364" xr:uid="{00000000-0005-0000-0000-0000F30F0000}"/>
    <cellStyle name="PH Number 2 2" xfId="3365" xr:uid="{00000000-0005-0000-0000-0000F40F0000}"/>
    <cellStyle name="PH Number 2 2 2" xfId="3366" xr:uid="{00000000-0005-0000-0000-0000F50F0000}"/>
    <cellStyle name="PH Number 2 2 2 2" xfId="3367" xr:uid="{00000000-0005-0000-0000-0000F60F0000}"/>
    <cellStyle name="PH Number 2 2 2 3" xfId="3368" xr:uid="{00000000-0005-0000-0000-0000F70F0000}"/>
    <cellStyle name="PH Number 2 2 2 4" xfId="3369" xr:uid="{00000000-0005-0000-0000-0000F80F0000}"/>
    <cellStyle name="PH Number 2 2 3" xfId="3370" xr:uid="{00000000-0005-0000-0000-0000F90F0000}"/>
    <cellStyle name="PH Number 2 2 4" xfId="3371" xr:uid="{00000000-0005-0000-0000-0000FA0F0000}"/>
    <cellStyle name="PH Number 2 2 5" xfId="3372" xr:uid="{00000000-0005-0000-0000-0000FB0F0000}"/>
    <cellStyle name="PH Number 2 3" xfId="3373" xr:uid="{00000000-0005-0000-0000-0000FC0F0000}"/>
    <cellStyle name="PH Number 2 3 2" xfId="3374" xr:uid="{00000000-0005-0000-0000-0000FD0F0000}"/>
    <cellStyle name="PH Number 2 3 2 2" xfId="3375" xr:uid="{00000000-0005-0000-0000-0000FE0F0000}"/>
    <cellStyle name="PH Number 2 3 2 2 2" xfId="3376" xr:uid="{00000000-0005-0000-0000-0000FF0F0000}"/>
    <cellStyle name="PH Number 2 3 2 2 3" xfId="3377" xr:uid="{00000000-0005-0000-0000-000000100000}"/>
    <cellStyle name="PH Number 2 3 2 2 4" xfId="3378" xr:uid="{00000000-0005-0000-0000-000001100000}"/>
    <cellStyle name="PH Number 2 3 2 2 4 2" xfId="4168" xr:uid="{00000000-0005-0000-0000-000002100000}"/>
    <cellStyle name="PH Number 2 3 2 3" xfId="3379" xr:uid="{00000000-0005-0000-0000-000003100000}"/>
    <cellStyle name="PH Number 2 3 2 4" xfId="3380" xr:uid="{00000000-0005-0000-0000-000004100000}"/>
    <cellStyle name="PH Number 2 3 2 4 2" xfId="3381" xr:uid="{00000000-0005-0000-0000-000005100000}"/>
    <cellStyle name="PH Number 2 3 2 4 3" xfId="3382" xr:uid="{00000000-0005-0000-0000-000006100000}"/>
    <cellStyle name="PH Number 2 3 2 4 4" xfId="3383" xr:uid="{00000000-0005-0000-0000-000007100000}"/>
    <cellStyle name="PH Number 2 3 2 4 4 2" xfId="4169" xr:uid="{00000000-0005-0000-0000-000008100000}"/>
    <cellStyle name="PH Number 2 3 2 5" xfId="3384" xr:uid="{00000000-0005-0000-0000-000009100000}"/>
    <cellStyle name="PH Number 2 3 2 5 2" xfId="3385" xr:uid="{00000000-0005-0000-0000-00000A100000}"/>
    <cellStyle name="PH Number 2 3 2 5 3" xfId="3386" xr:uid="{00000000-0005-0000-0000-00000B100000}"/>
    <cellStyle name="PH Number 2 3 2 5 3 2" xfId="4170" xr:uid="{00000000-0005-0000-0000-00000C100000}"/>
    <cellStyle name="PH Number 2 3 2 5 4" xfId="3387" xr:uid="{00000000-0005-0000-0000-00000D100000}"/>
    <cellStyle name="PH Number 2 3 2 6" xfId="3388" xr:uid="{00000000-0005-0000-0000-00000E100000}"/>
    <cellStyle name="PH Number 2 3 2 7" xfId="3389" xr:uid="{00000000-0005-0000-0000-00000F100000}"/>
    <cellStyle name="PH Number 2 3 2 7 2" xfId="4172" xr:uid="{00000000-0005-0000-0000-000010100000}"/>
    <cellStyle name="PH Number 2 3 3" xfId="3390" xr:uid="{00000000-0005-0000-0000-000011100000}"/>
    <cellStyle name="PH Number 2 3 3 2" xfId="3391" xr:uid="{00000000-0005-0000-0000-000012100000}"/>
    <cellStyle name="PH Number 2 3 3 3" xfId="3392" xr:uid="{00000000-0005-0000-0000-000013100000}"/>
    <cellStyle name="PH Number 2 3 3 4" xfId="3393" xr:uid="{00000000-0005-0000-0000-000014100000}"/>
    <cellStyle name="PH Number 2 3 4" xfId="3394" xr:uid="{00000000-0005-0000-0000-000015100000}"/>
    <cellStyle name="PH Number 2 3 4 2" xfId="3395" xr:uid="{00000000-0005-0000-0000-000016100000}"/>
    <cellStyle name="PH Number 2 3 4 3" xfId="3396" xr:uid="{00000000-0005-0000-0000-000017100000}"/>
    <cellStyle name="PH Number 2 3 4 4" xfId="3397" xr:uid="{00000000-0005-0000-0000-000018100000}"/>
    <cellStyle name="PH Number 2 3 4 4 2" xfId="4173" xr:uid="{00000000-0005-0000-0000-000019100000}"/>
    <cellStyle name="PH Number 2 3 5" xfId="3398" xr:uid="{00000000-0005-0000-0000-00001A100000}"/>
    <cellStyle name="PH Number 2 3 5 2" xfId="3399" xr:uid="{00000000-0005-0000-0000-00001B100000}"/>
    <cellStyle name="PH Number 2 3 5 3" xfId="3400" xr:uid="{00000000-0005-0000-0000-00001C100000}"/>
    <cellStyle name="PH Number 2 3 5 4" xfId="3401" xr:uid="{00000000-0005-0000-0000-00001D100000}"/>
    <cellStyle name="PH Number 2 3 5 4 2" xfId="4174" xr:uid="{00000000-0005-0000-0000-00001E100000}"/>
    <cellStyle name="PH Number 2 3 6" xfId="3402" xr:uid="{00000000-0005-0000-0000-00001F100000}"/>
    <cellStyle name="PH Number 2 3 6 2" xfId="3403" xr:uid="{00000000-0005-0000-0000-000020100000}"/>
    <cellStyle name="PH Number 2 3 6 3" xfId="3404" xr:uid="{00000000-0005-0000-0000-000021100000}"/>
    <cellStyle name="PH Number 2 3 6 3 2" xfId="4175" xr:uid="{00000000-0005-0000-0000-000022100000}"/>
    <cellStyle name="PH Number 2 3 6 4" xfId="3405" xr:uid="{00000000-0005-0000-0000-000023100000}"/>
    <cellStyle name="PH Number 2 3 7" xfId="3406" xr:uid="{00000000-0005-0000-0000-000024100000}"/>
    <cellStyle name="PH Number 2 3 8" xfId="3407" xr:uid="{00000000-0005-0000-0000-000025100000}"/>
    <cellStyle name="PH Number 2 3 8 2" xfId="4176" xr:uid="{00000000-0005-0000-0000-000026100000}"/>
    <cellStyle name="PH Number 2 4" xfId="3408" xr:uid="{00000000-0005-0000-0000-000027100000}"/>
    <cellStyle name="PH Number 3" xfId="3409" xr:uid="{00000000-0005-0000-0000-000028100000}"/>
    <cellStyle name="PH Number 3 2" xfId="3410" xr:uid="{00000000-0005-0000-0000-000029100000}"/>
    <cellStyle name="PH Number 3 2 2" xfId="3411" xr:uid="{00000000-0005-0000-0000-00002A100000}"/>
    <cellStyle name="PH Number 3 2 2 2" xfId="3412" xr:uid="{00000000-0005-0000-0000-00002B100000}"/>
    <cellStyle name="PH Number 3 2 2 3" xfId="3413" xr:uid="{00000000-0005-0000-0000-00002C100000}"/>
    <cellStyle name="PH Number 3 2 2 4" xfId="3414" xr:uid="{00000000-0005-0000-0000-00002D100000}"/>
    <cellStyle name="PH Number 3 2 2 4 2" xfId="4177" xr:uid="{00000000-0005-0000-0000-00002E100000}"/>
    <cellStyle name="PH Number 3 2 3" xfId="3415" xr:uid="{00000000-0005-0000-0000-00002F100000}"/>
    <cellStyle name="PH Number 3 2 4" xfId="3416" xr:uid="{00000000-0005-0000-0000-000030100000}"/>
    <cellStyle name="PH Number 3 2 4 2" xfId="3417" xr:uid="{00000000-0005-0000-0000-000031100000}"/>
    <cellStyle name="PH Number 3 2 4 3" xfId="3418" xr:uid="{00000000-0005-0000-0000-000032100000}"/>
    <cellStyle name="PH Number 3 2 4 4" xfId="3419" xr:uid="{00000000-0005-0000-0000-000033100000}"/>
    <cellStyle name="PH Number 3 2 4 4 2" xfId="4178" xr:uid="{00000000-0005-0000-0000-000034100000}"/>
    <cellStyle name="PH Number 3 2 5" xfId="3420" xr:uid="{00000000-0005-0000-0000-000035100000}"/>
    <cellStyle name="PH Number 3 2 5 2" xfId="3421" xr:uid="{00000000-0005-0000-0000-000036100000}"/>
    <cellStyle name="PH Number 3 2 5 3" xfId="3422" xr:uid="{00000000-0005-0000-0000-000037100000}"/>
    <cellStyle name="PH Number 3 2 5 3 2" xfId="4179" xr:uid="{00000000-0005-0000-0000-000038100000}"/>
    <cellStyle name="PH Number 3 2 5 4" xfId="3423" xr:uid="{00000000-0005-0000-0000-000039100000}"/>
    <cellStyle name="PH Number 3 2 6" xfId="3424" xr:uid="{00000000-0005-0000-0000-00003A100000}"/>
    <cellStyle name="PH Number 3 2 7" xfId="3425" xr:uid="{00000000-0005-0000-0000-00003B100000}"/>
    <cellStyle name="PH Number 3 2 7 2" xfId="4180" xr:uid="{00000000-0005-0000-0000-00003C100000}"/>
    <cellStyle name="PH Number 3 3" xfId="3426" xr:uid="{00000000-0005-0000-0000-00003D100000}"/>
    <cellStyle name="PH Number 3 3 2" xfId="3427" xr:uid="{00000000-0005-0000-0000-00003E100000}"/>
    <cellStyle name="PH Number 3 3 3" xfId="3428" xr:uid="{00000000-0005-0000-0000-00003F100000}"/>
    <cellStyle name="PH Number 3 3 4" xfId="3429" xr:uid="{00000000-0005-0000-0000-000040100000}"/>
    <cellStyle name="PH Number 3 4" xfId="3430" xr:uid="{00000000-0005-0000-0000-000041100000}"/>
    <cellStyle name="PH Number 3 4 2" xfId="3431" xr:uid="{00000000-0005-0000-0000-000042100000}"/>
    <cellStyle name="PH Number 3 4 3" xfId="3432" xr:uid="{00000000-0005-0000-0000-000043100000}"/>
    <cellStyle name="PH Number 3 4 4" xfId="3433" xr:uid="{00000000-0005-0000-0000-000044100000}"/>
    <cellStyle name="PH Number 3 4 4 2" xfId="4181" xr:uid="{00000000-0005-0000-0000-000045100000}"/>
    <cellStyle name="PH Number 3 5" xfId="3434" xr:uid="{00000000-0005-0000-0000-000046100000}"/>
    <cellStyle name="PH Number 3 5 2" xfId="3435" xr:uid="{00000000-0005-0000-0000-000047100000}"/>
    <cellStyle name="PH Number 3 5 3" xfId="3436" xr:uid="{00000000-0005-0000-0000-000048100000}"/>
    <cellStyle name="PH Number 3 5 4" xfId="3437" xr:uid="{00000000-0005-0000-0000-000049100000}"/>
    <cellStyle name="PH Number 3 5 4 2" xfId="4182" xr:uid="{00000000-0005-0000-0000-00004A100000}"/>
    <cellStyle name="PH Number 3 6" xfId="3438" xr:uid="{00000000-0005-0000-0000-00004B100000}"/>
    <cellStyle name="PH Number 3 6 2" xfId="3439" xr:uid="{00000000-0005-0000-0000-00004C100000}"/>
    <cellStyle name="PH Number 3 6 3" xfId="3440" xr:uid="{00000000-0005-0000-0000-00004D100000}"/>
    <cellStyle name="PH Number 3 6 3 2" xfId="4183" xr:uid="{00000000-0005-0000-0000-00004E100000}"/>
    <cellStyle name="PH Number 3 6 4" xfId="3441" xr:uid="{00000000-0005-0000-0000-00004F100000}"/>
    <cellStyle name="PH Number 3 7" xfId="3442" xr:uid="{00000000-0005-0000-0000-000050100000}"/>
    <cellStyle name="PH Number 3 8" xfId="3443" xr:uid="{00000000-0005-0000-0000-000051100000}"/>
    <cellStyle name="PH Number 3 8 2" xfId="4184" xr:uid="{00000000-0005-0000-0000-000052100000}"/>
    <cellStyle name="PH Number 4" xfId="3444" xr:uid="{00000000-0005-0000-0000-000053100000}"/>
    <cellStyle name="PH Number 4 2" xfId="3445" xr:uid="{00000000-0005-0000-0000-000054100000}"/>
    <cellStyle name="PH Number 4 2 2" xfId="3446" xr:uid="{00000000-0005-0000-0000-000055100000}"/>
    <cellStyle name="PH Number 4 2 3" xfId="3447" xr:uid="{00000000-0005-0000-0000-000056100000}"/>
    <cellStyle name="PH Number 4 2 4" xfId="3448" xr:uid="{00000000-0005-0000-0000-000057100000}"/>
    <cellStyle name="PH Number 4 3" xfId="3449" xr:uid="{00000000-0005-0000-0000-000058100000}"/>
    <cellStyle name="PH Number 4 4" xfId="3450" xr:uid="{00000000-0005-0000-0000-000059100000}"/>
    <cellStyle name="PH Number 4 5" xfId="3451" xr:uid="{00000000-0005-0000-0000-00005A100000}"/>
    <cellStyle name="PH Number 5" xfId="3452" xr:uid="{00000000-0005-0000-0000-00005B100000}"/>
    <cellStyle name="PrePop Currency (0)" xfId="639" xr:uid="{00000000-0005-0000-0000-00005C100000}"/>
    <cellStyle name="PrePop Currency (0) 2" xfId="640" xr:uid="{00000000-0005-0000-0000-00005D100000}"/>
    <cellStyle name="PrePop Currency (0) 2 2" xfId="3894" xr:uid="{00000000-0005-0000-0000-00005E100000}"/>
    <cellStyle name="PrePop Currency (0) 3" xfId="641" xr:uid="{00000000-0005-0000-0000-00005F100000}"/>
    <cellStyle name="PrePop Currency (0) 3 2" xfId="3895" xr:uid="{00000000-0005-0000-0000-000060100000}"/>
    <cellStyle name="PrePop Currency (0) 4" xfId="642" xr:uid="{00000000-0005-0000-0000-000061100000}"/>
    <cellStyle name="PrePop Currency (0) 4 2" xfId="3896" xr:uid="{00000000-0005-0000-0000-000062100000}"/>
    <cellStyle name="PrePop Currency (0) 5" xfId="643" xr:uid="{00000000-0005-0000-0000-000063100000}"/>
    <cellStyle name="PrePop Currency (0) 5 2" xfId="3897" xr:uid="{00000000-0005-0000-0000-000064100000}"/>
    <cellStyle name="PrePop Currency (0) 6" xfId="644" xr:uid="{00000000-0005-0000-0000-000065100000}"/>
    <cellStyle name="PrePop Currency (0) 6 2" xfId="3898" xr:uid="{00000000-0005-0000-0000-000066100000}"/>
    <cellStyle name="PrePop Currency (0) 7" xfId="3893" xr:uid="{00000000-0005-0000-0000-000067100000}"/>
    <cellStyle name="PrePop Currency (0)_2009-2011 Actual_Budget_Projections" xfId="645" xr:uid="{00000000-0005-0000-0000-000068100000}"/>
    <cellStyle name="PrePop Currency (2)" xfId="646" xr:uid="{00000000-0005-0000-0000-000069100000}"/>
    <cellStyle name="PrePop Currency (2) 2" xfId="647" xr:uid="{00000000-0005-0000-0000-00006A100000}"/>
    <cellStyle name="PrePop Currency (2) 2 2" xfId="3899" xr:uid="{00000000-0005-0000-0000-00006B100000}"/>
    <cellStyle name="PrePop Currency (2) 3" xfId="648" xr:uid="{00000000-0005-0000-0000-00006C100000}"/>
    <cellStyle name="PrePop Currency (2) 3 2" xfId="3900" xr:uid="{00000000-0005-0000-0000-00006D100000}"/>
    <cellStyle name="PrePop Currency (2) 4" xfId="649" xr:uid="{00000000-0005-0000-0000-00006E100000}"/>
    <cellStyle name="PrePop Currency (2) 4 2" xfId="3901" xr:uid="{00000000-0005-0000-0000-00006F100000}"/>
    <cellStyle name="PrePop Currency (2) 5" xfId="650" xr:uid="{00000000-0005-0000-0000-000070100000}"/>
    <cellStyle name="PrePop Currency (2) 5 2" xfId="3902" xr:uid="{00000000-0005-0000-0000-000071100000}"/>
    <cellStyle name="PrePop Currency (2) 6" xfId="651" xr:uid="{00000000-0005-0000-0000-000072100000}"/>
    <cellStyle name="PrePop Currency (2) 6 2" xfId="3903" xr:uid="{00000000-0005-0000-0000-000073100000}"/>
    <cellStyle name="PrePop Currency (2)_2009-2011 Actual_Budget_Projections" xfId="652" xr:uid="{00000000-0005-0000-0000-000074100000}"/>
    <cellStyle name="PrePop Units (0)" xfId="653" xr:uid="{00000000-0005-0000-0000-000075100000}"/>
    <cellStyle name="PrePop Units (0) 2" xfId="654" xr:uid="{00000000-0005-0000-0000-000076100000}"/>
    <cellStyle name="PrePop Units (0) 3" xfId="655" xr:uid="{00000000-0005-0000-0000-000077100000}"/>
    <cellStyle name="PrePop Units (0) 4" xfId="656" xr:uid="{00000000-0005-0000-0000-000078100000}"/>
    <cellStyle name="PrePop Units (0) 5" xfId="657" xr:uid="{00000000-0005-0000-0000-000079100000}"/>
    <cellStyle name="PrePop Units (0) 6" xfId="658" xr:uid="{00000000-0005-0000-0000-00007A100000}"/>
    <cellStyle name="PrePop Units (0)_2009-2011 Actual_Budget_Projections" xfId="659" xr:uid="{00000000-0005-0000-0000-00007B100000}"/>
    <cellStyle name="PrePop Units (1)" xfId="660" xr:uid="{00000000-0005-0000-0000-00007C100000}"/>
    <cellStyle name="PrePop Units (1) 2" xfId="661" xr:uid="{00000000-0005-0000-0000-00007D100000}"/>
    <cellStyle name="PrePop Units (1) 2 2" xfId="3904" xr:uid="{00000000-0005-0000-0000-00007E100000}"/>
    <cellStyle name="PrePop Units (1) 3" xfId="662" xr:uid="{00000000-0005-0000-0000-00007F100000}"/>
    <cellStyle name="PrePop Units (1) 3 2" xfId="3905" xr:uid="{00000000-0005-0000-0000-000080100000}"/>
    <cellStyle name="PrePop Units (1) 4" xfId="663" xr:uid="{00000000-0005-0000-0000-000081100000}"/>
    <cellStyle name="PrePop Units (1) 4 2" xfId="3906" xr:uid="{00000000-0005-0000-0000-000082100000}"/>
    <cellStyle name="PrePop Units (1) 5" xfId="664" xr:uid="{00000000-0005-0000-0000-000083100000}"/>
    <cellStyle name="PrePop Units (1) 5 2" xfId="3907" xr:uid="{00000000-0005-0000-0000-000084100000}"/>
    <cellStyle name="PrePop Units (1) 6" xfId="665" xr:uid="{00000000-0005-0000-0000-000085100000}"/>
    <cellStyle name="PrePop Units (1) 6 2" xfId="3908" xr:uid="{00000000-0005-0000-0000-000086100000}"/>
    <cellStyle name="PrePop Units (1)_2009-2011 Actual_Budget_Projections" xfId="666" xr:uid="{00000000-0005-0000-0000-000087100000}"/>
    <cellStyle name="PrePop Units (2)" xfId="667" xr:uid="{00000000-0005-0000-0000-000088100000}"/>
    <cellStyle name="PrePop Units (2) 2" xfId="668" xr:uid="{00000000-0005-0000-0000-000089100000}"/>
    <cellStyle name="PrePop Units (2) 2 2" xfId="3909" xr:uid="{00000000-0005-0000-0000-00008A100000}"/>
    <cellStyle name="PrePop Units (2) 3" xfId="669" xr:uid="{00000000-0005-0000-0000-00008B100000}"/>
    <cellStyle name="PrePop Units (2) 3 2" xfId="3910" xr:uid="{00000000-0005-0000-0000-00008C100000}"/>
    <cellStyle name="PrePop Units (2) 4" xfId="670" xr:uid="{00000000-0005-0000-0000-00008D100000}"/>
    <cellStyle name="PrePop Units (2) 4 2" xfId="3911" xr:uid="{00000000-0005-0000-0000-00008E100000}"/>
    <cellStyle name="PrePop Units (2) 5" xfId="671" xr:uid="{00000000-0005-0000-0000-00008F100000}"/>
    <cellStyle name="PrePop Units (2) 5 2" xfId="3912" xr:uid="{00000000-0005-0000-0000-000090100000}"/>
    <cellStyle name="PrePop Units (2) 6" xfId="672" xr:uid="{00000000-0005-0000-0000-000091100000}"/>
    <cellStyle name="PrePop Units (2) 6 2" xfId="3913" xr:uid="{00000000-0005-0000-0000-000092100000}"/>
    <cellStyle name="PrePop Units (2)_2009-2011 Actual_Budget_Projections" xfId="673" xr:uid="{00000000-0005-0000-0000-000093100000}"/>
    <cellStyle name="Product Header" xfId="674" xr:uid="{00000000-0005-0000-0000-000094100000}"/>
    <cellStyle name="PSChar" xfId="675" xr:uid="{00000000-0005-0000-0000-000095100000}"/>
    <cellStyle name="PSChar 2" xfId="3914" xr:uid="{00000000-0005-0000-0000-000096100000}"/>
    <cellStyle name="PSDate" xfId="676" xr:uid="{00000000-0005-0000-0000-000097100000}"/>
    <cellStyle name="PSDec" xfId="677" xr:uid="{00000000-0005-0000-0000-000098100000}"/>
    <cellStyle name="PSHeading" xfId="678" xr:uid="{00000000-0005-0000-0000-000099100000}"/>
    <cellStyle name="PSInt" xfId="679" xr:uid="{00000000-0005-0000-0000-00009A100000}"/>
    <cellStyle name="PSSpacer" xfId="680" xr:uid="{00000000-0005-0000-0000-00009B100000}"/>
    <cellStyle name="Pull Quotes" xfId="681" xr:uid="{00000000-0005-0000-0000-00009C100000}"/>
    <cellStyle name="Pull Quotes 2" xfId="3453" xr:uid="{00000000-0005-0000-0000-00009D100000}"/>
    <cellStyle name="Pull Quotes 2 2" xfId="3454" xr:uid="{00000000-0005-0000-0000-00009E100000}"/>
    <cellStyle name="Pull Quotes 2 2 2" xfId="3455" xr:uid="{00000000-0005-0000-0000-00009F100000}"/>
    <cellStyle name="Pull Quotes 2 2 2 2" xfId="3456" xr:uid="{00000000-0005-0000-0000-0000A0100000}"/>
    <cellStyle name="Pull Quotes 2 2 2 3" xfId="3457" xr:uid="{00000000-0005-0000-0000-0000A1100000}"/>
    <cellStyle name="Pull Quotes 2 2 2 4" xfId="3458" xr:uid="{00000000-0005-0000-0000-0000A2100000}"/>
    <cellStyle name="Pull Quotes 2 2 3" xfId="3459" xr:uid="{00000000-0005-0000-0000-0000A3100000}"/>
    <cellStyle name="Pull Quotes 2 2 4" xfId="3460" xr:uid="{00000000-0005-0000-0000-0000A4100000}"/>
    <cellStyle name="Pull Quotes 2 2 5" xfId="3461" xr:uid="{00000000-0005-0000-0000-0000A5100000}"/>
    <cellStyle name="Pull Quotes 2 3" xfId="3462" xr:uid="{00000000-0005-0000-0000-0000A6100000}"/>
    <cellStyle name="Pull Quotes 2 3 2" xfId="3463" xr:uid="{00000000-0005-0000-0000-0000A7100000}"/>
    <cellStyle name="Pull Quotes 2 3 2 2" xfId="3464" xr:uid="{00000000-0005-0000-0000-0000A8100000}"/>
    <cellStyle name="Pull Quotes 2 3 2 2 2" xfId="3465" xr:uid="{00000000-0005-0000-0000-0000A9100000}"/>
    <cellStyle name="Pull Quotes 2 3 2 2 3" xfId="3466" xr:uid="{00000000-0005-0000-0000-0000AA100000}"/>
    <cellStyle name="Pull Quotes 2 3 2 2 4" xfId="3467" xr:uid="{00000000-0005-0000-0000-0000AB100000}"/>
    <cellStyle name="Pull Quotes 2 3 2 2 4 2" xfId="4185" xr:uid="{00000000-0005-0000-0000-0000AC100000}"/>
    <cellStyle name="Pull Quotes 2 3 2 3" xfId="3468" xr:uid="{00000000-0005-0000-0000-0000AD100000}"/>
    <cellStyle name="Pull Quotes 2 3 2 4" xfId="3469" xr:uid="{00000000-0005-0000-0000-0000AE100000}"/>
    <cellStyle name="Pull Quotes 2 3 2 4 2" xfId="3470" xr:uid="{00000000-0005-0000-0000-0000AF100000}"/>
    <cellStyle name="Pull Quotes 2 3 2 4 3" xfId="3471" xr:uid="{00000000-0005-0000-0000-0000B0100000}"/>
    <cellStyle name="Pull Quotes 2 3 2 4 4" xfId="3472" xr:uid="{00000000-0005-0000-0000-0000B1100000}"/>
    <cellStyle name="Pull Quotes 2 3 2 4 4 2" xfId="4186" xr:uid="{00000000-0005-0000-0000-0000B2100000}"/>
    <cellStyle name="Pull Quotes 2 3 2 5" xfId="3473" xr:uid="{00000000-0005-0000-0000-0000B3100000}"/>
    <cellStyle name="Pull Quotes 2 3 2 5 2" xfId="3474" xr:uid="{00000000-0005-0000-0000-0000B4100000}"/>
    <cellStyle name="Pull Quotes 2 3 2 5 3" xfId="3475" xr:uid="{00000000-0005-0000-0000-0000B5100000}"/>
    <cellStyle name="Pull Quotes 2 3 2 5 3 2" xfId="4187" xr:uid="{00000000-0005-0000-0000-0000B6100000}"/>
    <cellStyle name="Pull Quotes 2 3 2 5 4" xfId="3476" xr:uid="{00000000-0005-0000-0000-0000B7100000}"/>
    <cellStyle name="Pull Quotes 2 3 2 6" xfId="3477" xr:uid="{00000000-0005-0000-0000-0000B8100000}"/>
    <cellStyle name="Pull Quotes 2 3 2 7" xfId="3478" xr:uid="{00000000-0005-0000-0000-0000B9100000}"/>
    <cellStyle name="Pull Quotes 2 3 2 7 2" xfId="4188" xr:uid="{00000000-0005-0000-0000-0000BA100000}"/>
    <cellStyle name="Pull Quotes 2 3 3" xfId="3479" xr:uid="{00000000-0005-0000-0000-0000BB100000}"/>
    <cellStyle name="Pull Quotes 2 3 3 2" xfId="3480" xr:uid="{00000000-0005-0000-0000-0000BC100000}"/>
    <cellStyle name="Pull Quotes 2 3 3 3" xfId="3481" xr:uid="{00000000-0005-0000-0000-0000BD100000}"/>
    <cellStyle name="Pull Quotes 2 3 3 4" xfId="3482" xr:uid="{00000000-0005-0000-0000-0000BE100000}"/>
    <cellStyle name="Pull Quotes 2 3 4" xfId="3483" xr:uid="{00000000-0005-0000-0000-0000BF100000}"/>
    <cellStyle name="Pull Quotes 2 3 4 2" xfId="3484" xr:uid="{00000000-0005-0000-0000-0000C0100000}"/>
    <cellStyle name="Pull Quotes 2 3 4 3" xfId="3485" xr:uid="{00000000-0005-0000-0000-0000C1100000}"/>
    <cellStyle name="Pull Quotes 2 3 4 4" xfId="3486" xr:uid="{00000000-0005-0000-0000-0000C2100000}"/>
    <cellStyle name="Pull Quotes 2 3 4 4 2" xfId="4189" xr:uid="{00000000-0005-0000-0000-0000C3100000}"/>
    <cellStyle name="Pull Quotes 2 3 5" xfId="3487" xr:uid="{00000000-0005-0000-0000-0000C4100000}"/>
    <cellStyle name="Pull Quotes 2 3 5 2" xfId="3488" xr:uid="{00000000-0005-0000-0000-0000C5100000}"/>
    <cellStyle name="Pull Quotes 2 3 5 3" xfId="3489" xr:uid="{00000000-0005-0000-0000-0000C6100000}"/>
    <cellStyle name="Pull Quotes 2 3 5 4" xfId="3490" xr:uid="{00000000-0005-0000-0000-0000C7100000}"/>
    <cellStyle name="Pull Quotes 2 3 5 4 2" xfId="4190" xr:uid="{00000000-0005-0000-0000-0000C8100000}"/>
    <cellStyle name="Pull Quotes 2 3 6" xfId="3491" xr:uid="{00000000-0005-0000-0000-0000C9100000}"/>
    <cellStyle name="Pull Quotes 2 3 6 2" xfId="3492" xr:uid="{00000000-0005-0000-0000-0000CA100000}"/>
    <cellStyle name="Pull Quotes 2 3 6 3" xfId="3493" xr:uid="{00000000-0005-0000-0000-0000CB100000}"/>
    <cellStyle name="Pull Quotes 2 3 6 3 2" xfId="4191" xr:uid="{00000000-0005-0000-0000-0000CC100000}"/>
    <cellStyle name="Pull Quotes 2 3 6 4" xfId="3494" xr:uid="{00000000-0005-0000-0000-0000CD100000}"/>
    <cellStyle name="Pull Quotes 2 3 7" xfId="3495" xr:uid="{00000000-0005-0000-0000-0000CE100000}"/>
    <cellStyle name="Pull Quotes 2 3 8" xfId="3496" xr:uid="{00000000-0005-0000-0000-0000CF100000}"/>
    <cellStyle name="Pull Quotes 2 3 8 2" xfId="4192" xr:uid="{00000000-0005-0000-0000-0000D0100000}"/>
    <cellStyle name="Pull Quotes 2 4" xfId="3497" xr:uid="{00000000-0005-0000-0000-0000D1100000}"/>
    <cellStyle name="Pull Quotes 3" xfId="3498" xr:uid="{00000000-0005-0000-0000-0000D2100000}"/>
    <cellStyle name="Pull Quotes 3 2" xfId="3499" xr:uid="{00000000-0005-0000-0000-0000D3100000}"/>
    <cellStyle name="Pull Quotes 3 2 2" xfId="3500" xr:uid="{00000000-0005-0000-0000-0000D4100000}"/>
    <cellStyle name="Pull Quotes 3 2 2 2" xfId="3501" xr:uid="{00000000-0005-0000-0000-0000D5100000}"/>
    <cellStyle name="Pull Quotes 3 2 2 3" xfId="3502" xr:uid="{00000000-0005-0000-0000-0000D6100000}"/>
    <cellStyle name="Pull Quotes 3 2 2 4" xfId="3503" xr:uid="{00000000-0005-0000-0000-0000D7100000}"/>
    <cellStyle name="Pull Quotes 3 2 2 4 2" xfId="4193" xr:uid="{00000000-0005-0000-0000-0000D8100000}"/>
    <cellStyle name="Pull Quotes 3 2 3" xfId="3504" xr:uid="{00000000-0005-0000-0000-0000D9100000}"/>
    <cellStyle name="Pull Quotes 3 2 4" xfId="3505" xr:uid="{00000000-0005-0000-0000-0000DA100000}"/>
    <cellStyle name="Pull Quotes 3 2 4 2" xfId="3506" xr:uid="{00000000-0005-0000-0000-0000DB100000}"/>
    <cellStyle name="Pull Quotes 3 2 4 3" xfId="3507" xr:uid="{00000000-0005-0000-0000-0000DC100000}"/>
    <cellStyle name="Pull Quotes 3 2 4 4" xfId="3508" xr:uid="{00000000-0005-0000-0000-0000DD100000}"/>
    <cellStyle name="Pull Quotes 3 2 4 4 2" xfId="4194" xr:uid="{00000000-0005-0000-0000-0000DE100000}"/>
    <cellStyle name="Pull Quotes 3 2 5" xfId="3509" xr:uid="{00000000-0005-0000-0000-0000DF100000}"/>
    <cellStyle name="Pull Quotes 3 2 5 2" xfId="3510" xr:uid="{00000000-0005-0000-0000-0000E0100000}"/>
    <cellStyle name="Pull Quotes 3 2 5 3" xfId="3511" xr:uid="{00000000-0005-0000-0000-0000E1100000}"/>
    <cellStyle name="Pull Quotes 3 2 5 3 2" xfId="4195" xr:uid="{00000000-0005-0000-0000-0000E2100000}"/>
    <cellStyle name="Pull Quotes 3 2 5 4" xfId="3512" xr:uid="{00000000-0005-0000-0000-0000E3100000}"/>
    <cellStyle name="Pull Quotes 3 2 6" xfId="3513" xr:uid="{00000000-0005-0000-0000-0000E4100000}"/>
    <cellStyle name="Pull Quotes 3 2 7" xfId="3514" xr:uid="{00000000-0005-0000-0000-0000E5100000}"/>
    <cellStyle name="Pull Quotes 3 2 7 2" xfId="4196" xr:uid="{00000000-0005-0000-0000-0000E6100000}"/>
    <cellStyle name="Pull Quotes 3 3" xfId="3515" xr:uid="{00000000-0005-0000-0000-0000E7100000}"/>
    <cellStyle name="Pull Quotes 3 3 2" xfId="3516" xr:uid="{00000000-0005-0000-0000-0000E8100000}"/>
    <cellStyle name="Pull Quotes 3 3 3" xfId="3517" xr:uid="{00000000-0005-0000-0000-0000E9100000}"/>
    <cellStyle name="Pull Quotes 3 3 4" xfId="3518" xr:uid="{00000000-0005-0000-0000-0000EA100000}"/>
    <cellStyle name="Pull Quotes 3 4" xfId="3519" xr:uid="{00000000-0005-0000-0000-0000EB100000}"/>
    <cellStyle name="Pull Quotes 3 4 2" xfId="3520" xr:uid="{00000000-0005-0000-0000-0000EC100000}"/>
    <cellStyle name="Pull Quotes 3 4 3" xfId="3521" xr:uid="{00000000-0005-0000-0000-0000ED100000}"/>
    <cellStyle name="Pull Quotes 3 4 4" xfId="3522" xr:uid="{00000000-0005-0000-0000-0000EE100000}"/>
    <cellStyle name="Pull Quotes 3 4 4 2" xfId="4197" xr:uid="{00000000-0005-0000-0000-0000EF100000}"/>
    <cellStyle name="Pull Quotes 3 5" xfId="3523" xr:uid="{00000000-0005-0000-0000-0000F0100000}"/>
    <cellStyle name="Pull Quotes 3 5 2" xfId="3524" xr:uid="{00000000-0005-0000-0000-0000F1100000}"/>
    <cellStyle name="Pull Quotes 3 5 3" xfId="3525" xr:uid="{00000000-0005-0000-0000-0000F2100000}"/>
    <cellStyle name="Pull Quotes 3 5 4" xfId="3526" xr:uid="{00000000-0005-0000-0000-0000F3100000}"/>
    <cellStyle name="Pull Quotes 3 5 4 2" xfId="4198" xr:uid="{00000000-0005-0000-0000-0000F4100000}"/>
    <cellStyle name="Pull Quotes 3 6" xfId="3527" xr:uid="{00000000-0005-0000-0000-0000F5100000}"/>
    <cellStyle name="Pull Quotes 3 6 2" xfId="3528" xr:uid="{00000000-0005-0000-0000-0000F6100000}"/>
    <cellStyle name="Pull Quotes 3 6 3" xfId="3529" xr:uid="{00000000-0005-0000-0000-0000F7100000}"/>
    <cellStyle name="Pull Quotes 3 6 3 2" xfId="4199" xr:uid="{00000000-0005-0000-0000-0000F8100000}"/>
    <cellStyle name="Pull Quotes 3 6 4" xfId="3530" xr:uid="{00000000-0005-0000-0000-0000F9100000}"/>
    <cellStyle name="Pull Quotes 3 7" xfId="3531" xr:uid="{00000000-0005-0000-0000-0000FA100000}"/>
    <cellStyle name="Pull Quotes 3 8" xfId="3532" xr:uid="{00000000-0005-0000-0000-0000FB100000}"/>
    <cellStyle name="Pull Quotes 3 8 2" xfId="4200" xr:uid="{00000000-0005-0000-0000-0000FC100000}"/>
    <cellStyle name="Pull Quotes 4" xfId="3533" xr:uid="{00000000-0005-0000-0000-0000FD100000}"/>
    <cellStyle name="Pull Quotes 4 2" xfId="3534" xr:uid="{00000000-0005-0000-0000-0000FE100000}"/>
    <cellStyle name="Pull Quotes 4 2 2" xfId="3535" xr:uid="{00000000-0005-0000-0000-0000FF100000}"/>
    <cellStyle name="Pull Quotes 4 2 3" xfId="3536" xr:uid="{00000000-0005-0000-0000-000000110000}"/>
    <cellStyle name="Pull Quotes 4 2 4" xfId="3537" xr:uid="{00000000-0005-0000-0000-000001110000}"/>
    <cellStyle name="Pull Quotes 4 3" xfId="3538" xr:uid="{00000000-0005-0000-0000-000002110000}"/>
    <cellStyle name="Pull Quotes 4 4" xfId="3539" xr:uid="{00000000-0005-0000-0000-000003110000}"/>
    <cellStyle name="Pull Quotes 4 5" xfId="3540" xr:uid="{00000000-0005-0000-0000-000004110000}"/>
    <cellStyle name="Pull Quotes 5" xfId="3541" xr:uid="{00000000-0005-0000-0000-000005110000}"/>
    <cellStyle name="regstoresfromspecstores" xfId="682" xr:uid="{00000000-0005-0000-0000-000006110000}"/>
    <cellStyle name="Reset  - Style7" xfId="3542" xr:uid="{00000000-0005-0000-0000-000007110000}"/>
    <cellStyle name="Reset - Style7" xfId="3543" xr:uid="{00000000-0005-0000-0000-000008110000}"/>
    <cellStyle name="results" xfId="683" xr:uid="{00000000-0005-0000-0000-000009110000}"/>
    <cellStyle name="RevList" xfId="684" xr:uid="{00000000-0005-0000-0000-00000A110000}"/>
    <cellStyle name="Senior Design Engineer" xfId="685" xr:uid="{00000000-0005-0000-0000-00000B110000}"/>
    <cellStyle name="Senior Design Engineer 2" xfId="686" xr:uid="{00000000-0005-0000-0000-00000C110000}"/>
    <cellStyle name="Senior Design Engineer 3" xfId="687" xr:uid="{00000000-0005-0000-0000-00000D110000}"/>
    <cellStyle name="Senior Design Engineer 4" xfId="688" xr:uid="{00000000-0005-0000-0000-00000E110000}"/>
    <cellStyle name="Senior Design Engineer 5" xfId="689" xr:uid="{00000000-0005-0000-0000-00000F110000}"/>
    <cellStyle name="Senior Design Engineer 6" xfId="690" xr:uid="{00000000-0005-0000-0000-000010110000}"/>
    <cellStyle name="Senior Design Engineer_2009-2011 Actual_Budget_Projections" xfId="691" xr:uid="{00000000-0005-0000-0000-000011110000}"/>
    <cellStyle name="SHADEDSTORES" xfId="692" xr:uid="{00000000-0005-0000-0000-000012110000}"/>
    <cellStyle name="ShadeLight" xfId="693" xr:uid="{00000000-0005-0000-0000-000013110000}"/>
    <cellStyle name="ShadeLight 2" xfId="694" xr:uid="{00000000-0005-0000-0000-000014110000}"/>
    <cellStyle name="ShadeLight 2 2" xfId="3916" xr:uid="{00000000-0005-0000-0000-000015110000}"/>
    <cellStyle name="ShadeLight 3" xfId="695" xr:uid="{00000000-0005-0000-0000-000016110000}"/>
    <cellStyle name="ShadeLight 3 2" xfId="3917" xr:uid="{00000000-0005-0000-0000-000017110000}"/>
    <cellStyle name="ShadeLight 4" xfId="696" xr:uid="{00000000-0005-0000-0000-000018110000}"/>
    <cellStyle name="ShadeLight 4 2" xfId="3918" xr:uid="{00000000-0005-0000-0000-000019110000}"/>
    <cellStyle name="ShadeLight 5" xfId="697" xr:uid="{00000000-0005-0000-0000-00001A110000}"/>
    <cellStyle name="ShadeLight 5 2" xfId="3919" xr:uid="{00000000-0005-0000-0000-00001B110000}"/>
    <cellStyle name="ShadeLight 6" xfId="698" xr:uid="{00000000-0005-0000-0000-00001C110000}"/>
    <cellStyle name="ShadeLight 6 2" xfId="3920" xr:uid="{00000000-0005-0000-0000-00001D110000}"/>
    <cellStyle name="ShadeLight 7" xfId="3915" xr:uid="{00000000-0005-0000-0000-00001E110000}"/>
    <cellStyle name="Sheet Title" xfId="699" xr:uid="{00000000-0005-0000-0000-00001F110000}"/>
    <cellStyle name="SheetHeading" xfId="700" xr:uid="{00000000-0005-0000-0000-000020110000}"/>
    <cellStyle name="SheetHeading 2" xfId="701" xr:uid="{00000000-0005-0000-0000-000021110000}"/>
    <cellStyle name="SheetHeading_2011 Decrements" xfId="702" xr:uid="{00000000-0005-0000-0000-000022110000}"/>
    <cellStyle name="Short $" xfId="703" xr:uid="{00000000-0005-0000-0000-000023110000}"/>
    <cellStyle name="Short $ 2" xfId="3921" xr:uid="{00000000-0005-0000-0000-000024110000}"/>
    <cellStyle name="Small" xfId="704" xr:uid="{00000000-0005-0000-0000-000025110000}"/>
    <cellStyle name="Small 2" xfId="705" xr:uid="{00000000-0005-0000-0000-000026110000}"/>
    <cellStyle name="Small 2 2" xfId="3923" xr:uid="{00000000-0005-0000-0000-000027110000}"/>
    <cellStyle name="Small 3" xfId="3922" xr:uid="{00000000-0005-0000-0000-000028110000}"/>
    <cellStyle name="Special" xfId="3544" xr:uid="{00000000-0005-0000-0000-000029110000}"/>
    <cellStyle name="Special 2" xfId="3545" xr:uid="{00000000-0005-0000-0000-00002A110000}"/>
    <cellStyle name="Special 2 2" xfId="3546" xr:uid="{00000000-0005-0000-0000-00002B110000}"/>
    <cellStyle name="Special 3" xfId="3547" xr:uid="{00000000-0005-0000-0000-00002C110000}"/>
    <cellStyle name="Special 3 2" xfId="3548" xr:uid="{00000000-0005-0000-0000-00002D110000}"/>
    <cellStyle name="Special 4" xfId="3549" xr:uid="{00000000-0005-0000-0000-00002E110000}"/>
    <cellStyle name="Special 4 2" xfId="3550" xr:uid="{00000000-0005-0000-0000-00002F110000}"/>
    <cellStyle name="Special 5" xfId="3551" xr:uid="{00000000-0005-0000-0000-000030110000}"/>
    <cellStyle name="Special 5 2" xfId="3552" xr:uid="{00000000-0005-0000-0000-000031110000}"/>
    <cellStyle name="Special 6" xfId="3553" xr:uid="{00000000-0005-0000-0000-000032110000}"/>
    <cellStyle name="Special1" xfId="3554" xr:uid="{00000000-0005-0000-0000-000033110000}"/>
    <cellStyle name="Special1 2" xfId="3555" xr:uid="{00000000-0005-0000-0000-000034110000}"/>
    <cellStyle name="Special1 2 2" xfId="3556" xr:uid="{00000000-0005-0000-0000-000035110000}"/>
    <cellStyle name="Special1 3" xfId="3557" xr:uid="{00000000-0005-0000-0000-000036110000}"/>
    <cellStyle name="Special1 3 2" xfId="3558" xr:uid="{00000000-0005-0000-0000-000037110000}"/>
    <cellStyle name="Special1 4" xfId="3559" xr:uid="{00000000-0005-0000-0000-000038110000}"/>
    <cellStyle name="Special1 4 2" xfId="3560" xr:uid="{00000000-0005-0000-0000-000039110000}"/>
    <cellStyle name="Special1 5" xfId="3561" xr:uid="{00000000-0005-0000-0000-00003A110000}"/>
    <cellStyle name="Special1 5 2" xfId="3562" xr:uid="{00000000-0005-0000-0000-00003B110000}"/>
    <cellStyle name="Special1 6" xfId="3563" xr:uid="{00000000-0005-0000-0000-00003C110000}"/>
    <cellStyle name="specstores" xfId="706" xr:uid="{00000000-0005-0000-0000-00003D110000}"/>
    <cellStyle name="Style 1" xfId="707" xr:uid="{00000000-0005-0000-0000-00003E110000}"/>
    <cellStyle name="Style 1 2" xfId="708" xr:uid="{00000000-0005-0000-0000-00003F110000}"/>
    <cellStyle name="Style 1 2 2" xfId="3924" xr:uid="{00000000-0005-0000-0000-000040110000}"/>
    <cellStyle name="Style 1_2011 Decrements" xfId="709" xr:uid="{00000000-0005-0000-0000-000041110000}"/>
    <cellStyle name="Style 22" xfId="3564" xr:uid="{00000000-0005-0000-0000-000042110000}"/>
    <cellStyle name="Style 22 2" xfId="3565" xr:uid="{00000000-0005-0000-0000-000043110000}"/>
    <cellStyle name="Style 23" xfId="3566" xr:uid="{00000000-0005-0000-0000-000044110000}"/>
    <cellStyle name="Style 26" xfId="3567" xr:uid="{00000000-0005-0000-0000-000045110000}"/>
    <cellStyle name="Style 26 2" xfId="3568" xr:uid="{00000000-0005-0000-0000-000046110000}"/>
    <cellStyle name="Style 26 2 2" xfId="3569" xr:uid="{00000000-0005-0000-0000-000047110000}"/>
    <cellStyle name="Style 26 3" xfId="3570" xr:uid="{00000000-0005-0000-0000-000048110000}"/>
    <cellStyle name="Style_18" xfId="710" xr:uid="{00000000-0005-0000-0000-000049110000}"/>
    <cellStyle name="Subtotal" xfId="711" xr:uid="{00000000-0005-0000-0000-00004A110000}"/>
    <cellStyle name="subtotal1" xfId="712" xr:uid="{00000000-0005-0000-0000-00004B110000}"/>
    <cellStyle name="TABLE" xfId="713" xr:uid="{00000000-0005-0000-0000-00004C110000}"/>
    <cellStyle name="Table  - Style6" xfId="3571" xr:uid="{00000000-0005-0000-0000-00004D110000}"/>
    <cellStyle name="Table  - Style6 2" xfId="3572" xr:uid="{00000000-0005-0000-0000-00004E110000}"/>
    <cellStyle name="Table  - Style6 3" xfId="3573" xr:uid="{00000000-0005-0000-0000-00004F110000}"/>
    <cellStyle name="Table  - Style6 4" xfId="3574" xr:uid="{00000000-0005-0000-0000-000050110000}"/>
    <cellStyle name="Table  - Style6 5" xfId="3575" xr:uid="{00000000-0005-0000-0000-000051110000}"/>
    <cellStyle name="Table  - Style6 6" xfId="3576" xr:uid="{00000000-0005-0000-0000-000052110000}"/>
    <cellStyle name="Table  - Style6 7" xfId="3577" xr:uid="{00000000-0005-0000-0000-000053110000}"/>
    <cellStyle name="Table - Style6" xfId="3578" xr:uid="{00000000-0005-0000-0000-000054110000}"/>
    <cellStyle name="task" xfId="3579" xr:uid="{00000000-0005-0000-0000-000055110000}"/>
    <cellStyle name="task 2" xfId="3580" xr:uid="{00000000-0005-0000-0000-000056110000}"/>
    <cellStyle name="task 2 2" xfId="3581" xr:uid="{00000000-0005-0000-0000-000057110000}"/>
    <cellStyle name="task 3" xfId="3582" xr:uid="{00000000-0005-0000-0000-000058110000}"/>
    <cellStyle name="task 3 2" xfId="3583" xr:uid="{00000000-0005-0000-0000-000059110000}"/>
    <cellStyle name="task 4" xfId="3584" xr:uid="{00000000-0005-0000-0000-00005A110000}"/>
    <cellStyle name="task 4 2" xfId="3585" xr:uid="{00000000-0005-0000-0000-00005B110000}"/>
    <cellStyle name="task 5" xfId="3586" xr:uid="{00000000-0005-0000-0000-00005C110000}"/>
    <cellStyle name="task 5 2" xfId="3587" xr:uid="{00000000-0005-0000-0000-00005D110000}"/>
    <cellStyle name="task 6" xfId="3588" xr:uid="{00000000-0005-0000-0000-00005E110000}"/>
    <cellStyle name="TEXT" xfId="714" xr:uid="{00000000-0005-0000-0000-00005F110000}"/>
    <cellStyle name="Text Indent A" xfId="715" xr:uid="{00000000-0005-0000-0000-000060110000}"/>
    <cellStyle name="Text Indent B" xfId="716" xr:uid="{00000000-0005-0000-0000-000061110000}"/>
    <cellStyle name="Text Indent B 2" xfId="717" xr:uid="{00000000-0005-0000-0000-000062110000}"/>
    <cellStyle name="Text Indent B 2 2" xfId="3926" xr:uid="{00000000-0005-0000-0000-000063110000}"/>
    <cellStyle name="Text Indent B 3" xfId="718" xr:uid="{00000000-0005-0000-0000-000064110000}"/>
    <cellStyle name="Text Indent B 3 2" xfId="3927" xr:uid="{00000000-0005-0000-0000-000065110000}"/>
    <cellStyle name="Text Indent B 4" xfId="719" xr:uid="{00000000-0005-0000-0000-000066110000}"/>
    <cellStyle name="Text Indent B 4 2" xfId="3928" xr:uid="{00000000-0005-0000-0000-000067110000}"/>
    <cellStyle name="Text Indent B 5" xfId="720" xr:uid="{00000000-0005-0000-0000-000068110000}"/>
    <cellStyle name="Text Indent B 5 2" xfId="3929" xr:uid="{00000000-0005-0000-0000-000069110000}"/>
    <cellStyle name="Text Indent B 6" xfId="721" xr:uid="{00000000-0005-0000-0000-00006A110000}"/>
    <cellStyle name="Text Indent B 6 2" xfId="3930" xr:uid="{00000000-0005-0000-0000-00006B110000}"/>
    <cellStyle name="Text Indent B 7" xfId="3925" xr:uid="{00000000-0005-0000-0000-00006C110000}"/>
    <cellStyle name="Text Indent B_2009-2011 Actual_Budget_Projections" xfId="722" xr:uid="{00000000-0005-0000-0000-00006D110000}"/>
    <cellStyle name="Text Indent C" xfId="723" xr:uid="{00000000-0005-0000-0000-00006E110000}"/>
    <cellStyle name="Text Indent C 2" xfId="724" xr:uid="{00000000-0005-0000-0000-00006F110000}"/>
    <cellStyle name="Text Indent C 2 2" xfId="3931" xr:uid="{00000000-0005-0000-0000-000070110000}"/>
    <cellStyle name="Text Indent C 3" xfId="725" xr:uid="{00000000-0005-0000-0000-000071110000}"/>
    <cellStyle name="Text Indent C 3 2" xfId="3932" xr:uid="{00000000-0005-0000-0000-000072110000}"/>
    <cellStyle name="Text Indent C 4" xfId="726" xr:uid="{00000000-0005-0000-0000-000073110000}"/>
    <cellStyle name="Text Indent C 4 2" xfId="3933" xr:uid="{00000000-0005-0000-0000-000074110000}"/>
    <cellStyle name="Text Indent C 5" xfId="727" xr:uid="{00000000-0005-0000-0000-000075110000}"/>
    <cellStyle name="Text Indent C 5 2" xfId="3934" xr:uid="{00000000-0005-0000-0000-000076110000}"/>
    <cellStyle name="Text Indent C 6" xfId="728" xr:uid="{00000000-0005-0000-0000-000077110000}"/>
    <cellStyle name="Text Indent C 6 2" xfId="3935" xr:uid="{00000000-0005-0000-0000-000078110000}"/>
    <cellStyle name="Text Indent C_2009-2011 Actual_Budget_Projections" xfId="729" xr:uid="{00000000-0005-0000-0000-000079110000}"/>
    <cellStyle name="TEXT_2003Projection Model(2%Margin)NoLockIn_9_5_02High" xfId="730" xr:uid="{00000000-0005-0000-0000-00007A110000}"/>
    <cellStyle name="times new roman" xfId="731" xr:uid="{00000000-0005-0000-0000-00007B110000}"/>
    <cellStyle name="Title" xfId="732" builtinId="15" customBuiltin="1"/>
    <cellStyle name="Title  - Style1" xfId="3589" xr:uid="{00000000-0005-0000-0000-00007D110000}"/>
    <cellStyle name="Title - Style1" xfId="3590" xr:uid="{00000000-0005-0000-0000-00007E110000}"/>
    <cellStyle name="Title 2" xfId="733" xr:uid="{00000000-0005-0000-0000-00007F110000}"/>
    <cellStyle name="Title 3" xfId="734" xr:uid="{00000000-0005-0000-0000-000080110000}"/>
    <cellStyle name="Title 4" xfId="735" xr:uid="{00000000-0005-0000-0000-000081110000}"/>
    <cellStyle name="Title 5" xfId="736" xr:uid="{00000000-0005-0000-0000-000082110000}"/>
    <cellStyle name="Title 6" xfId="737" xr:uid="{00000000-0005-0000-0000-000083110000}"/>
    <cellStyle name="Title 7" xfId="738" xr:uid="{00000000-0005-0000-0000-000084110000}"/>
    <cellStyle name="Titles" xfId="739" xr:uid="{00000000-0005-0000-0000-000085110000}"/>
    <cellStyle name="Titles 2" xfId="3591" xr:uid="{00000000-0005-0000-0000-000086110000}"/>
    <cellStyle name="Titles 2 2" xfId="3592" xr:uid="{00000000-0005-0000-0000-000087110000}"/>
    <cellStyle name="Titles 2 2 2" xfId="3593" xr:uid="{00000000-0005-0000-0000-000088110000}"/>
    <cellStyle name="Titles 2 2 2 2" xfId="3594" xr:uid="{00000000-0005-0000-0000-000089110000}"/>
    <cellStyle name="Titles 2 2 2 3" xfId="3595" xr:uid="{00000000-0005-0000-0000-00008A110000}"/>
    <cellStyle name="Titles 2 2 2 4" xfId="3596" xr:uid="{00000000-0005-0000-0000-00008B110000}"/>
    <cellStyle name="Titles 2 2 3" xfId="3597" xr:uid="{00000000-0005-0000-0000-00008C110000}"/>
    <cellStyle name="Titles 2 2 4" xfId="3598" xr:uid="{00000000-0005-0000-0000-00008D110000}"/>
    <cellStyle name="Titles 2 2 5" xfId="3599" xr:uid="{00000000-0005-0000-0000-00008E110000}"/>
    <cellStyle name="Titles 2 3" xfId="3600" xr:uid="{00000000-0005-0000-0000-00008F110000}"/>
    <cellStyle name="Titles 2 3 2" xfId="3601" xr:uid="{00000000-0005-0000-0000-000090110000}"/>
    <cellStyle name="Titles 2 3 2 2" xfId="3602" xr:uid="{00000000-0005-0000-0000-000091110000}"/>
    <cellStyle name="Titles 2 3 2 2 2" xfId="3603" xr:uid="{00000000-0005-0000-0000-000092110000}"/>
    <cellStyle name="Titles 2 3 2 2 3" xfId="3604" xr:uid="{00000000-0005-0000-0000-000093110000}"/>
    <cellStyle name="Titles 2 3 2 2 4" xfId="3605" xr:uid="{00000000-0005-0000-0000-000094110000}"/>
    <cellStyle name="Titles 2 3 2 2 4 2" xfId="4201" xr:uid="{00000000-0005-0000-0000-000095110000}"/>
    <cellStyle name="Titles 2 3 2 3" xfId="3606" xr:uid="{00000000-0005-0000-0000-000096110000}"/>
    <cellStyle name="Titles 2 3 2 4" xfId="3607" xr:uid="{00000000-0005-0000-0000-000097110000}"/>
    <cellStyle name="Titles 2 3 2 4 2" xfId="3608" xr:uid="{00000000-0005-0000-0000-000098110000}"/>
    <cellStyle name="Titles 2 3 2 4 3" xfId="3609" xr:uid="{00000000-0005-0000-0000-000099110000}"/>
    <cellStyle name="Titles 2 3 2 4 4" xfId="3610" xr:uid="{00000000-0005-0000-0000-00009A110000}"/>
    <cellStyle name="Titles 2 3 2 4 4 2" xfId="4202" xr:uid="{00000000-0005-0000-0000-00009B110000}"/>
    <cellStyle name="Titles 2 3 2 5" xfId="3611" xr:uid="{00000000-0005-0000-0000-00009C110000}"/>
    <cellStyle name="Titles 2 3 2 5 2" xfId="3612" xr:uid="{00000000-0005-0000-0000-00009D110000}"/>
    <cellStyle name="Titles 2 3 2 5 3" xfId="3613" xr:uid="{00000000-0005-0000-0000-00009E110000}"/>
    <cellStyle name="Titles 2 3 2 5 3 2" xfId="4203" xr:uid="{00000000-0005-0000-0000-00009F110000}"/>
    <cellStyle name="Titles 2 3 2 5 4" xfId="3614" xr:uid="{00000000-0005-0000-0000-0000A0110000}"/>
    <cellStyle name="Titles 2 3 2 6" xfId="3615" xr:uid="{00000000-0005-0000-0000-0000A1110000}"/>
    <cellStyle name="Titles 2 3 2 7" xfId="3616" xr:uid="{00000000-0005-0000-0000-0000A2110000}"/>
    <cellStyle name="Titles 2 3 2 7 2" xfId="4204" xr:uid="{00000000-0005-0000-0000-0000A3110000}"/>
    <cellStyle name="Titles 2 3 3" xfId="3617" xr:uid="{00000000-0005-0000-0000-0000A4110000}"/>
    <cellStyle name="Titles 2 3 3 2" xfId="3618" xr:uid="{00000000-0005-0000-0000-0000A5110000}"/>
    <cellStyle name="Titles 2 3 3 3" xfId="3619" xr:uid="{00000000-0005-0000-0000-0000A6110000}"/>
    <cellStyle name="Titles 2 3 3 4" xfId="3620" xr:uid="{00000000-0005-0000-0000-0000A7110000}"/>
    <cellStyle name="Titles 2 3 4" xfId="3621" xr:uid="{00000000-0005-0000-0000-0000A8110000}"/>
    <cellStyle name="Titles 2 3 4 2" xfId="3622" xr:uid="{00000000-0005-0000-0000-0000A9110000}"/>
    <cellStyle name="Titles 2 3 4 3" xfId="3623" xr:uid="{00000000-0005-0000-0000-0000AA110000}"/>
    <cellStyle name="Titles 2 3 4 4" xfId="3624" xr:uid="{00000000-0005-0000-0000-0000AB110000}"/>
    <cellStyle name="Titles 2 3 4 4 2" xfId="4205" xr:uid="{00000000-0005-0000-0000-0000AC110000}"/>
    <cellStyle name="Titles 2 3 5" xfId="3625" xr:uid="{00000000-0005-0000-0000-0000AD110000}"/>
    <cellStyle name="Titles 2 3 5 2" xfId="3626" xr:uid="{00000000-0005-0000-0000-0000AE110000}"/>
    <cellStyle name="Titles 2 3 5 3" xfId="3627" xr:uid="{00000000-0005-0000-0000-0000AF110000}"/>
    <cellStyle name="Titles 2 3 5 4" xfId="3628" xr:uid="{00000000-0005-0000-0000-0000B0110000}"/>
    <cellStyle name="Titles 2 3 5 4 2" xfId="4206" xr:uid="{00000000-0005-0000-0000-0000B1110000}"/>
    <cellStyle name="Titles 2 3 6" xfId="3629" xr:uid="{00000000-0005-0000-0000-0000B2110000}"/>
    <cellStyle name="Titles 2 3 6 2" xfId="3630" xr:uid="{00000000-0005-0000-0000-0000B3110000}"/>
    <cellStyle name="Titles 2 3 6 3" xfId="3631" xr:uid="{00000000-0005-0000-0000-0000B4110000}"/>
    <cellStyle name="Titles 2 3 6 3 2" xfId="4207" xr:uid="{00000000-0005-0000-0000-0000B5110000}"/>
    <cellStyle name="Titles 2 3 6 4" xfId="3632" xr:uid="{00000000-0005-0000-0000-0000B6110000}"/>
    <cellStyle name="Titles 2 3 7" xfId="3633" xr:uid="{00000000-0005-0000-0000-0000B7110000}"/>
    <cellStyle name="Titles 2 3 8" xfId="3634" xr:uid="{00000000-0005-0000-0000-0000B8110000}"/>
    <cellStyle name="Titles 2 3 8 2" xfId="4208" xr:uid="{00000000-0005-0000-0000-0000B9110000}"/>
    <cellStyle name="Titles 2 4" xfId="3635" xr:uid="{00000000-0005-0000-0000-0000BA110000}"/>
    <cellStyle name="Titles 3" xfId="3636" xr:uid="{00000000-0005-0000-0000-0000BB110000}"/>
    <cellStyle name="Titles 3 2" xfId="3637" xr:uid="{00000000-0005-0000-0000-0000BC110000}"/>
    <cellStyle name="Titles 3 2 2" xfId="3638" xr:uid="{00000000-0005-0000-0000-0000BD110000}"/>
    <cellStyle name="Titles 3 2 2 2" xfId="3639" xr:uid="{00000000-0005-0000-0000-0000BE110000}"/>
    <cellStyle name="Titles 3 2 2 3" xfId="3640" xr:uid="{00000000-0005-0000-0000-0000BF110000}"/>
    <cellStyle name="Titles 3 2 2 4" xfId="3641" xr:uid="{00000000-0005-0000-0000-0000C0110000}"/>
    <cellStyle name="Titles 3 2 2 4 2" xfId="4209" xr:uid="{00000000-0005-0000-0000-0000C1110000}"/>
    <cellStyle name="Titles 3 2 3" xfId="3642" xr:uid="{00000000-0005-0000-0000-0000C2110000}"/>
    <cellStyle name="Titles 3 2 4" xfId="3643" xr:uid="{00000000-0005-0000-0000-0000C3110000}"/>
    <cellStyle name="Titles 3 2 4 2" xfId="3644" xr:uid="{00000000-0005-0000-0000-0000C4110000}"/>
    <cellStyle name="Titles 3 2 4 3" xfId="3645" xr:uid="{00000000-0005-0000-0000-0000C5110000}"/>
    <cellStyle name="Titles 3 2 4 4" xfId="3646" xr:uid="{00000000-0005-0000-0000-0000C6110000}"/>
    <cellStyle name="Titles 3 2 4 4 2" xfId="4210" xr:uid="{00000000-0005-0000-0000-0000C7110000}"/>
    <cellStyle name="Titles 3 2 5" xfId="3647" xr:uid="{00000000-0005-0000-0000-0000C8110000}"/>
    <cellStyle name="Titles 3 2 5 2" xfId="3648" xr:uid="{00000000-0005-0000-0000-0000C9110000}"/>
    <cellStyle name="Titles 3 2 5 3" xfId="3649" xr:uid="{00000000-0005-0000-0000-0000CA110000}"/>
    <cellStyle name="Titles 3 2 5 3 2" xfId="4211" xr:uid="{00000000-0005-0000-0000-0000CB110000}"/>
    <cellStyle name="Titles 3 2 5 4" xfId="3650" xr:uid="{00000000-0005-0000-0000-0000CC110000}"/>
    <cellStyle name="Titles 3 2 6" xfId="3651" xr:uid="{00000000-0005-0000-0000-0000CD110000}"/>
    <cellStyle name="Titles 3 2 7" xfId="3652" xr:uid="{00000000-0005-0000-0000-0000CE110000}"/>
    <cellStyle name="Titles 3 2 7 2" xfId="4212" xr:uid="{00000000-0005-0000-0000-0000CF110000}"/>
    <cellStyle name="Titles 3 3" xfId="3653" xr:uid="{00000000-0005-0000-0000-0000D0110000}"/>
    <cellStyle name="Titles 3 3 2" xfId="3654" xr:uid="{00000000-0005-0000-0000-0000D1110000}"/>
    <cellStyle name="Titles 3 3 3" xfId="3655" xr:uid="{00000000-0005-0000-0000-0000D2110000}"/>
    <cellStyle name="Titles 3 3 4" xfId="3656" xr:uid="{00000000-0005-0000-0000-0000D3110000}"/>
    <cellStyle name="Titles 3 4" xfId="3657" xr:uid="{00000000-0005-0000-0000-0000D4110000}"/>
    <cellStyle name="Titles 3 4 2" xfId="3658" xr:uid="{00000000-0005-0000-0000-0000D5110000}"/>
    <cellStyle name="Titles 3 4 3" xfId="3659" xr:uid="{00000000-0005-0000-0000-0000D6110000}"/>
    <cellStyle name="Titles 3 4 4" xfId="3660" xr:uid="{00000000-0005-0000-0000-0000D7110000}"/>
    <cellStyle name="Titles 3 4 4 2" xfId="4213" xr:uid="{00000000-0005-0000-0000-0000D8110000}"/>
    <cellStyle name="Titles 3 5" xfId="3661" xr:uid="{00000000-0005-0000-0000-0000D9110000}"/>
    <cellStyle name="Titles 3 5 2" xfId="3662" xr:uid="{00000000-0005-0000-0000-0000DA110000}"/>
    <cellStyle name="Titles 3 5 3" xfId="3663" xr:uid="{00000000-0005-0000-0000-0000DB110000}"/>
    <cellStyle name="Titles 3 5 4" xfId="3664" xr:uid="{00000000-0005-0000-0000-0000DC110000}"/>
    <cellStyle name="Titles 3 5 4 2" xfId="4214" xr:uid="{00000000-0005-0000-0000-0000DD110000}"/>
    <cellStyle name="Titles 3 6" xfId="3665" xr:uid="{00000000-0005-0000-0000-0000DE110000}"/>
    <cellStyle name="Titles 3 6 2" xfId="3666" xr:uid="{00000000-0005-0000-0000-0000DF110000}"/>
    <cellStyle name="Titles 3 6 3" xfId="3667" xr:uid="{00000000-0005-0000-0000-0000E0110000}"/>
    <cellStyle name="Titles 3 6 3 2" xfId="4215" xr:uid="{00000000-0005-0000-0000-0000E1110000}"/>
    <cellStyle name="Titles 3 6 4" xfId="3668" xr:uid="{00000000-0005-0000-0000-0000E2110000}"/>
    <cellStyle name="Titles 3 7" xfId="3669" xr:uid="{00000000-0005-0000-0000-0000E3110000}"/>
    <cellStyle name="Titles 3 8" xfId="3670" xr:uid="{00000000-0005-0000-0000-0000E4110000}"/>
    <cellStyle name="Titles 3 8 2" xfId="4216" xr:uid="{00000000-0005-0000-0000-0000E5110000}"/>
    <cellStyle name="Titles 4" xfId="3671" xr:uid="{00000000-0005-0000-0000-0000E6110000}"/>
    <cellStyle name="Titles 4 2" xfId="3672" xr:uid="{00000000-0005-0000-0000-0000E7110000}"/>
    <cellStyle name="Titles 4 2 2" xfId="3673" xr:uid="{00000000-0005-0000-0000-0000E8110000}"/>
    <cellStyle name="Titles 4 2 3" xfId="3674" xr:uid="{00000000-0005-0000-0000-0000E9110000}"/>
    <cellStyle name="Titles 4 2 4" xfId="3675" xr:uid="{00000000-0005-0000-0000-0000EA110000}"/>
    <cellStyle name="Titles 4 3" xfId="3676" xr:uid="{00000000-0005-0000-0000-0000EB110000}"/>
    <cellStyle name="Titles 4 4" xfId="3677" xr:uid="{00000000-0005-0000-0000-0000EC110000}"/>
    <cellStyle name="Titles 4 5" xfId="3678" xr:uid="{00000000-0005-0000-0000-0000ED110000}"/>
    <cellStyle name="Titles 5" xfId="3679" xr:uid="{00000000-0005-0000-0000-0000EE110000}"/>
    <cellStyle name="TOC Text" xfId="740" xr:uid="{00000000-0005-0000-0000-0000EF110000}"/>
    <cellStyle name="Total" xfId="741" builtinId="25" customBuiltin="1"/>
    <cellStyle name="Total 2" xfId="742" xr:uid="{00000000-0005-0000-0000-0000F1110000}"/>
    <cellStyle name="Total 2 2" xfId="3680" xr:uid="{00000000-0005-0000-0000-0000F2110000}"/>
    <cellStyle name="Total 2 3" xfId="3681" xr:uid="{00000000-0005-0000-0000-0000F3110000}"/>
    <cellStyle name="Total 2 4" xfId="3682" xr:uid="{00000000-0005-0000-0000-0000F4110000}"/>
    <cellStyle name="Total 2 5" xfId="3683" xr:uid="{00000000-0005-0000-0000-0000F5110000}"/>
    <cellStyle name="Total 2 6" xfId="3684" xr:uid="{00000000-0005-0000-0000-0000F6110000}"/>
    <cellStyle name="Total 2 7" xfId="3685" xr:uid="{00000000-0005-0000-0000-0000F7110000}"/>
    <cellStyle name="Total 2 8" xfId="3686" xr:uid="{00000000-0005-0000-0000-0000F8110000}"/>
    <cellStyle name="Total 2 9" xfId="3687" xr:uid="{00000000-0005-0000-0000-0000F9110000}"/>
    <cellStyle name="Total 3" xfId="743" xr:uid="{00000000-0005-0000-0000-0000FA110000}"/>
    <cellStyle name="Total 4" xfId="744" xr:uid="{00000000-0005-0000-0000-0000FB110000}"/>
    <cellStyle name="Total 5" xfId="745" xr:uid="{00000000-0005-0000-0000-0000FC110000}"/>
    <cellStyle name="Total 6" xfId="746" xr:uid="{00000000-0005-0000-0000-0000FD110000}"/>
    <cellStyle name="Total 7" xfId="747" xr:uid="{00000000-0005-0000-0000-0000FE110000}"/>
    <cellStyle name="TotCo - Style5" xfId="3688" xr:uid="{00000000-0005-0000-0000-0000FF110000}"/>
    <cellStyle name="TotCol - Style5" xfId="3689" xr:uid="{00000000-0005-0000-0000-000000120000}"/>
    <cellStyle name="TotRo - Style4" xfId="3690" xr:uid="{00000000-0005-0000-0000-000001120000}"/>
    <cellStyle name="TotRow - Style4" xfId="3691" xr:uid="{00000000-0005-0000-0000-000002120000}"/>
    <cellStyle name="TotRow - Style4 2" xfId="3692" xr:uid="{00000000-0005-0000-0000-000003120000}"/>
    <cellStyle name="TotRow - Style4 3" xfId="3693" xr:uid="{00000000-0005-0000-0000-000004120000}"/>
    <cellStyle name="TotRow - Style4 4" xfId="3694" xr:uid="{00000000-0005-0000-0000-000005120000}"/>
    <cellStyle name="TotRow - Style4 5" xfId="3695" xr:uid="{00000000-0005-0000-0000-000006120000}"/>
    <cellStyle name="TotRow - Style4 6" xfId="3696" xr:uid="{00000000-0005-0000-0000-000007120000}"/>
    <cellStyle name="TotRow - Style4 7" xfId="3697" xr:uid="{00000000-0005-0000-0000-000008120000}"/>
    <cellStyle name="Warning Text" xfId="748" builtinId="11" customBuiltin="1"/>
    <cellStyle name="Warning Text 2" xfId="749" xr:uid="{00000000-0005-0000-0000-00000A120000}"/>
    <cellStyle name="West" xfId="750" xr:uid="{00000000-0005-0000-0000-00000B120000}"/>
    <cellStyle name="West 2" xfId="3936" xr:uid="{00000000-0005-0000-0000-00000C12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DDDDDD"/>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21578A"/>
      <rgbColor rgb="00333333"/>
    </indexedColors>
    <mruColors>
      <color rgb="FF0F3253"/>
      <color rgb="FFEA84D4"/>
      <color rgb="FF326295"/>
      <color rgb="FF6E6259"/>
      <color rgb="FF404040"/>
      <color rgb="FFEBE7E1"/>
      <color rgb="FFBFCED6"/>
      <color rgb="FFA7BFCD"/>
      <color rgb="FFD9C89E"/>
      <color rgb="FF7A9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50" Type="http://schemas.openxmlformats.org/officeDocument/2006/relationships/externalLink" Target="externalLinks/externalLink1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1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externalLink" Target="externalLinks/externalLink2.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0.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5.xml"/><Relationship Id="rId5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0</xdr:col>
      <xdr:colOff>36285</xdr:colOff>
      <xdr:row>0</xdr:row>
      <xdr:rowOff>1462</xdr:rowOff>
    </xdr:from>
    <xdr:to>
      <xdr:col>1</xdr:col>
      <xdr:colOff>3627</xdr:colOff>
      <xdr:row>32</xdr:row>
      <xdr:rowOff>9071</xdr:rowOff>
    </xdr:to>
    <xdr:sp macro="" textlink="">
      <xdr:nvSpPr>
        <xdr:cNvPr id="163" name="Rectangle 26">
          <a:extLst>
            <a:ext uri="{FF2B5EF4-FFF2-40B4-BE49-F238E27FC236}">
              <a16:creationId xmlns:a16="http://schemas.microsoft.com/office/drawing/2014/main" id="{EEFB763F-D258-2812-6E36-CC19EDA2F95E}"/>
            </a:ext>
          </a:extLst>
        </xdr:cNvPr>
        <xdr:cNvSpPr/>
      </xdr:nvSpPr>
      <xdr:spPr>
        <a:xfrm>
          <a:off x="36285" y="1462"/>
          <a:ext cx="11070771" cy="8534752"/>
        </a:xfrm>
        <a:prstGeom prst="rect">
          <a:avLst/>
        </a:prstGeom>
        <a:blipFill dpi="0" rotWithShape="1">
          <a:blip xmlns:r="http://schemas.openxmlformats.org/officeDocument/2006/relationships" r:embed="rId1">
            <a:alphaModFix amt="77000"/>
          </a:blip>
          <a:srcRect/>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oneCellAnchor>
    <xdr:from>
      <xdr:col>0</xdr:col>
      <xdr:colOff>2031186</xdr:colOff>
      <xdr:row>16</xdr:row>
      <xdr:rowOff>144992</xdr:rowOff>
    </xdr:from>
    <xdr:ext cx="7062832" cy="781111"/>
    <xdr:sp macro="" textlink="">
      <xdr:nvSpPr>
        <xdr:cNvPr id="23" name="TextBox 22">
          <a:extLst>
            <a:ext uri="{FF2B5EF4-FFF2-40B4-BE49-F238E27FC236}">
              <a16:creationId xmlns:a16="http://schemas.microsoft.com/office/drawing/2014/main" id="{20C19E8D-BB3F-709A-8234-0C794C727586}"/>
            </a:ext>
          </a:extLst>
        </xdr:cNvPr>
        <xdr:cNvSpPr txBox="1"/>
      </xdr:nvSpPr>
      <xdr:spPr>
        <a:xfrm>
          <a:off x="2031186" y="5084385"/>
          <a:ext cx="7062832" cy="78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4400" kern="1200">
              <a:solidFill>
                <a:sysClr val="windowText" lastClr="000000"/>
              </a:solidFill>
              <a:latin typeface="Aptos Display" panose="020B0004020202020204" pitchFamily="34" charset="0"/>
            </a:rPr>
            <a:t>Hendry</a:t>
          </a:r>
          <a:r>
            <a:rPr lang="en-US" sz="4400" kern="1200" baseline="0">
              <a:solidFill>
                <a:sysClr val="windowText" lastClr="000000"/>
              </a:solidFill>
              <a:latin typeface="Aptos Display" panose="020B0004020202020204" pitchFamily="34" charset="0"/>
            </a:rPr>
            <a:t> County School District</a:t>
          </a:r>
        </a:p>
      </xdr:txBody>
    </xdr:sp>
    <xdr:clientData/>
  </xdr:oneCellAnchor>
  <xdr:oneCellAnchor>
    <xdr:from>
      <xdr:col>0</xdr:col>
      <xdr:colOff>3129935</xdr:colOff>
      <xdr:row>20</xdr:row>
      <xdr:rowOff>45861</xdr:rowOff>
    </xdr:from>
    <xdr:ext cx="4839915" cy="1391535"/>
    <xdr:sp macro="" textlink="">
      <xdr:nvSpPr>
        <xdr:cNvPr id="26" name="TextBox 25">
          <a:extLst>
            <a:ext uri="{FF2B5EF4-FFF2-40B4-BE49-F238E27FC236}">
              <a16:creationId xmlns:a16="http://schemas.microsoft.com/office/drawing/2014/main" id="{5AB66CD9-FD94-5C40-F102-7F03F94C94D7}"/>
            </a:ext>
          </a:extLst>
        </xdr:cNvPr>
        <xdr:cNvSpPr txBox="1"/>
      </xdr:nvSpPr>
      <xdr:spPr>
        <a:xfrm>
          <a:off x="3129935" y="6019397"/>
          <a:ext cx="4839915" cy="13915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800" baseline="0">
              <a:solidFill>
                <a:sysClr val="windowText" lastClr="000000"/>
              </a:solidFill>
              <a:effectLst/>
              <a:latin typeface="Aptos Display" panose="020B0004020202020204" pitchFamily="34" charset="0"/>
              <a:ea typeface="+mn-ea"/>
              <a:cs typeface="+mn-cs"/>
            </a:rPr>
            <a:t>January 1, 2027 - December 31, 2027</a:t>
          </a:r>
        </a:p>
        <a:p>
          <a:pPr algn="ctr"/>
          <a:endParaRPr lang="en-US" sz="1800" baseline="0">
            <a:solidFill>
              <a:sysClr val="windowText" lastClr="000000"/>
            </a:solidFill>
            <a:effectLst/>
            <a:latin typeface="Aptos Display" panose="020B0004020202020204" pitchFamily="34" charset="0"/>
            <a:ea typeface="+mn-ea"/>
            <a:cs typeface="+mn-cs"/>
          </a:endParaRPr>
        </a:p>
        <a:p>
          <a:pPr algn="ctr"/>
          <a:r>
            <a:rPr lang="en-US" sz="1800" baseline="0">
              <a:solidFill>
                <a:sysClr val="windowText" lastClr="000000"/>
              </a:solidFill>
              <a:effectLst/>
              <a:latin typeface="Aptos Display" panose="020B0004020202020204" pitchFamily="34" charset="0"/>
              <a:ea typeface="+mn-ea"/>
              <a:cs typeface="+mn-cs"/>
            </a:rPr>
            <a:t>Presented by: Lexie Guanchez, Marketing Director</a:t>
          </a:r>
        </a:p>
        <a:p>
          <a:pPr algn="ctr"/>
          <a:r>
            <a:rPr lang="en-US" sz="1800" baseline="0">
              <a:solidFill>
                <a:sysClr val="windowText" lastClr="000000"/>
              </a:solidFill>
              <a:effectLst/>
              <a:latin typeface="Aptos Display" panose="020B0004020202020204" pitchFamily="34" charset="0"/>
              <a:ea typeface="+mn-ea"/>
              <a:cs typeface="+mn-cs"/>
            </a:rPr>
            <a:t>Julie Calvitt, VP of Account Management</a:t>
          </a:r>
          <a:endParaRPr lang="en-US" sz="1800">
            <a:solidFill>
              <a:sysClr val="windowText" lastClr="000000"/>
            </a:solidFill>
            <a:effectLst/>
            <a:latin typeface="Aptos Display" panose="020B0004020202020204" pitchFamily="34" charset="0"/>
          </a:endParaRPr>
        </a:p>
        <a:p>
          <a:endParaRPr lang="en-US" sz="1100" kern="1200"/>
        </a:p>
      </xdr:txBody>
    </xdr:sp>
    <xdr:clientData/>
  </xdr:oneCellAnchor>
  <xdr:oneCellAnchor>
    <xdr:from>
      <xdr:col>0</xdr:col>
      <xdr:colOff>84013</xdr:colOff>
      <xdr:row>0</xdr:row>
      <xdr:rowOff>231828</xdr:rowOff>
    </xdr:from>
    <xdr:ext cx="4006353" cy="1094146"/>
    <xdr:sp macro="" textlink="">
      <xdr:nvSpPr>
        <xdr:cNvPr id="39" name="TextBox 27">
          <a:extLst>
            <a:ext uri="{FF2B5EF4-FFF2-40B4-BE49-F238E27FC236}">
              <a16:creationId xmlns:a16="http://schemas.microsoft.com/office/drawing/2014/main" id="{831A0C81-FCE1-47EB-B78F-DCDBB2FA26F8}"/>
            </a:ext>
          </a:extLst>
        </xdr:cNvPr>
        <xdr:cNvSpPr txBox="1"/>
      </xdr:nvSpPr>
      <xdr:spPr>
        <a:xfrm>
          <a:off x="84013" y="231828"/>
          <a:ext cx="4006353" cy="10941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3200" b="1" kern="1200">
              <a:solidFill>
                <a:schemeClr val="bg1"/>
              </a:solidFill>
              <a:latin typeface="Aptos Display" panose="020B0004020202020204" pitchFamily="34" charset="0"/>
            </a:rPr>
            <a:t>Employee</a:t>
          </a:r>
          <a:r>
            <a:rPr lang="en-US" sz="3200" b="1" kern="1200" baseline="0">
              <a:solidFill>
                <a:schemeClr val="bg1"/>
              </a:solidFill>
              <a:latin typeface="Aptos Display" panose="020B0004020202020204" pitchFamily="34" charset="0"/>
            </a:rPr>
            <a:t> Benefits</a:t>
          </a:r>
        </a:p>
        <a:p>
          <a:r>
            <a:rPr lang="en-US" sz="3200" b="1" kern="1200" baseline="0">
              <a:solidFill>
                <a:schemeClr val="bg1"/>
              </a:solidFill>
              <a:latin typeface="Aptos Display" panose="020B0004020202020204" pitchFamily="34" charset="0"/>
            </a:rPr>
            <a:t>Renewal Presentation</a:t>
          </a:r>
          <a:endParaRPr lang="en-US" sz="3200" b="1" kern="1200">
            <a:solidFill>
              <a:schemeClr val="bg1"/>
            </a:solidFill>
            <a:latin typeface="Aptos Display" panose="020B0004020202020204" pitchFamily="34" charset="0"/>
          </a:endParaRPr>
        </a:p>
      </xdr:txBody>
    </xdr:sp>
    <xdr:clientData/>
  </xdr:oneCellAnchor>
  <xdr:twoCellAnchor editAs="oneCell">
    <xdr:from>
      <xdr:col>0</xdr:col>
      <xdr:colOff>7789288</xdr:colOff>
      <xdr:row>27</xdr:row>
      <xdr:rowOff>68035</xdr:rowOff>
    </xdr:from>
    <xdr:to>
      <xdr:col>0</xdr:col>
      <xdr:colOff>10772129</xdr:colOff>
      <xdr:row>30</xdr:row>
      <xdr:rowOff>27213</xdr:rowOff>
    </xdr:to>
    <xdr:pic>
      <xdr:nvPicPr>
        <xdr:cNvPr id="2" name="Picture 1">
          <a:extLst>
            <a:ext uri="{FF2B5EF4-FFF2-40B4-BE49-F238E27FC236}">
              <a16:creationId xmlns:a16="http://schemas.microsoft.com/office/drawing/2014/main" id="{5424FD1D-8636-4A21-B5CB-47250A8B64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9288" y="7538356"/>
          <a:ext cx="2982841" cy="612321"/>
        </a:xfrm>
        <a:prstGeom prst="rect">
          <a:avLst/>
        </a:prstGeom>
      </xdr:spPr>
    </xdr:pic>
    <xdr:clientData/>
  </xdr:twoCellAnchor>
  <xdr:twoCellAnchor editAs="oneCell">
    <xdr:from>
      <xdr:col>0</xdr:col>
      <xdr:colOff>4301652</xdr:colOff>
      <xdr:row>4</xdr:row>
      <xdr:rowOff>243213</xdr:rowOff>
    </xdr:from>
    <xdr:to>
      <xdr:col>0</xdr:col>
      <xdr:colOff>7279821</xdr:colOff>
      <xdr:row>16</xdr:row>
      <xdr:rowOff>13297</xdr:rowOff>
    </xdr:to>
    <xdr:pic>
      <xdr:nvPicPr>
        <xdr:cNvPr id="4" name="Picture 3">
          <a:extLst>
            <a:ext uri="{FF2B5EF4-FFF2-40B4-BE49-F238E27FC236}">
              <a16:creationId xmlns:a16="http://schemas.microsoft.com/office/drawing/2014/main" id="{669B5C06-6AC3-C48C-100E-4A3707B751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301652" y="1984927"/>
          <a:ext cx="2978169" cy="2967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11545</xdr:rowOff>
    </xdr:from>
    <xdr:ext cx="11620499" cy="4004661"/>
    <xdr:pic>
      <xdr:nvPicPr>
        <xdr:cNvPr id="2" name="Picture 1">
          <a:extLst>
            <a:ext uri="{FF2B5EF4-FFF2-40B4-BE49-F238E27FC236}">
              <a16:creationId xmlns:a16="http://schemas.microsoft.com/office/drawing/2014/main" id="{4CCCB814-6B53-4288-A89C-AB00F3B1FE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9638"/>
        <a:stretch/>
      </xdr:blipFill>
      <xdr:spPr>
        <a:xfrm>
          <a:off x="0" y="11545"/>
          <a:ext cx="11620499" cy="4004661"/>
        </a:xfrm>
        <a:prstGeom prst="rect">
          <a:avLst/>
        </a:prstGeom>
      </xdr:spPr>
    </xdr:pic>
    <xdr:clientData/>
  </xdr:oneCellAnchor>
  <xdr:oneCellAnchor>
    <xdr:from>
      <xdr:col>0</xdr:col>
      <xdr:colOff>9138470</xdr:colOff>
      <xdr:row>23</xdr:row>
      <xdr:rowOff>236395</xdr:rowOff>
    </xdr:from>
    <xdr:ext cx="1998899" cy="756513"/>
    <xdr:pic>
      <xdr:nvPicPr>
        <xdr:cNvPr id="3" name="Picture 2">
          <a:extLst>
            <a:ext uri="{FF2B5EF4-FFF2-40B4-BE49-F238E27FC236}">
              <a16:creationId xmlns:a16="http://schemas.microsoft.com/office/drawing/2014/main" id="{3B066283-A392-41F1-B551-0F34ACFE83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38470" y="7440759"/>
          <a:ext cx="1998899" cy="756513"/>
        </a:xfrm>
        <a:prstGeom prst="rect">
          <a:avLst/>
        </a:prstGeom>
      </xdr:spPr>
    </xdr:pic>
    <xdr:clientData/>
  </xdr:oneCellAnchor>
  <xdr:twoCellAnchor>
    <xdr:from>
      <xdr:col>0</xdr:col>
      <xdr:colOff>7522091</xdr:colOff>
      <xdr:row>31</xdr:row>
      <xdr:rowOff>131381</xdr:rowOff>
    </xdr:from>
    <xdr:to>
      <xdr:col>0</xdr:col>
      <xdr:colOff>7522091</xdr:colOff>
      <xdr:row>49</xdr:row>
      <xdr:rowOff>117930</xdr:rowOff>
    </xdr:to>
    <xdr:cxnSp macro="">
      <xdr:nvCxnSpPr>
        <xdr:cNvPr id="4" name="Straight Connector 3">
          <a:extLst>
            <a:ext uri="{FF2B5EF4-FFF2-40B4-BE49-F238E27FC236}">
              <a16:creationId xmlns:a16="http://schemas.microsoft.com/office/drawing/2014/main" id="{85277EB6-468E-4644-98C1-91D7F6B5311D}"/>
            </a:ext>
          </a:extLst>
        </xdr:cNvPr>
        <xdr:cNvCxnSpPr/>
      </xdr:nvCxnSpPr>
      <xdr:spPr>
        <a:xfrm>
          <a:off x="7522091" y="9132506"/>
          <a:ext cx="0" cy="3415549"/>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276882</xdr:colOff>
      <xdr:row>0</xdr:row>
      <xdr:rowOff>189296</xdr:rowOff>
    </xdr:from>
    <xdr:to>
      <xdr:col>0</xdr:col>
      <xdr:colOff>4124325</xdr:colOff>
      <xdr:row>8</xdr:row>
      <xdr:rowOff>21896</xdr:rowOff>
    </xdr:to>
    <xdr:sp macro="" textlink="">
      <xdr:nvSpPr>
        <xdr:cNvPr id="5" name="TextBox 4">
          <a:extLst>
            <a:ext uri="{FF2B5EF4-FFF2-40B4-BE49-F238E27FC236}">
              <a16:creationId xmlns:a16="http://schemas.microsoft.com/office/drawing/2014/main" id="{C298DD63-DE1C-46E8-85D5-1208BDF9E188}"/>
            </a:ext>
          </a:extLst>
        </xdr:cNvPr>
        <xdr:cNvSpPr txBox="1"/>
      </xdr:nvSpPr>
      <xdr:spPr>
        <a:xfrm>
          <a:off x="276882" y="189296"/>
          <a:ext cx="3847443" cy="252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4400">
              <a:solidFill>
                <a:schemeClr val="bg1"/>
              </a:solidFill>
              <a:latin typeface="Georgia Pro" panose="02040502050405020303" pitchFamily="18" charset="0"/>
              <a:cs typeface="Arial" panose="020B0604020202020204" pitchFamily="34" charset="0"/>
            </a:rPr>
            <a:t>Employee</a:t>
          </a:r>
          <a:r>
            <a:rPr lang="en-US" sz="4400" baseline="0">
              <a:solidFill>
                <a:schemeClr val="bg1"/>
              </a:solidFill>
              <a:latin typeface="Georgia Pro" panose="02040502050405020303" pitchFamily="18" charset="0"/>
              <a:cs typeface="Arial" panose="020B0604020202020204" pitchFamily="34" charset="0"/>
            </a:rPr>
            <a:t> </a:t>
          </a:r>
        </a:p>
        <a:p>
          <a:pPr algn="l"/>
          <a:endParaRPr lang="en-US" sz="500" baseline="0">
            <a:solidFill>
              <a:schemeClr val="bg1"/>
            </a:solidFill>
            <a:latin typeface="Georgia Pro" panose="02040502050405020303" pitchFamily="18" charset="0"/>
            <a:cs typeface="Arial" panose="020B0604020202020204" pitchFamily="34" charset="0"/>
          </a:endParaRPr>
        </a:p>
        <a:p>
          <a:pPr algn="l"/>
          <a:r>
            <a:rPr lang="en-US" sz="4400" baseline="0">
              <a:solidFill>
                <a:schemeClr val="bg1"/>
              </a:solidFill>
              <a:latin typeface="Georgia Pro" panose="02040502050405020303" pitchFamily="18" charset="0"/>
              <a:cs typeface="Arial" panose="020B0604020202020204" pitchFamily="34" charset="0"/>
            </a:rPr>
            <a:t>Benefits </a:t>
          </a:r>
        </a:p>
        <a:p>
          <a:pPr algn="l"/>
          <a:endParaRPr lang="en-US" sz="500" baseline="0">
            <a:solidFill>
              <a:schemeClr val="bg1"/>
            </a:solidFill>
            <a:latin typeface="Georgia Pro" panose="02040502050405020303" pitchFamily="18" charset="0"/>
            <a:cs typeface="Arial" panose="020B0604020202020204" pitchFamily="34" charset="0"/>
          </a:endParaRPr>
        </a:p>
        <a:p>
          <a:pPr algn="l"/>
          <a:r>
            <a:rPr lang="en-US" sz="4400" baseline="0">
              <a:solidFill>
                <a:schemeClr val="bg1"/>
              </a:solidFill>
              <a:latin typeface="Georgia Pro" panose="02040502050405020303" pitchFamily="18" charset="0"/>
              <a:cs typeface="Arial" panose="020B0604020202020204" pitchFamily="34" charset="0"/>
            </a:rPr>
            <a:t>Analysis</a:t>
          </a:r>
          <a:endParaRPr lang="en-US" sz="4400">
            <a:solidFill>
              <a:schemeClr val="bg1"/>
            </a:solidFill>
            <a:latin typeface="Georgia Pro" panose="02040502050405020303" pitchFamily="18" charset="0"/>
            <a:cs typeface="Arial" panose="020B0604020202020204" pitchFamily="34" charset="0"/>
          </a:endParaRPr>
        </a:p>
      </xdr:txBody>
    </xdr:sp>
    <xdr:clientData/>
  </xdr:twoCellAnchor>
  <xdr:twoCellAnchor editAs="oneCell">
    <xdr:from>
      <xdr:col>2</xdr:col>
      <xdr:colOff>585108</xdr:colOff>
      <xdr:row>0</xdr:row>
      <xdr:rowOff>557893</xdr:rowOff>
    </xdr:from>
    <xdr:to>
      <xdr:col>6</xdr:col>
      <xdr:colOff>48986</xdr:colOff>
      <xdr:row>7</xdr:row>
      <xdr:rowOff>8164</xdr:rowOff>
    </xdr:to>
    <xdr:pic>
      <xdr:nvPicPr>
        <xdr:cNvPr id="6" name="Picture 5" descr="Foundation Risk Partners | LinkedIn">
          <a:extLst>
            <a:ext uri="{FF2B5EF4-FFF2-40B4-BE49-F238E27FC236}">
              <a16:creationId xmlns:a16="http://schemas.microsoft.com/office/drawing/2014/main" id="{40BBDA0D-221B-44DA-9977-DFA2B58008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00858" y="557893"/>
          <a:ext cx="1902278" cy="1898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517071</xdr:colOff>
      <xdr:row>7</xdr:row>
      <xdr:rowOff>151314</xdr:rowOff>
    </xdr:from>
    <xdr:to>
      <xdr:col>9</xdr:col>
      <xdr:colOff>193220</xdr:colOff>
      <xdr:row>13</xdr:row>
      <xdr:rowOff>77560</xdr:rowOff>
    </xdr:to>
    <xdr:pic>
      <xdr:nvPicPr>
        <xdr:cNvPr id="7" name="Picture 6" descr="Foundation Risk Partners">
          <a:extLst>
            <a:ext uri="{FF2B5EF4-FFF2-40B4-BE49-F238E27FC236}">
              <a16:creationId xmlns:a16="http://schemas.microsoft.com/office/drawing/2014/main" id="{6F753F2F-F60C-4140-A6EA-A0CEEF203E2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32821" y="2599239"/>
          <a:ext cx="3943349" cy="1412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13</xdr:row>
      <xdr:rowOff>149678</xdr:rowOff>
    </xdr:from>
    <xdr:to>
      <xdr:col>8</xdr:col>
      <xdr:colOff>389281</xdr:colOff>
      <xdr:row>18</xdr:row>
      <xdr:rowOff>87426</xdr:rowOff>
    </xdr:to>
    <xdr:pic>
      <xdr:nvPicPr>
        <xdr:cNvPr id="8" name="Picture 7" descr="Corporate Synergies (@Corp_Syn) / X">
          <a:extLst>
            <a:ext uri="{FF2B5EF4-FFF2-40B4-BE49-F238E27FC236}">
              <a16:creationId xmlns:a16="http://schemas.microsoft.com/office/drawing/2014/main" id="{1951CDF4-6E96-494B-99FE-F09CBB96060B}"/>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23770" b="21312"/>
        <a:stretch/>
      </xdr:blipFill>
      <xdr:spPr bwMode="auto">
        <a:xfrm>
          <a:off x="12420600" y="4083503"/>
          <a:ext cx="3342031" cy="1899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231322</xdr:colOff>
      <xdr:row>23</xdr:row>
      <xdr:rowOff>54429</xdr:rowOff>
    </xdr:from>
    <xdr:to>
      <xdr:col>6</xdr:col>
      <xdr:colOff>402771</xdr:colOff>
      <xdr:row>27</xdr:row>
      <xdr:rowOff>160792</xdr:rowOff>
    </xdr:to>
    <xdr:pic>
      <xdr:nvPicPr>
        <xdr:cNvPr id="9" name="Picture 8" descr="Cornell Insurance Services - New Jersey Business Insurance">
          <a:extLst>
            <a:ext uri="{FF2B5EF4-FFF2-40B4-BE49-F238E27FC236}">
              <a16:creationId xmlns:a16="http://schemas.microsoft.com/office/drawing/2014/main" id="{2A3C6F59-E438-4C40-8181-38B09B05BD7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556672" y="7188654"/>
          <a:ext cx="2000249" cy="1182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285751</xdr:colOff>
      <xdr:row>0</xdr:row>
      <xdr:rowOff>551875</xdr:rowOff>
    </xdr:from>
    <xdr:to>
      <xdr:col>9</xdr:col>
      <xdr:colOff>373743</xdr:colOff>
      <xdr:row>7</xdr:row>
      <xdr:rowOff>28870</xdr:rowOff>
    </xdr:to>
    <xdr:pic>
      <xdr:nvPicPr>
        <xdr:cNvPr id="10" name="Picture 9" descr="D.W. Van Dyke &amp; Co. | LinkedIn">
          <a:extLst>
            <a:ext uri="{FF2B5EF4-FFF2-40B4-BE49-F238E27FC236}">
              <a16:creationId xmlns:a16="http://schemas.microsoft.com/office/drawing/2014/main" id="{04DE8C1B-F125-47D6-867B-29925229D6F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4439901" y="551875"/>
          <a:ext cx="1916792" cy="192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489857</xdr:colOff>
      <xdr:row>0</xdr:row>
      <xdr:rowOff>538805</xdr:rowOff>
    </xdr:from>
    <xdr:to>
      <xdr:col>13</xdr:col>
      <xdr:colOff>64406</xdr:colOff>
      <xdr:row>7</xdr:row>
      <xdr:rowOff>126090</xdr:rowOff>
    </xdr:to>
    <xdr:pic>
      <xdr:nvPicPr>
        <xdr:cNvPr id="11" name="Picture 10" descr="Eagle Rock Management">
          <a:extLst>
            <a:ext uri="{FF2B5EF4-FFF2-40B4-BE49-F238E27FC236}">
              <a16:creationId xmlns:a16="http://schemas.microsoft.com/office/drawing/2014/main" id="{4F956DD8-D5EB-4EC0-8318-57539EB7F61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6472807" y="538805"/>
          <a:ext cx="2012949" cy="2035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122465</xdr:colOff>
      <xdr:row>13</xdr:row>
      <xdr:rowOff>147127</xdr:rowOff>
    </xdr:from>
    <xdr:to>
      <xdr:col>12</xdr:col>
      <xdr:colOff>122465</xdr:colOff>
      <xdr:row>18</xdr:row>
      <xdr:rowOff>86972</xdr:rowOff>
    </xdr:to>
    <xdr:pic>
      <xdr:nvPicPr>
        <xdr:cNvPr id="12" name="Picture 11" descr="Fairview Insurance Agency - Apps on Google Play">
          <a:extLst>
            <a:ext uri="{FF2B5EF4-FFF2-40B4-BE49-F238E27FC236}">
              <a16:creationId xmlns:a16="http://schemas.microsoft.com/office/drawing/2014/main" id="{40C046E7-7461-402C-B1C7-61139E6183F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6105415" y="4080952"/>
          <a:ext cx="1828800" cy="1901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340178</xdr:colOff>
      <xdr:row>8</xdr:row>
      <xdr:rowOff>186130</xdr:rowOff>
    </xdr:from>
    <xdr:to>
      <xdr:col>15</xdr:col>
      <xdr:colOff>216804</xdr:colOff>
      <xdr:row>12</xdr:row>
      <xdr:rowOff>2418</xdr:rowOff>
    </xdr:to>
    <xdr:pic>
      <xdr:nvPicPr>
        <xdr:cNvPr id="13" name="Picture 12" descr="Foundation Risk Partners">
          <a:extLst>
            <a:ext uri="{FF2B5EF4-FFF2-40B4-BE49-F238E27FC236}">
              <a16:creationId xmlns:a16="http://schemas.microsoft.com/office/drawing/2014/main" id="{A7641A2F-FF80-448E-B3EE-39FD3C102D4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6323128" y="2881705"/>
          <a:ext cx="3534226" cy="80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362389</xdr:colOff>
      <xdr:row>23</xdr:row>
      <xdr:rowOff>13607</xdr:rowOff>
    </xdr:from>
    <xdr:to>
      <xdr:col>12</xdr:col>
      <xdr:colOff>312963</xdr:colOff>
      <xdr:row>28</xdr:row>
      <xdr:rowOff>28119</xdr:rowOff>
    </xdr:to>
    <xdr:pic>
      <xdr:nvPicPr>
        <xdr:cNvPr id="14" name="Picture 13" descr="Gary Wood Associates | The New Wave in Benefits">
          <a:extLst>
            <a:ext uri="{FF2B5EF4-FFF2-40B4-BE49-F238E27FC236}">
              <a16:creationId xmlns:a16="http://schemas.microsoft.com/office/drawing/2014/main" id="{7D13A1CD-96D3-45BC-9381-00CC6DD0C95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5126139" y="7147832"/>
          <a:ext cx="2998574" cy="1338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449036</xdr:colOff>
      <xdr:row>13</xdr:row>
      <xdr:rowOff>273340</xdr:rowOff>
    </xdr:from>
    <xdr:to>
      <xdr:col>19</xdr:col>
      <xdr:colOff>353786</xdr:colOff>
      <xdr:row>16</xdr:row>
      <xdr:rowOff>382928</xdr:rowOff>
    </xdr:to>
    <xdr:pic>
      <xdr:nvPicPr>
        <xdr:cNvPr id="15" name="Picture 14" descr="Genatt V Insurance Solutions">
          <a:extLst>
            <a:ext uri="{FF2B5EF4-FFF2-40B4-BE49-F238E27FC236}">
              <a16:creationId xmlns:a16="http://schemas.microsoft.com/office/drawing/2014/main" id="{1A0A31E3-E7B3-457D-AF7C-F855949F08D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8260786" y="4207165"/>
          <a:ext cx="4171950" cy="1395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530678</xdr:colOff>
      <xdr:row>22</xdr:row>
      <xdr:rowOff>219128</xdr:rowOff>
    </xdr:from>
    <xdr:to>
      <xdr:col>17</xdr:col>
      <xdr:colOff>351064</xdr:colOff>
      <xdr:row>27</xdr:row>
      <xdr:rowOff>84479</xdr:rowOff>
    </xdr:to>
    <xdr:pic>
      <xdr:nvPicPr>
        <xdr:cNvPr id="16" name="Picture 15" descr="Home - KMRD Partners">
          <a:extLst>
            <a:ext uri="{FF2B5EF4-FFF2-40B4-BE49-F238E27FC236}">
              <a16:creationId xmlns:a16="http://schemas.microsoft.com/office/drawing/2014/main" id="{9F7FDAAE-29B2-465E-A971-EE33D8A41877}"/>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8342428" y="7105703"/>
          <a:ext cx="2868386" cy="118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231322</xdr:colOff>
      <xdr:row>31</xdr:row>
      <xdr:rowOff>75198</xdr:rowOff>
    </xdr:from>
    <xdr:to>
      <xdr:col>13</xdr:col>
      <xdr:colOff>464686</xdr:colOff>
      <xdr:row>36</xdr:row>
      <xdr:rowOff>27214</xdr:rowOff>
    </xdr:to>
    <xdr:pic>
      <xdr:nvPicPr>
        <xdr:cNvPr id="17" name="Picture 16" descr="The L. Warner Companies, Inc. Profile">
          <a:extLst>
            <a:ext uri="{FF2B5EF4-FFF2-40B4-BE49-F238E27FC236}">
              <a16:creationId xmlns:a16="http://schemas.microsoft.com/office/drawing/2014/main" id="{CDB0DF50-E933-4203-8032-1D05FCEAB3D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2556672" y="9076323"/>
          <a:ext cx="6329364" cy="904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295274</xdr:colOff>
      <xdr:row>22</xdr:row>
      <xdr:rowOff>61888</xdr:rowOff>
    </xdr:from>
    <xdr:to>
      <xdr:col>0</xdr:col>
      <xdr:colOff>1865963</xdr:colOff>
      <xdr:row>27</xdr:row>
      <xdr:rowOff>222250</xdr:rowOff>
    </xdr:to>
    <xdr:pic>
      <xdr:nvPicPr>
        <xdr:cNvPr id="18" name="Picture 17" descr="Foundation Risk Partners | LinkedIn">
          <a:extLst>
            <a:ext uri="{FF2B5EF4-FFF2-40B4-BE49-F238E27FC236}">
              <a16:creationId xmlns:a16="http://schemas.microsoft.com/office/drawing/2014/main" id="{F420A1CC-51CD-498B-8637-0CB02F663C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4" y="7046888"/>
          <a:ext cx="1570689" cy="147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90625" cy="515901"/>
    <xdr:pic>
      <xdr:nvPicPr>
        <xdr:cNvPr id="2" name="Picture 1">
          <a:extLst>
            <a:ext uri="{FF2B5EF4-FFF2-40B4-BE49-F238E27FC236}">
              <a16:creationId xmlns:a16="http://schemas.microsoft.com/office/drawing/2014/main" id="{2295D612-0B3C-4F5A-A86E-E0A6FF28E7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90625" cy="51590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1</xdr:colOff>
      <xdr:row>3</xdr:row>
      <xdr:rowOff>2484</xdr:rowOff>
    </xdr:from>
    <xdr:to>
      <xdr:col>8</xdr:col>
      <xdr:colOff>7326</xdr:colOff>
      <xdr:row>27</xdr:row>
      <xdr:rowOff>29307</xdr:rowOff>
    </xdr:to>
    <xdr:sp macro="" textlink="">
      <xdr:nvSpPr>
        <xdr:cNvPr id="2" name="TextBox 2">
          <a:extLst>
            <a:ext uri="{FF2B5EF4-FFF2-40B4-BE49-F238E27FC236}">
              <a16:creationId xmlns:a16="http://schemas.microsoft.com/office/drawing/2014/main" id="{282C6683-B542-46DD-9D55-8A3905DD0483}"/>
            </a:ext>
          </a:extLst>
        </xdr:cNvPr>
        <xdr:cNvSpPr txBox="1">
          <a:spLocks noChangeArrowheads="1"/>
        </xdr:cNvSpPr>
      </xdr:nvSpPr>
      <xdr:spPr bwMode="auto">
        <a:xfrm>
          <a:off x="1" y="544676"/>
          <a:ext cx="9165979" cy="5126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kern="1200">
              <a:solidFill>
                <a:schemeClr val="tx1"/>
              </a:solidFill>
              <a:effectLst/>
              <a:latin typeface="Times New Roman" panose="02020603050405020304" pitchFamily="18" charset="0"/>
              <a:ea typeface="+mn-ea"/>
              <a:cs typeface="Times New Roman" panose="02020603050405020304" pitchFamily="18" charset="0"/>
            </a:rPr>
            <a:t>Acentria Insurance (Acentria) is committed to following best practices, the highest standards of business ethics and integrity, and complying with the laws and regulations governing its operations.  Acentria is required to provide our clients with information about some of our legal obligations.  Below are several important items of which you should be aware:</a:t>
          </a:r>
        </a:p>
        <a:p>
          <a:r>
            <a:rPr lang="en-US" sz="800" kern="1200">
              <a:solidFill>
                <a:schemeClr val="tx1"/>
              </a:solidFill>
              <a:effectLst/>
              <a:latin typeface="Times New Roman" panose="02020603050405020304" pitchFamily="18" charset="0"/>
              <a:ea typeface="+mn-ea"/>
              <a:cs typeface="Times New Roman" panose="02020603050405020304" pitchFamily="18" charset="0"/>
            </a:rPr>
            <a:t> </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A. Acentria’s Role.  </a:t>
          </a:r>
          <a:r>
            <a:rPr lang="en-US" sz="800" kern="1200">
              <a:solidFill>
                <a:schemeClr val="tx1"/>
              </a:solidFill>
              <a:effectLst/>
              <a:latin typeface="Times New Roman" panose="02020603050405020304" pitchFamily="18" charset="0"/>
              <a:ea typeface="+mn-ea"/>
              <a:cs typeface="Times New Roman" panose="02020603050405020304" pitchFamily="18" charset="0"/>
            </a:rPr>
            <a:t>As the named Broker of Record/Consultant for the insurance policies associated with your Health &amp; Welfare Plan, Acentria will collaborate with you on your overall benefits strategy, market, support and provide ongoing maintenance for each of these insurance policies as well as delivering certain administrative services for your Health &amp; Welfare Plan. In negotiating your policy, obtaining orders and information from insurance carriers, or providing you with a proposal, Acentria is your broker, not the insurance carrier’s agent.  </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B. Proposal.  </a:t>
          </a:r>
          <a:r>
            <a:rPr lang="en-US" sz="800" kern="1200">
              <a:solidFill>
                <a:schemeClr val="tx1"/>
              </a:solidFill>
              <a:effectLst/>
              <a:latin typeface="Times New Roman" panose="02020603050405020304" pitchFamily="18" charset="0"/>
              <a:ea typeface="+mn-ea"/>
              <a:cs typeface="Times New Roman" panose="02020603050405020304" pitchFamily="18" charset="0"/>
            </a:rPr>
            <a:t>At certain appropriate times, Acentria will provide you with a Proposal.  A Proposal contains information received from carriers and is intended for illustrative purposes only and provides only summaries of the programs described.  In instances of a discrepancy between Acentria’s Proposal and the carrier Plan Documents, the Plan documents will prevail. </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C. General Information</a:t>
          </a:r>
          <a:r>
            <a:rPr lang="en-US" sz="800" kern="1200">
              <a:solidFill>
                <a:schemeClr val="tx1"/>
              </a:solidFill>
              <a:effectLst/>
              <a:latin typeface="Times New Roman" panose="02020603050405020304" pitchFamily="18" charset="0"/>
              <a:ea typeface="+mn-ea"/>
              <a:cs typeface="Times New Roman" panose="02020603050405020304" pitchFamily="18" charset="0"/>
            </a:rPr>
            <a:t>.  To the best of Acentria's knowledge and efforts, the Proposal is truthful and correct.  If discrepancies exist between the Proposal, Acentria's advice regarding a carrier’s quote, and the carrier’s policy, the policy issued by the carrier will govern.  All products are subject to the carrier’s underwriting requirements. All benefits payable are subject to the terms and conditions of the policy, including benefit durations, limitations and exclusions. Not all benefits and exclusions are covered in every state. Please consult the policy form and outline of coverage for details. </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D. Final Rating. </a:t>
          </a:r>
          <a:r>
            <a:rPr lang="en-US" sz="800" kern="1200">
              <a:solidFill>
                <a:schemeClr val="tx1"/>
              </a:solidFill>
              <a:effectLst/>
              <a:latin typeface="Times New Roman" panose="02020603050405020304" pitchFamily="18" charset="0"/>
              <a:ea typeface="+mn-ea"/>
              <a:cs typeface="Times New Roman" panose="02020603050405020304" pitchFamily="18" charset="0"/>
            </a:rPr>
            <a:t>Insurance Carriers often reserve the right to re-rate a policy based upon final enrollments, final enrollment information is typically not available at the time of quoting. Re-rating will commonly occur with small group fully insured medical coverage when changing carriers or offering coverage for the first time.</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E. Carrier Information. </a:t>
          </a:r>
          <a:r>
            <a:rPr lang="en-US" sz="800" kern="1200">
              <a:solidFill>
                <a:schemeClr val="tx1"/>
              </a:solidFill>
              <a:effectLst/>
              <a:latin typeface="Times New Roman" panose="02020603050405020304" pitchFamily="18" charset="0"/>
              <a:ea typeface="+mn-ea"/>
              <a:cs typeface="Times New Roman" panose="02020603050405020304" pitchFamily="18" charset="0"/>
            </a:rPr>
            <a:t>The information contained in the Proposal is provided by the named carrier(s), not by Acentria.  Any errors or omissions in the information provided to Acentria by you or by the carrier are not Acentria’s responsibility.  If the carrier fails to provide you with any insurance coverage described in its Proposal or otherwise, then Acentria has no responsibility for any resulting damages. Similarly, Acentria assumes no liability for any claims, losses, or damages resulting from the use, inability to use, or the results of use of the carrier’s Proposal or the material or information contained therein.  Representations of past performance are not a guarantee that similar results will be achieved in the future. Acentria also disclaims liability for any consequential, special, incidental or indirect damages resulting from the carrier’s Proposal. Acentria has no liability with respect to carrier supplied information in the Proposal.</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F. Websites.  </a:t>
          </a:r>
          <a:r>
            <a:rPr lang="en-US" sz="800" kern="1200">
              <a:solidFill>
                <a:schemeClr val="tx1"/>
              </a:solidFill>
              <a:effectLst/>
              <a:latin typeface="Times New Roman" panose="02020603050405020304" pitchFamily="18" charset="0"/>
              <a:ea typeface="+mn-ea"/>
              <a:cs typeface="Times New Roman" panose="02020603050405020304" pitchFamily="18" charset="0"/>
            </a:rPr>
            <a:t>The Proposal may provide references to independent websites. This information is provided solely as a convenience to you. Acentria is not responsible for the content of any of these websites</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G. Broker Compensation.  </a:t>
          </a:r>
          <a:r>
            <a:rPr lang="en-US" sz="800" kern="1200">
              <a:solidFill>
                <a:schemeClr val="tx1"/>
              </a:solidFill>
              <a:effectLst/>
              <a:latin typeface="Times New Roman" panose="02020603050405020304" pitchFamily="18" charset="0"/>
              <a:ea typeface="+mn-ea"/>
              <a:cs typeface="Times New Roman" panose="02020603050405020304" pitchFamily="18" charset="0"/>
            </a:rPr>
            <a:t>Acentria is either compensated by fees paid by the Client and/or by the commissions paid directly to Acentria by the Client’s insurance carriers as outlined herein.  Compensation is based on the services that are to be provided to Client as mutually agreed upon.  Any material changes to compensation based on the services provided will be disclosed and mutually agreed upon (in writing) in advance of the change.  However, please note that the specific amount of compensation may vary over time (especially in the case when compensation is derived by the commissions paid by the Client’s insurance carriers) based on several factors including (but not limited to) the lines of in-force coverage offered, number of participants enrolled, premium cost per member, and the commission rates set by the insurance carriers.   </a:t>
          </a:r>
        </a:p>
        <a:p>
          <a:r>
            <a:rPr lang="en-US" sz="800" kern="1200">
              <a:solidFill>
                <a:schemeClr val="tx1"/>
              </a:solidFill>
              <a:effectLst/>
              <a:latin typeface="Times New Roman" panose="02020603050405020304" pitchFamily="18" charset="0"/>
              <a:ea typeface="+mn-ea"/>
              <a:cs typeface="Times New Roman" panose="02020603050405020304" pitchFamily="18" charset="0"/>
            </a:rPr>
            <a:t>State insurance laws will typically dictate which market segment a groups’ medical coverage will be written under. In the Florida small group health insurance market segment, the broker compensation is included in the rates and varies between $40-$22 Per Employee Per Month as determined by the groups location, new or renewal policy status and broker tier status.  Large group health insurance commission typically ranges from 3-6 percent of the premium. Group Dental and Vision insurance coverage typically ranges from 5-15 percent of the premium.</a:t>
          </a:r>
        </a:p>
        <a:p>
          <a:r>
            <a:rPr lang="en-US" sz="800" kern="1200">
              <a:solidFill>
                <a:schemeClr val="tx1"/>
              </a:solidFill>
              <a:effectLst/>
              <a:latin typeface="Times New Roman" panose="02020603050405020304" pitchFamily="18" charset="0"/>
              <a:ea typeface="+mn-ea"/>
              <a:cs typeface="Times New Roman" panose="02020603050405020304" pitchFamily="18" charset="0"/>
            </a:rPr>
            <a:t>In some cases, the compensation payable to Acentria is also detailed in the Form 5500, in either Schedule A or Schedule C, for those clients subject to ERISA Form 5500 reporting requirements, and/or in the policy renewal/declaration page that the insurance carriers will deliver to the Client, as applicable. </a:t>
          </a:r>
        </a:p>
        <a:p>
          <a:r>
            <a:rPr lang="en-US" sz="800" kern="1200">
              <a:solidFill>
                <a:schemeClr val="tx1"/>
              </a:solidFill>
              <a:effectLst/>
              <a:latin typeface="Times New Roman" panose="02020603050405020304" pitchFamily="18" charset="0"/>
              <a:ea typeface="+mn-ea"/>
              <a:cs typeface="Times New Roman" panose="02020603050405020304" pitchFamily="18" charset="0"/>
            </a:rPr>
            <a:t>Additional information on commission payments and fee schedules for any particular account will be provided upon request (see our contact information below).</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H. Other Compensation</a:t>
          </a:r>
          <a:r>
            <a:rPr lang="en-US" sz="800" kern="1200">
              <a:solidFill>
                <a:schemeClr val="tx1"/>
              </a:solidFill>
              <a:effectLst/>
              <a:latin typeface="Times New Roman" panose="02020603050405020304" pitchFamily="18" charset="0"/>
              <a:ea typeface="+mn-ea"/>
              <a:cs typeface="Times New Roman" panose="02020603050405020304" pitchFamily="18" charset="0"/>
            </a:rPr>
            <a:t>.  Acentria may also be paid indirect/other compensation, including bonuses, overrides, and in some cases reimbursement for travel, meal and event-related expenses related to business activities paid by the carriers, normally calculated at the calendar year end that are contingent on a number of factors including the overall number of employer plans and/or employee participants in plans for which we have placed the insurance, premium retention/persistency and premium growth. Historically, these contingent commissions have ranged between 0-3 percent of the premiums placed on behalf of the carrier. Acentria will never place its own financial interest ahead of its client’s interest in determining the best available insurance product or service. </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I.</a:t>
          </a:r>
          <a:r>
            <a:rPr lang="en-US" sz="800" b="1" kern="1200" baseline="0">
              <a:solidFill>
                <a:schemeClr val="tx1"/>
              </a:solidFill>
              <a:effectLst/>
              <a:latin typeface="Times New Roman" panose="02020603050405020304" pitchFamily="18" charset="0"/>
              <a:ea typeface="+mn-ea"/>
              <a:cs typeface="Times New Roman" panose="02020603050405020304" pitchFamily="18" charset="0"/>
            </a:rPr>
            <a:t> </a:t>
          </a:r>
          <a:r>
            <a:rPr lang="en-US" sz="800" b="1" kern="1200">
              <a:solidFill>
                <a:schemeClr val="tx1"/>
              </a:solidFill>
              <a:effectLst/>
              <a:latin typeface="Times New Roman" panose="02020603050405020304" pitchFamily="18" charset="0"/>
              <a:ea typeface="+mn-ea"/>
              <a:cs typeface="Times New Roman" panose="02020603050405020304" pitchFamily="18" charset="0"/>
            </a:rPr>
            <a:t>Sharing of Proposal.  </a:t>
          </a:r>
          <a:r>
            <a:rPr lang="en-US" sz="800" kern="1200">
              <a:solidFill>
                <a:schemeClr val="tx1"/>
              </a:solidFill>
              <a:effectLst/>
              <a:latin typeface="Times New Roman" panose="02020603050405020304" pitchFamily="18" charset="0"/>
              <a:ea typeface="+mn-ea"/>
              <a:cs typeface="Times New Roman" panose="02020603050405020304" pitchFamily="18" charset="0"/>
            </a:rPr>
            <a:t>Acentria retains all proprietary rights to material and information we develop. Except for duplicating the information for your in-house professional review, the Proposal material and information may not be reproduced, transmitted, distributed or displayed without the prior written consent of Acentria. </a:t>
          </a:r>
        </a:p>
        <a:p>
          <a:pPr lvl="0"/>
          <a:r>
            <a:rPr lang="en-US" sz="800" b="1" kern="1200">
              <a:solidFill>
                <a:schemeClr val="tx1"/>
              </a:solidFill>
              <a:effectLst/>
              <a:latin typeface="Times New Roman" panose="02020603050405020304" pitchFamily="18" charset="0"/>
              <a:ea typeface="+mn-ea"/>
              <a:cs typeface="Times New Roman" panose="02020603050405020304" pitchFamily="18" charset="0"/>
            </a:rPr>
            <a:t>J. Contacting Acentria.  </a:t>
          </a:r>
          <a:r>
            <a:rPr lang="en-US" sz="800" kern="1200">
              <a:solidFill>
                <a:schemeClr val="tx1"/>
              </a:solidFill>
              <a:effectLst/>
              <a:latin typeface="Times New Roman" panose="02020603050405020304" pitchFamily="18" charset="0"/>
              <a:ea typeface="+mn-ea"/>
              <a:cs typeface="Times New Roman" panose="02020603050405020304" pitchFamily="18" charset="0"/>
            </a:rPr>
            <a:t>Your questions or comments about this Notice may be directed to:</a:t>
          </a:r>
        </a:p>
        <a:p>
          <a:pPr algn="ctr"/>
          <a:r>
            <a:rPr lang="en-US" sz="800" kern="1200">
              <a:solidFill>
                <a:schemeClr val="tx1"/>
              </a:solidFill>
              <a:effectLst/>
              <a:latin typeface="Times New Roman" panose="02020603050405020304" pitchFamily="18" charset="0"/>
              <a:ea typeface="+mn-ea"/>
              <a:cs typeface="Times New Roman" panose="02020603050405020304" pitchFamily="18" charset="0"/>
            </a:rPr>
            <a:t>Attn:  Director of Commissions and Licensing</a:t>
          </a:r>
        </a:p>
        <a:p>
          <a:pPr algn="ctr"/>
          <a:r>
            <a:rPr lang="en-US" sz="800" kern="1200">
              <a:solidFill>
                <a:schemeClr val="tx1"/>
              </a:solidFill>
              <a:effectLst/>
              <a:latin typeface="Times New Roman" panose="02020603050405020304" pitchFamily="18" charset="0"/>
              <a:ea typeface="+mn-ea"/>
              <a:cs typeface="Times New Roman" panose="02020603050405020304" pitchFamily="18" charset="0"/>
            </a:rPr>
            <a:t>4634 Gulfstarr Drive</a:t>
          </a:r>
        </a:p>
        <a:p>
          <a:pPr algn="ctr"/>
          <a:r>
            <a:rPr lang="en-US" sz="800" kern="1200">
              <a:solidFill>
                <a:schemeClr val="tx1"/>
              </a:solidFill>
              <a:effectLst/>
              <a:latin typeface="Times New Roman" panose="02020603050405020304" pitchFamily="18" charset="0"/>
              <a:ea typeface="+mn-ea"/>
              <a:cs typeface="Times New Roman" panose="02020603050405020304" pitchFamily="18" charset="0"/>
            </a:rPr>
            <a:t>Destin, FL 32541 </a:t>
          </a:r>
        </a:p>
        <a:p>
          <a:pPr algn="ctr"/>
          <a:r>
            <a:rPr lang="en-US" sz="800" kern="1200">
              <a:solidFill>
                <a:schemeClr val="tx1"/>
              </a:solidFill>
              <a:effectLst/>
              <a:latin typeface="Times New Roman" panose="02020603050405020304" pitchFamily="18" charset="0"/>
              <a:ea typeface="+mn-ea"/>
              <a:cs typeface="Times New Roman" panose="02020603050405020304" pitchFamily="18" charset="0"/>
            </a:rPr>
            <a:t>ClientNotice@acentria.com</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ocuments%20and%20Settings\us06006\Local%20Settings\Temporary%20Internet%20Files\OLK1DA\r2005ev2%20-%20fin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ldapp045\uwwkben\DOCUME~1\mpohl\LOCALS~1\Temp\notes6030C8\AMSCA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eholla2\Desktop\Renewals\2011\10Oct\PARK%20AVENUE%20HEALTHCARE%20MANAGEMENT\Alternates\PA1510_HSA_alt%231-6%20(libert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SEATTLE\Marketing\Active\G\Geonerco%20Mgmt%20Inc_GEMI\RFP\GEMI-Census-2-0512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ldapp045\uwwkben\Pricing%20Excel%20Engines\June%202007\SBS%20Out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COMMON\IRF_MOD\2004\Factor04%20072004%20v1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entralhub.cigna.com/Documents%20and%20Settings/gwmikk/Local%20Settings/Temporary%20Internet%20Files/Content.IE5/OPYIW9UJ/Output/Renewal/ORS2/ORS2%20Renewal%20External%20Output%20-%20Grad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Oj\Work\olga\Work\Rx\OJ\Rx\Rx%20-%20Copay%20and%20Deductible%20Values%2019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lnp-oa-001\WlnUndwr\SRA%20&amp;%20Healthfund%20Pricing%20Tools\SRA%20MMACT(06.18.2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Marketing\Inactive\O\Oxford%20Networks\1-2004\Proposal\Oxf-Prop-010104%20%23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ata\Exchange\Temp\Exchange\Temp\Exchange\Temp\SRA%20MMACT(12.17.2003)2F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lnp-oa-001\WlnUndwr\Data\Exchange\Temp\Exchange\Temp\Exchange\Temp\Exchange\Temp\SRA%20MMACT(12.17.2003)2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Sheet"/>
      <sheetName val="Dialog1"/>
      <sheetName val="Version"/>
      <sheetName val="April 2004 census"/>
      <sheetName val="Combined Lrg Clms"/>
      <sheetName val="Combined Revenue"/>
      <sheetName val="Combined Claims"/>
      <sheetName val="Combined Access Fees"/>
      <sheetName val="Section1 Input"/>
      <sheetName val="Section2 Input"/>
      <sheetName val="Section3 Input"/>
      <sheetName val="Section4 Input"/>
      <sheetName val="Ret Calc 1"/>
      <sheetName val="Ret Calc 2"/>
      <sheetName val="Ret Calc 3"/>
      <sheetName val="Ret Calc 4"/>
      <sheetName val="LWA proposed stoploss"/>
      <sheetName val="Formula"/>
      <sheetName val="Formula Frozen"/>
      <sheetName val="Summary"/>
      <sheetName val="Fixed cost analysis"/>
      <sheetName val="CYTD"/>
      <sheetName val="Renewal Exhibit"/>
      <sheetName val="Attch. A, Memo"/>
      <sheetName val="Base Rates"/>
      <sheetName val="Buy Up Rates"/>
      <sheetName val="BC Monitoring"/>
      <sheetName val="Cap Sheet"/>
      <sheetName val="MACRO"/>
      <sheetName val="Rates"/>
      <sheetName val="Module1"/>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MRS"/>
      <sheetName val="RJW"/>
      <sheetName val="Approval"/>
      <sheetName val="Ren Info"/>
      <sheetName val="Review Form"/>
      <sheetName val="Total"/>
      <sheetName val="By Site"/>
      <sheetName val="Exhibit"/>
      <sheetName val="Tracking"/>
      <sheetName val="Case Score"/>
      <sheetName val="Commission Scale Calc."/>
      <sheetName val="Table"/>
      <sheetName val="Benefit "/>
      <sheetName val="Export"/>
      <sheetName val="Data_Entry"/>
    </sheetNames>
    <sheetDataSet>
      <sheetData sheetId="0" refreshError="1"/>
      <sheetData sheetId="1">
        <row r="8">
          <cell r="B8" t="str">
            <v>The export tool removes any</v>
          </cell>
        </row>
        <row r="9">
          <cell r="B9" t="str">
            <v>industry factor load that may</v>
          </cell>
        </row>
        <row r="10">
          <cell r="B10" t="str">
            <v>have been applied by MRS.</v>
          </cell>
        </row>
        <row r="17">
          <cell r="B17" t="str">
            <v>State</v>
          </cell>
        </row>
        <row r="18">
          <cell r="B18" t="str">
            <v>AR</v>
          </cell>
        </row>
        <row r="19">
          <cell r="B19" t="str">
            <v>AR</v>
          </cell>
        </row>
        <row r="20">
          <cell r="B20" t="str">
            <v>AR</v>
          </cell>
        </row>
        <row r="21">
          <cell r="B21" t="str">
            <v>AR</v>
          </cell>
        </row>
        <row r="22">
          <cell r="B22" t="str">
            <v>AR</v>
          </cell>
        </row>
        <row r="23">
          <cell r="B23" t="str">
            <v>AR</v>
          </cell>
        </row>
        <row r="24">
          <cell r="B24" t="str">
            <v>AZ</v>
          </cell>
        </row>
        <row r="25">
          <cell r="B25" t="str">
            <v>AZ</v>
          </cell>
        </row>
        <row r="26">
          <cell r="B26" t="str">
            <v>AZ</v>
          </cell>
        </row>
        <row r="27">
          <cell r="B27" t="str">
            <v>AZ</v>
          </cell>
        </row>
        <row r="28">
          <cell r="B28" t="str">
            <v>AZ</v>
          </cell>
        </row>
        <row r="29">
          <cell r="B29" t="str">
            <v>AZ</v>
          </cell>
        </row>
        <row r="30">
          <cell r="B30" t="str">
            <v>CA</v>
          </cell>
        </row>
        <row r="31">
          <cell r="B31" t="str">
            <v>CA</v>
          </cell>
        </row>
        <row r="32">
          <cell r="B32" t="str">
            <v>CA</v>
          </cell>
        </row>
        <row r="33">
          <cell r="B33" t="str">
            <v>CA</v>
          </cell>
        </row>
        <row r="34">
          <cell r="B34" t="str">
            <v>CA</v>
          </cell>
        </row>
        <row r="35">
          <cell r="B35" t="str">
            <v>CA</v>
          </cell>
        </row>
        <row r="36">
          <cell r="B36" t="str">
            <v>CA</v>
          </cell>
        </row>
        <row r="37">
          <cell r="B37" t="str">
            <v>CA</v>
          </cell>
        </row>
        <row r="38">
          <cell r="B38" t="str">
            <v>CA</v>
          </cell>
        </row>
        <row r="39">
          <cell r="B39" t="str">
            <v>CA</v>
          </cell>
        </row>
        <row r="40">
          <cell r="B40" t="str">
            <v>CA</v>
          </cell>
        </row>
        <row r="41">
          <cell r="B41" t="str">
            <v>CA</v>
          </cell>
        </row>
        <row r="42">
          <cell r="B42" t="str">
            <v>CA</v>
          </cell>
        </row>
        <row r="43">
          <cell r="B43" t="str">
            <v>CA</v>
          </cell>
        </row>
        <row r="44">
          <cell r="B44" t="str">
            <v>CA</v>
          </cell>
        </row>
        <row r="45">
          <cell r="B45" t="str">
            <v>CA</v>
          </cell>
        </row>
        <row r="46">
          <cell r="B46" t="str">
            <v>CA</v>
          </cell>
        </row>
        <row r="47">
          <cell r="B47" t="str">
            <v>CA</v>
          </cell>
        </row>
        <row r="48">
          <cell r="B48" t="str">
            <v>CA</v>
          </cell>
        </row>
        <row r="49">
          <cell r="B49" t="str">
            <v>CA</v>
          </cell>
        </row>
        <row r="50">
          <cell r="B50" t="str">
            <v>CA</v>
          </cell>
        </row>
        <row r="51">
          <cell r="B51" t="str">
            <v>CA</v>
          </cell>
        </row>
        <row r="52">
          <cell r="B52" t="str">
            <v>CA</v>
          </cell>
        </row>
        <row r="53">
          <cell r="B53" t="str">
            <v>CA</v>
          </cell>
        </row>
        <row r="54">
          <cell r="B54" t="str">
            <v>CA</v>
          </cell>
        </row>
        <row r="55">
          <cell r="B55" t="str">
            <v>CA</v>
          </cell>
        </row>
        <row r="56">
          <cell r="B56" t="str">
            <v>CA</v>
          </cell>
        </row>
        <row r="57">
          <cell r="B57" t="str">
            <v>CA</v>
          </cell>
        </row>
        <row r="58">
          <cell r="B58" t="str">
            <v>CA</v>
          </cell>
        </row>
        <row r="59">
          <cell r="B59" t="str">
            <v>CA</v>
          </cell>
        </row>
        <row r="60">
          <cell r="B60" t="str">
            <v>CO</v>
          </cell>
        </row>
        <row r="61">
          <cell r="B61" t="str">
            <v>CO</v>
          </cell>
        </row>
        <row r="62">
          <cell r="B62" t="str">
            <v>CO</v>
          </cell>
        </row>
        <row r="63">
          <cell r="B63" t="str">
            <v>CO</v>
          </cell>
        </row>
        <row r="64">
          <cell r="B64" t="str">
            <v>CO</v>
          </cell>
        </row>
        <row r="65">
          <cell r="B65" t="str">
            <v>CO</v>
          </cell>
        </row>
        <row r="66">
          <cell r="B66" t="str">
            <v>CT</v>
          </cell>
        </row>
        <row r="67">
          <cell r="B67" t="str">
            <v>CT</v>
          </cell>
        </row>
        <row r="68">
          <cell r="B68" t="str">
            <v>CT</v>
          </cell>
        </row>
        <row r="69">
          <cell r="B69" t="str">
            <v>CT</v>
          </cell>
        </row>
        <row r="70">
          <cell r="B70" t="str">
            <v>CT</v>
          </cell>
        </row>
        <row r="71">
          <cell r="B71" t="str">
            <v>CT</v>
          </cell>
        </row>
        <row r="72">
          <cell r="B72" t="str">
            <v>DE</v>
          </cell>
        </row>
        <row r="73">
          <cell r="B73" t="str">
            <v>DE</v>
          </cell>
        </row>
        <row r="74">
          <cell r="B74" t="str">
            <v>DE</v>
          </cell>
        </row>
        <row r="75">
          <cell r="B75" t="str">
            <v>DE</v>
          </cell>
        </row>
        <row r="76">
          <cell r="B76" t="str">
            <v>DE</v>
          </cell>
        </row>
        <row r="77">
          <cell r="B77" t="str">
            <v>FL</v>
          </cell>
        </row>
        <row r="78">
          <cell r="B78" t="str">
            <v>FL</v>
          </cell>
        </row>
        <row r="79">
          <cell r="B79" t="str">
            <v>FL</v>
          </cell>
        </row>
        <row r="80">
          <cell r="B80" t="str">
            <v>FL</v>
          </cell>
        </row>
        <row r="81">
          <cell r="B81" t="str">
            <v>FL</v>
          </cell>
        </row>
        <row r="82">
          <cell r="B82" t="str">
            <v>FL</v>
          </cell>
        </row>
        <row r="83">
          <cell r="B83" t="str">
            <v>FL</v>
          </cell>
        </row>
        <row r="84">
          <cell r="B84" t="str">
            <v>FL</v>
          </cell>
        </row>
        <row r="85">
          <cell r="B85" t="str">
            <v>FL</v>
          </cell>
        </row>
        <row r="86">
          <cell r="B86" t="str">
            <v>FL</v>
          </cell>
        </row>
        <row r="87">
          <cell r="B87" t="str">
            <v>FL</v>
          </cell>
        </row>
        <row r="88">
          <cell r="B88" t="str">
            <v>FL</v>
          </cell>
        </row>
        <row r="89">
          <cell r="B89" t="str">
            <v>FL</v>
          </cell>
        </row>
        <row r="90">
          <cell r="B90" t="str">
            <v>FL</v>
          </cell>
        </row>
        <row r="91">
          <cell r="B91" t="str">
            <v>FL</v>
          </cell>
        </row>
        <row r="92">
          <cell r="B92" t="str">
            <v>GA</v>
          </cell>
        </row>
        <row r="93">
          <cell r="B93" t="str">
            <v>GA</v>
          </cell>
        </row>
        <row r="94">
          <cell r="B94" t="str">
            <v>GA</v>
          </cell>
        </row>
        <row r="95">
          <cell r="B95" t="str">
            <v>GA</v>
          </cell>
        </row>
        <row r="96">
          <cell r="B96" t="str">
            <v>GA</v>
          </cell>
        </row>
        <row r="97">
          <cell r="B97" t="str">
            <v>GA</v>
          </cell>
        </row>
        <row r="98">
          <cell r="B98" t="str">
            <v>IL</v>
          </cell>
        </row>
        <row r="99">
          <cell r="B99" t="str">
            <v>IL</v>
          </cell>
        </row>
        <row r="100">
          <cell r="B100" t="str">
            <v>IL</v>
          </cell>
        </row>
        <row r="101">
          <cell r="B101" t="str">
            <v>IL</v>
          </cell>
        </row>
        <row r="102">
          <cell r="B102" t="str">
            <v>IL</v>
          </cell>
        </row>
        <row r="103">
          <cell r="B103" t="str">
            <v>IL</v>
          </cell>
        </row>
        <row r="104">
          <cell r="B104" t="str">
            <v>IN</v>
          </cell>
        </row>
        <row r="105">
          <cell r="B105" t="str">
            <v>IN</v>
          </cell>
        </row>
        <row r="106">
          <cell r="B106" t="str">
            <v>IN</v>
          </cell>
        </row>
        <row r="107">
          <cell r="B107" t="str">
            <v>IN</v>
          </cell>
        </row>
        <row r="108">
          <cell r="B108" t="str">
            <v>LA</v>
          </cell>
        </row>
        <row r="109">
          <cell r="B109" t="str">
            <v>LA</v>
          </cell>
        </row>
        <row r="110">
          <cell r="B110" t="str">
            <v>LA</v>
          </cell>
        </row>
        <row r="111">
          <cell r="B111" t="str">
            <v>LA</v>
          </cell>
        </row>
        <row r="112">
          <cell r="B112" t="str">
            <v>LA</v>
          </cell>
        </row>
        <row r="113">
          <cell r="B113" t="str">
            <v>LA</v>
          </cell>
        </row>
        <row r="114">
          <cell r="B114" t="str">
            <v>LA</v>
          </cell>
        </row>
        <row r="115">
          <cell r="B115" t="str">
            <v>LA</v>
          </cell>
        </row>
        <row r="116">
          <cell r="B116" t="str">
            <v>LA</v>
          </cell>
        </row>
        <row r="117">
          <cell r="B117" t="str">
            <v>LA</v>
          </cell>
        </row>
        <row r="118">
          <cell r="B118" t="str">
            <v>LA</v>
          </cell>
        </row>
        <row r="119">
          <cell r="B119" t="str">
            <v>LA</v>
          </cell>
        </row>
        <row r="120">
          <cell r="B120" t="str">
            <v>LA</v>
          </cell>
        </row>
        <row r="121">
          <cell r="B121" t="str">
            <v>LA</v>
          </cell>
        </row>
        <row r="122">
          <cell r="B122" t="str">
            <v>LA</v>
          </cell>
        </row>
        <row r="123">
          <cell r="B123" t="str">
            <v>LA</v>
          </cell>
        </row>
        <row r="124">
          <cell r="B124" t="str">
            <v>LA</v>
          </cell>
        </row>
        <row r="125">
          <cell r="B125" t="str">
            <v>LA</v>
          </cell>
        </row>
        <row r="126">
          <cell r="B126" t="str">
            <v>LA</v>
          </cell>
        </row>
        <row r="127">
          <cell r="B127" t="str">
            <v>LA</v>
          </cell>
        </row>
        <row r="128">
          <cell r="B128" t="str">
            <v>LA</v>
          </cell>
        </row>
        <row r="129">
          <cell r="B129" t="str">
            <v>LA</v>
          </cell>
        </row>
        <row r="130">
          <cell r="B130" t="str">
            <v>LA</v>
          </cell>
        </row>
        <row r="131">
          <cell r="B131" t="str">
            <v>LA</v>
          </cell>
        </row>
        <row r="132">
          <cell r="B132" t="str">
            <v>MA</v>
          </cell>
        </row>
        <row r="133">
          <cell r="B133" t="str">
            <v>MA</v>
          </cell>
        </row>
        <row r="134">
          <cell r="B134" t="str">
            <v>MA</v>
          </cell>
        </row>
        <row r="135">
          <cell r="B135" t="str">
            <v>MD</v>
          </cell>
        </row>
        <row r="136">
          <cell r="B136" t="str">
            <v>MD</v>
          </cell>
        </row>
        <row r="137">
          <cell r="B137" t="str">
            <v>MD</v>
          </cell>
        </row>
        <row r="138">
          <cell r="B138" t="str">
            <v>MD</v>
          </cell>
        </row>
        <row r="139">
          <cell r="B139" t="str">
            <v>MD</v>
          </cell>
        </row>
        <row r="140">
          <cell r="B140" t="str">
            <v>ME</v>
          </cell>
        </row>
        <row r="141">
          <cell r="B141" t="str">
            <v>ME</v>
          </cell>
        </row>
        <row r="142">
          <cell r="B142" t="str">
            <v>ME</v>
          </cell>
        </row>
        <row r="143">
          <cell r="B143" t="str">
            <v>ME</v>
          </cell>
        </row>
        <row r="144">
          <cell r="B144" t="str">
            <v>ME</v>
          </cell>
        </row>
        <row r="145">
          <cell r="B145" t="str">
            <v>MI</v>
          </cell>
        </row>
        <row r="146">
          <cell r="B146" t="str">
            <v>MI</v>
          </cell>
        </row>
        <row r="147">
          <cell r="B147" t="str">
            <v>MI</v>
          </cell>
        </row>
        <row r="148">
          <cell r="B148" t="str">
            <v>MI</v>
          </cell>
        </row>
        <row r="149">
          <cell r="B149" t="str">
            <v>MI</v>
          </cell>
        </row>
        <row r="150">
          <cell r="B150" t="str">
            <v>MI</v>
          </cell>
        </row>
        <row r="151">
          <cell r="B151" t="str">
            <v>MI</v>
          </cell>
        </row>
        <row r="152">
          <cell r="B152" t="str">
            <v>MI</v>
          </cell>
        </row>
        <row r="153">
          <cell r="B153" t="str">
            <v>MI</v>
          </cell>
        </row>
        <row r="154">
          <cell r="B154" t="str">
            <v>MI</v>
          </cell>
        </row>
        <row r="155">
          <cell r="B155" t="str">
            <v>MN</v>
          </cell>
        </row>
        <row r="156">
          <cell r="B156" t="str">
            <v>MN</v>
          </cell>
        </row>
        <row r="157">
          <cell r="B157" t="str">
            <v>MN</v>
          </cell>
        </row>
        <row r="158">
          <cell r="B158" t="str">
            <v>MN</v>
          </cell>
        </row>
        <row r="159">
          <cell r="B159" t="str">
            <v>MN</v>
          </cell>
        </row>
        <row r="160">
          <cell r="B160" t="str">
            <v>MO</v>
          </cell>
        </row>
        <row r="161">
          <cell r="B161" t="str">
            <v>MO</v>
          </cell>
        </row>
        <row r="162">
          <cell r="B162" t="str">
            <v>MO</v>
          </cell>
        </row>
        <row r="163">
          <cell r="B163" t="str">
            <v>MO</v>
          </cell>
        </row>
        <row r="164">
          <cell r="B164" t="str">
            <v>MO</v>
          </cell>
        </row>
        <row r="165">
          <cell r="B165" t="str">
            <v>MO</v>
          </cell>
        </row>
        <row r="166">
          <cell r="B166" t="str">
            <v>MO</v>
          </cell>
        </row>
        <row r="167">
          <cell r="B167" t="str">
            <v>MO</v>
          </cell>
        </row>
        <row r="168">
          <cell r="B168" t="str">
            <v>NC</v>
          </cell>
        </row>
        <row r="169">
          <cell r="B169" t="str">
            <v>NC</v>
          </cell>
        </row>
        <row r="170">
          <cell r="B170" t="str">
            <v>NC</v>
          </cell>
        </row>
        <row r="171">
          <cell r="B171" t="str">
            <v>NC</v>
          </cell>
        </row>
        <row r="172">
          <cell r="B172" t="str">
            <v>NC</v>
          </cell>
        </row>
        <row r="173">
          <cell r="B173" t="str">
            <v>NC</v>
          </cell>
        </row>
        <row r="174">
          <cell r="B174" t="str">
            <v>ND</v>
          </cell>
        </row>
        <row r="175">
          <cell r="B175" t="str">
            <v>ND</v>
          </cell>
        </row>
        <row r="176">
          <cell r="B176" t="str">
            <v>ND</v>
          </cell>
        </row>
        <row r="177">
          <cell r="B177" t="str">
            <v>ND</v>
          </cell>
        </row>
        <row r="178">
          <cell r="B178" t="str">
            <v>ND</v>
          </cell>
        </row>
        <row r="179">
          <cell r="B179" t="str">
            <v>NH</v>
          </cell>
        </row>
        <row r="180">
          <cell r="B180" t="str">
            <v>NH</v>
          </cell>
        </row>
        <row r="181">
          <cell r="B181" t="str">
            <v>NH</v>
          </cell>
        </row>
        <row r="182">
          <cell r="B182" t="str">
            <v>NJ</v>
          </cell>
        </row>
        <row r="183">
          <cell r="B183" t="str">
            <v>NJ</v>
          </cell>
        </row>
        <row r="184">
          <cell r="B184" t="str">
            <v>NJ</v>
          </cell>
        </row>
        <row r="185">
          <cell r="B185" t="str">
            <v>NJ</v>
          </cell>
        </row>
        <row r="186">
          <cell r="B186" t="str">
            <v>NJ</v>
          </cell>
        </row>
        <row r="187">
          <cell r="B187" t="str">
            <v>NJ</v>
          </cell>
        </row>
        <row r="188">
          <cell r="B188" t="str">
            <v>NJ</v>
          </cell>
        </row>
        <row r="189">
          <cell r="B189" t="str">
            <v>NJ</v>
          </cell>
        </row>
        <row r="190">
          <cell r="B190" t="str">
            <v>NJ</v>
          </cell>
        </row>
        <row r="191">
          <cell r="B191" t="str">
            <v>NJ</v>
          </cell>
        </row>
        <row r="192">
          <cell r="B192" t="str">
            <v>NM</v>
          </cell>
        </row>
        <row r="193">
          <cell r="B193" t="str">
            <v>NM</v>
          </cell>
        </row>
        <row r="194">
          <cell r="B194" t="str">
            <v>NM</v>
          </cell>
        </row>
        <row r="195">
          <cell r="B195" t="str">
            <v>NM</v>
          </cell>
        </row>
        <row r="196">
          <cell r="B196" t="str">
            <v>NM</v>
          </cell>
        </row>
        <row r="197">
          <cell r="B197" t="str">
            <v>NV</v>
          </cell>
        </row>
        <row r="198">
          <cell r="B198" t="str">
            <v>NV</v>
          </cell>
        </row>
        <row r="199">
          <cell r="B199" t="str">
            <v>NV</v>
          </cell>
        </row>
        <row r="200">
          <cell r="B200" t="str">
            <v>NV</v>
          </cell>
        </row>
        <row r="201">
          <cell r="B201" t="str">
            <v>NV</v>
          </cell>
        </row>
        <row r="202">
          <cell r="B202" t="str">
            <v>NY</v>
          </cell>
        </row>
        <row r="203">
          <cell r="B203" t="str">
            <v>NY</v>
          </cell>
        </row>
        <row r="204">
          <cell r="B204" t="str">
            <v>NY</v>
          </cell>
        </row>
        <row r="205">
          <cell r="B205" t="str">
            <v>NY</v>
          </cell>
        </row>
        <row r="206">
          <cell r="B206" t="str">
            <v>NY</v>
          </cell>
        </row>
        <row r="207">
          <cell r="B207" t="str">
            <v>NY</v>
          </cell>
        </row>
        <row r="208">
          <cell r="B208" t="str">
            <v>NY</v>
          </cell>
        </row>
        <row r="209">
          <cell r="B209" t="str">
            <v>NY</v>
          </cell>
        </row>
        <row r="210">
          <cell r="B210" t="str">
            <v>NY</v>
          </cell>
        </row>
        <row r="211">
          <cell r="B211" t="str">
            <v>NY</v>
          </cell>
        </row>
        <row r="212">
          <cell r="B212" t="str">
            <v>NY</v>
          </cell>
        </row>
        <row r="213">
          <cell r="B213" t="str">
            <v>NY</v>
          </cell>
        </row>
        <row r="214">
          <cell r="B214" t="str">
            <v>NY</v>
          </cell>
        </row>
        <row r="215">
          <cell r="B215" t="str">
            <v>NY</v>
          </cell>
        </row>
        <row r="216">
          <cell r="B216" t="str">
            <v>NY</v>
          </cell>
        </row>
        <row r="217">
          <cell r="B217" t="str">
            <v>NY</v>
          </cell>
        </row>
        <row r="218">
          <cell r="B218" t="str">
            <v>NY</v>
          </cell>
        </row>
        <row r="219">
          <cell r="B219" t="str">
            <v>NY</v>
          </cell>
        </row>
        <row r="220">
          <cell r="B220" t="str">
            <v>NY</v>
          </cell>
        </row>
        <row r="221">
          <cell r="B221" t="str">
            <v>NY</v>
          </cell>
        </row>
        <row r="222">
          <cell r="B222" t="str">
            <v>NY</v>
          </cell>
        </row>
        <row r="223">
          <cell r="B223" t="str">
            <v>NY</v>
          </cell>
        </row>
        <row r="224">
          <cell r="B224" t="str">
            <v>NY</v>
          </cell>
        </row>
        <row r="225">
          <cell r="B225" t="str">
            <v>OH</v>
          </cell>
        </row>
        <row r="226">
          <cell r="B226" t="str">
            <v>OH</v>
          </cell>
        </row>
        <row r="227">
          <cell r="B227" t="str">
            <v>OH</v>
          </cell>
        </row>
        <row r="228">
          <cell r="B228" t="str">
            <v>OH</v>
          </cell>
        </row>
        <row r="229">
          <cell r="B229" t="str">
            <v>OH</v>
          </cell>
        </row>
        <row r="230">
          <cell r="B230" t="str">
            <v>OH</v>
          </cell>
        </row>
        <row r="231">
          <cell r="B231" t="str">
            <v>OK</v>
          </cell>
        </row>
        <row r="232">
          <cell r="B232" t="str">
            <v>OK</v>
          </cell>
        </row>
        <row r="233">
          <cell r="B233" t="str">
            <v>OK</v>
          </cell>
        </row>
        <row r="234">
          <cell r="B234" t="str">
            <v>OK</v>
          </cell>
        </row>
        <row r="235">
          <cell r="B235" t="str">
            <v>OK</v>
          </cell>
        </row>
        <row r="236">
          <cell r="B236" t="str">
            <v>OR</v>
          </cell>
        </row>
        <row r="237">
          <cell r="B237" t="str">
            <v>OR</v>
          </cell>
        </row>
        <row r="238">
          <cell r="B238" t="str">
            <v>OR</v>
          </cell>
        </row>
        <row r="239">
          <cell r="B239" t="str">
            <v>OR</v>
          </cell>
        </row>
        <row r="240">
          <cell r="B240" t="str">
            <v>OR</v>
          </cell>
        </row>
        <row r="241">
          <cell r="B241" t="str">
            <v>PA</v>
          </cell>
        </row>
        <row r="242">
          <cell r="B242" t="str">
            <v>PA</v>
          </cell>
        </row>
        <row r="243">
          <cell r="B243" t="str">
            <v>PA</v>
          </cell>
        </row>
        <row r="244">
          <cell r="B244" t="str">
            <v>PA</v>
          </cell>
        </row>
        <row r="245">
          <cell r="B245" t="str">
            <v>PA</v>
          </cell>
        </row>
        <row r="246">
          <cell r="B246" t="str">
            <v>PA</v>
          </cell>
        </row>
        <row r="247">
          <cell r="B247" t="str">
            <v>PA</v>
          </cell>
        </row>
        <row r="248">
          <cell r="B248" t="str">
            <v>PA</v>
          </cell>
        </row>
        <row r="249">
          <cell r="B249" t="str">
            <v>PA</v>
          </cell>
        </row>
        <row r="250">
          <cell r="B250" t="str">
            <v>PA</v>
          </cell>
        </row>
        <row r="251">
          <cell r="B251" t="str">
            <v>PA</v>
          </cell>
        </row>
        <row r="252">
          <cell r="B252" t="str">
            <v>PA</v>
          </cell>
        </row>
        <row r="253">
          <cell r="B253" t="str">
            <v>PA</v>
          </cell>
        </row>
        <row r="254">
          <cell r="B254" t="str">
            <v>PA</v>
          </cell>
        </row>
        <row r="255">
          <cell r="B255" t="str">
            <v>PA</v>
          </cell>
        </row>
        <row r="256">
          <cell r="B256" t="str">
            <v>SC</v>
          </cell>
        </row>
        <row r="257">
          <cell r="B257" t="str">
            <v>SC</v>
          </cell>
        </row>
        <row r="258">
          <cell r="B258" t="str">
            <v>SC</v>
          </cell>
        </row>
        <row r="259">
          <cell r="B259" t="str">
            <v>SC</v>
          </cell>
        </row>
        <row r="260">
          <cell r="B260" t="str">
            <v>SC</v>
          </cell>
        </row>
        <row r="261">
          <cell r="B261" t="str">
            <v>SC</v>
          </cell>
        </row>
        <row r="262">
          <cell r="B262" t="str">
            <v>SD</v>
          </cell>
        </row>
        <row r="263">
          <cell r="B263" t="str">
            <v>SD</v>
          </cell>
        </row>
        <row r="264">
          <cell r="B264" t="str">
            <v>TN</v>
          </cell>
        </row>
        <row r="265">
          <cell r="B265" t="str">
            <v>TN</v>
          </cell>
        </row>
        <row r="266">
          <cell r="B266" t="str">
            <v>TN</v>
          </cell>
        </row>
        <row r="267">
          <cell r="B267" t="str">
            <v>TN</v>
          </cell>
        </row>
        <row r="268">
          <cell r="B268" t="str">
            <v>TN</v>
          </cell>
        </row>
        <row r="269">
          <cell r="B269" t="str">
            <v>TN</v>
          </cell>
        </row>
        <row r="270">
          <cell r="B270" t="str">
            <v>TN</v>
          </cell>
        </row>
        <row r="271">
          <cell r="B271" t="str">
            <v>TN</v>
          </cell>
        </row>
        <row r="272">
          <cell r="B272" t="str">
            <v>TN</v>
          </cell>
        </row>
        <row r="273">
          <cell r="B273" t="str">
            <v>TN</v>
          </cell>
        </row>
        <row r="274">
          <cell r="B274" t="str">
            <v>TN</v>
          </cell>
        </row>
        <row r="275">
          <cell r="B275" t="str">
            <v>TN</v>
          </cell>
        </row>
        <row r="276">
          <cell r="B276" t="str">
            <v>TX</v>
          </cell>
        </row>
        <row r="277">
          <cell r="B277" t="str">
            <v>TX</v>
          </cell>
        </row>
        <row r="278">
          <cell r="B278" t="str">
            <v>TX</v>
          </cell>
        </row>
        <row r="279">
          <cell r="B279" t="str">
            <v>TX</v>
          </cell>
        </row>
        <row r="280">
          <cell r="B280" t="str">
            <v>TX</v>
          </cell>
        </row>
        <row r="281">
          <cell r="B281" t="str">
            <v>TX</v>
          </cell>
        </row>
        <row r="282">
          <cell r="B282" t="str">
            <v>TX</v>
          </cell>
        </row>
        <row r="283">
          <cell r="B283" t="str">
            <v>TX</v>
          </cell>
        </row>
        <row r="284">
          <cell r="B284" t="str">
            <v>TX</v>
          </cell>
        </row>
        <row r="285">
          <cell r="B285" t="str">
            <v>TX</v>
          </cell>
        </row>
        <row r="286">
          <cell r="B286" t="str">
            <v>TX</v>
          </cell>
        </row>
        <row r="287">
          <cell r="B287" t="str">
            <v>TX</v>
          </cell>
        </row>
        <row r="288">
          <cell r="B288" t="str">
            <v>TX</v>
          </cell>
        </row>
        <row r="289">
          <cell r="B289" t="str">
            <v>TX</v>
          </cell>
        </row>
        <row r="290">
          <cell r="B290" t="str">
            <v>TX</v>
          </cell>
        </row>
        <row r="291">
          <cell r="B291" t="str">
            <v>TX</v>
          </cell>
        </row>
        <row r="292">
          <cell r="B292" t="str">
            <v>TX</v>
          </cell>
        </row>
        <row r="293">
          <cell r="B293" t="str">
            <v>TX</v>
          </cell>
        </row>
        <row r="294">
          <cell r="B294" t="str">
            <v>TX</v>
          </cell>
        </row>
        <row r="295">
          <cell r="B295" t="str">
            <v>TX</v>
          </cell>
        </row>
        <row r="296">
          <cell r="B296" t="str">
            <v>UT</v>
          </cell>
        </row>
        <row r="297">
          <cell r="B297" t="str">
            <v>UT</v>
          </cell>
        </row>
        <row r="298">
          <cell r="B298" t="str">
            <v>UT</v>
          </cell>
        </row>
        <row r="299">
          <cell r="B299" t="str">
            <v>UT</v>
          </cell>
        </row>
        <row r="300">
          <cell r="B300" t="str">
            <v>UT</v>
          </cell>
        </row>
        <row r="301">
          <cell r="B301" t="str">
            <v>UT</v>
          </cell>
        </row>
        <row r="302">
          <cell r="B302" t="str">
            <v>VA</v>
          </cell>
        </row>
        <row r="303">
          <cell r="B303" t="str">
            <v>VA</v>
          </cell>
        </row>
        <row r="304">
          <cell r="B304" t="str">
            <v>VA</v>
          </cell>
        </row>
        <row r="305">
          <cell r="B305" t="str">
            <v>VA</v>
          </cell>
        </row>
        <row r="306">
          <cell r="B306" t="str">
            <v>VA</v>
          </cell>
        </row>
        <row r="307">
          <cell r="B307" t="str">
            <v>VA</v>
          </cell>
        </row>
        <row r="308">
          <cell r="B308" t="str">
            <v>VA</v>
          </cell>
        </row>
        <row r="309">
          <cell r="B309" t="str">
            <v>VA</v>
          </cell>
        </row>
        <row r="310">
          <cell r="B310" t="str">
            <v>VA</v>
          </cell>
        </row>
        <row r="311">
          <cell r="B311" t="str">
            <v>VA</v>
          </cell>
        </row>
        <row r="312">
          <cell r="B312" t="str">
            <v>WA</v>
          </cell>
        </row>
        <row r="313">
          <cell r="B313" t="str">
            <v>WA</v>
          </cell>
        </row>
        <row r="314">
          <cell r="B314" t="str">
            <v>WA</v>
          </cell>
        </row>
        <row r="315">
          <cell r="B315" t="str">
            <v>WA</v>
          </cell>
        </row>
        <row r="316">
          <cell r="B316" t="str">
            <v>WA</v>
          </cell>
        </row>
        <row r="317">
          <cell r="B317" t="str">
            <v>WA</v>
          </cell>
        </row>
        <row r="318">
          <cell r="B318" t="str">
            <v>WA</v>
          </cell>
        </row>
        <row r="319">
          <cell r="B319" t="str">
            <v>WA</v>
          </cell>
        </row>
        <row r="320">
          <cell r="B320" t="str">
            <v>WI</v>
          </cell>
        </row>
        <row r="321">
          <cell r="B321" t="str">
            <v>WI</v>
          </cell>
        </row>
        <row r="322">
          <cell r="B322" t="str">
            <v>WI</v>
          </cell>
        </row>
        <row r="323">
          <cell r="B323" t="str">
            <v>WI</v>
          </cell>
        </row>
        <row r="324">
          <cell r="B324" t="str">
            <v>WI</v>
          </cell>
        </row>
        <row r="325">
          <cell r="B325" t="str">
            <v>WI</v>
          </cell>
        </row>
        <row r="326">
          <cell r="B326" t="str">
            <v>WI</v>
          </cell>
        </row>
        <row r="327">
          <cell r="B327" t="str">
            <v>WI</v>
          </cell>
        </row>
        <row r="328">
          <cell r="B328" t="str">
            <v>WI</v>
          </cell>
        </row>
        <row r="329">
          <cell r="B329" t="str">
            <v>WI</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ewals OR Quotes"/>
      <sheetName val="Select Product"/>
      <sheetName val="CA Quot Single Plan Pricing"/>
      <sheetName val="CA Quot Table of Rates"/>
      <sheetName val="CA Renew Single Plan Pricing"/>
      <sheetName val="CA Renew Table of Rates"/>
      <sheetName val="CA Input"/>
      <sheetName val="CA Methodology"/>
      <sheetName val="MyPlan"/>
      <sheetName val="Direct Single Plan Pricing"/>
      <sheetName val="Direct Methodology"/>
      <sheetName val="Direct &amp; MyPlan Input"/>
      <sheetName val="Direct Table of Rates"/>
      <sheetName val="Direct work"/>
      <sheetName val="POS Single Plan Pricing"/>
      <sheetName val="POS Table of Rates"/>
      <sheetName val="POS Methodology"/>
      <sheetName val="POS Input"/>
      <sheetName val="HSAs"/>
      <sheetName val="HSAs Methodology"/>
      <sheetName val="HSAs Input"/>
      <sheetName val="Industry"/>
      <sheetName val="EPO Single Plan Pricing"/>
      <sheetName val="EPO PrimAdv Single Pln Pricing"/>
      <sheetName val="EPO Methodology PA"/>
      <sheetName val="EPO Methodology"/>
      <sheetName val="EPO Input"/>
      <sheetName val="EPO Table of Rates"/>
      <sheetName val="Common Data"/>
      <sheetName val="Census"/>
      <sheetName val="Age Sex"/>
      <sheetName val="Tier Multiples and Dep Cutoff"/>
      <sheetName val="Guardrailing"/>
      <sheetName val="CA OON"/>
    </sheetNames>
    <sheetDataSet>
      <sheetData sheetId="0" refreshError="1"/>
      <sheetData sheetId="1" refreshError="1">
        <row r="13">
          <cell r="U13">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lines"/>
      <sheetName val="CENSUS"/>
      <sheetName val="COBRA"/>
      <sheetName val="UQ"/>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Vector"/>
      <sheetName val="HSA"/>
      <sheetName val="HRA"/>
      <sheetName val="SBSInputs"/>
      <sheetName val="Main"/>
      <sheetName val="Aetna Difference FI"/>
      <sheetName val="ASC Service Options"/>
      <sheetName val="Customer Notifications FI"/>
      <sheetName val="Financial Assumptions ASC"/>
      <sheetName val="Finl &amp; Admin Assumptions FI"/>
      <sheetName val="Performance Guarantee"/>
      <sheetName val="Renewal Letter FI"/>
      <sheetName val="Renewal Letter Retro"/>
      <sheetName val="Stop Loss Assumptions ASC"/>
    </sheetNames>
    <sheetDataSet>
      <sheetData sheetId="0">
        <row r="7">
          <cell r="A7" t="str">
            <v>HSA Plan D</v>
          </cell>
          <cell r="B7">
            <v>0</v>
          </cell>
          <cell r="C7">
            <v>0</v>
          </cell>
          <cell r="D7">
            <v>0</v>
          </cell>
          <cell r="E7">
            <v>0</v>
          </cell>
          <cell r="F7">
            <v>0</v>
          </cell>
          <cell r="G7">
            <v>0</v>
          </cell>
          <cell r="H7">
            <v>0</v>
          </cell>
          <cell r="I7">
            <v>39083</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I7">
            <v>39083</v>
          </cell>
        </row>
        <row r="8">
          <cell r="A8" t="str">
            <v>HSA Plan A</v>
          </cell>
          <cell r="B8">
            <v>0</v>
          </cell>
          <cell r="C8">
            <v>0</v>
          </cell>
          <cell r="D8">
            <v>0</v>
          </cell>
          <cell r="E8">
            <v>0</v>
          </cell>
          <cell r="F8">
            <v>0</v>
          </cell>
          <cell r="G8">
            <v>0</v>
          </cell>
          <cell r="H8">
            <v>0</v>
          </cell>
          <cell r="I8" t="str">
            <v>junk</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I8" t="str">
            <v>junk</v>
          </cell>
        </row>
        <row r="9">
          <cell r="A9" t="str">
            <v>HSA Plan B</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row>
        <row r="10">
          <cell r="A10" t="str">
            <v>HSA Plan C</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row>
        <row r="11">
          <cell r="A11" t="str">
            <v>HSA Plan E</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row>
        <row r="12">
          <cell r="A12" t="str">
            <v>HSA Plan F</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row>
        <row r="13">
          <cell r="A13" t="str">
            <v>HSA Plan G</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row>
        <row r="14">
          <cell r="A14" t="str">
            <v>HSA Plan H</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row>
        <row r="15">
          <cell r="A15" t="str">
            <v>HRA Plan A</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row>
        <row r="16">
          <cell r="A16" t="str">
            <v>HRA Plan B</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row>
        <row r="17">
          <cell r="A17" t="str">
            <v>HRA Plan C</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row>
        <row r="18">
          <cell r="A18" t="str">
            <v>HRA Plan D</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A19" t="str">
            <v>HRA Plan E</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row>
        <row r="20">
          <cell r="A20" t="str">
            <v>HRA Plan F</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row>
        <row r="21">
          <cell r="A21" t="str">
            <v>HRA Plan G</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row>
        <row r="22">
          <cell r="A22" t="str">
            <v>HRA Plan H</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Version"/>
      <sheetName val="BaseRates"/>
      <sheetName val="Med Trad"/>
      <sheetName val="Med PPO"/>
      <sheetName val="Med PPOFac"/>
      <sheetName val="Med Other"/>
      <sheetName val="Drug"/>
      <sheetName val="Vis"/>
      <sheetName val="Dent"/>
      <sheetName val="Riders"/>
      <sheetName val="Dim Components"/>
      <sheetName val="Dim Components 2"/>
      <sheetName val="Dim Components 3"/>
      <sheetName val="Dim BlueCard Buy"/>
      <sheetName val="Trend"/>
      <sheetName val="SIC"/>
      <sheetName val="AgeSex"/>
      <sheetName val="Dental AS"/>
      <sheetName val="Avg Family"/>
      <sheetName val="Network"/>
      <sheetName val="Retn - By Carrier"/>
      <sheetName val="Retn - LW Prm Tax"/>
      <sheetName val="Retn - Inv Credit"/>
      <sheetName val="Retn - GAE"/>
      <sheetName val="Retn - Risk Charge"/>
      <sheetName val="Retn - Rsv Contr"/>
      <sheetName val="Retn - B&amp;O Tax"/>
      <sheetName val="Retn - Prem Tax"/>
      <sheetName val="Old-Retn-Admin Cost"/>
      <sheetName val="Retn - Admin Cost"/>
      <sheetName val="CommWA"/>
      <sheetName val="CommLW"/>
      <sheetName val="RateRel"/>
      <sheetName val="Pool Level"/>
      <sheetName val="Pool Charge"/>
      <sheetName val="IBNR"/>
      <sheetName val="Clm Adj"/>
      <sheetName val="CCN Fees"/>
      <sheetName val="Cred"/>
      <sheetName val="Margin and SFR"/>
      <sheetName val="Del Prem"/>
      <sheetName val="Grp Size"/>
      <sheetName val="Contrib"/>
      <sheetName val="BlueCard"/>
      <sheetName val="UW Risk"/>
      <sheetName val="Discount Percentages"/>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Claims Analysis 1"/>
      <sheetName val="Annual Claims Analysis 2"/>
      <sheetName val="Annual Claims Analysis 3"/>
      <sheetName val="Large Claims Analysis"/>
      <sheetName val="MAF Manual Blend 1"/>
      <sheetName val="MAF Manual Blend 2"/>
      <sheetName val="MAF Manual Blend 3"/>
      <sheetName val="MAF 100% Credible 1"/>
      <sheetName val="MAF 100% Credible 2"/>
      <sheetName val="MAF 100% Credible 3"/>
      <sheetName val="MAF Immature Manual Blend 1"/>
      <sheetName val="MAF Immature Manual Blend 2"/>
      <sheetName val="MAF Immature Manual Blend 3"/>
      <sheetName val="MAF Immature 100% Credible 1"/>
      <sheetName val="MAF Immature 100% Credible 2"/>
      <sheetName val="MAF Immature 100% Credible 3"/>
      <sheetName val="MCF Manual Blend 1"/>
      <sheetName val="MCF Manual Blend 2"/>
      <sheetName val="MCF Manual Blend 3"/>
      <sheetName val="MCF 100% Credible 1"/>
      <sheetName val="MCF 100% Credible 2"/>
      <sheetName val="MCF 100% Credible 3"/>
      <sheetName val="MCF Immature Manual Blend 1"/>
      <sheetName val="MCF Immature Manual Blend 2"/>
      <sheetName val="MCF Immature Manual Blend 3"/>
      <sheetName val="MCF Immature 100% Credible 1"/>
      <sheetName val="MCF Immature 100% Credible 2"/>
      <sheetName val="MCF Immature 100% Credible 3"/>
      <sheetName val="Exp Clms Manual Blend 1"/>
      <sheetName val="Exp Clms Manual Blend 2"/>
      <sheetName val="Exp Clms Manual Blend 3"/>
      <sheetName val="Exp Clms 100% Credible 1"/>
      <sheetName val="Exp Clms 100% Credible 2"/>
      <sheetName val="Exp Clms 100% Credible 3"/>
      <sheetName val="Exp Clms Immat Manual Blend 1"/>
      <sheetName val="Exp Clms Immat Manual Blend 2"/>
      <sheetName val="Exp Clms Immat Manual Blend 3"/>
      <sheetName val="Exp Clms Immat 100% Credible 1"/>
      <sheetName val="Exp Clms Immat 100% Credible 2"/>
      <sheetName val="Exp Clms Immat 100% Credible 3"/>
      <sheetName val="Admin Fee"/>
      <sheetName val="Admin Fee Continued"/>
      <sheetName val="ISL"/>
      <sheetName val="Leveraging Example"/>
      <sheetName val="Fully Insured"/>
      <sheetName val="Factors"/>
      <sheetName val="Annual Numbers"/>
      <sheetName val="Terminals"/>
      <sheetName val="Min Attach Example 90%"/>
      <sheetName val="Min Attach Example 95%"/>
      <sheetName val="Min Attach Example 100%"/>
      <sheetName val="Mental Health Parity"/>
      <sheetName val="Assumptions"/>
      <sheetName val="Copa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415">
          <cell r="C415" t="str">
            <v>Anomatic</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ays"/>
      <sheetName val="Deductible"/>
      <sheetName val="Deductible and Copays"/>
      <sheetName val="Misc"/>
      <sheetName val="Storage"/>
      <sheetName val="ExpCensus"/>
      <sheetName val="stop loss"/>
      <sheetName val="Contrib"/>
      <sheetName val="MRS"/>
      <sheetName val="MktMemo All Rates"/>
      <sheetName val="Deductible_and_Copays"/>
      <sheetName val="Deductible_and_Copays1"/>
      <sheetName val="Table"/>
      <sheetName val="Deductible_and_Copays2"/>
      <sheetName val="Deductible_and_Copays3"/>
      <sheetName val="Deductible_and_Copays4"/>
      <sheetName val="Deductible_and_Copays5"/>
      <sheetName val="Deductible_and_Copays6"/>
      <sheetName val="Rx - Copay and Deductible Value"/>
    </sheetNames>
    <sheetDataSet>
      <sheetData sheetId="0">
        <row r="6">
          <cell r="A6">
            <v>5</v>
          </cell>
          <cell r="B6">
            <v>4.6509078752658661</v>
          </cell>
          <cell r="C6">
            <v>4.6509078752658661</v>
          </cell>
          <cell r="D6">
            <v>4.9950466632314221</v>
          </cell>
          <cell r="E6">
            <v>4.9857598059607318</v>
          </cell>
          <cell r="F6">
            <v>4.8894024305774195</v>
          </cell>
          <cell r="G6">
            <v>4.9993788360570877</v>
          </cell>
          <cell r="H6">
            <v>4.998003574993616</v>
          </cell>
        </row>
        <row r="7">
          <cell r="A7">
            <v>6</v>
          </cell>
          <cell r="B7">
            <v>5.25647635707685</v>
          </cell>
          <cell r="C7">
            <v>5.25647635707685</v>
          </cell>
          <cell r="D7">
            <v>5.9876561930035983</v>
          </cell>
          <cell r="E7">
            <v>5.9693898682012323</v>
          </cell>
          <cell r="F7">
            <v>5.7555191738555509</v>
          </cell>
          <cell r="G7">
            <v>5.9985003327663984</v>
          </cell>
          <cell r="H7">
            <v>5.9957924182278246</v>
          </cell>
        </row>
        <row r="8">
          <cell r="A8">
            <v>7</v>
          </cell>
          <cell r="B8">
            <v>5.7806345938926693</v>
          </cell>
          <cell r="C8">
            <v>5.7806345938926693</v>
          </cell>
          <cell r="D8">
            <v>6.9760316185331783</v>
          </cell>
          <cell r="E8">
            <v>6.9482299807430357</v>
          </cell>
          <cell r="F8">
            <v>6.5780807253951261</v>
          </cell>
          <cell r="G8">
            <v>6.9971145455889969</v>
          </cell>
          <cell r="H8">
            <v>6.9927977807182486</v>
          </cell>
        </row>
        <row r="9">
          <cell r="A9">
            <v>8</v>
          </cell>
          <cell r="B9">
            <v>6.2387535263039506</v>
          </cell>
          <cell r="C9">
            <v>6.2387535263039506</v>
          </cell>
          <cell r="D9">
            <v>7.9592300592945486</v>
          </cell>
          <cell r="E9">
            <v>7.920820031291302</v>
          </cell>
          <cell r="F9">
            <v>7.3622001133429888</v>
          </cell>
          <cell r="G9">
            <v>7.995217037639577</v>
          </cell>
          <cell r="H9">
            <v>7.988671448800984</v>
          </cell>
        </row>
        <row r="10">
          <cell r="A10">
            <v>9</v>
          </cell>
          <cell r="B10">
            <v>6.6436378195838266</v>
          </cell>
          <cell r="C10">
            <v>6.6436378195838266</v>
          </cell>
          <cell r="D10">
            <v>8.933131678214453</v>
          </cell>
          <cell r="E10">
            <v>8.8860433264487604</v>
          </cell>
          <cell r="F10">
            <v>8.1114130092563439</v>
          </cell>
          <cell r="G10">
            <v>8.9926939288619394</v>
          </cell>
          <cell r="H10">
            <v>8.9836339577965045</v>
          </cell>
        </row>
        <row r="11">
          <cell r="A11">
            <v>10</v>
          </cell>
          <cell r="B11">
            <v>6.9922827981787812</v>
          </cell>
          <cell r="C11">
            <v>6.9922827981787812</v>
          </cell>
          <cell r="D11">
            <v>9.8943419068115048</v>
          </cell>
          <cell r="E11">
            <v>9.8422634392375272</v>
          </cell>
          <cell r="F11">
            <v>8.8278036647566278</v>
          </cell>
          <cell r="G11">
            <v>9.9893218960289882</v>
          </cell>
          <cell r="H11">
            <v>9.9777665575597183</v>
          </cell>
        </row>
        <row r="12">
          <cell r="A12">
            <v>11</v>
          </cell>
          <cell r="B12">
            <v>7.2935228662111724</v>
          </cell>
          <cell r="C12">
            <v>7.2935228662111724</v>
          </cell>
          <cell r="D12">
            <v>10.841519092259308</v>
          </cell>
          <cell r="E12">
            <v>10.78869656890817</v>
          </cell>
          <cell r="F12">
            <v>9.5174138908129216</v>
          </cell>
          <cell r="G12">
            <v>10.984882052798936</v>
          </cell>
          <cell r="H12">
            <v>10.970982194674653</v>
          </cell>
        </row>
        <row r="13">
          <cell r="A13">
            <v>12</v>
          </cell>
          <cell r="B13">
            <v>7.5691552139538389</v>
          </cell>
          <cell r="C13">
            <v>7.5691552139538389</v>
          </cell>
          <cell r="D13">
            <v>11.774689495363988</v>
          </cell>
          <cell r="E13">
            <v>11.726235928478991</v>
          </cell>
          <cell r="F13">
            <v>10.184456268496946</v>
          </cell>
          <cell r="G13">
            <v>11.979449826221993</v>
          </cell>
          <cell r="H13">
            <v>11.963466583095387</v>
          </cell>
        </row>
        <row r="14">
          <cell r="A14">
            <v>13</v>
          </cell>
          <cell r="B14">
            <v>7.8202613970484691</v>
          </cell>
          <cell r="C14">
            <v>7.8202613970484691</v>
          </cell>
          <cell r="D14">
            <v>12.697276114215954</v>
          </cell>
          <cell r="E14">
            <v>12.655590116742182</v>
          </cell>
          <cell r="F14">
            <v>10.830300358919464</v>
          </cell>
          <cell r="G14">
            <v>12.972510537602602</v>
          </cell>
          <cell r="H14">
            <v>12.95534159760429</v>
          </cell>
        </row>
        <row r="15">
          <cell r="A15">
            <v>14</v>
          </cell>
          <cell r="B15">
            <v>8.0464932527725139</v>
          </cell>
          <cell r="C15">
            <v>8.0464932527725139</v>
          </cell>
          <cell r="D15">
            <v>13.61303996659521</v>
          </cell>
          <cell r="E15">
            <v>13.575461773418022</v>
          </cell>
          <cell r="F15">
            <v>11.459375983880108</v>
          </cell>
          <cell r="G15">
            <v>13.963432670265474</v>
          </cell>
          <cell r="H15">
            <v>13.946386702880888</v>
          </cell>
        </row>
        <row r="16">
          <cell r="A16">
            <v>15</v>
          </cell>
          <cell r="B16">
            <v>8.2528443445201329</v>
          </cell>
          <cell r="C16">
            <v>8.2528443445201329</v>
          </cell>
          <cell r="D16">
            <v>14.519849746380713</v>
          </cell>
          <cell r="E16">
            <v>14.482935127330173</v>
          </cell>
          <cell r="F16">
            <v>12.074091681884012</v>
          </cell>
          <cell r="G16">
            <v>14.952270945796052</v>
          </cell>
          <cell r="H16">
            <v>14.936526452631334</v>
          </cell>
        </row>
        <row r="17">
          <cell r="A17">
            <v>16</v>
          </cell>
          <cell r="B17">
            <v>8.4454524018902273</v>
          </cell>
          <cell r="C17">
            <v>8.4454524018902273</v>
          </cell>
          <cell r="D17">
            <v>15.41320367201847</v>
          </cell>
          <cell r="E17">
            <v>15.378524851362268</v>
          </cell>
          <cell r="F17">
            <v>12.673405327120458</v>
          </cell>
          <cell r="G17">
            <v>15.939556311469348</v>
          </cell>
          <cell r="H17">
            <v>15.925534507974094</v>
          </cell>
        </row>
        <row r="18">
          <cell r="A18">
            <v>17</v>
          </cell>
          <cell r="B18">
            <v>8.6271542232987581</v>
          </cell>
          <cell r="C18">
            <v>8.6271542232987581</v>
          </cell>
          <cell r="D18">
            <v>16.293954422737833</v>
          </cell>
          <cell r="E18">
            <v>16.264240953143815</v>
          </cell>
          <cell r="F18">
            <v>13.256819469806688</v>
          </cell>
          <cell r="G18">
            <v>16.923818679287141</v>
          </cell>
          <cell r="H18">
            <v>16.91320194071082</v>
          </cell>
        </row>
        <row r="19">
          <cell r="A19">
            <v>18</v>
          </cell>
          <cell r="B19">
            <v>8.7979558077406743</v>
          </cell>
          <cell r="C19">
            <v>8.7979558077406743</v>
          </cell>
          <cell r="D19">
            <v>17.165578145365188</v>
          </cell>
          <cell r="E19">
            <v>17.140064809309902</v>
          </cell>
          <cell r="F19">
            <v>13.816012845538694</v>
          </cell>
          <cell r="G19">
            <v>17.904361458256304</v>
          </cell>
          <cell r="H19">
            <v>17.898954198296074</v>
          </cell>
        </row>
        <row r="20">
          <cell r="A20">
            <v>19</v>
          </cell>
          <cell r="B20">
            <v>8.958414967025103</v>
          </cell>
          <cell r="C20">
            <v>8.958414967025103</v>
          </cell>
          <cell r="D20">
            <v>18.027862767559725</v>
          </cell>
          <cell r="E20">
            <v>18.006194799182435</v>
          </cell>
          <cell r="F20">
            <v>14.350280209054846</v>
          </cell>
          <cell r="G20">
            <v>18.881600236633883</v>
          </cell>
          <cell r="H20">
            <v>18.882309585161455</v>
          </cell>
        </row>
        <row r="21">
          <cell r="A21">
            <v>20</v>
          </cell>
          <cell r="B21">
            <v>9.110171984238935</v>
          </cell>
          <cell r="C21">
            <v>9.110171984238935</v>
          </cell>
          <cell r="D21">
            <v>18.877049309693557</v>
          </cell>
          <cell r="E21">
            <v>18.863716341051301</v>
          </cell>
          <cell r="F21">
            <v>14.865943580379069</v>
          </cell>
          <cell r="G21">
            <v>19.854371071507803</v>
          </cell>
          <cell r="H21">
            <v>19.86343640457785</v>
          </cell>
        </row>
        <row r="22">
          <cell r="A22">
            <v>21</v>
          </cell>
          <cell r="B22">
            <v>9.2539426657740158</v>
          </cell>
          <cell r="C22">
            <v>9.2539426657740158</v>
          </cell>
          <cell r="D22">
            <v>19.705874581525563</v>
          </cell>
          <cell r="E22">
            <v>19.71244310005342</v>
          </cell>
          <cell r="F22">
            <v>15.35426925256596</v>
          </cell>
          <cell r="G22">
            <v>20.820896250831915</v>
          </cell>
          <cell r="H22">
            <v>20.842253406690347</v>
          </cell>
        </row>
        <row r="23">
          <cell r="A23">
            <v>22</v>
          </cell>
          <cell r="B23">
            <v>9.3901051377539737</v>
          </cell>
          <cell r="C23">
            <v>9.3901051377539737</v>
          </cell>
          <cell r="D23">
            <v>20.51533824440893</v>
          </cell>
          <cell r="E23">
            <v>20.550593812063124</v>
          </cell>
          <cell r="F23">
            <v>15.820672501731629</v>
          </cell>
          <cell r="G23">
            <v>21.780440730607115</v>
          </cell>
          <cell r="H23">
            <v>21.818992733941545</v>
          </cell>
        </row>
        <row r="24">
          <cell r="A24">
            <v>23</v>
          </cell>
          <cell r="B24">
            <v>9.5193718281892892</v>
          </cell>
          <cell r="C24">
            <v>9.5193718281892892</v>
          </cell>
          <cell r="D24">
            <v>21.308220677523572</v>
          </cell>
          <cell r="E24">
            <v>21.374080952123581</v>
          </cell>
          <cell r="F24">
            <v>16.276087777847742</v>
          </cell>
          <cell r="G24">
            <v>22.732739776676773</v>
          </cell>
          <cell r="H24">
            <v>22.79388072521299</v>
          </cell>
        </row>
        <row r="25">
          <cell r="A25">
            <v>24</v>
          </cell>
          <cell r="B25">
            <v>9.6377272624514827</v>
          </cell>
          <cell r="C25">
            <v>9.6377272624514827</v>
          </cell>
          <cell r="D25">
            <v>22.084207012497529</v>
          </cell>
          <cell r="E25">
            <v>22.178939666572944</v>
          </cell>
          <cell r="F25">
            <v>16.716809394874378</v>
          </cell>
          <cell r="G25">
            <v>23.674555941728908</v>
          </cell>
          <cell r="H25">
            <v>23.76669104162314</v>
          </cell>
        </row>
        <row r="26">
          <cell r="A26">
            <v>25</v>
          </cell>
          <cell r="B26">
            <v>9.7450699628049691</v>
          </cell>
          <cell r="C26">
            <v>9.7450699628049691</v>
          </cell>
          <cell r="D26">
            <v>22.844180657622847</v>
          </cell>
          <cell r="E26">
            <v>22.963100737626949</v>
          </cell>
          <cell r="F26">
            <v>17.137085196146337</v>
          </cell>
          <cell r="G26">
            <v>24.607107890261037</v>
          </cell>
          <cell r="H26">
            <v>24.736924576920398</v>
          </cell>
        </row>
        <row r="27">
          <cell r="A27">
            <v>26</v>
          </cell>
          <cell r="B27">
            <v>9.8459079845107205</v>
          </cell>
          <cell r="C27">
            <v>9.8459079845107205</v>
          </cell>
          <cell r="D27">
            <v>23.576997598116119</v>
          </cell>
          <cell r="E27">
            <v>23.725637551667187</v>
          </cell>
          <cell r="F27">
            <v>17.539100182608149</v>
          </cell>
          <cell r="G27">
            <v>25.534461288175702</v>
          </cell>
          <cell r="H27">
            <v>25.704592938226895</v>
          </cell>
        </row>
        <row r="28">
          <cell r="A28">
            <v>27</v>
          </cell>
          <cell r="B28">
            <v>9.938970866733527</v>
          </cell>
          <cell r="C28">
            <v>9.938970866733527</v>
          </cell>
          <cell r="D28">
            <v>24.262969101613901</v>
          </cell>
          <cell r="E28">
            <v>24.465890497448296</v>
          </cell>
          <cell r="F28">
            <v>17.931074869340723</v>
          </cell>
          <cell r="G28">
            <v>26.456225689565926</v>
          </cell>
          <cell r="H28">
            <v>26.669858625252456</v>
          </cell>
        </row>
        <row r="29">
          <cell r="A29">
            <v>28</v>
          </cell>
          <cell r="B29">
            <v>10.023740864635773</v>
          </cell>
          <cell r="C29">
            <v>10.023740864635773</v>
          </cell>
          <cell r="D29">
            <v>24.905313488699754</v>
          </cell>
          <cell r="E29">
            <v>25.18747463325635</v>
          </cell>
          <cell r="F29">
            <v>18.316387507083938</v>
          </cell>
          <cell r="G29">
            <v>27.369912001774754</v>
          </cell>
          <cell r="H29">
            <v>27.632965387561807</v>
          </cell>
        </row>
        <row r="30">
          <cell r="A30">
            <v>29</v>
          </cell>
          <cell r="B30">
            <v>10.102825425584488</v>
          </cell>
          <cell r="C30">
            <v>10.102825425584488</v>
          </cell>
          <cell r="D30">
            <v>25.525169819879615</v>
          </cell>
          <cell r="E30">
            <v>25.895543671689509</v>
          </cell>
          <cell r="F30">
            <v>18.691792078584474</v>
          </cell>
          <cell r="G30">
            <v>28.276826148044073</v>
          </cell>
          <cell r="H30">
            <v>28.593808761055783</v>
          </cell>
        </row>
        <row r="31">
          <cell r="A31">
            <v>30</v>
          </cell>
          <cell r="B31">
            <v>10.177507008404781</v>
          </cell>
          <cell r="C31">
            <v>10.177507008404781</v>
          </cell>
          <cell r="D31">
            <v>26.130269720689544</v>
          </cell>
          <cell r="E31">
            <v>26.590221397396089</v>
          </cell>
          <cell r="F31">
            <v>19.052525029909955</v>
          </cell>
          <cell r="G31">
            <v>29.179798861199437</v>
          </cell>
          <cell r="H31">
            <v>29.552203031780302</v>
          </cell>
        </row>
        <row r="32">
          <cell r="A32">
            <v>31</v>
          </cell>
          <cell r="B32">
            <v>10.247803862670755</v>
          </cell>
          <cell r="C32">
            <v>10.247803862670755</v>
          </cell>
          <cell r="D32">
            <v>26.721320900257016</v>
          </cell>
          <cell r="E32">
            <v>27.270952753130498</v>
          </cell>
          <cell r="F32">
            <v>19.399565518544172</v>
          </cell>
          <cell r="G32">
            <v>30.07881535162316</v>
          </cell>
          <cell r="H32">
            <v>30.508833019941036</v>
          </cell>
        </row>
        <row r="33">
          <cell r="A33">
            <v>32</v>
          </cell>
          <cell r="B33">
            <v>10.313864416146869</v>
          </cell>
          <cell r="C33">
            <v>10.313864416146869</v>
          </cell>
          <cell r="D33">
            <v>27.301195036524732</v>
          </cell>
          <cell r="E33">
            <v>27.935326721633935</v>
          </cell>
          <cell r="F33">
            <v>19.738435866759019</v>
          </cell>
          <cell r="G33">
            <v>30.974007246912667</v>
          </cell>
          <cell r="H33">
            <v>31.463623279244143</v>
          </cell>
        </row>
        <row r="34">
          <cell r="A34">
            <v>33</v>
          </cell>
          <cell r="B34">
            <v>10.376709981936079</v>
          </cell>
          <cell r="C34">
            <v>10.376709981936079</v>
          </cell>
          <cell r="D34">
            <v>27.870246846351552</v>
          </cell>
          <cell r="E34">
            <v>28.58520088234264</v>
          </cell>
          <cell r="F34">
            <v>20.0679396763428</v>
          </cell>
          <cell r="G34">
            <v>31.865244398432299</v>
          </cell>
          <cell r="H34">
            <v>32.416480952712583</v>
          </cell>
        </row>
        <row r="35">
          <cell r="A35">
            <v>34</v>
          </cell>
          <cell r="B35">
            <v>10.436780538957283</v>
          </cell>
          <cell r="C35">
            <v>10.436780538957283</v>
          </cell>
          <cell r="D35">
            <v>28.426016175611366</v>
          </cell>
          <cell r="E35">
            <v>29.222530891000481</v>
          </cell>
          <cell r="F35">
            <v>20.387749511995466</v>
          </cell>
          <cell r="G35">
            <v>32.753270723951786</v>
          </cell>
          <cell r="H35">
            <v>33.36702880887713</v>
          </cell>
        </row>
        <row r="36">
          <cell r="A36">
            <v>35</v>
          </cell>
          <cell r="B36">
            <v>10.493804553754973</v>
          </cell>
          <cell r="C36">
            <v>10.493804553754973</v>
          </cell>
          <cell r="D36">
            <v>28.963416998606739</v>
          </cell>
          <cell r="E36">
            <v>29.846095500210424</v>
          </cell>
          <cell r="F36">
            <v>20.692418613437439</v>
          </cell>
          <cell r="G36">
            <v>33.638797604081937</v>
          </cell>
          <cell r="H36">
            <v>34.313374886830559</v>
          </cell>
        </row>
        <row r="37">
          <cell r="A37">
            <v>36</v>
          </cell>
          <cell r="B37">
            <v>10.547382777428574</v>
          </cell>
          <cell r="C37">
            <v>10.547382777428574</v>
          </cell>
          <cell r="D37">
            <v>29.47492887371714</v>
          </cell>
          <cell r="E37">
            <v>30.457611399604577</v>
          </cell>
          <cell r="F37">
            <v>20.980571122725269</v>
          </cell>
          <cell r="G37">
            <v>34.521807291281519</v>
          </cell>
          <cell r="H37">
            <v>35.254277224504953</v>
          </cell>
        </row>
        <row r="38">
          <cell r="A38">
            <v>37</v>
          </cell>
          <cell r="B38">
            <v>10.597927656667542</v>
          </cell>
          <cell r="C38">
            <v>10.597927656667542</v>
          </cell>
          <cell r="D38">
            <v>29.966817942846035</v>
          </cell>
          <cell r="E38">
            <v>31.0577213989143</v>
          </cell>
          <cell r="F38">
            <v>21.262562181222844</v>
          </cell>
          <cell r="G38">
            <v>35.40170672188124</v>
          </cell>
          <cell r="H38">
            <v>36.190182696102326</v>
          </cell>
        </row>
        <row r="39">
          <cell r="A39">
            <v>38</v>
          </cell>
          <cell r="B39">
            <v>10.646415291097124</v>
          </cell>
          <cell r="C39">
            <v>10.646415291097124</v>
          </cell>
          <cell r="D39">
            <v>30.449133602439094</v>
          </cell>
          <cell r="E39">
            <v>31.646812742673074</v>
          </cell>
          <cell r="F39">
            <v>21.539304829670677</v>
          </cell>
          <cell r="G39">
            <v>36.27430599718997</v>
          </cell>
          <cell r="H39">
            <v>37.118827912807298</v>
          </cell>
        </row>
        <row r="40">
          <cell r="A40">
            <v>39</v>
          </cell>
          <cell r="B40">
            <v>10.692747455068474</v>
          </cell>
          <cell r="C40">
            <v>10.692747455068474</v>
          </cell>
          <cell r="D40">
            <v>30.920586224809224</v>
          </cell>
          <cell r="E40">
            <v>32.225111846464124</v>
          </cell>
          <cell r="F40">
            <v>21.809716012845538</v>
          </cell>
          <cell r="G40">
            <v>37.136719662796715</v>
          </cell>
          <cell r="H40">
            <v>38.040439213501408</v>
          </cell>
        </row>
        <row r="41">
          <cell r="A41">
            <v>40</v>
          </cell>
          <cell r="B41">
            <v>10.736851055564207</v>
          </cell>
          <cell r="C41">
            <v>10.736851055564207</v>
          </cell>
          <cell r="D41">
            <v>31.381154383229038</v>
          </cell>
          <cell r="E41">
            <v>32.792472658572386</v>
          </cell>
          <cell r="F41">
            <v>22.074752849316795</v>
          </cell>
          <cell r="G41">
            <v>37.982250979812171</v>
          </cell>
          <cell r="H41">
            <v>38.958974626831022</v>
          </cell>
        </row>
        <row r="42">
          <cell r="A42">
            <v>41</v>
          </cell>
          <cell r="B42">
            <v>10.778710968802322</v>
          </cell>
          <cell r="C42">
            <v>10.778710968802322</v>
          </cell>
          <cell r="D42">
            <v>31.833566248828063</v>
          </cell>
          <cell r="E42">
            <v>33.351027959136289</v>
          </cell>
          <cell r="F42">
            <v>22.335611737296141</v>
          </cell>
          <cell r="G42">
            <v>38.814501220143462</v>
          </cell>
          <cell r="H42">
            <v>39.874376117185506</v>
          </cell>
        </row>
        <row r="43">
          <cell r="A43">
            <v>42</v>
          </cell>
          <cell r="B43">
            <v>10.817423809291066</v>
          </cell>
          <cell r="C43">
            <v>10.817423809291066</v>
          </cell>
          <cell r="D43">
            <v>32.279512547177994</v>
          </cell>
          <cell r="E43">
            <v>33.902266503995619</v>
          </cell>
          <cell r="F43">
            <v>22.593199420691391</v>
          </cell>
          <cell r="G43">
            <v>39.643329142941653</v>
          </cell>
          <cell r="H43">
            <v>40.786463774171828</v>
          </cell>
        </row>
        <row r="44">
          <cell r="A44">
            <v>43</v>
          </cell>
          <cell r="B44">
            <v>10.85323304150433</v>
          </cell>
          <cell r="C44">
            <v>10.85323304150433</v>
          </cell>
          <cell r="D44">
            <v>32.720347369059176</v>
          </cell>
          <cell r="E44">
            <v>34.444008347316036</v>
          </cell>
          <cell r="F44">
            <v>22.847871670549715</v>
          </cell>
          <cell r="G44">
            <v>40.46367078311026</v>
          </cell>
          <cell r="H44">
            <v>41.695672864869884</v>
          </cell>
        </row>
        <row r="45">
          <cell r="A45">
            <v>44</v>
          </cell>
          <cell r="B45">
            <v>10.886876983851842</v>
          </cell>
          <cell r="C45">
            <v>10.886876983851842</v>
          </cell>
          <cell r="D45">
            <v>33.154943537960321</v>
          </cell>
          <cell r="E45">
            <v>34.973976580308907</v>
          </cell>
          <cell r="F45">
            <v>23.098224293180529</v>
          </cell>
          <cell r="G45">
            <v>41.275990534644677</v>
          </cell>
          <cell r="H45">
            <v>42.602177496111615</v>
          </cell>
        </row>
        <row r="46">
          <cell r="A46">
            <v>45</v>
          </cell>
          <cell r="B46">
            <v>10.918514988583597</v>
          </cell>
          <cell r="C46">
            <v>10.918514988583597</v>
          </cell>
          <cell r="D46">
            <v>33.580982812629017</v>
          </cell>
          <cell r="E46">
            <v>35.488819098503633</v>
          </cell>
          <cell r="F46">
            <v>23.344421006233866</v>
          </cell>
          <cell r="G46">
            <v>42.085342009909041</v>
          </cell>
          <cell r="H46">
            <v>43.506389720732642</v>
          </cell>
        </row>
        <row r="47">
          <cell r="A47">
            <v>46</v>
          </cell>
          <cell r="B47">
            <v>10.948585961114135</v>
          </cell>
          <cell r="C47">
            <v>10.948585961114135</v>
          </cell>
          <cell r="D47">
            <v>34.000737915587052</v>
          </cell>
          <cell r="E47">
            <v>35.986781763110393</v>
          </cell>
          <cell r="F47">
            <v>23.58552043322209</v>
          </cell>
          <cell r="G47">
            <v>42.892384825852254</v>
          </cell>
          <cell r="H47">
            <v>44.407804628920303</v>
          </cell>
        </row>
        <row r="48">
          <cell r="A48">
            <v>47</v>
          </cell>
          <cell r="B48">
            <v>10.977337470492838</v>
          </cell>
          <cell r="C48">
            <v>10.977337470492838</v>
          </cell>
          <cell r="D48">
            <v>34.416451807109283</v>
          </cell>
          <cell r="E48">
            <v>36.469743712134601</v>
          </cell>
          <cell r="F48">
            <v>23.821270700837477</v>
          </cell>
          <cell r="G48">
            <v>43.696570287658062</v>
          </cell>
          <cell r="H48">
            <v>45.307153469368806</v>
          </cell>
        </row>
        <row r="49">
          <cell r="A49">
            <v>48</v>
          </cell>
          <cell r="B49">
            <v>11.004907777766411</v>
          </cell>
          <cell r="C49">
            <v>11.004907777766411</v>
          </cell>
          <cell r="D49">
            <v>34.82560810097528</v>
          </cell>
          <cell r="E49">
            <v>36.94079247680834</v>
          </cell>
          <cell r="F49">
            <v>24.05323027517159</v>
          </cell>
          <cell r="G49">
            <v>44.497661761443467</v>
          </cell>
          <cell r="H49">
            <v>46.204697402326069</v>
          </cell>
        </row>
        <row r="50">
          <cell r="A50">
            <v>49</v>
          </cell>
          <cell r="B50">
            <v>11.030792998932936</v>
          </cell>
          <cell r="C50">
            <v>11.030792998932936</v>
          </cell>
          <cell r="D50">
            <v>35.228300186360265</v>
          </cell>
          <cell r="E50">
            <v>37.400796675162567</v>
          </cell>
          <cell r="F50">
            <v>24.281392859391726</v>
          </cell>
          <cell r="G50">
            <v>45.29377061302965</v>
          </cell>
          <cell r="H50">
            <v>47.099832857441328</v>
          </cell>
        </row>
        <row r="51">
          <cell r="A51">
            <v>50</v>
          </cell>
          <cell r="B51">
            <v>11.054811206577222</v>
          </cell>
          <cell r="C51">
            <v>11.054811206577222</v>
          </cell>
          <cell r="D51">
            <v>35.618309060161025</v>
          </cell>
          <cell r="E51">
            <v>37.846754909027901</v>
          </cell>
          <cell r="F51">
            <v>24.506646306907626</v>
          </cell>
          <cell r="G51">
            <v>46.084743030392666</v>
          </cell>
          <cell r="H51">
            <v>47.991991085730206</v>
          </cell>
        </row>
        <row r="52">
          <cell r="A52">
            <v>51</v>
          </cell>
          <cell r="B52">
            <v>11.076470072656038</v>
          </cell>
          <cell r="C52">
            <v>11.076470072656038</v>
          </cell>
          <cell r="D52">
            <v>35.992890063120001</v>
          </cell>
          <cell r="E52">
            <v>38.281349752663495</v>
          </cell>
          <cell r="F52">
            <v>24.728474277438448</v>
          </cell>
          <cell r="G52">
            <v>46.872469126673074</v>
          </cell>
          <cell r="H52">
            <v>48.880510481231283</v>
          </cell>
        </row>
        <row r="53">
          <cell r="A53">
            <v>52</v>
          </cell>
          <cell r="B53">
            <v>11.09590640582784</v>
          </cell>
          <cell r="C53">
            <v>11.09590640582784</v>
          </cell>
          <cell r="D53">
            <v>36.358802569953042</v>
          </cell>
          <cell r="E53">
            <v>38.70810092082418</v>
          </cell>
          <cell r="F53">
            <v>24.946536742018765</v>
          </cell>
          <cell r="G53">
            <v>47.656524439843231</v>
          </cell>
          <cell r="H53">
            <v>49.765855328829772</v>
          </cell>
        </row>
        <row r="54">
          <cell r="A54">
            <v>53</v>
          </cell>
          <cell r="B54">
            <v>11.114158821559958</v>
          </cell>
          <cell r="C54">
            <v>11.114158821559958</v>
          </cell>
          <cell r="D54">
            <v>36.71426797937599</v>
          </cell>
          <cell r="E54">
            <v>39.125837469440981</v>
          </cell>
          <cell r="F54">
            <v>25.161661734147724</v>
          </cell>
          <cell r="G54">
            <v>48.434094505657029</v>
          </cell>
          <cell r="H54">
            <v>50.648994823223532</v>
          </cell>
        </row>
        <row r="55">
          <cell r="A55">
            <v>54</v>
          </cell>
          <cell r="B55">
            <v>11.131317841528782</v>
          </cell>
          <cell r="C55">
            <v>11.131317841528782</v>
          </cell>
          <cell r="D55">
            <v>37.060211089846973</v>
          </cell>
          <cell r="E55">
            <v>39.529044453364769</v>
          </cell>
          <cell r="F55">
            <v>25.37443485926579</v>
          </cell>
          <cell r="G55">
            <v>49.204373289950453</v>
          </cell>
          <cell r="H55">
            <v>51.530213338904751</v>
          </cell>
        </row>
        <row r="56">
          <cell r="A56">
            <v>55</v>
          </cell>
          <cell r="B56">
            <v>11.147460884342788</v>
          </cell>
          <cell r="C56">
            <v>11.147460884342788</v>
          </cell>
          <cell r="D56">
            <v>37.39805638678483</v>
          </cell>
          <cell r="E56">
            <v>39.918857897855297</v>
          </cell>
          <cell r="F56">
            <v>25.58515206850954</v>
          </cell>
          <cell r="G56">
            <v>49.967304592176291</v>
          </cell>
          <cell r="H56">
            <v>52.408849269912018</v>
          </cell>
        </row>
        <row r="57">
          <cell r="A57">
            <v>56</v>
          </cell>
          <cell r="B57">
            <v>11.162758100442877</v>
          </cell>
          <cell r="C57">
            <v>11.162758100442877</v>
          </cell>
          <cell r="D57">
            <v>37.727556130186706</v>
          </cell>
          <cell r="E57">
            <v>40.300286678362951</v>
          </cell>
          <cell r="F57">
            <v>25.793221459605817</v>
          </cell>
          <cell r="G57">
            <v>50.719843230052504</v>
          </cell>
          <cell r="H57">
            <v>53.284844580634676</v>
          </cell>
        </row>
        <row r="58">
          <cell r="A58">
            <v>57</v>
          </cell>
          <cell r="B58">
            <v>11.177260449712445</v>
          </cell>
          <cell r="C58">
            <v>11.177260449712445</v>
          </cell>
          <cell r="D58">
            <v>38.049464697637518</v>
          </cell>
          <cell r="E58">
            <v>40.671776958484671</v>
          </cell>
          <cell r="F58">
            <v>25.998646180970972</v>
          </cell>
          <cell r="G58">
            <v>51.452785624491604</v>
          </cell>
          <cell r="H58">
            <v>54.158530074053438</v>
          </cell>
        </row>
        <row r="59">
          <cell r="A59">
            <v>58</v>
          </cell>
          <cell r="B59">
            <v>11.19105636996648</v>
          </cell>
          <cell r="C59">
            <v>11.19105636996648</v>
          </cell>
          <cell r="D59">
            <v>38.358030449992633</v>
          </cell>
          <cell r="E59">
            <v>41.031780974653806</v>
          </cell>
          <cell r="F59">
            <v>26.200185756564448</v>
          </cell>
          <cell r="G59">
            <v>52.166717444354063</v>
          </cell>
          <cell r="H59">
            <v>55.030277178076467</v>
          </cell>
        </row>
        <row r="60">
          <cell r="A60">
            <v>59</v>
          </cell>
          <cell r="B60">
            <v>11.204381369117149</v>
          </cell>
          <cell r="C60">
            <v>11.204381369117149</v>
          </cell>
          <cell r="D60">
            <v>38.645649616566104</v>
          </cell>
          <cell r="E60">
            <v>41.380993560566722</v>
          </cell>
          <cell r="F60">
            <v>26.397078269630377</v>
          </cell>
          <cell r="G60">
            <v>52.871855357539005</v>
          </cell>
          <cell r="H60">
            <v>55.899859553822225</v>
          </cell>
        </row>
        <row r="61">
          <cell r="A61">
            <v>60</v>
          </cell>
          <cell r="B61">
            <v>11.216965808128398</v>
          </cell>
          <cell r="C61">
            <v>11.216965808128398</v>
          </cell>
          <cell r="D61">
            <v>38.912922407026294</v>
          </cell>
          <cell r="E61">
            <v>41.714319707710338</v>
          </cell>
          <cell r="F61">
            <v>26.590919967256468</v>
          </cell>
          <cell r="G61">
            <v>53.570537602602975</v>
          </cell>
          <cell r="H61">
            <v>56.762698191610369</v>
          </cell>
        </row>
        <row r="62">
          <cell r="A62">
            <v>61</v>
          </cell>
          <cell r="B62">
            <v>11.228740730131992</v>
          </cell>
          <cell r="C62">
            <v>11.228740730131992</v>
          </cell>
          <cell r="D62">
            <v>39.166025389104142</v>
          </cell>
          <cell r="E62">
            <v>42.031213164451799</v>
          </cell>
          <cell r="F62">
            <v>26.782094956237014</v>
          </cell>
          <cell r="G62">
            <v>54.260349034977445</v>
          </cell>
          <cell r="H62">
            <v>57.617516308006593</v>
          </cell>
        </row>
        <row r="63">
          <cell r="A63">
            <v>62</v>
          </cell>
          <cell r="B63">
            <v>11.23982712538392</v>
          </cell>
          <cell r="C63">
            <v>11.23982712538392</v>
          </cell>
          <cell r="D63">
            <v>39.407628724984299</v>
          </cell>
          <cell r="E63">
            <v>42.330678390479733</v>
          </cell>
          <cell r="F63">
            <v>26.97027580127196</v>
          </cell>
          <cell r="G63">
            <v>54.942403312874362</v>
          </cell>
          <cell r="H63">
            <v>58.46848085985561</v>
          </cell>
        </row>
        <row r="64">
          <cell r="A64">
            <v>63</v>
          </cell>
          <cell r="B64">
            <v>11.250133777587326</v>
          </cell>
          <cell r="C64">
            <v>11.250133777587326</v>
          </cell>
          <cell r="D64">
            <v>39.640609945764247</v>
          </cell>
          <cell r="E64">
            <v>42.612553038634779</v>
          </cell>
          <cell r="F64">
            <v>27.155301933127635</v>
          </cell>
          <cell r="G64">
            <v>55.621045625970567</v>
          </cell>
          <cell r="H64">
            <v>59.312510156231866</v>
          </cell>
        </row>
        <row r="65">
          <cell r="A65">
            <v>64</v>
          </cell>
          <cell r="B65">
            <v>11.259862442414384</v>
          </cell>
          <cell r="C65">
            <v>11.259862442414384</v>
          </cell>
          <cell r="D65">
            <v>39.867143655232461</v>
          </cell>
          <cell r="E65">
            <v>42.877734674134636</v>
          </cell>
          <cell r="F65">
            <v>27.337714879415653</v>
          </cell>
          <cell r="G65">
            <v>56.2950262515714</v>
          </cell>
          <cell r="H65">
            <v>60.148693038048144</v>
          </cell>
        </row>
        <row r="66">
          <cell r="A66">
            <v>65</v>
          </cell>
          <cell r="B66">
            <v>11.269077940584186</v>
          </cell>
          <cell r="C66">
            <v>11.269077940584186</v>
          </cell>
          <cell r="D66">
            <v>40.087549869401485</v>
          </cell>
          <cell r="E66">
            <v>43.123963999416198</v>
          </cell>
          <cell r="F66">
            <v>27.514123795730747</v>
          </cell>
          <cell r="G66">
            <v>56.96386009021667</v>
          </cell>
          <cell r="H66">
            <v>60.976217006755348</v>
          </cell>
        </row>
        <row r="67">
          <cell r="A67">
            <v>66</v>
          </cell>
          <cell r="B67">
            <v>11.277772789139874</v>
          </cell>
          <cell r="C67">
            <v>11.277772789139874</v>
          </cell>
          <cell r="D67">
            <v>40.300472093516689</v>
          </cell>
          <cell r="E67">
            <v>43.357305450107496</v>
          </cell>
          <cell r="F67">
            <v>27.683256721868901</v>
          </cell>
          <cell r="G67">
            <v>57.626584337794867</v>
          </cell>
          <cell r="H67">
            <v>61.794478492002696</v>
          </cell>
        </row>
        <row r="68">
          <cell r="A68">
            <v>67</v>
          </cell>
          <cell r="B68">
            <v>11.286035204880832</v>
          </cell>
          <cell r="C68">
            <v>11.286035204880832</v>
          </cell>
          <cell r="D68">
            <v>40.505231021929468</v>
          </cell>
          <cell r="E68">
            <v>43.580701416651031</v>
          </cell>
          <cell r="F68">
            <v>27.839600780807253</v>
          </cell>
          <cell r="G68">
            <v>58.283042224358503</v>
          </cell>
          <cell r="H68">
            <v>62.607806950344731</v>
          </cell>
        </row>
        <row r="69">
          <cell r="A69">
            <v>68</v>
          </cell>
          <cell r="B69">
            <v>11.293954414963489</v>
          </cell>
          <cell r="C69">
            <v>11.293954414963489</v>
          </cell>
          <cell r="D69">
            <v>40.699205225194902</v>
          </cell>
          <cell r="E69">
            <v>43.795285191530176</v>
          </cell>
          <cell r="F69">
            <v>27.983678609659343</v>
          </cell>
          <cell r="G69">
            <v>58.932900983509576</v>
          </cell>
          <cell r="H69">
            <v>63.412952387585023</v>
          </cell>
        </row>
        <row r="70">
          <cell r="A70">
            <v>69</v>
          </cell>
          <cell r="B70">
            <v>11.301511412045956</v>
          </cell>
          <cell r="C70">
            <v>11.301511412045956</v>
          </cell>
          <cell r="D70">
            <v>40.883317411358675</v>
          </cell>
          <cell r="E70">
            <v>44.00398631101708</v>
          </cell>
          <cell r="F70">
            <v>28.125231408601472</v>
          </cell>
          <cell r="G70">
            <v>59.575884049397324</v>
          </cell>
          <cell r="H70">
            <v>64.207320611927486</v>
          </cell>
        </row>
        <row r="71">
          <cell r="A71">
            <v>70</v>
          </cell>
          <cell r="B71">
            <v>11.308719867521985</v>
          </cell>
          <cell r="C71">
            <v>11.308719867521985</v>
          </cell>
          <cell r="D71">
            <v>41.061550626130781</v>
          </cell>
          <cell r="E71">
            <v>44.209927731222741</v>
          </cell>
          <cell r="F71">
            <v>28.265093507965492</v>
          </cell>
          <cell r="G71">
            <v>60.213464467943503</v>
          </cell>
          <cell r="H71">
            <v>64.994080367713636</v>
          </cell>
        </row>
        <row r="72">
          <cell r="A72">
            <v>71</v>
          </cell>
          <cell r="B72">
            <v>11.315654926696702</v>
          </cell>
          <cell r="C72">
            <v>11.315654926696702</v>
          </cell>
          <cell r="D72">
            <v>41.234816968713844</v>
          </cell>
          <cell r="E72">
            <v>44.412995282823125</v>
          </cell>
          <cell r="F72">
            <v>28.403340469743718</v>
          </cell>
          <cell r="G72">
            <v>60.843577608518821</v>
          </cell>
          <cell r="H72">
            <v>65.775541472247369</v>
          </cell>
        </row>
        <row r="73">
          <cell r="A73">
            <v>72</v>
          </cell>
          <cell r="B73">
            <v>11.322308822450335</v>
          </cell>
          <cell r="C73">
            <v>11.322308822450335</v>
          </cell>
          <cell r="D73">
            <v>41.40528644398897</v>
          </cell>
          <cell r="E73">
            <v>44.612194741288057</v>
          </cell>
          <cell r="F73">
            <v>28.539588187141867</v>
          </cell>
          <cell r="G73">
            <v>61.462274643200473</v>
          </cell>
          <cell r="H73">
            <v>66.551489193769299</v>
          </cell>
        </row>
        <row r="74">
          <cell r="A74">
            <v>73</v>
          </cell>
          <cell r="B74">
            <v>11.32871568590677</v>
          </cell>
          <cell r="C74">
            <v>11.32871568590677</v>
          </cell>
          <cell r="D74">
            <v>41.571499944081467</v>
          </cell>
          <cell r="E74">
            <v>44.807299488606446</v>
          </cell>
          <cell r="F74">
            <v>28.672980290913671</v>
          </cell>
          <cell r="G74">
            <v>62.062759742660653</v>
          </cell>
          <cell r="H74">
            <v>67.321383801100353</v>
          </cell>
        </row>
        <row r="75">
          <cell r="A75">
            <v>74</v>
          </cell>
          <cell r="B75">
            <v>11.334953693442264</v>
          </cell>
          <cell r="C75">
            <v>11.334953693442264</v>
          </cell>
          <cell r="D75">
            <v>41.733334108527941</v>
          </cell>
          <cell r="E75">
            <v>44.998791303131497</v>
          </cell>
          <cell r="F75">
            <v>28.803482148479315</v>
          </cell>
          <cell r="G75">
            <v>62.643295126820973</v>
          </cell>
          <cell r="H75">
            <v>68.084453420618885</v>
          </cell>
        </row>
        <row r="76">
          <cell r="A76">
            <v>75</v>
          </cell>
          <cell r="B76">
            <v>11.34104235757723</v>
          </cell>
          <cell r="C76">
            <v>11.34104235757723</v>
          </cell>
          <cell r="D76">
            <v>41.892442845511205</v>
          </cell>
          <cell r="E76">
            <v>45.183122231419198</v>
          </cell>
          <cell r="F76">
            <v>28.930807253951262</v>
          </cell>
          <cell r="G76">
            <v>63.206569548177178</v>
          </cell>
          <cell r="H76">
            <v>68.83968242913852</v>
          </cell>
        </row>
        <row r="77">
          <cell r="A77">
            <v>76</v>
          </cell>
          <cell r="B77">
            <v>11.34698398318867</v>
          </cell>
          <cell r="C77">
            <v>11.34698398318867</v>
          </cell>
          <cell r="D77">
            <v>42.04506286392774</v>
          </cell>
          <cell r="E77">
            <v>45.36020786104379</v>
          </cell>
          <cell r="F77">
            <v>29.052572256155155</v>
          </cell>
          <cell r="G77">
            <v>63.759306366930417</v>
          </cell>
          <cell r="H77">
            <v>69.589694036260653</v>
          </cell>
        </row>
        <row r="78">
          <cell r="A78">
            <v>77</v>
          </cell>
          <cell r="B78">
            <v>11.352751069620799</v>
          </cell>
          <cell r="C78">
            <v>11.352751069620799</v>
          </cell>
          <cell r="D78">
            <v>42.191077414243445</v>
          </cell>
          <cell r="E78">
            <v>45.533237038391057</v>
          </cell>
          <cell r="F78">
            <v>29.169523329765127</v>
          </cell>
          <cell r="G78">
            <v>64.30799526732234</v>
          </cell>
          <cell r="H78">
            <v>70.33668198806788</v>
          </cell>
        </row>
        <row r="79">
          <cell r="A79">
            <v>78</v>
          </cell>
          <cell r="B79">
            <v>11.358315800481257</v>
          </cell>
          <cell r="C79">
            <v>11.358315800481257</v>
          </cell>
          <cell r="D79">
            <v>42.333449264122564</v>
          </cell>
          <cell r="E79">
            <v>45.70286735042756</v>
          </cell>
          <cell r="F79">
            <v>29.284821484793149</v>
          </cell>
          <cell r="G79">
            <v>64.852785624491602</v>
          </cell>
          <cell r="H79">
            <v>71.079688696984476</v>
          </cell>
        </row>
        <row r="80">
          <cell r="A80">
            <v>79</v>
          </cell>
          <cell r="B80">
            <v>11.36362036440295</v>
          </cell>
          <cell r="C80">
            <v>11.36362036440295</v>
          </cell>
          <cell r="D80">
            <v>42.471037074509617</v>
          </cell>
          <cell r="E80">
            <v>45.86979079685937</v>
          </cell>
          <cell r="F80">
            <v>29.397959826207419</v>
          </cell>
          <cell r="G80">
            <v>65.392472084596619</v>
          </cell>
          <cell r="H80">
            <v>71.817797200362136</v>
          </cell>
        </row>
        <row r="81">
          <cell r="A81">
            <v>80</v>
          </cell>
          <cell r="B81">
            <v>11.368651847759907</v>
          </cell>
          <cell r="C81">
            <v>11.368651847759907</v>
          </cell>
          <cell r="D81">
            <v>42.603880772281968</v>
          </cell>
          <cell r="E81">
            <v>46.03407539345401</v>
          </cell>
          <cell r="F81">
            <v>29.508019016434734</v>
          </cell>
          <cell r="G81">
            <v>65.927016194631364</v>
          </cell>
          <cell r="H81">
            <v>72.551042319567287</v>
          </cell>
        </row>
        <row r="82">
          <cell r="A82">
            <v>81</v>
          </cell>
          <cell r="B82">
            <v>11.373419848944044</v>
          </cell>
          <cell r="C82">
            <v>11.373419848944044</v>
          </cell>
          <cell r="D82">
            <v>42.73364738296042</v>
          </cell>
          <cell r="E82">
            <v>46.196121846198942</v>
          </cell>
          <cell r="F82">
            <v>29.614618097097161</v>
          </cell>
          <cell r="G82">
            <v>66.45684241662353</v>
          </cell>
          <cell r="H82">
            <v>73.280474499152675</v>
          </cell>
        </row>
        <row r="83">
          <cell r="A83">
            <v>82</v>
          </cell>
          <cell r="B83">
            <v>11.377942112350945</v>
          </cell>
          <cell r="C83">
            <v>11.377942112350945</v>
          </cell>
          <cell r="D83">
            <v>42.861432883650778</v>
          </cell>
          <cell r="E83">
            <v>46.356022968276918</v>
          </cell>
          <cell r="F83">
            <v>29.718178955985138</v>
          </cell>
          <cell r="G83">
            <v>66.981764401390222</v>
          </cell>
          <cell r="H83">
            <v>74.005455347401167</v>
          </cell>
        </row>
        <row r="84">
          <cell r="A84">
            <v>83</v>
          </cell>
          <cell r="B84">
            <v>11.38227177644638</v>
          </cell>
          <cell r="C84">
            <v>11.38227177644638</v>
          </cell>
          <cell r="D84">
            <v>42.986834948351138</v>
          </cell>
          <cell r="E84">
            <v>46.513780379110983</v>
          </cell>
          <cell r="F84">
            <v>29.820080599458471</v>
          </cell>
          <cell r="G84">
            <v>67.502015824890933</v>
          </cell>
          <cell r="H84">
            <v>74.722990226803162</v>
          </cell>
        </row>
        <row r="85">
          <cell r="A85">
            <v>84</v>
          </cell>
          <cell r="B85">
            <v>11.386431005937995</v>
          </cell>
          <cell r="C85">
            <v>11.386431005937995</v>
          </cell>
          <cell r="D85">
            <v>43.10986068446374</v>
          </cell>
          <cell r="E85">
            <v>46.669300050951094</v>
          </cell>
          <cell r="F85">
            <v>29.920190794030603</v>
          </cell>
          <cell r="G85">
            <v>68.016255268801302</v>
          </cell>
          <cell r="H85">
            <v>75.431767532557984</v>
          </cell>
        </row>
        <row r="86">
          <cell r="A86">
            <v>85</v>
          </cell>
          <cell r="B86">
            <v>11.39035671665787</v>
          </cell>
          <cell r="C86">
            <v>11.39035671665787</v>
          </cell>
          <cell r="D86">
            <v>43.231689215248721</v>
          </cell>
          <cell r="E86">
            <v>46.822612752834949</v>
          </cell>
          <cell r="F86">
            <v>30.018468610289023</v>
          </cell>
          <cell r="G86">
            <v>68.526618353915552</v>
          </cell>
          <cell r="H86">
            <v>76.134903776957543</v>
          </cell>
        </row>
        <row r="87">
          <cell r="A87">
            <v>86</v>
          </cell>
          <cell r="B87">
            <v>11.39405920161839</v>
          </cell>
          <cell r="C87">
            <v>11.39405920161839</v>
          </cell>
          <cell r="D87">
            <v>43.352230156498727</v>
          </cell>
          <cell r="E87">
            <v>46.973713828921319</v>
          </cell>
          <cell r="F87">
            <v>30.114318997544235</v>
          </cell>
          <cell r="G87">
            <v>69.035330917695774</v>
          </cell>
          <cell r="H87">
            <v>76.83395431436729</v>
          </cell>
        </row>
        <row r="88">
          <cell r="A88">
            <v>87</v>
          </cell>
          <cell r="B88">
            <v>11.397643380083817</v>
          </cell>
          <cell r="C88">
            <v>11.397643380083817</v>
          </cell>
          <cell r="D88">
            <v>43.471113818775876</v>
          </cell>
          <cell r="E88">
            <v>47.122724128654255</v>
          </cell>
          <cell r="F88">
            <v>30.20689188338266</v>
          </cell>
          <cell r="G88">
            <v>69.542319012053539</v>
          </cell>
          <cell r="H88">
            <v>77.529638786359314</v>
          </cell>
        </row>
        <row r="89">
          <cell r="A89">
            <v>88</v>
          </cell>
          <cell r="B89">
            <v>11.401130343257439</v>
          </cell>
          <cell r="C89">
            <v>11.401130343257439</v>
          </cell>
          <cell r="D89">
            <v>43.588599465481543</v>
          </cell>
          <cell r="E89">
            <v>47.27011966119241</v>
          </cell>
          <cell r="F89">
            <v>30.297040488634217</v>
          </cell>
          <cell r="G89">
            <v>70.047803002292397</v>
          </cell>
          <cell r="H89">
            <v>78.221597372147556</v>
          </cell>
        </row>
        <row r="90">
          <cell r="A90">
            <v>89</v>
          </cell>
          <cell r="B90">
            <v>11.404514565749174</v>
          </cell>
          <cell r="C90">
            <v>11.404514565749174</v>
          </cell>
          <cell r="D90">
            <v>43.704751141626488</v>
          </cell>
          <cell r="E90">
            <v>47.414827761202311</v>
          </cell>
          <cell r="F90">
            <v>30.385595995214405</v>
          </cell>
          <cell r="G90">
            <v>70.551101087036898</v>
          </cell>
          <cell r="H90">
            <v>78.908524270492379</v>
          </cell>
        </row>
        <row r="91">
          <cell r="A91">
            <v>90</v>
          </cell>
          <cell r="B91">
            <v>11.407789953843102</v>
          </cell>
          <cell r="C91">
            <v>11.407789953843102</v>
          </cell>
          <cell r="D91">
            <v>43.81980409699932</v>
          </cell>
          <cell r="E91">
            <v>47.556199343688327</v>
          </cell>
          <cell r="F91">
            <v>30.472791385932876</v>
          </cell>
          <cell r="G91">
            <v>71.051402795237749</v>
          </cell>
          <cell r="H91">
            <v>79.591162337210108</v>
          </cell>
        </row>
        <row r="92">
          <cell r="A92">
            <v>91</v>
          </cell>
          <cell r="B92">
            <v>11.410954139514899</v>
          </cell>
          <cell r="C92">
            <v>11.410954139514899</v>
          </cell>
          <cell r="D92">
            <v>43.932887491912716</v>
          </cell>
          <cell r="E92">
            <v>47.694183599252717</v>
          </cell>
          <cell r="F92">
            <v>30.558444052641523</v>
          </cell>
          <cell r="G92">
            <v>71.545872957184059</v>
          </cell>
          <cell r="H92">
            <v>80.270364695777332</v>
          </cell>
        </row>
        <row r="93">
          <cell r="A93">
            <v>92</v>
          </cell>
          <cell r="B93">
            <v>11.413982716327231</v>
          </cell>
          <cell r="C93">
            <v>11.413982716327231</v>
          </cell>
          <cell r="D93">
            <v>44.0432774165429</v>
          </cell>
          <cell r="E93">
            <v>47.827505637110377</v>
          </cell>
          <cell r="F93">
            <v>30.642824759146148</v>
          </cell>
          <cell r="G93">
            <v>72.03481328107668</v>
          </cell>
          <cell r="H93">
            <v>80.945754114724792</v>
          </cell>
        </row>
        <row r="94">
          <cell r="A94">
            <v>93</v>
          </cell>
          <cell r="B94">
            <v>11.416899932849145</v>
          </cell>
          <cell r="C94">
            <v>11.416899932849145</v>
          </cell>
          <cell r="D94">
            <v>44.15170018468794</v>
          </cell>
          <cell r="E94">
            <v>47.956074870785223</v>
          </cell>
          <cell r="F94">
            <v>30.725451797745734</v>
          </cell>
          <cell r="G94">
            <v>72.52181616505213</v>
          </cell>
          <cell r="H94">
            <v>81.617580147178302</v>
          </cell>
        </row>
        <row r="95">
          <cell r="A95">
            <v>94</v>
          </cell>
          <cell r="B95">
            <v>11.419738088932386</v>
          </cell>
          <cell r="C95">
            <v>11.419738088932386</v>
          </cell>
          <cell r="D95">
            <v>44.257212445479432</v>
          </cell>
          <cell r="E95">
            <v>48.081680762732056</v>
          </cell>
          <cell r="F95">
            <v>30.806381839934513</v>
          </cell>
          <cell r="G95">
            <v>73.002335280632991</v>
          </cell>
          <cell r="H95">
            <v>82.283811546765094</v>
          </cell>
        </row>
        <row r="96">
          <cell r="A96">
            <v>95</v>
          </cell>
          <cell r="B96">
            <v>11.422485533897289</v>
          </cell>
          <cell r="C96">
            <v>11.422485533897289</v>
          </cell>
          <cell r="D96">
            <v>44.359673226729271</v>
          </cell>
          <cell r="E96">
            <v>48.205480795565855</v>
          </cell>
          <cell r="F96">
            <v>30.88632013097412</v>
          </cell>
          <cell r="G96">
            <v>73.474913850476966</v>
          </cell>
          <cell r="H96">
            <v>82.943322422638531</v>
          </cell>
        </row>
        <row r="97">
          <cell r="A97">
            <v>96</v>
          </cell>
          <cell r="B97">
            <v>11.425145551404251</v>
          </cell>
          <cell r="C97">
            <v>11.425145551404251</v>
          </cell>
          <cell r="D97">
            <v>44.460149736242215</v>
          </cell>
          <cell r="E97">
            <v>48.327438228626498</v>
          </cell>
          <cell r="F97">
            <v>30.965165921541466</v>
          </cell>
          <cell r="G97">
            <v>73.944479775197806</v>
          </cell>
          <cell r="H97">
            <v>83.599060983819669</v>
          </cell>
        </row>
        <row r="98">
          <cell r="A98">
            <v>97</v>
          </cell>
          <cell r="B98">
            <v>11.427739548393134</v>
          </cell>
          <cell r="C98">
            <v>11.427739548393134</v>
          </cell>
          <cell r="D98">
            <v>44.553018633936382</v>
          </cell>
          <cell r="E98">
            <v>48.447819861859166</v>
          </cell>
          <cell r="F98">
            <v>31.0431931238587</v>
          </cell>
          <cell r="G98">
            <v>74.410278784293425</v>
          </cell>
          <cell r="H98">
            <v>84.251775889685916</v>
          </cell>
        </row>
        <row r="99">
          <cell r="A99">
            <v>98</v>
          </cell>
          <cell r="B99">
            <v>11.430259126271013</v>
          </cell>
          <cell r="C99">
            <v>11.430259126271013</v>
          </cell>
          <cell r="D99">
            <v>44.636979866192704</v>
          </cell>
          <cell r="E99">
            <v>48.566900491110282</v>
          </cell>
          <cell r="F99">
            <v>31.118937724324663</v>
          </cell>
          <cell r="G99">
            <v>74.872467647711304</v>
          </cell>
          <cell r="H99">
            <v>84.902239013858903</v>
          </cell>
        </row>
        <row r="100">
          <cell r="A100">
            <v>99</v>
          </cell>
          <cell r="B100">
            <v>11.43269774929076</v>
          </cell>
          <cell r="C100">
            <v>11.43269774929076</v>
          </cell>
          <cell r="D100">
            <v>44.717322594536292</v>
          </cell>
          <cell r="E100">
            <v>48.679428226260121</v>
          </cell>
          <cell r="F100">
            <v>31.191669290346955</v>
          </cell>
          <cell r="G100">
            <v>75.329407675811581</v>
          </cell>
          <cell r="H100">
            <v>85.549748125449781</v>
          </cell>
        </row>
        <row r="101">
          <cell r="A101">
            <v>100</v>
          </cell>
          <cell r="B101">
            <v>11.435060974416118</v>
          </cell>
          <cell r="C101">
            <v>11.435060974416118</v>
          </cell>
          <cell r="D101">
            <v>44.795577732508733</v>
          </cell>
          <cell r="E101">
            <v>48.784760864860971</v>
          </cell>
          <cell r="F101">
            <v>31.262455135067061</v>
          </cell>
          <cell r="G101">
            <v>75.780798639355169</v>
          </cell>
          <cell r="H101">
            <v>86.192753673654153</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sheetData sheetId="14"/>
      <sheetData sheetId="15"/>
      <sheetData sheetId="16"/>
      <sheetData sheetId="17"/>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QA Census"/>
      <sheetName val="Input - Census|Rates"/>
      <sheetName val="Input - Items|Factors"/>
      <sheetName val="HMO Experience"/>
      <sheetName val="QPOS|USAccess Experience"/>
      <sheetName val="Traditional Experience"/>
      <sheetName val="HMO Renewal"/>
      <sheetName val="QPOS|USAccess Renewal"/>
      <sheetName val="Traditional Renewal"/>
      <sheetName val="HealthFund Renewal"/>
      <sheetName val="Premium Rate Exhibit"/>
      <sheetName val="Expense Scale"/>
      <sheetName val="LCAF "/>
      <sheetName val="Exp Rating"/>
      <sheetName val="Credibility"/>
      <sheetName val="Trend "/>
      <sheetName val="HMO Tax Chart"/>
      <sheetName val="Current Premium Blending"/>
      <sheetName val="MR Blending"/>
      <sheetName val="Commissions"/>
      <sheetName val="Drafts Issued"/>
      <sheetName val="Experience by location"/>
      <sheetName val="MCRs for Min Increases"/>
      <sheetName val="Plan Changes|Documentation"/>
      <sheetName val="Version"/>
      <sheetName val="Tabl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ClearPoint Page"/>
      <sheetName val="Service Team"/>
      <sheetName val="TIMELINE"/>
      <sheetName val="Carrier Bid Sheet"/>
      <sheetName val="MDV Assumptions"/>
      <sheetName val="Medical Rates"/>
      <sheetName val="Medical Benefits"/>
      <sheetName val="Self-Funded MDV Assumptions"/>
      <sheetName val="Self Funding Cost Summary"/>
      <sheetName val="Med Renewal Options"/>
      <sheetName val="2 tiered Self-Funded Rates"/>
      <sheetName val="Medical Benefits (2)"/>
      <sheetName val="Dental Rates"/>
      <sheetName val="Dental Benefits"/>
      <sheetName val="Med-Def"/>
      <sheetName val="Self-Funding-Def"/>
      <sheetName val="Dent-Def "/>
      <sheetName val="General 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QA Census"/>
      <sheetName val="Input - Items|Factors"/>
      <sheetName val="Input - Census|Rates"/>
      <sheetName val="HMO Experience"/>
      <sheetName val="QPOS|USAccess Experience"/>
      <sheetName val="Traditional Experience"/>
      <sheetName val="HealthFund Experience"/>
      <sheetName val="HMO Renewal"/>
      <sheetName val="QPOS|USAccess Renewal"/>
      <sheetName val="Traditional Renewal"/>
      <sheetName val="HealthFund Renewal"/>
      <sheetName val="Premium Rate Exhibit"/>
      <sheetName val="Expense Scale"/>
      <sheetName val="LCAF "/>
      <sheetName val="Credibility"/>
      <sheetName val="Trend "/>
      <sheetName val="Exp Rating"/>
      <sheetName val="HMO Tax Chart"/>
      <sheetName val="Current Premium Blending"/>
      <sheetName val="MR Blending"/>
      <sheetName val="Commissions"/>
      <sheetName val="Drafts Issued"/>
      <sheetName val="Experience by location"/>
      <sheetName val="MCRs for Min Increases"/>
      <sheetName val="Plan Changes|Documentation"/>
      <sheetName val="Version"/>
      <sheetName va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QA Census"/>
      <sheetName val="Input - Items|Factors"/>
      <sheetName val="Input - Census|Rates"/>
      <sheetName val="HMO Experience"/>
      <sheetName val="QPOS|USAccess Experience"/>
      <sheetName val="Traditional Experience"/>
      <sheetName val="HealthFund Experience"/>
      <sheetName val="HMO Renewal"/>
      <sheetName val="QPOS|USAccess Renewal"/>
      <sheetName val="Traditional Renewal"/>
      <sheetName val="HealthFund Renewal"/>
      <sheetName val="Premium Rate Exhibit"/>
      <sheetName val="Expense Scale"/>
      <sheetName val="LCAF "/>
      <sheetName val="Credibility"/>
      <sheetName val="Trend "/>
      <sheetName val="Exp Rating"/>
      <sheetName val="HMO Tax Chart"/>
      <sheetName val="Current Premium Blending"/>
      <sheetName val="MR Blending"/>
      <sheetName val="Commissions"/>
      <sheetName val="Drafts Issued"/>
      <sheetName val="Experience by location"/>
      <sheetName val="MCRs for Min Increases"/>
      <sheetName val="Plan Changes|Documentation"/>
      <sheetName val="Version"/>
      <sheetName val="Tables"/>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6843B-7376-4A22-8793-E9E48DC5F5A9}">
  <sheetPr>
    <tabColor rgb="FFFFC000"/>
  </sheetPr>
  <dimension ref="A1:W160"/>
  <sheetViews>
    <sheetView showGridLines="0" view="pageBreakPreview" zoomScale="70" zoomScaleNormal="100" zoomScaleSheetLayoutView="70" workbookViewId="0">
      <selection activeCell="E21" sqref="E21"/>
    </sheetView>
  </sheetViews>
  <sheetFormatPr defaultColWidth="9.28515625" defaultRowHeight="12.75"/>
  <cols>
    <col min="1" max="1" width="166.5703125" style="13" customWidth="1"/>
    <col min="2" max="16384" width="9.28515625" style="13"/>
  </cols>
  <sheetData>
    <row r="1" spans="1:23" s="14" customFormat="1" ht="76.150000000000006" customHeight="1">
      <c r="A1" s="75"/>
      <c r="C1" s="962"/>
    </row>
    <row r="2" spans="1:23" ht="20.100000000000001" customHeight="1">
      <c r="A2" s="15"/>
      <c r="C2" s="963"/>
    </row>
    <row r="3" spans="1:23" ht="20.100000000000001" customHeight="1"/>
    <row r="4" spans="1:23" ht="20.100000000000001" customHeight="1">
      <c r="A4" s="16"/>
    </row>
    <row r="5" spans="1:23" ht="20.100000000000001" customHeight="1">
      <c r="S5"/>
    </row>
    <row r="6" spans="1:23" ht="20.100000000000001" customHeight="1">
      <c r="C6"/>
    </row>
    <row r="7" spans="1:23" ht="20.100000000000001" customHeight="1">
      <c r="C7"/>
      <c r="Q7"/>
      <c r="W7"/>
    </row>
    <row r="8" spans="1:23" ht="20.100000000000001" customHeight="1">
      <c r="I8"/>
    </row>
    <row r="9" spans="1:23" ht="20.100000000000001" customHeight="1"/>
    <row r="10" spans="1:23" ht="19.5" customHeight="1">
      <c r="A10" s="16"/>
      <c r="L10"/>
    </row>
    <row r="11" spans="1:23" ht="19.5" customHeight="1"/>
    <row r="12" spans="1:23" ht="19.5" customHeight="1"/>
    <row r="13" spans="1:23" s="17" customFormat="1" ht="20.100000000000001" customHeight="1">
      <c r="A13" s="67"/>
    </row>
    <row r="14" spans="1:23" s="17" customFormat="1" ht="30.6" customHeight="1">
      <c r="A14" s="68"/>
    </row>
    <row r="15" spans="1:23" s="17" customFormat="1" ht="20.100000000000001" customHeight="1">
      <c r="A15" s="941"/>
      <c r="G15"/>
      <c r="I15"/>
      <c r="Q15"/>
    </row>
    <row r="16" spans="1:23" s="17" customFormat="1" ht="20.100000000000001" customHeight="1">
      <c r="A16" s="942"/>
    </row>
    <row r="17" spans="1:18" s="17" customFormat="1" ht="20.100000000000001" customHeight="1">
      <c r="A17" s="943"/>
      <c r="M17"/>
      <c r="N17"/>
    </row>
    <row r="18" spans="1:18" s="17" customFormat="1" ht="20.100000000000001" customHeight="1">
      <c r="A18" s="253"/>
    </row>
    <row r="19" spans="1:18" s="17" customFormat="1" ht="20.100000000000001" customHeight="1">
      <c r="A19" s="253"/>
    </row>
    <row r="20" spans="1:18" s="17" customFormat="1" ht="20.100000000000001" customHeight="1">
      <c r="A20" s="253"/>
    </row>
    <row r="21" spans="1:18" ht="20.100000000000001" customHeight="1">
      <c r="A21" s="254"/>
      <c r="Q21"/>
    </row>
    <row r="22" spans="1:18" ht="20.100000000000001" customHeight="1">
      <c r="A22" s="255"/>
      <c r="Q22"/>
    </row>
    <row r="23" spans="1:18" ht="20.100000000000001" customHeight="1">
      <c r="A23" s="255"/>
      <c r="Q23"/>
    </row>
    <row r="24" spans="1:18" ht="20.100000000000001" customHeight="1">
      <c r="A24" s="255"/>
      <c r="Q24"/>
    </row>
    <row r="25" spans="1:18" ht="20.100000000000001" customHeight="1">
      <c r="A25" s="254"/>
    </row>
    <row r="26" spans="1:18" ht="20.100000000000001" customHeight="1">
      <c r="A26" s="254"/>
    </row>
    <row r="27" spans="1:18" ht="20.100000000000001" customHeight="1">
      <c r="A27" s="944"/>
      <c r="R27"/>
    </row>
    <row r="28" spans="1:18" ht="20.100000000000001" customHeight="1">
      <c r="A28" s="941"/>
    </row>
    <row r="29" spans="1:18" ht="20.100000000000001" customHeight="1">
      <c r="A29" s="943"/>
    </row>
    <row r="30" spans="1:18" ht="13.15" customHeight="1">
      <c r="A30" s="69"/>
    </row>
    <row r="31" spans="1:18" ht="20.100000000000001" customHeight="1">
      <c r="A31" s="18"/>
      <c r="B31" s="19"/>
      <c r="C31" s="19"/>
      <c r="D31" s="19"/>
      <c r="E31" s="19"/>
      <c r="F31" s="19"/>
      <c r="G31" s="19"/>
      <c r="H31" s="19"/>
      <c r="I31" s="19"/>
      <c r="K31"/>
      <c r="P31"/>
    </row>
    <row r="32" spans="1:18">
      <c r="A32" s="19"/>
      <c r="B32" s="19"/>
      <c r="C32" s="19"/>
      <c r="D32" s="19"/>
      <c r="E32" s="19"/>
      <c r="F32" s="19"/>
      <c r="G32" s="19"/>
      <c r="H32" s="19"/>
      <c r="I32" s="19"/>
    </row>
    <row r="33" spans="1:9" ht="15" customHeight="1">
      <c r="A33" s="19"/>
      <c r="B33" s="19"/>
      <c r="C33" s="19"/>
      <c r="D33" s="19"/>
      <c r="E33" s="19"/>
      <c r="F33" s="19"/>
      <c r="G33" s="19"/>
      <c r="H33" s="19"/>
      <c r="I33" s="19"/>
    </row>
    <row r="34" spans="1:9" ht="15" customHeight="1">
      <c r="A34" s="20"/>
      <c r="B34" s="19"/>
      <c r="C34" s="19"/>
      <c r="D34" s="19"/>
      <c r="E34" s="19"/>
      <c r="F34" s="19"/>
      <c r="G34" s="19"/>
      <c r="H34" s="19"/>
      <c r="I34" s="19"/>
    </row>
    <row r="35" spans="1:9" s="22" customFormat="1" ht="15" customHeight="1">
      <c r="A35" s="945"/>
      <c r="B35" s="21"/>
      <c r="C35" s="21"/>
      <c r="D35" s="21"/>
      <c r="E35" s="21"/>
      <c r="F35" s="21"/>
      <c r="G35" s="21"/>
      <c r="H35" s="21"/>
      <c r="I35" s="21"/>
    </row>
    <row r="36" spans="1:9" ht="15" customHeight="1">
      <c r="B36" s="19"/>
      <c r="C36" s="19"/>
      <c r="D36" s="19"/>
      <c r="E36" s="19"/>
      <c r="F36" s="19"/>
      <c r="G36" s="19"/>
      <c r="H36" s="19"/>
      <c r="I36" s="19"/>
    </row>
    <row r="37" spans="1:9" ht="15" customHeight="1">
      <c r="A37" s="945"/>
      <c r="B37" s="19"/>
      <c r="C37" s="19"/>
      <c r="D37" s="19"/>
      <c r="E37"/>
      <c r="F37" s="19"/>
      <c r="G37" s="19"/>
      <c r="H37" s="19"/>
      <c r="I37"/>
    </row>
    <row r="38" spans="1:9" ht="15" customHeight="1">
      <c r="A38" s="946"/>
      <c r="B38" s="19"/>
      <c r="C38" s="19"/>
      <c r="D38" s="19"/>
      <c r="E38" s="19"/>
      <c r="F38" s="19"/>
      <c r="G38" s="19"/>
      <c r="H38" s="19"/>
      <c r="I38" s="19"/>
    </row>
    <row r="39" spans="1:9" ht="15" customHeight="1">
      <c r="A39" s="946"/>
      <c r="B39" s="19"/>
      <c r="C39" s="19"/>
      <c r="D39" s="19"/>
      <c r="E39" s="19"/>
      <c r="F39" s="19"/>
      <c r="G39" s="19"/>
      <c r="H39" s="19"/>
      <c r="I39" s="19"/>
    </row>
    <row r="40" spans="1:9" ht="15" customHeight="1">
      <c r="A40" s="946"/>
      <c r="B40" s="19"/>
      <c r="C40" s="19"/>
      <c r="D40" s="19"/>
      <c r="E40" s="19"/>
      <c r="F40" s="19"/>
      <c r="G40" s="19"/>
      <c r="H40" s="19"/>
      <c r="I40" s="19"/>
    </row>
    <row r="41" spans="1:9" ht="15" customHeight="1">
      <c r="A41" s="946"/>
      <c r="B41" s="19"/>
      <c r="C41" s="19"/>
      <c r="D41" s="19"/>
      <c r="E41" s="19"/>
      <c r="F41" s="19"/>
      <c r="G41" s="19"/>
      <c r="H41" s="19"/>
      <c r="I41" s="19"/>
    </row>
    <row r="42" spans="1:9" ht="15" customHeight="1">
      <c r="A42" s="945"/>
      <c r="B42" s="19"/>
      <c r="C42" s="19"/>
      <c r="D42" s="19"/>
      <c r="E42" s="19"/>
      <c r="F42" s="19"/>
      <c r="G42" s="19"/>
      <c r="H42" s="19"/>
      <c r="I42" s="19"/>
    </row>
    <row r="43" spans="1:9" ht="15" customHeight="1">
      <c r="A43" s="945"/>
      <c r="B43" s="19"/>
      <c r="C43" s="19"/>
      <c r="D43" s="19"/>
      <c r="E43" s="19"/>
      <c r="F43" s="19"/>
      <c r="G43" s="19"/>
      <c r="H43" s="19"/>
      <c r="I43" s="19"/>
    </row>
    <row r="44" spans="1:9" ht="15" customHeight="1">
      <c r="A44" s="945"/>
      <c r="B44" s="19"/>
      <c r="C44" s="19"/>
      <c r="D44" s="19"/>
      <c r="E44" s="19"/>
      <c r="F44" s="19"/>
      <c r="G44" s="19"/>
      <c r="H44" s="19"/>
      <c r="I44" s="19"/>
    </row>
    <row r="45" spans="1:9" ht="15" customHeight="1">
      <c r="A45" s="945"/>
      <c r="B45" s="19"/>
      <c r="C45" s="19"/>
      <c r="D45" s="19"/>
      <c r="E45" s="19"/>
      <c r="F45" s="19"/>
      <c r="G45" s="19"/>
      <c r="H45" s="19"/>
      <c r="I45" s="19"/>
    </row>
    <row r="46" spans="1:9" ht="15" customHeight="1">
      <c r="A46" s="945"/>
      <c r="B46" s="19"/>
      <c r="C46" s="19"/>
      <c r="D46" s="19"/>
      <c r="E46" s="19"/>
      <c r="F46" s="19"/>
      <c r="G46" s="19"/>
      <c r="H46" s="19"/>
      <c r="I46" s="19"/>
    </row>
    <row r="47" spans="1:9" ht="15" customHeight="1">
      <c r="A47" s="946"/>
      <c r="B47" s="19"/>
      <c r="C47" s="19"/>
      <c r="D47" s="19"/>
      <c r="E47" s="19"/>
      <c r="F47" s="19"/>
      <c r="G47" s="19"/>
      <c r="H47" s="19"/>
      <c r="I47" s="19"/>
    </row>
    <row r="48" spans="1:9" ht="15" customHeight="1">
      <c r="A48" s="945"/>
      <c r="B48" s="19"/>
      <c r="C48" s="19"/>
      <c r="D48" s="19"/>
      <c r="E48" s="19"/>
      <c r="F48" s="19"/>
      <c r="G48" s="19"/>
      <c r="H48" s="19"/>
      <c r="I48" s="19"/>
    </row>
    <row r="49" spans="1:9" ht="15" customHeight="1">
      <c r="A49" s="946"/>
      <c r="B49" s="19"/>
      <c r="C49" s="19"/>
      <c r="D49" s="19"/>
      <c r="E49" s="19"/>
      <c r="F49" s="19"/>
      <c r="G49" s="19"/>
      <c r="H49" s="19"/>
      <c r="I49" s="19"/>
    </row>
    <row r="50" spans="1:9" ht="15" customHeight="1">
      <c r="A50" s="945"/>
      <c r="B50" s="19"/>
      <c r="C50" s="19"/>
      <c r="D50" s="19"/>
      <c r="E50" s="19"/>
      <c r="F50" s="19"/>
      <c r="G50" s="19"/>
      <c r="H50" s="19"/>
      <c r="I50" s="19"/>
    </row>
    <row r="51" spans="1:9" ht="15" customHeight="1">
      <c r="A51" s="20"/>
      <c r="B51" s="19"/>
      <c r="C51" s="19"/>
      <c r="D51" s="19"/>
      <c r="E51" s="19"/>
      <c r="F51" s="19"/>
      <c r="G51" s="19"/>
      <c r="H51" s="19"/>
      <c r="I51" s="19"/>
    </row>
    <row r="52" spans="1:9" ht="15" customHeight="1">
      <c r="A52" s="945"/>
      <c r="B52" s="19"/>
      <c r="C52" s="19"/>
      <c r="D52" s="19"/>
      <c r="E52" s="19"/>
      <c r="F52" s="19"/>
      <c r="G52" s="19"/>
      <c r="H52" s="19"/>
      <c r="I52" s="19"/>
    </row>
    <row r="53" spans="1:9" ht="15" customHeight="1">
      <c r="A53" s="946"/>
      <c r="B53" s="19"/>
      <c r="C53" s="19"/>
      <c r="D53" s="19"/>
      <c r="E53" s="19"/>
      <c r="F53" s="19"/>
      <c r="G53" s="19"/>
      <c r="H53" s="19"/>
      <c r="I53" s="19"/>
    </row>
    <row r="54" spans="1:9" ht="15" customHeight="1">
      <c r="A54" s="946"/>
      <c r="B54" s="19"/>
      <c r="C54" s="19"/>
      <c r="D54" s="19"/>
      <c r="E54" s="19"/>
      <c r="F54" s="19"/>
      <c r="G54" s="19"/>
      <c r="H54" s="19"/>
      <c r="I54" s="19"/>
    </row>
    <row r="55" spans="1:9" ht="15" customHeight="1">
      <c r="A55" s="946"/>
      <c r="B55" s="19"/>
      <c r="C55" s="19"/>
      <c r="D55" s="19"/>
      <c r="E55" s="19"/>
      <c r="F55" s="19"/>
      <c r="G55" s="19"/>
      <c r="H55" s="19"/>
      <c r="I55" s="19"/>
    </row>
    <row r="56" spans="1:9" ht="15" customHeight="1">
      <c r="A56" s="946"/>
      <c r="B56" s="19"/>
      <c r="C56" s="19"/>
      <c r="D56" s="19"/>
      <c r="E56" s="19"/>
      <c r="F56" s="19"/>
      <c r="G56" s="19"/>
      <c r="H56" s="19"/>
      <c r="I56" s="19"/>
    </row>
    <row r="57" spans="1:9" ht="15" customHeight="1">
      <c r="A57" s="946"/>
      <c r="B57" s="19"/>
      <c r="C57" s="19"/>
      <c r="D57" s="19"/>
      <c r="E57" s="19"/>
      <c r="F57" s="19"/>
      <c r="G57" s="19"/>
      <c r="H57" s="19"/>
      <c r="I57" s="19"/>
    </row>
    <row r="58" spans="1:9" ht="15" customHeight="1">
      <c r="A58" s="946"/>
      <c r="B58" s="19"/>
      <c r="C58" s="19"/>
      <c r="D58" s="19"/>
      <c r="E58" s="19"/>
      <c r="F58" s="19"/>
      <c r="G58" s="19"/>
      <c r="H58" s="19"/>
      <c r="I58" s="19"/>
    </row>
    <row r="59" spans="1:9" ht="15" customHeight="1">
      <c r="A59" s="946"/>
      <c r="B59" s="19"/>
      <c r="C59" s="19"/>
      <c r="D59" s="19"/>
      <c r="E59" s="19"/>
      <c r="F59" s="19"/>
      <c r="G59" s="19"/>
      <c r="H59" s="19"/>
      <c r="I59" s="19"/>
    </row>
    <row r="60" spans="1:9" ht="15" customHeight="1">
      <c r="A60" s="946"/>
      <c r="B60" s="19"/>
      <c r="C60" s="19"/>
      <c r="D60" s="19"/>
      <c r="E60" s="19"/>
      <c r="F60" s="19"/>
      <c r="G60" s="19"/>
      <c r="H60" s="19"/>
      <c r="I60" s="19"/>
    </row>
    <row r="61" spans="1:9" ht="15" customHeight="1">
      <c r="A61" s="946"/>
      <c r="B61" s="19"/>
      <c r="C61" s="19"/>
      <c r="D61" s="19"/>
      <c r="E61" s="19"/>
      <c r="F61" s="19"/>
      <c r="G61" s="19"/>
      <c r="H61" s="19"/>
      <c r="I61" s="19"/>
    </row>
    <row r="62" spans="1:9" ht="15" customHeight="1">
      <c r="A62" s="946"/>
      <c r="B62" s="19"/>
      <c r="C62" s="19"/>
      <c r="D62" s="19"/>
      <c r="E62" s="19"/>
      <c r="F62" s="19"/>
      <c r="G62" s="19"/>
      <c r="H62" s="19"/>
      <c r="I62" s="19"/>
    </row>
    <row r="63" spans="1:9" ht="15" customHeight="1">
      <c r="A63" s="946"/>
      <c r="B63" s="19"/>
      <c r="C63" s="19"/>
      <c r="D63" s="19"/>
      <c r="E63" s="19"/>
      <c r="F63" s="19"/>
      <c r="G63" s="19"/>
      <c r="H63" s="19"/>
      <c r="I63" s="19"/>
    </row>
    <row r="64" spans="1:9" ht="15" customHeight="1">
      <c r="A64" s="946"/>
      <c r="B64" s="19"/>
      <c r="C64" s="19"/>
      <c r="D64" s="19"/>
      <c r="E64" s="19"/>
      <c r="F64" s="19"/>
      <c r="G64" s="19"/>
      <c r="H64" s="19"/>
      <c r="I64" s="19"/>
    </row>
    <row r="65" spans="1:9" ht="15" customHeight="1">
      <c r="A65" s="946"/>
      <c r="B65" s="19"/>
      <c r="C65" s="19"/>
      <c r="D65" s="19"/>
      <c r="E65" s="19"/>
      <c r="F65" s="19"/>
      <c r="G65" s="19"/>
      <c r="H65" s="19"/>
      <c r="I65" s="19"/>
    </row>
    <row r="66" spans="1:9" ht="15" customHeight="1">
      <c r="A66" s="946"/>
      <c r="B66" s="19"/>
      <c r="C66" s="19"/>
      <c r="D66" s="19"/>
      <c r="E66" s="19"/>
      <c r="F66" s="19"/>
      <c r="G66" s="19"/>
      <c r="H66" s="19"/>
      <c r="I66" s="19"/>
    </row>
    <row r="67" spans="1:9" ht="15" customHeight="1">
      <c r="A67" s="946"/>
      <c r="B67" s="19"/>
      <c r="C67" s="19"/>
      <c r="D67" s="19"/>
      <c r="E67" s="19"/>
      <c r="F67" s="19"/>
      <c r="G67" s="19"/>
      <c r="H67" s="19"/>
      <c r="I67" s="19"/>
    </row>
    <row r="68" spans="1:9" ht="15" customHeight="1">
      <c r="A68" s="945"/>
      <c r="B68" s="19"/>
      <c r="C68" s="19"/>
      <c r="D68" s="19"/>
      <c r="E68" s="19"/>
      <c r="F68" s="19"/>
      <c r="G68" s="19"/>
      <c r="H68" s="19"/>
      <c r="I68" s="19"/>
    </row>
    <row r="69" spans="1:9" ht="15" customHeight="1">
      <c r="A69" s="945"/>
      <c r="B69" s="19"/>
      <c r="C69" s="19"/>
      <c r="D69" s="19"/>
      <c r="E69" s="19"/>
      <c r="F69" s="19"/>
      <c r="G69" s="19"/>
      <c r="H69" s="19"/>
      <c r="I69" s="19"/>
    </row>
    <row r="70" spans="1:9" ht="15" customHeight="1">
      <c r="A70" s="20"/>
      <c r="B70" s="19"/>
      <c r="C70" s="19"/>
      <c r="D70" s="19"/>
      <c r="E70" s="19"/>
      <c r="F70" s="19"/>
      <c r="G70" s="19"/>
      <c r="H70" s="19"/>
      <c r="I70" s="19"/>
    </row>
    <row r="71" spans="1:9" ht="15" customHeight="1">
      <c r="A71" s="945"/>
      <c r="B71" s="19"/>
      <c r="C71" s="19"/>
      <c r="D71" s="19"/>
      <c r="E71" s="19"/>
      <c r="F71" s="19"/>
      <c r="G71" s="19"/>
      <c r="H71" s="19"/>
      <c r="I71" s="19"/>
    </row>
    <row r="72" spans="1:9" ht="15" customHeight="1">
      <c r="A72" s="947"/>
      <c r="B72" s="19"/>
      <c r="C72" s="19"/>
      <c r="D72" s="19"/>
      <c r="E72" s="19"/>
      <c r="F72" s="19"/>
      <c r="G72" s="19"/>
      <c r="H72" s="19"/>
      <c r="I72" s="19"/>
    </row>
    <row r="73" spans="1:9" ht="15" customHeight="1">
      <c r="A73" s="946"/>
      <c r="B73" s="19"/>
      <c r="C73" s="19"/>
      <c r="D73" s="19"/>
      <c r="E73" s="19"/>
      <c r="F73" s="19"/>
      <c r="G73" s="19"/>
      <c r="H73" s="19"/>
      <c r="I73" s="19"/>
    </row>
    <row r="74" spans="1:9" ht="15" customHeight="1">
      <c r="A74" s="946"/>
      <c r="B74" s="19"/>
      <c r="C74" s="19"/>
      <c r="D74" s="19"/>
      <c r="E74" s="19"/>
      <c r="F74" s="19"/>
      <c r="G74" s="19"/>
      <c r="H74" s="19"/>
      <c r="I74" s="19"/>
    </row>
    <row r="75" spans="1:9" ht="15" customHeight="1">
      <c r="A75" s="946"/>
      <c r="B75" s="19"/>
      <c r="C75" s="19"/>
      <c r="D75" s="19"/>
      <c r="E75" s="19"/>
      <c r="F75" s="19"/>
      <c r="G75" s="19"/>
      <c r="H75" s="19"/>
      <c r="I75" s="19"/>
    </row>
    <row r="76" spans="1:9" ht="15" customHeight="1">
      <c r="A76" s="946"/>
      <c r="B76" s="19"/>
      <c r="C76" s="19"/>
      <c r="D76" s="19"/>
      <c r="E76" s="19"/>
      <c r="F76" s="19"/>
      <c r="G76" s="19"/>
      <c r="H76" s="19"/>
      <c r="I76" s="19"/>
    </row>
    <row r="77" spans="1:9" ht="15" customHeight="1">
      <c r="A77" s="19"/>
      <c r="B77" s="19"/>
      <c r="C77" s="19"/>
      <c r="D77" s="19"/>
      <c r="E77" s="19"/>
      <c r="F77" s="19"/>
      <c r="G77" s="19"/>
      <c r="H77" s="19"/>
      <c r="I77" s="19"/>
    </row>
    <row r="78" spans="1:9" ht="15" customHeight="1">
      <c r="A78" s="19"/>
      <c r="B78" s="19"/>
      <c r="C78" s="19"/>
      <c r="D78" s="19"/>
      <c r="E78" s="19"/>
      <c r="F78" s="19"/>
      <c r="G78" s="19"/>
      <c r="H78" s="19"/>
      <c r="I78" s="19"/>
    </row>
    <row r="79" spans="1:9" ht="15" customHeight="1">
      <c r="A79" s="19"/>
      <c r="B79" s="19"/>
      <c r="C79" s="19"/>
      <c r="D79" s="19"/>
      <c r="E79" s="19"/>
      <c r="F79" s="19"/>
      <c r="G79" s="19"/>
      <c r="H79" s="19"/>
      <c r="I79" s="19"/>
    </row>
    <row r="80" spans="1:9" ht="15" customHeight="1">
      <c r="A80" s="19"/>
      <c r="B80" s="19"/>
      <c r="C80" s="19"/>
      <c r="D80" s="19"/>
      <c r="E80" s="19"/>
      <c r="F80" s="19"/>
      <c r="G80" s="19"/>
      <c r="H80" s="19"/>
      <c r="I80" s="19"/>
    </row>
    <row r="81" spans="1:9" ht="15" customHeight="1">
      <c r="A81" s="19"/>
      <c r="B81" s="19"/>
      <c r="C81" s="19"/>
      <c r="D81" s="19"/>
      <c r="E81" s="19"/>
      <c r="F81" s="19"/>
      <c r="G81" s="19"/>
      <c r="H81" s="19"/>
      <c r="I81" s="19"/>
    </row>
    <row r="82" spans="1:9" ht="15" customHeight="1">
      <c r="A82" s="19"/>
      <c r="B82" s="19"/>
      <c r="C82" s="19"/>
      <c r="D82" s="19"/>
      <c r="E82" s="19"/>
      <c r="F82" s="19"/>
      <c r="G82" s="19"/>
      <c r="H82" s="19"/>
      <c r="I82" s="19"/>
    </row>
    <row r="83" spans="1:9" ht="15" customHeight="1">
      <c r="A83" s="19"/>
      <c r="B83" s="19"/>
      <c r="C83" s="19"/>
      <c r="D83" s="19"/>
      <c r="E83" s="19"/>
      <c r="F83" s="19"/>
      <c r="G83" s="19"/>
      <c r="H83" s="19"/>
      <c r="I83" s="19"/>
    </row>
    <row r="84" spans="1:9" ht="15" customHeight="1">
      <c r="A84" s="19"/>
      <c r="B84" s="19"/>
      <c r="C84" s="19"/>
      <c r="D84" s="19"/>
      <c r="E84" s="19"/>
      <c r="F84" s="19"/>
      <c r="G84" s="19"/>
      <c r="H84" s="19"/>
      <c r="I84" s="19"/>
    </row>
    <row r="85" spans="1:9" ht="15" customHeight="1">
      <c r="A85" s="19"/>
      <c r="B85" s="19"/>
      <c r="C85" s="19"/>
      <c r="D85" s="19"/>
      <c r="E85" s="19"/>
      <c r="F85" s="19"/>
      <c r="G85" s="19"/>
      <c r="H85" s="19"/>
      <c r="I85" s="19"/>
    </row>
    <row r="86" spans="1:9" ht="15" customHeight="1">
      <c r="A86" s="19"/>
      <c r="B86" s="19"/>
      <c r="C86" s="19"/>
      <c r="D86" s="19"/>
      <c r="E86" s="19"/>
      <c r="F86" s="19"/>
      <c r="G86" s="19"/>
      <c r="H86" s="19"/>
      <c r="I86" s="19"/>
    </row>
    <row r="87" spans="1:9" ht="15" customHeight="1">
      <c r="A87" s="19"/>
      <c r="B87" s="19"/>
      <c r="C87" s="19"/>
      <c r="D87" s="19"/>
      <c r="E87" s="19"/>
      <c r="F87" s="19"/>
      <c r="G87" s="19"/>
      <c r="H87" s="19"/>
      <c r="I87" s="19"/>
    </row>
    <row r="88" spans="1:9" ht="15" customHeight="1">
      <c r="A88" s="19"/>
      <c r="B88" s="19"/>
      <c r="C88" s="19"/>
      <c r="D88" s="19"/>
      <c r="E88" s="19"/>
      <c r="F88" s="19"/>
      <c r="G88" s="19"/>
      <c r="H88" s="19"/>
      <c r="I88" s="19"/>
    </row>
    <row r="89" spans="1:9" ht="15" customHeight="1">
      <c r="A89" s="19"/>
      <c r="B89" s="19"/>
      <c r="C89" s="19"/>
      <c r="D89" s="19"/>
      <c r="E89" s="19"/>
      <c r="F89" s="19"/>
      <c r="G89" s="19"/>
      <c r="H89" s="19"/>
      <c r="I89" s="19"/>
    </row>
    <row r="90" spans="1:9" ht="15" customHeight="1">
      <c r="A90" s="19"/>
      <c r="B90" s="19"/>
      <c r="C90" s="19"/>
      <c r="D90" s="19"/>
      <c r="E90" s="19"/>
      <c r="F90" s="19"/>
      <c r="G90" s="19"/>
      <c r="H90" s="19"/>
      <c r="I90" s="19"/>
    </row>
    <row r="91" spans="1:9" ht="15" customHeight="1">
      <c r="A91" s="19"/>
      <c r="B91" s="19"/>
      <c r="C91" s="19"/>
      <c r="D91" s="19"/>
      <c r="E91" s="19"/>
      <c r="F91" s="19"/>
      <c r="G91" s="19"/>
      <c r="H91" s="19"/>
      <c r="I91" s="19"/>
    </row>
    <row r="92" spans="1:9" ht="15" customHeight="1">
      <c r="A92" s="19"/>
      <c r="B92" s="19"/>
      <c r="C92" s="19"/>
      <c r="D92" s="19"/>
      <c r="E92" s="19"/>
      <c r="F92" s="19"/>
      <c r="G92" s="19"/>
      <c r="H92" s="19"/>
      <c r="I92" s="19"/>
    </row>
    <row r="93" spans="1:9" ht="15" customHeight="1">
      <c r="A93" s="19"/>
      <c r="B93" s="19"/>
      <c r="C93" s="19"/>
      <c r="D93" s="19"/>
      <c r="E93" s="19"/>
      <c r="F93" s="19"/>
      <c r="G93" s="19"/>
      <c r="H93" s="19"/>
      <c r="I93" s="19"/>
    </row>
    <row r="94" spans="1:9" ht="15" customHeight="1">
      <c r="A94" s="19"/>
      <c r="B94" s="19"/>
      <c r="C94" s="19"/>
      <c r="D94" s="19"/>
      <c r="E94" s="19"/>
      <c r="F94" s="19"/>
      <c r="G94" s="19"/>
      <c r="H94" s="19"/>
      <c r="I94" s="19"/>
    </row>
    <row r="95" spans="1:9" ht="15" customHeight="1">
      <c r="A95" s="19"/>
      <c r="B95" s="19"/>
      <c r="C95" s="19"/>
      <c r="D95" s="19"/>
      <c r="E95" s="19"/>
      <c r="F95" s="19"/>
      <c r="G95" s="19"/>
      <c r="H95" s="19"/>
      <c r="I95" s="19"/>
    </row>
    <row r="96" spans="1:9" ht="15" customHeight="1">
      <c r="A96" s="19"/>
      <c r="B96" s="19"/>
      <c r="C96" s="19"/>
      <c r="D96" s="19"/>
      <c r="E96" s="19"/>
      <c r="F96" s="19"/>
      <c r="G96" s="19"/>
      <c r="H96" s="19"/>
      <c r="I96" s="19"/>
    </row>
    <row r="97" spans="1:9" ht="15" customHeight="1">
      <c r="A97" s="19"/>
      <c r="B97" s="19"/>
      <c r="C97" s="19"/>
      <c r="D97" s="19"/>
      <c r="E97" s="19"/>
      <c r="F97" s="19"/>
      <c r="G97" s="19"/>
      <c r="H97" s="19"/>
      <c r="I97" s="19"/>
    </row>
    <row r="98" spans="1:9" ht="15" customHeight="1">
      <c r="A98" s="19"/>
      <c r="B98" s="19"/>
      <c r="C98" s="19"/>
      <c r="D98" s="19"/>
      <c r="E98" s="19"/>
      <c r="F98" s="19"/>
      <c r="G98" s="19"/>
      <c r="H98" s="19"/>
      <c r="I98" s="19"/>
    </row>
    <row r="99" spans="1:9" ht="15" customHeight="1">
      <c r="A99" s="19"/>
      <c r="B99" s="19"/>
      <c r="C99" s="19"/>
      <c r="D99" s="19"/>
      <c r="E99" s="19"/>
      <c r="F99" s="19"/>
      <c r="G99" s="19"/>
      <c r="H99" s="19"/>
      <c r="I99" s="19"/>
    </row>
    <row r="100" spans="1:9" ht="15" customHeight="1">
      <c r="A100" s="19"/>
      <c r="B100" s="19"/>
      <c r="C100" s="19"/>
      <c r="D100" s="19"/>
      <c r="E100" s="19"/>
      <c r="F100" s="19"/>
      <c r="G100" s="19"/>
      <c r="H100" s="19"/>
      <c r="I100" s="19"/>
    </row>
    <row r="101" spans="1:9" ht="15" customHeight="1">
      <c r="A101" s="19"/>
      <c r="B101" s="19"/>
      <c r="C101" s="19"/>
      <c r="D101" s="19"/>
      <c r="E101" s="19"/>
      <c r="F101" s="19"/>
      <c r="G101" s="19"/>
      <c r="H101" s="19"/>
      <c r="I101" s="19"/>
    </row>
    <row r="102" spans="1:9" ht="15" customHeight="1">
      <c r="A102" s="19"/>
      <c r="B102" s="19"/>
      <c r="C102" s="19"/>
      <c r="D102" s="19"/>
      <c r="E102" s="19"/>
      <c r="F102" s="19"/>
      <c r="G102" s="19"/>
      <c r="H102" s="19"/>
      <c r="I102" s="19"/>
    </row>
    <row r="103" spans="1:9" ht="15" customHeight="1">
      <c r="A103" s="19"/>
      <c r="B103" s="19"/>
      <c r="C103" s="19"/>
      <c r="D103" s="19"/>
      <c r="E103" s="19"/>
      <c r="F103" s="19"/>
      <c r="G103" s="19"/>
      <c r="H103" s="19"/>
      <c r="I103" s="19"/>
    </row>
    <row r="104" spans="1:9" ht="15" customHeight="1">
      <c r="A104" s="19"/>
      <c r="B104" s="19"/>
      <c r="C104" s="19"/>
      <c r="D104" s="19"/>
      <c r="E104" s="19"/>
      <c r="F104" s="19"/>
      <c r="G104" s="19"/>
      <c r="H104" s="19"/>
      <c r="I104" s="19"/>
    </row>
    <row r="105" spans="1:9" ht="15" customHeight="1">
      <c r="A105" s="19"/>
      <c r="B105" s="19"/>
      <c r="C105" s="19"/>
      <c r="D105" s="19"/>
      <c r="E105" s="19"/>
      <c r="F105" s="19"/>
      <c r="G105" s="19"/>
      <c r="H105" s="19"/>
      <c r="I105" s="19"/>
    </row>
    <row r="106" spans="1:9" ht="15" customHeight="1">
      <c r="A106" s="19"/>
      <c r="B106" s="19"/>
      <c r="C106" s="19"/>
      <c r="D106" s="19"/>
      <c r="E106" s="19"/>
      <c r="F106" s="19"/>
      <c r="G106" s="19"/>
      <c r="H106" s="19"/>
      <c r="I106" s="19"/>
    </row>
    <row r="107" spans="1:9" ht="15" customHeight="1">
      <c r="A107" s="19"/>
      <c r="B107" s="19"/>
      <c r="C107" s="19"/>
      <c r="D107" s="19"/>
      <c r="E107" s="19"/>
      <c r="F107" s="19"/>
      <c r="G107" s="19"/>
      <c r="H107" s="19"/>
      <c r="I107" s="19"/>
    </row>
    <row r="108" spans="1:9" ht="15" customHeight="1">
      <c r="A108" s="19"/>
      <c r="B108" s="19"/>
      <c r="C108" s="19"/>
      <c r="D108" s="19"/>
      <c r="E108" s="19"/>
      <c r="F108" s="19"/>
      <c r="G108" s="19"/>
      <c r="H108" s="19"/>
      <c r="I108" s="19"/>
    </row>
    <row r="109" spans="1:9" ht="15" customHeight="1">
      <c r="A109" s="19"/>
      <c r="B109" s="19"/>
      <c r="C109" s="19"/>
      <c r="D109" s="19"/>
      <c r="E109" s="19"/>
      <c r="F109" s="19"/>
      <c r="G109" s="19"/>
      <c r="H109" s="19"/>
      <c r="I109" s="19"/>
    </row>
    <row r="110" spans="1:9" ht="15" customHeight="1">
      <c r="A110" s="19"/>
      <c r="B110" s="19"/>
      <c r="C110" s="19"/>
      <c r="D110" s="19"/>
      <c r="E110" s="19"/>
      <c r="F110" s="19"/>
      <c r="G110" s="19"/>
      <c r="H110" s="19"/>
      <c r="I110" s="19"/>
    </row>
    <row r="111" spans="1:9" ht="15" customHeight="1">
      <c r="A111" s="19"/>
      <c r="B111" s="19"/>
      <c r="C111" s="19"/>
      <c r="D111" s="19"/>
      <c r="E111" s="19"/>
      <c r="F111" s="19"/>
      <c r="G111" s="19"/>
      <c r="H111" s="19"/>
      <c r="I111" s="19"/>
    </row>
    <row r="112" spans="1:9" ht="15" customHeight="1">
      <c r="A112" s="19"/>
      <c r="B112" s="19"/>
      <c r="C112" s="19"/>
      <c r="D112" s="19"/>
      <c r="E112" s="19"/>
      <c r="F112" s="19"/>
      <c r="G112" s="19"/>
      <c r="H112" s="19"/>
      <c r="I112" s="19"/>
    </row>
    <row r="113" spans="1:9" ht="15" customHeight="1">
      <c r="A113" s="19"/>
      <c r="B113" s="19"/>
      <c r="C113" s="19"/>
      <c r="D113" s="19"/>
      <c r="E113" s="19"/>
      <c r="F113" s="19"/>
      <c r="G113" s="19"/>
      <c r="H113" s="19"/>
      <c r="I113" s="19"/>
    </row>
    <row r="114" spans="1:9" ht="15" customHeight="1">
      <c r="A114" s="19"/>
      <c r="B114" s="19"/>
      <c r="C114" s="19"/>
      <c r="D114" s="19"/>
      <c r="E114" s="19"/>
      <c r="F114" s="19"/>
      <c r="G114" s="19"/>
      <c r="H114" s="19"/>
      <c r="I114" s="19"/>
    </row>
    <row r="115" spans="1:9" ht="15" customHeight="1">
      <c r="A115" s="19"/>
      <c r="B115" s="19"/>
      <c r="C115" s="19"/>
      <c r="D115" s="19"/>
      <c r="E115" s="19"/>
      <c r="F115" s="19"/>
      <c r="G115" s="19"/>
      <c r="H115" s="19"/>
      <c r="I115" s="19"/>
    </row>
    <row r="116" spans="1:9" ht="15" customHeight="1">
      <c r="A116" s="19"/>
      <c r="B116" s="19"/>
      <c r="C116" s="19"/>
      <c r="D116" s="19"/>
      <c r="E116" s="19"/>
      <c r="F116" s="19"/>
      <c r="G116" s="19"/>
      <c r="H116" s="19"/>
      <c r="I116" s="19"/>
    </row>
    <row r="117" spans="1:9" ht="15" customHeight="1">
      <c r="A117" s="19"/>
      <c r="B117" s="19"/>
      <c r="C117" s="19"/>
      <c r="D117" s="19"/>
      <c r="E117" s="19"/>
      <c r="F117" s="19"/>
      <c r="G117" s="19"/>
      <c r="H117" s="19"/>
      <c r="I117" s="19"/>
    </row>
    <row r="118" spans="1:9">
      <c r="A118" s="19"/>
      <c r="B118" s="19"/>
      <c r="C118" s="19"/>
      <c r="D118" s="19"/>
      <c r="E118" s="19"/>
      <c r="F118" s="19"/>
      <c r="G118" s="19"/>
      <c r="H118" s="19"/>
      <c r="I118" s="19"/>
    </row>
    <row r="119" spans="1:9">
      <c r="A119" s="19"/>
      <c r="B119" s="19"/>
      <c r="C119" s="19"/>
      <c r="D119" s="19"/>
      <c r="E119" s="19"/>
      <c r="F119" s="19"/>
      <c r="G119" s="19"/>
      <c r="H119" s="19"/>
      <c r="I119" s="19"/>
    </row>
    <row r="120" spans="1:9">
      <c r="A120" s="19"/>
      <c r="B120" s="19"/>
      <c r="C120" s="19"/>
      <c r="D120" s="19"/>
      <c r="E120" s="19"/>
      <c r="F120" s="19"/>
      <c r="G120" s="19"/>
      <c r="H120" s="19"/>
      <c r="I120" s="19"/>
    </row>
    <row r="121" spans="1:9">
      <c r="A121" s="19"/>
      <c r="B121" s="19"/>
      <c r="C121" s="19"/>
      <c r="D121" s="19"/>
      <c r="E121" s="19"/>
      <c r="F121" s="19"/>
      <c r="G121" s="19"/>
      <c r="H121" s="19"/>
      <c r="I121" s="19"/>
    </row>
    <row r="122" spans="1:9">
      <c r="A122" s="19"/>
      <c r="B122" s="19"/>
      <c r="C122" s="19"/>
      <c r="D122" s="19"/>
      <c r="E122" s="19"/>
      <c r="F122" s="19"/>
      <c r="G122" s="19"/>
      <c r="H122" s="19"/>
      <c r="I122" s="19"/>
    </row>
    <row r="123" spans="1:9">
      <c r="A123" s="19"/>
      <c r="B123" s="19"/>
      <c r="C123" s="19"/>
      <c r="D123" s="19"/>
      <c r="E123" s="19"/>
      <c r="F123" s="19"/>
      <c r="G123" s="19"/>
      <c r="H123" s="19"/>
      <c r="I123" s="19"/>
    </row>
    <row r="124" spans="1:9">
      <c r="A124" s="19"/>
      <c r="B124" s="19"/>
      <c r="C124" s="19"/>
      <c r="D124" s="19"/>
      <c r="E124" s="19"/>
      <c r="F124" s="19"/>
      <c r="G124" s="19"/>
      <c r="H124" s="19"/>
      <c r="I124" s="19"/>
    </row>
    <row r="125" spans="1:9">
      <c r="A125" s="19"/>
      <c r="B125" s="19"/>
      <c r="C125" s="19"/>
      <c r="D125" s="19"/>
      <c r="E125" s="19"/>
      <c r="F125" s="19"/>
      <c r="G125" s="19"/>
      <c r="H125" s="19"/>
      <c r="I125" s="19"/>
    </row>
    <row r="126" spans="1:9">
      <c r="A126" s="19"/>
      <c r="B126" s="19"/>
      <c r="C126" s="19"/>
      <c r="D126" s="19"/>
      <c r="E126" s="19"/>
      <c r="F126" s="19"/>
      <c r="G126" s="19"/>
      <c r="H126" s="19"/>
      <c r="I126" s="19"/>
    </row>
    <row r="127" spans="1:9">
      <c r="A127" s="19"/>
      <c r="B127" s="19"/>
      <c r="C127" s="19"/>
      <c r="D127" s="19"/>
      <c r="E127" s="19"/>
      <c r="F127" s="19"/>
      <c r="G127" s="19"/>
      <c r="H127" s="19"/>
      <c r="I127" s="19"/>
    </row>
    <row r="128" spans="1:9">
      <c r="A128" s="19"/>
      <c r="B128" s="19"/>
      <c r="C128" s="19"/>
      <c r="D128" s="19"/>
      <c r="E128" s="19"/>
      <c r="F128" s="19"/>
      <c r="G128" s="19"/>
      <c r="H128" s="19"/>
      <c r="I128" s="19"/>
    </row>
    <row r="129" spans="1:9">
      <c r="A129" s="19"/>
      <c r="B129" s="19"/>
      <c r="C129" s="19"/>
      <c r="D129" s="19"/>
      <c r="E129" s="19"/>
      <c r="F129" s="19"/>
      <c r="G129" s="19"/>
      <c r="H129" s="19"/>
      <c r="I129" s="19"/>
    </row>
    <row r="130" spans="1:9">
      <c r="A130" s="19"/>
      <c r="B130" s="19"/>
      <c r="C130" s="19"/>
      <c r="D130" s="19"/>
      <c r="E130" s="19"/>
      <c r="F130" s="19"/>
      <c r="G130" s="19"/>
      <c r="H130" s="19"/>
      <c r="I130" s="19"/>
    </row>
    <row r="131" spans="1:9">
      <c r="A131" s="19"/>
      <c r="B131" s="19"/>
      <c r="C131" s="19"/>
      <c r="D131" s="19"/>
      <c r="E131" s="19"/>
      <c r="F131" s="19"/>
      <c r="G131" s="19"/>
      <c r="H131" s="19"/>
      <c r="I131" s="19"/>
    </row>
    <row r="132" spans="1:9">
      <c r="A132" s="19"/>
      <c r="B132" s="19"/>
      <c r="C132" s="19"/>
      <c r="D132" s="19"/>
      <c r="E132" s="19"/>
      <c r="F132" s="19"/>
      <c r="G132" s="19"/>
      <c r="H132" s="19"/>
      <c r="I132" s="19"/>
    </row>
    <row r="133" spans="1:9">
      <c r="A133" s="19"/>
      <c r="B133" s="19"/>
      <c r="C133" s="19"/>
      <c r="D133" s="19"/>
      <c r="E133" s="19"/>
      <c r="F133" s="19"/>
      <c r="G133" s="19"/>
      <c r="H133" s="19"/>
      <c r="I133" s="19"/>
    </row>
    <row r="134" spans="1:9">
      <c r="A134" s="19"/>
      <c r="B134" s="19"/>
      <c r="C134" s="19"/>
      <c r="D134" s="19"/>
      <c r="E134" s="19"/>
      <c r="F134" s="19"/>
      <c r="G134" s="19"/>
      <c r="H134" s="19"/>
      <c r="I134" s="19"/>
    </row>
    <row r="135" spans="1:9">
      <c r="A135" s="19"/>
      <c r="B135" s="19"/>
      <c r="C135" s="19"/>
      <c r="D135" s="19"/>
      <c r="E135" s="19"/>
      <c r="F135" s="19"/>
      <c r="G135" s="19"/>
      <c r="H135" s="19"/>
      <c r="I135" s="19"/>
    </row>
    <row r="136" spans="1:9">
      <c r="A136" s="19"/>
      <c r="B136" s="19"/>
      <c r="C136" s="19"/>
      <c r="D136" s="19"/>
      <c r="E136" s="19"/>
      <c r="F136" s="19"/>
      <c r="G136" s="19"/>
      <c r="H136" s="19"/>
      <c r="I136" s="19"/>
    </row>
    <row r="137" spans="1:9">
      <c r="A137" s="19"/>
      <c r="B137" s="19"/>
      <c r="C137" s="19"/>
      <c r="D137" s="19"/>
      <c r="E137" s="19"/>
      <c r="F137" s="19"/>
      <c r="G137" s="19"/>
      <c r="H137" s="19"/>
      <c r="I137" s="19"/>
    </row>
    <row r="138" spans="1:9">
      <c r="A138" s="19"/>
      <c r="B138" s="19"/>
      <c r="C138" s="19"/>
      <c r="D138" s="19"/>
      <c r="E138" s="19"/>
      <c r="F138" s="19"/>
      <c r="G138" s="19"/>
      <c r="H138" s="19"/>
      <c r="I138" s="19"/>
    </row>
    <row r="139" spans="1:9">
      <c r="A139" s="19"/>
      <c r="B139" s="19"/>
      <c r="C139" s="19"/>
      <c r="D139" s="19"/>
      <c r="E139" s="19"/>
      <c r="F139" s="19"/>
      <c r="G139" s="19"/>
      <c r="H139" s="19"/>
      <c r="I139" s="19"/>
    </row>
    <row r="140" spans="1:9">
      <c r="A140" s="19"/>
      <c r="B140" s="19"/>
      <c r="C140" s="19"/>
      <c r="D140" s="19"/>
      <c r="E140" s="19"/>
      <c r="F140" s="19"/>
      <c r="G140" s="19"/>
      <c r="H140" s="19"/>
      <c r="I140" s="19"/>
    </row>
    <row r="141" spans="1:9">
      <c r="A141" s="19"/>
      <c r="B141" s="19"/>
      <c r="C141" s="19"/>
      <c r="D141" s="19"/>
      <c r="E141" s="19"/>
      <c r="F141" s="19"/>
      <c r="G141" s="19"/>
      <c r="H141" s="19"/>
      <c r="I141" s="19"/>
    </row>
    <row r="142" spans="1:9">
      <c r="A142" s="19"/>
      <c r="B142" s="19"/>
      <c r="C142" s="19"/>
      <c r="D142" s="19"/>
      <c r="E142" s="19"/>
      <c r="F142" s="19"/>
      <c r="G142" s="19"/>
      <c r="H142" s="19"/>
      <c r="I142" s="19"/>
    </row>
    <row r="143" spans="1:9">
      <c r="A143" s="19"/>
      <c r="B143" s="19"/>
      <c r="C143" s="19"/>
      <c r="D143" s="19"/>
      <c r="E143" s="19"/>
      <c r="F143" s="19"/>
      <c r="G143" s="19"/>
      <c r="H143" s="19"/>
      <c r="I143" s="19"/>
    </row>
    <row r="144" spans="1:9">
      <c r="A144" s="19"/>
      <c r="B144" s="19"/>
      <c r="C144" s="19"/>
      <c r="D144" s="19"/>
      <c r="E144" s="19"/>
      <c r="F144" s="19"/>
      <c r="G144" s="19"/>
      <c r="H144" s="19"/>
      <c r="I144" s="19"/>
    </row>
    <row r="145" spans="1:9">
      <c r="A145" s="19"/>
      <c r="B145" s="19"/>
      <c r="C145" s="19"/>
      <c r="D145" s="19"/>
      <c r="E145" s="19"/>
      <c r="F145" s="19"/>
      <c r="G145" s="19"/>
      <c r="H145" s="19"/>
      <c r="I145" s="19"/>
    </row>
    <row r="146" spans="1:9">
      <c r="A146" s="19"/>
      <c r="B146" s="19"/>
      <c r="C146" s="19"/>
      <c r="D146" s="19"/>
      <c r="E146" s="19"/>
      <c r="F146" s="19"/>
      <c r="G146" s="19"/>
      <c r="H146" s="19"/>
      <c r="I146" s="19"/>
    </row>
    <row r="147" spans="1:9">
      <c r="A147" s="19"/>
      <c r="B147" s="19"/>
      <c r="C147" s="19"/>
      <c r="D147" s="19"/>
      <c r="E147" s="19"/>
      <c r="F147" s="19"/>
      <c r="G147" s="19"/>
      <c r="H147" s="19"/>
      <c r="I147" s="19"/>
    </row>
    <row r="148" spans="1:9">
      <c r="A148" s="19"/>
      <c r="B148" s="19"/>
      <c r="C148" s="19"/>
      <c r="D148" s="19"/>
      <c r="E148" s="19"/>
      <c r="F148" s="19"/>
      <c r="G148" s="19"/>
      <c r="H148" s="19"/>
      <c r="I148" s="19"/>
    </row>
    <row r="149" spans="1:9">
      <c r="A149" s="19"/>
      <c r="B149" s="19"/>
      <c r="C149" s="19"/>
      <c r="D149" s="19"/>
      <c r="E149" s="19"/>
      <c r="F149" s="19"/>
      <c r="G149" s="19"/>
      <c r="H149" s="19"/>
      <c r="I149" s="19"/>
    </row>
    <row r="150" spans="1:9">
      <c r="A150" s="19"/>
      <c r="B150" s="19"/>
      <c r="C150" s="19"/>
      <c r="D150" s="19"/>
      <c r="E150" s="19"/>
      <c r="F150" s="19"/>
      <c r="G150" s="19"/>
      <c r="H150" s="19"/>
      <c r="I150" s="19"/>
    </row>
    <row r="151" spans="1:9">
      <c r="A151" s="19"/>
      <c r="B151" s="19"/>
      <c r="C151" s="19"/>
      <c r="D151" s="19"/>
      <c r="E151" s="19"/>
      <c r="F151" s="19"/>
      <c r="G151" s="19"/>
      <c r="H151" s="19"/>
      <c r="I151" s="19"/>
    </row>
    <row r="152" spans="1:9">
      <c r="A152" s="19"/>
      <c r="B152" s="19"/>
      <c r="C152" s="19"/>
      <c r="D152" s="19"/>
      <c r="E152" s="19"/>
      <c r="F152" s="19"/>
      <c r="G152" s="19"/>
      <c r="H152" s="19"/>
      <c r="I152" s="19"/>
    </row>
    <row r="153" spans="1:9">
      <c r="A153" s="19"/>
      <c r="B153" s="19"/>
      <c r="C153" s="19"/>
      <c r="D153" s="19"/>
      <c r="E153" s="19"/>
      <c r="F153" s="19"/>
      <c r="G153" s="19"/>
      <c r="H153" s="19"/>
      <c r="I153" s="19"/>
    </row>
    <row r="154" spans="1:9">
      <c r="A154" s="19"/>
      <c r="B154" s="19"/>
      <c r="C154" s="19"/>
      <c r="D154" s="19"/>
      <c r="E154" s="19"/>
      <c r="F154" s="19"/>
      <c r="G154" s="19"/>
      <c r="H154" s="19"/>
      <c r="I154" s="19"/>
    </row>
    <row r="155" spans="1:9">
      <c r="A155" s="19"/>
      <c r="B155" s="19"/>
      <c r="C155" s="19"/>
      <c r="D155" s="19"/>
      <c r="E155" s="19"/>
      <c r="F155" s="19"/>
      <c r="G155" s="19"/>
      <c r="H155" s="19"/>
      <c r="I155" s="19"/>
    </row>
    <row r="156" spans="1:9">
      <c r="A156" s="19"/>
      <c r="B156" s="19"/>
      <c r="C156" s="19"/>
      <c r="D156" s="19"/>
      <c r="E156" s="19"/>
      <c r="F156" s="19"/>
      <c r="G156" s="19"/>
      <c r="H156" s="19"/>
      <c r="I156" s="19"/>
    </row>
    <row r="157" spans="1:9">
      <c r="A157" s="19"/>
      <c r="B157" s="19"/>
      <c r="C157" s="19"/>
      <c r="D157" s="19"/>
      <c r="E157" s="19"/>
      <c r="F157" s="19"/>
      <c r="G157" s="19"/>
      <c r="H157" s="19"/>
      <c r="I157" s="19"/>
    </row>
    <row r="158" spans="1:9">
      <c r="A158" s="19"/>
      <c r="B158" s="19"/>
      <c r="C158" s="19"/>
      <c r="D158" s="19"/>
      <c r="E158" s="19"/>
      <c r="F158" s="19"/>
      <c r="G158" s="19"/>
      <c r="H158" s="19"/>
      <c r="I158" s="19"/>
    </row>
    <row r="159" spans="1:9">
      <c r="A159" s="19"/>
      <c r="B159" s="19"/>
      <c r="C159" s="19"/>
      <c r="D159" s="19"/>
      <c r="E159" s="19"/>
      <c r="F159" s="19"/>
      <c r="G159" s="19"/>
      <c r="H159" s="19"/>
      <c r="I159" s="19"/>
    </row>
    <row r="160" spans="1:9">
      <c r="A160" s="19"/>
    </row>
  </sheetData>
  <printOptions horizontalCentered="1" verticalCentered="1"/>
  <pageMargins left="0" right="0" top="0" bottom="0" header="0" footer="0"/>
  <pageSetup scale="85" orientation="landscape"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92BC0-D1E1-4F1E-8B62-358CE11DA584}">
  <sheetPr>
    <pageSetUpPr fitToPage="1"/>
  </sheetPr>
  <dimension ref="A1:M61"/>
  <sheetViews>
    <sheetView showGridLines="0" view="pageBreakPreview" topLeftCell="A21" zoomScaleNormal="70" zoomScaleSheetLayoutView="100" workbookViewId="0">
      <selection activeCell="A44" sqref="A44:F53"/>
    </sheetView>
  </sheetViews>
  <sheetFormatPr defaultColWidth="9.140625" defaultRowHeight="12.75"/>
  <cols>
    <col min="1" max="1" width="38" style="297" customWidth="1"/>
    <col min="2" max="2" width="4.7109375" style="296" customWidth="1"/>
    <col min="3" max="4" width="16.42578125" style="297" customWidth="1"/>
    <col min="5" max="5" width="2.7109375" style="297" customWidth="1"/>
    <col min="6" max="6" width="33" style="296" customWidth="1"/>
    <col min="7" max="7" width="2.7109375" style="297" customWidth="1"/>
    <col min="8" max="8" width="33" style="296" customWidth="1"/>
    <col min="9" max="9" width="2.7109375" style="297" customWidth="1"/>
    <col min="10" max="10" width="33" style="296" customWidth="1"/>
    <col min="11" max="11" width="9.140625" style="296"/>
    <col min="12" max="16384" width="9.140625" style="297"/>
  </cols>
  <sheetData>
    <row r="1" spans="1:13" ht="22.5">
      <c r="A1" s="998" t="s">
        <v>18</v>
      </c>
      <c r="B1" s="998"/>
      <c r="C1" s="998"/>
      <c r="D1" s="998"/>
      <c r="E1" s="998"/>
      <c r="F1" s="998"/>
      <c r="G1" s="998"/>
      <c r="H1" s="998"/>
      <c r="I1" s="998"/>
      <c r="J1" s="998"/>
      <c r="K1" s="321"/>
      <c r="L1" s="321"/>
      <c r="M1" s="296"/>
    </row>
    <row r="2" spans="1:13" s="300" customFormat="1" ht="17.100000000000001" customHeight="1">
      <c r="A2" s="1135" t="e">
        <f>#REF!</f>
        <v>#REF!</v>
      </c>
      <c r="B2" s="1135"/>
      <c r="C2" s="1135"/>
      <c r="D2" s="1135"/>
      <c r="E2" s="298"/>
      <c r="F2" s="298"/>
      <c r="G2" s="298"/>
      <c r="H2" s="298"/>
      <c r="I2" s="298"/>
      <c r="J2" s="298"/>
      <c r="K2" s="298"/>
      <c r="L2" s="298"/>
      <c r="M2" s="299"/>
    </row>
    <row r="3" spans="1:13" s="300" customFormat="1" ht="17.100000000000001" customHeight="1">
      <c r="A3" s="301" t="e">
        <f>#REF!</f>
        <v>#REF!</v>
      </c>
      <c r="B3" s="298"/>
      <c r="C3" s="298"/>
      <c r="D3" s="298"/>
      <c r="E3" s="298"/>
      <c r="F3" s="298"/>
      <c r="G3" s="298"/>
      <c r="H3" s="298"/>
      <c r="I3" s="298"/>
      <c r="J3" s="298"/>
      <c r="K3" s="298"/>
      <c r="L3" s="298"/>
      <c r="M3" s="299"/>
    </row>
    <row r="4" spans="1:13" s="306" customFormat="1" ht="15.75">
      <c r="A4" s="302"/>
      <c r="B4" s="303"/>
      <c r="C4" s="349" t="s">
        <v>22</v>
      </c>
      <c r="D4" s="350"/>
      <c r="E4" s="303"/>
      <c r="F4" s="304" t="s">
        <v>8</v>
      </c>
      <c r="G4" s="303"/>
      <c r="H4" s="304" t="s">
        <v>10</v>
      </c>
      <c r="I4" s="303"/>
      <c r="J4" s="304" t="s">
        <v>11</v>
      </c>
      <c r="K4" s="305"/>
    </row>
    <row r="5" spans="1:13" s="311" customFormat="1" ht="15.75">
      <c r="A5" s="307" t="s">
        <v>5</v>
      </c>
      <c r="B5" s="308"/>
      <c r="C5" s="1147" t="s">
        <v>37</v>
      </c>
      <c r="D5" s="1148"/>
      <c r="E5" s="308"/>
      <c r="F5" s="309" t="s">
        <v>37</v>
      </c>
      <c r="G5" s="308"/>
      <c r="H5" s="309" t="s">
        <v>37</v>
      </c>
      <c r="I5" s="308"/>
      <c r="J5" s="309" t="s">
        <v>37</v>
      </c>
      <c r="K5" s="310"/>
    </row>
    <row r="6" spans="1:13" s="311" customFormat="1" ht="15.75">
      <c r="A6" s="312" t="s">
        <v>38</v>
      </c>
      <c r="B6" s="308"/>
      <c r="C6" s="1136" t="s">
        <v>88</v>
      </c>
      <c r="D6" s="1137"/>
      <c r="E6" s="308"/>
      <c r="F6" s="309" t="s">
        <v>89</v>
      </c>
      <c r="G6" s="308"/>
      <c r="H6" s="309" t="s">
        <v>90</v>
      </c>
      <c r="I6" s="308"/>
      <c r="J6" s="309" t="s">
        <v>99</v>
      </c>
      <c r="K6" s="310"/>
    </row>
    <row r="7" spans="1:13" s="311" customFormat="1" ht="15.75">
      <c r="A7" s="313" t="s">
        <v>40</v>
      </c>
      <c r="B7" s="308"/>
      <c r="C7" s="1138"/>
      <c r="D7" s="1139"/>
      <c r="E7" s="308"/>
      <c r="F7" s="351"/>
      <c r="G7" s="308"/>
      <c r="H7" s="351"/>
      <c r="I7" s="308"/>
      <c r="J7" s="351"/>
      <c r="K7" s="310"/>
    </row>
    <row r="8" spans="1:13" ht="12.75" customHeight="1">
      <c r="A8" s="572" t="s">
        <v>41</v>
      </c>
      <c r="B8" s="554"/>
      <c r="C8" s="1141" t="s">
        <v>42</v>
      </c>
      <c r="D8" s="1142"/>
      <c r="E8" s="554"/>
      <c r="F8" s="555" t="s">
        <v>42</v>
      </c>
      <c r="G8" s="554"/>
      <c r="H8" s="555" t="s">
        <v>42</v>
      </c>
      <c r="I8" s="554"/>
      <c r="J8" s="581" t="s">
        <v>42</v>
      </c>
    </row>
    <row r="9" spans="1:13" ht="15">
      <c r="A9" s="540" t="s">
        <v>43</v>
      </c>
      <c r="B9" s="544"/>
      <c r="C9" s="1140"/>
      <c r="D9" s="1140"/>
      <c r="E9" s="546"/>
      <c r="F9" s="550"/>
      <c r="G9" s="546"/>
      <c r="H9" s="573"/>
      <c r="I9" s="546"/>
      <c r="J9" s="573"/>
    </row>
    <row r="10" spans="1:13" ht="15">
      <c r="A10" s="541" t="s">
        <v>44</v>
      </c>
      <c r="B10" s="544"/>
      <c r="C10" s="1140"/>
      <c r="D10" s="1140"/>
      <c r="E10" s="546"/>
      <c r="F10" s="550"/>
      <c r="G10" s="546"/>
      <c r="H10" s="573"/>
      <c r="I10" s="546"/>
      <c r="J10" s="573"/>
    </row>
    <row r="11" spans="1:13" ht="15">
      <c r="A11" s="541" t="s">
        <v>45</v>
      </c>
      <c r="B11" s="544"/>
      <c r="C11" s="1149"/>
      <c r="D11" s="1150"/>
      <c r="E11" s="546"/>
      <c r="F11" s="545"/>
      <c r="G11" s="546"/>
      <c r="H11" s="545"/>
      <c r="I11" s="546"/>
      <c r="J11" s="545"/>
    </row>
    <row r="12" spans="1:13" ht="15">
      <c r="A12" s="541" t="s">
        <v>46</v>
      </c>
      <c r="B12" s="544"/>
      <c r="C12" s="1149"/>
      <c r="D12" s="1150"/>
      <c r="E12" s="546"/>
      <c r="F12" s="545"/>
      <c r="G12" s="546"/>
      <c r="H12" s="545"/>
      <c r="I12" s="546"/>
      <c r="J12" s="545"/>
    </row>
    <row r="13" spans="1:13" ht="14.25" customHeight="1">
      <c r="A13" s="541" t="s">
        <v>91</v>
      </c>
      <c r="B13" s="544"/>
      <c r="C13" s="1143"/>
      <c r="D13" s="1143"/>
      <c r="E13" s="547"/>
      <c r="F13" s="574"/>
      <c r="G13" s="547"/>
      <c r="H13" s="574"/>
      <c r="I13" s="547"/>
      <c r="J13" s="574"/>
    </row>
    <row r="14" spans="1:13" ht="15">
      <c r="A14" s="540" t="s">
        <v>48</v>
      </c>
      <c r="B14" s="544"/>
      <c r="C14" s="1140"/>
      <c r="D14" s="1140"/>
      <c r="E14" s="546"/>
      <c r="F14" s="550"/>
      <c r="G14" s="546"/>
      <c r="H14" s="573"/>
      <c r="I14" s="546"/>
      <c r="J14" s="573"/>
    </row>
    <row r="15" spans="1:13" ht="15">
      <c r="A15" s="541" t="s">
        <v>49</v>
      </c>
      <c r="B15" s="544"/>
      <c r="C15" s="1140"/>
      <c r="D15" s="1140"/>
      <c r="E15" s="546"/>
      <c r="F15" s="550"/>
      <c r="G15" s="546"/>
      <c r="H15" s="573"/>
      <c r="I15" s="546"/>
      <c r="J15" s="573"/>
    </row>
    <row r="16" spans="1:13" ht="15">
      <c r="A16" s="557" t="s">
        <v>50</v>
      </c>
      <c r="B16" s="544"/>
      <c r="C16" s="1144"/>
      <c r="D16" s="1144"/>
      <c r="E16" s="546"/>
      <c r="F16" s="575"/>
      <c r="G16" s="546"/>
      <c r="H16" s="576"/>
      <c r="I16" s="546"/>
      <c r="J16" s="576"/>
    </row>
    <row r="17" spans="1:10" ht="15">
      <c r="A17" s="542" t="s">
        <v>51</v>
      </c>
      <c r="B17" s="552"/>
      <c r="C17" s="1145"/>
      <c r="D17" s="1145"/>
      <c r="E17" s="549"/>
      <c r="F17" s="548"/>
      <c r="G17" s="549"/>
      <c r="H17" s="548"/>
      <c r="I17" s="549"/>
      <c r="J17" s="548"/>
    </row>
    <row r="18" spans="1:10" ht="15">
      <c r="A18" s="542" t="s">
        <v>92</v>
      </c>
      <c r="B18" s="552"/>
      <c r="C18" s="1140"/>
      <c r="D18" s="1140"/>
      <c r="E18" s="549"/>
      <c r="F18" s="550"/>
      <c r="G18" s="549"/>
      <c r="H18" s="573"/>
      <c r="I18" s="549"/>
      <c r="J18" s="573"/>
    </row>
    <row r="19" spans="1:10" ht="15">
      <c r="A19" s="542" t="s">
        <v>93</v>
      </c>
      <c r="B19" s="552"/>
      <c r="C19" s="1140"/>
      <c r="D19" s="1140"/>
      <c r="E19" s="549"/>
      <c r="F19" s="550"/>
      <c r="G19" s="549"/>
      <c r="H19" s="573"/>
      <c r="I19" s="549"/>
      <c r="J19" s="573"/>
    </row>
    <row r="20" spans="1:10" ht="15">
      <c r="A20" s="540" t="s">
        <v>52</v>
      </c>
      <c r="B20" s="552"/>
      <c r="C20" s="1145"/>
      <c r="D20" s="1145"/>
      <c r="E20" s="549"/>
      <c r="F20" s="548"/>
      <c r="G20" s="549"/>
      <c r="H20" s="548"/>
      <c r="I20" s="549"/>
      <c r="J20" s="548"/>
    </row>
    <row r="21" spans="1:10" ht="15">
      <c r="A21" s="557" t="s">
        <v>53</v>
      </c>
      <c r="B21" s="544"/>
      <c r="C21" s="1144"/>
      <c r="D21" s="1144"/>
      <c r="E21" s="546"/>
      <c r="F21" s="575"/>
      <c r="G21" s="546"/>
      <c r="H21" s="576"/>
      <c r="I21" s="546"/>
      <c r="J21" s="576"/>
    </row>
    <row r="22" spans="1:10" ht="15">
      <c r="A22" s="542" t="s">
        <v>86</v>
      </c>
      <c r="B22" s="552"/>
      <c r="C22" s="1140"/>
      <c r="D22" s="1140"/>
      <c r="E22" s="549"/>
      <c r="F22" s="550"/>
      <c r="G22" s="549"/>
      <c r="H22" s="573"/>
      <c r="I22" s="549"/>
      <c r="J22" s="573"/>
    </row>
    <row r="23" spans="1:10" ht="15">
      <c r="A23" s="541" t="s">
        <v>54</v>
      </c>
      <c r="B23" s="552"/>
      <c r="C23" s="1140"/>
      <c r="D23" s="1140"/>
      <c r="E23" s="549"/>
      <c r="F23" s="550"/>
      <c r="G23" s="549"/>
      <c r="H23" s="573"/>
      <c r="I23" s="549"/>
      <c r="J23" s="573"/>
    </row>
    <row r="24" spans="1:10" ht="15">
      <c r="A24" s="541" t="s">
        <v>55</v>
      </c>
      <c r="B24" s="552"/>
      <c r="C24" s="1149"/>
      <c r="D24" s="1150"/>
      <c r="E24" s="549"/>
      <c r="F24" s="550"/>
      <c r="G24" s="549"/>
      <c r="H24" s="573"/>
      <c r="I24" s="549"/>
      <c r="J24" s="573"/>
    </row>
    <row r="25" spans="1:10" ht="15">
      <c r="A25" s="557" t="s">
        <v>56</v>
      </c>
      <c r="B25" s="544"/>
      <c r="C25" s="1144"/>
      <c r="D25" s="1144"/>
      <c r="E25" s="546"/>
      <c r="F25" s="575"/>
      <c r="G25" s="546"/>
      <c r="H25" s="576"/>
      <c r="I25" s="546"/>
      <c r="J25" s="576"/>
    </row>
    <row r="26" spans="1:10" ht="15">
      <c r="A26" s="542" t="s">
        <v>57</v>
      </c>
      <c r="B26" s="552"/>
      <c r="C26" s="1140"/>
      <c r="D26" s="1140"/>
      <c r="E26" s="549"/>
      <c r="F26" s="550"/>
      <c r="G26" s="549"/>
      <c r="H26" s="573"/>
      <c r="I26" s="549"/>
      <c r="J26" s="573"/>
    </row>
    <row r="27" spans="1:10" ht="15">
      <c r="A27" s="542" t="s">
        <v>58</v>
      </c>
      <c r="B27" s="552"/>
      <c r="C27" s="1149"/>
      <c r="D27" s="1150"/>
      <c r="E27" s="549"/>
      <c r="F27" s="550"/>
      <c r="G27" s="549"/>
      <c r="H27" s="573"/>
      <c r="I27" s="549"/>
      <c r="J27" s="573"/>
    </row>
    <row r="28" spans="1:10" ht="30.75" customHeight="1">
      <c r="A28" s="543" t="s">
        <v>97</v>
      </c>
      <c r="B28" s="552"/>
      <c r="C28" s="1140"/>
      <c r="D28" s="1140"/>
      <c r="E28" s="549"/>
      <c r="F28" s="550"/>
      <c r="G28" s="549"/>
      <c r="H28" s="573"/>
      <c r="I28" s="549"/>
      <c r="J28" s="573"/>
    </row>
    <row r="29" spans="1:10" ht="15">
      <c r="A29" s="557" t="s">
        <v>60</v>
      </c>
      <c r="B29" s="552"/>
      <c r="C29" s="1144"/>
      <c r="D29" s="1144"/>
      <c r="E29" s="546"/>
      <c r="F29" s="575"/>
      <c r="G29" s="546"/>
      <c r="H29" s="576"/>
      <c r="I29" s="546"/>
      <c r="J29" s="576"/>
    </row>
    <row r="30" spans="1:10" ht="15">
      <c r="A30" s="542" t="s">
        <v>61</v>
      </c>
      <c r="B30" s="552"/>
      <c r="C30" s="1140"/>
      <c r="D30" s="1140"/>
      <c r="E30" s="549"/>
      <c r="F30" s="550"/>
      <c r="G30" s="549"/>
      <c r="H30" s="573"/>
      <c r="I30" s="549"/>
      <c r="J30" s="573"/>
    </row>
    <row r="31" spans="1:10" ht="15">
      <c r="A31" s="541" t="s">
        <v>62</v>
      </c>
      <c r="B31" s="552"/>
      <c r="C31" s="1140"/>
      <c r="D31" s="1140"/>
      <c r="E31" s="549"/>
      <c r="F31" s="550"/>
      <c r="G31" s="549"/>
      <c r="H31" s="573"/>
      <c r="I31" s="549"/>
      <c r="J31" s="573"/>
    </row>
    <row r="32" spans="1:10" ht="15">
      <c r="A32" s="557" t="s">
        <v>63</v>
      </c>
      <c r="B32" s="544"/>
      <c r="C32" s="1144"/>
      <c r="D32" s="1144"/>
      <c r="E32" s="546"/>
      <c r="F32" s="582"/>
      <c r="G32" s="546"/>
      <c r="H32" s="583"/>
      <c r="I32" s="546"/>
      <c r="J32" s="583"/>
    </row>
    <row r="33" spans="1:10" ht="15">
      <c r="A33" s="541" t="s">
        <v>64</v>
      </c>
      <c r="B33" s="552"/>
      <c r="C33" s="1140"/>
      <c r="D33" s="1140"/>
      <c r="E33" s="549"/>
      <c r="F33" s="584"/>
      <c r="G33" s="549"/>
      <c r="H33" s="584"/>
      <c r="I33" s="549"/>
      <c r="J33" s="584"/>
    </row>
    <row r="34" spans="1:10" ht="15">
      <c r="A34" s="541" t="s">
        <v>65</v>
      </c>
      <c r="B34" s="552"/>
      <c r="C34" s="1140"/>
      <c r="D34" s="1140"/>
      <c r="E34" s="549"/>
      <c r="F34" s="584"/>
      <c r="G34" s="549"/>
      <c r="H34" s="585"/>
      <c r="I34" s="549"/>
      <c r="J34" s="585"/>
    </row>
    <row r="35" spans="1:10" ht="15">
      <c r="A35" s="541" t="s">
        <v>66</v>
      </c>
      <c r="B35" s="552"/>
      <c r="C35" s="1140"/>
      <c r="D35" s="1140"/>
      <c r="E35" s="549"/>
      <c r="F35" s="584"/>
      <c r="G35" s="549"/>
      <c r="H35" s="585"/>
      <c r="I35" s="549"/>
      <c r="J35" s="585"/>
    </row>
    <row r="36" spans="1:10" ht="15">
      <c r="A36" s="541" t="s">
        <v>67</v>
      </c>
      <c r="B36" s="552"/>
      <c r="C36" s="1140"/>
      <c r="D36" s="1140"/>
      <c r="E36" s="549"/>
      <c r="F36" s="584"/>
      <c r="G36" s="549"/>
      <c r="H36" s="585"/>
      <c r="I36" s="549"/>
      <c r="J36" s="585"/>
    </row>
    <row r="37" spans="1:10" ht="15">
      <c r="A37" s="541" t="s">
        <v>473</v>
      </c>
      <c r="B37" s="586"/>
      <c r="C37" s="1146"/>
      <c r="D37" s="1146"/>
      <c r="E37" s="587"/>
      <c r="F37" s="584"/>
      <c r="G37" s="587"/>
      <c r="H37" s="585"/>
      <c r="I37" s="587"/>
      <c r="J37" s="585"/>
    </row>
    <row r="38" spans="1:10" ht="15">
      <c r="A38" s="557" t="s">
        <v>69</v>
      </c>
      <c r="B38" s="552"/>
      <c r="C38" s="1144"/>
      <c r="D38" s="1144"/>
      <c r="E38" s="546"/>
      <c r="F38" s="575"/>
      <c r="G38" s="546"/>
      <c r="H38" s="576"/>
      <c r="I38" s="546"/>
      <c r="J38" s="576"/>
    </row>
    <row r="39" spans="1:10" ht="15">
      <c r="A39" s="542" t="s">
        <v>71</v>
      </c>
      <c r="B39" s="552"/>
      <c r="C39" s="1140"/>
      <c r="D39" s="1140"/>
      <c r="E39" s="549"/>
      <c r="F39" s="550"/>
      <c r="G39" s="549"/>
      <c r="H39" s="550"/>
      <c r="I39" s="549"/>
      <c r="J39" s="550"/>
    </row>
    <row r="40" spans="1:10" ht="15">
      <c r="A40" s="541" t="s">
        <v>72</v>
      </c>
      <c r="B40" s="552"/>
      <c r="C40" s="1143"/>
      <c r="D40" s="1143"/>
      <c r="E40" s="551"/>
      <c r="F40" s="574"/>
      <c r="G40" s="551"/>
      <c r="H40" s="574"/>
      <c r="I40" s="551"/>
      <c r="J40" s="574"/>
    </row>
    <row r="41" spans="1:10" ht="15">
      <c r="A41" s="542" t="s">
        <v>73</v>
      </c>
      <c r="B41" s="552"/>
      <c r="C41" s="1140"/>
      <c r="D41" s="1140"/>
      <c r="E41" s="549"/>
      <c r="F41" s="550"/>
      <c r="G41" s="549"/>
      <c r="H41" s="550"/>
      <c r="I41" s="549"/>
      <c r="J41" s="550"/>
    </row>
    <row r="42" spans="1:10" ht="15">
      <c r="A42" s="588"/>
      <c r="B42" s="554"/>
      <c r="C42" s="589"/>
      <c r="D42" s="589"/>
      <c r="E42" s="554"/>
      <c r="F42" s="590"/>
      <c r="G42" s="554"/>
      <c r="H42" s="590"/>
      <c r="I42" s="554"/>
      <c r="J42" s="590"/>
    </row>
    <row r="43" spans="1:10" ht="15.75" customHeight="1">
      <c r="A43" s="558" t="s">
        <v>74</v>
      </c>
      <c r="B43" s="591" t="s">
        <v>101</v>
      </c>
      <c r="C43" s="592" t="s">
        <v>7</v>
      </c>
      <c r="D43" s="592" t="s">
        <v>36</v>
      </c>
      <c r="E43" s="568"/>
      <c r="F43" s="567" t="str">
        <f>F6</f>
        <v>Plan Name 2</v>
      </c>
      <c r="G43" s="568"/>
      <c r="H43" s="567" t="str">
        <f t="shared" ref="H43:J43" si="0">H6</f>
        <v>Plan Name 3</v>
      </c>
      <c r="I43" s="568"/>
      <c r="J43" s="593" t="str">
        <f t="shared" si="0"/>
        <v>Plan Name 4</v>
      </c>
    </row>
    <row r="44" spans="1:10" ht="15">
      <c r="A44" s="540" t="s">
        <v>102</v>
      </c>
      <c r="B44" s="594"/>
      <c r="C44" s="569"/>
      <c r="D44" s="569"/>
      <c r="E44" s="570"/>
      <c r="F44" s="569"/>
      <c r="G44" s="570"/>
      <c r="H44" s="569"/>
      <c r="I44" s="570"/>
      <c r="J44" s="569"/>
    </row>
    <row r="45" spans="1:10" ht="15">
      <c r="A45" s="540" t="s">
        <v>103</v>
      </c>
      <c r="B45" s="594"/>
      <c r="C45" s="569"/>
      <c r="D45" s="569"/>
      <c r="E45" s="570"/>
      <c r="F45" s="569"/>
      <c r="G45" s="570"/>
      <c r="H45" s="569"/>
      <c r="I45" s="570"/>
      <c r="J45" s="569"/>
    </row>
    <row r="46" spans="1:10" ht="15">
      <c r="A46" s="540" t="s">
        <v>104</v>
      </c>
      <c r="B46" s="594"/>
      <c r="C46" s="569"/>
      <c r="D46" s="569"/>
      <c r="E46" s="570"/>
      <c r="F46" s="569"/>
      <c r="G46" s="570"/>
      <c r="H46" s="569"/>
      <c r="I46" s="570"/>
      <c r="J46" s="569"/>
    </row>
    <row r="47" spans="1:10" ht="15">
      <c r="A47" s="540" t="s">
        <v>105</v>
      </c>
      <c r="B47" s="594"/>
      <c r="C47" s="569"/>
      <c r="D47" s="569"/>
      <c r="E47" s="570"/>
      <c r="F47" s="569"/>
      <c r="G47" s="570"/>
      <c r="H47" s="569"/>
      <c r="I47" s="570"/>
      <c r="J47" s="569"/>
    </row>
    <row r="48" spans="1:10" ht="15">
      <c r="A48" s="540" t="s">
        <v>106</v>
      </c>
      <c r="B48" s="594"/>
      <c r="C48" s="569"/>
      <c r="D48" s="569"/>
      <c r="E48" s="570"/>
      <c r="F48" s="569"/>
      <c r="G48" s="570"/>
      <c r="H48" s="569"/>
      <c r="I48" s="570"/>
      <c r="J48" s="569"/>
    </row>
    <row r="49" spans="1:10" ht="15">
      <c r="A49" s="540" t="s">
        <v>107</v>
      </c>
      <c r="B49" s="594"/>
      <c r="C49" s="569"/>
      <c r="D49" s="569"/>
      <c r="E49" s="570"/>
      <c r="F49" s="569"/>
      <c r="G49" s="570"/>
      <c r="H49" s="569"/>
      <c r="I49" s="570"/>
      <c r="J49" s="569"/>
    </row>
    <row r="50" spans="1:10" ht="15">
      <c r="A50" s="540" t="s">
        <v>108</v>
      </c>
      <c r="B50" s="594"/>
      <c r="C50" s="569"/>
      <c r="D50" s="569"/>
      <c r="E50" s="570"/>
      <c r="F50" s="569"/>
      <c r="G50" s="570"/>
      <c r="H50" s="569"/>
      <c r="I50" s="570"/>
      <c r="J50" s="569"/>
    </row>
    <row r="51" spans="1:10" ht="15">
      <c r="A51" s="540" t="s">
        <v>109</v>
      </c>
      <c r="B51" s="594"/>
      <c r="C51" s="569"/>
      <c r="D51" s="569"/>
      <c r="E51" s="570"/>
      <c r="F51" s="569"/>
      <c r="G51" s="570"/>
      <c r="H51" s="569"/>
      <c r="I51" s="570"/>
      <c r="J51" s="569"/>
    </row>
    <row r="52" spans="1:10" ht="15">
      <c r="A52" s="540" t="s">
        <v>110</v>
      </c>
      <c r="B52" s="594"/>
      <c r="C52" s="569"/>
      <c r="D52" s="569"/>
      <c r="E52" s="570"/>
      <c r="F52" s="569"/>
      <c r="G52" s="570"/>
      <c r="H52" s="569"/>
      <c r="I52" s="570"/>
      <c r="J52" s="569"/>
    </row>
    <row r="53" spans="1:10" ht="15">
      <c r="A53" s="540" t="s">
        <v>111</v>
      </c>
      <c r="B53" s="595"/>
      <c r="C53" s="569"/>
      <c r="D53" s="569"/>
      <c r="E53" s="571"/>
      <c r="F53" s="569"/>
      <c r="G53" s="571"/>
      <c r="H53" s="569"/>
      <c r="I53" s="571"/>
      <c r="J53" s="569"/>
    </row>
    <row r="54" spans="1:10" ht="15">
      <c r="A54" s="596"/>
      <c r="B54" s="559"/>
      <c r="C54" s="597"/>
      <c r="D54" s="597"/>
      <c r="E54" s="560"/>
      <c r="F54" s="598"/>
      <c r="G54" s="560"/>
      <c r="H54" s="598"/>
      <c r="I54" s="560"/>
      <c r="J54" s="598"/>
    </row>
    <row r="55" spans="1:10" ht="15">
      <c r="A55" s="558" t="s">
        <v>79</v>
      </c>
      <c r="B55" s="578"/>
      <c r="C55" s="599">
        <f>SUM(C44:C53)</f>
        <v>0</v>
      </c>
      <c r="D55" s="599">
        <f>SUM(D44:D53)</f>
        <v>0</v>
      </c>
      <c r="E55" s="562"/>
      <c r="F55" s="561">
        <f>SUM(F44:F53)</f>
        <v>0</v>
      </c>
      <c r="G55" s="562"/>
      <c r="H55" s="561">
        <f>SUM(H44:H53)</f>
        <v>0</v>
      </c>
      <c r="I55" s="562"/>
      <c r="J55" s="561">
        <f>SUM(J44:J53)</f>
        <v>0</v>
      </c>
    </row>
    <row r="56" spans="1:10" ht="15">
      <c r="A56" s="558" t="s">
        <v>80</v>
      </c>
      <c r="B56" s="578"/>
      <c r="C56" s="600">
        <f>C55*12</f>
        <v>0</v>
      </c>
      <c r="D56" s="600">
        <f>D55*12</f>
        <v>0</v>
      </c>
      <c r="E56" s="562"/>
      <c r="F56" s="564">
        <f>F55*12</f>
        <v>0</v>
      </c>
      <c r="G56" s="562"/>
      <c r="H56" s="564">
        <f>H55*12</f>
        <v>0</v>
      </c>
      <c r="I56" s="562"/>
      <c r="J56" s="564">
        <f>J55*12</f>
        <v>0</v>
      </c>
    </row>
    <row r="57" spans="1:10" ht="15">
      <c r="A57" s="373"/>
      <c r="B57" s="601"/>
      <c r="C57" s="602"/>
      <c r="D57" s="602"/>
      <c r="E57" s="603"/>
      <c r="F57" s="602"/>
      <c r="G57" s="603"/>
      <c r="H57" s="602"/>
      <c r="I57" s="603"/>
      <c r="J57" s="602"/>
    </row>
    <row r="58" spans="1:10" ht="15">
      <c r="A58" s="558" t="s">
        <v>15</v>
      </c>
      <c r="B58" s="578"/>
      <c r="C58" s="604"/>
      <c r="D58" s="600">
        <f>D56-$C56</f>
        <v>0</v>
      </c>
      <c r="E58" s="562"/>
      <c r="F58" s="564">
        <f>F56-$C56</f>
        <v>0</v>
      </c>
      <c r="G58" s="562"/>
      <c r="H58" s="564">
        <f>H56-$C56</f>
        <v>0</v>
      </c>
      <c r="I58" s="562"/>
      <c r="J58" s="564">
        <f>J56-$C56</f>
        <v>0</v>
      </c>
    </row>
    <row r="59" spans="1:10" ht="15">
      <c r="A59" s="558" t="s">
        <v>16</v>
      </c>
      <c r="B59" s="578"/>
      <c r="C59" s="605"/>
      <c r="D59" s="606" t="e">
        <f>D56/$C56-1</f>
        <v>#DIV/0!</v>
      </c>
      <c r="E59" s="607"/>
      <c r="F59" s="565" t="e">
        <f>F56/$C56-1</f>
        <v>#DIV/0!</v>
      </c>
      <c r="G59" s="607"/>
      <c r="H59" s="565" t="e">
        <f>H56/$C56-1</f>
        <v>#DIV/0!</v>
      </c>
      <c r="I59" s="607"/>
      <c r="J59" s="565" t="e">
        <f>J56/$C56-1</f>
        <v>#DIV/0!</v>
      </c>
    </row>
    <row r="60" spans="1:10">
      <c r="A60" s="317"/>
      <c r="B60" s="320"/>
      <c r="C60" s="317"/>
      <c r="D60" s="317"/>
      <c r="E60" s="320"/>
      <c r="F60" s="317"/>
      <c r="G60" s="320"/>
      <c r="H60" s="317"/>
      <c r="I60" s="320"/>
      <c r="J60" s="317"/>
    </row>
    <row r="61" spans="1:10">
      <c r="A61" s="999" t="s">
        <v>17</v>
      </c>
      <c r="B61" s="999"/>
      <c r="C61" s="999"/>
      <c r="D61" s="999"/>
      <c r="E61" s="999"/>
      <c r="F61" s="999"/>
      <c r="G61" s="999"/>
      <c r="H61" s="999"/>
      <c r="I61" s="999"/>
      <c r="J61" s="999"/>
    </row>
  </sheetData>
  <mergeCells count="40">
    <mergeCell ref="C21:D21"/>
    <mergeCell ref="C38:D38"/>
    <mergeCell ref="C20:D20"/>
    <mergeCell ref="C5:D5"/>
    <mergeCell ref="C22:D22"/>
    <mergeCell ref="C23:D23"/>
    <mergeCell ref="C25:D25"/>
    <mergeCell ref="C29:D29"/>
    <mergeCell ref="C30:D30"/>
    <mergeCell ref="C26:D26"/>
    <mergeCell ref="C28:D28"/>
    <mergeCell ref="C11:D11"/>
    <mergeCell ref="C12:D12"/>
    <mergeCell ref="C24:D24"/>
    <mergeCell ref="C27:D27"/>
    <mergeCell ref="C31:D31"/>
    <mergeCell ref="A61:J61"/>
    <mergeCell ref="C36:D36"/>
    <mergeCell ref="C37:D37"/>
    <mergeCell ref="C40:D40"/>
    <mergeCell ref="C41:D41"/>
    <mergeCell ref="C32:D32"/>
    <mergeCell ref="C33:D33"/>
    <mergeCell ref="C34:D34"/>
    <mergeCell ref="C35:D35"/>
    <mergeCell ref="C39:D39"/>
    <mergeCell ref="A2:D2"/>
    <mergeCell ref="C6:D6"/>
    <mergeCell ref="C7:D7"/>
    <mergeCell ref="A1:J1"/>
    <mergeCell ref="C19:D19"/>
    <mergeCell ref="C8:D8"/>
    <mergeCell ref="C9:D9"/>
    <mergeCell ref="C10:D10"/>
    <mergeCell ref="C13:D13"/>
    <mergeCell ref="C14:D14"/>
    <mergeCell ref="C15:D15"/>
    <mergeCell ref="C16:D16"/>
    <mergeCell ref="C17:D17"/>
    <mergeCell ref="C18:D18"/>
  </mergeCells>
  <dataValidations count="4">
    <dataValidation type="list" allowBlank="1" showInputMessage="1" sqref="A37" xr:uid="{4E1EAA92-193F-49A5-ABDF-F5E85EE3A95D}">
      <formula1>Specialty</formula1>
    </dataValidation>
    <dataValidation type="list" allowBlank="1" showInputMessage="1" sqref="A36" xr:uid="{347EB45B-456B-4010-992F-BEC3D1364CA9}">
      <formula1>Tier3</formula1>
    </dataValidation>
    <dataValidation type="list" allowBlank="1" showInputMessage="1" sqref="A35" xr:uid="{DE8BAB0A-F537-4C7F-933D-BAA59B9C059B}">
      <formula1>Tier2</formula1>
    </dataValidation>
    <dataValidation type="list" allowBlank="1" showInputMessage="1" sqref="A34" xr:uid="{8D67E293-38AB-43A5-9F52-C3D04272E129}">
      <formula1>Tier1</formula1>
    </dataValidation>
  </dataValidations>
  <printOptions horizontalCentered="1" verticalCentered="1"/>
  <pageMargins left="0" right="0" top="0" bottom="0" header="0" footer="0"/>
  <pageSetup paperSize="5" scale="64" orientation="landscape"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0"/>
  <sheetViews>
    <sheetView showGridLines="0" view="pageBreakPreview" zoomScaleNormal="70" zoomScaleSheetLayoutView="100" workbookViewId="0">
      <selection activeCell="G22" sqref="G22"/>
    </sheetView>
  </sheetViews>
  <sheetFormatPr defaultColWidth="9.140625" defaultRowHeight="12.75"/>
  <cols>
    <col min="1" max="1" width="30.5703125" style="1" customWidth="1"/>
    <col min="2" max="2" width="20.5703125" style="1" hidden="1" customWidth="1"/>
    <col min="3" max="3" width="20.5703125" style="1" customWidth="1"/>
    <col min="4" max="4" width="2.5703125" style="1" customWidth="1"/>
    <col min="5" max="5" width="72.5703125" style="1" customWidth="1"/>
    <col min="6" max="16384" width="9.140625" style="1"/>
  </cols>
  <sheetData>
    <row r="1" spans="1:5" s="3" customFormat="1" ht="5.0999999999999996" customHeight="1">
      <c r="A1" s="100"/>
      <c r="B1" s="100"/>
      <c r="C1" s="100"/>
      <c r="D1" s="100"/>
      <c r="E1" s="100"/>
    </row>
    <row r="2" spans="1:5" s="3" customFormat="1" ht="20.100000000000001" customHeight="1">
      <c r="A2" s="76" t="s">
        <v>112</v>
      </c>
      <c r="B2" s="77"/>
      <c r="C2" s="77"/>
      <c r="D2" s="77"/>
      <c r="E2" s="77"/>
    </row>
    <row r="3" spans="1:5" s="6" customFormat="1" ht="5.0999999999999996" customHeight="1"/>
    <row r="4" spans="1:5" s="6" customFormat="1">
      <c r="A4" s="10" t="s">
        <v>5</v>
      </c>
      <c r="B4" s="11" t="s">
        <v>113</v>
      </c>
      <c r="C4" s="12" t="s">
        <v>29</v>
      </c>
      <c r="D4" s="10"/>
      <c r="E4" s="10" t="s">
        <v>30</v>
      </c>
    </row>
    <row r="5" spans="1:5" s="6" customFormat="1">
      <c r="A5" s="7" t="s">
        <v>25</v>
      </c>
      <c r="B5" s="7"/>
      <c r="C5" s="8" t="s">
        <v>31</v>
      </c>
      <c r="D5" s="7"/>
      <c r="E5" s="9" t="s">
        <v>114</v>
      </c>
    </row>
    <row r="6" spans="1:5" s="6" customFormat="1">
      <c r="A6" s="27" t="s">
        <v>115</v>
      </c>
      <c r="B6" s="27"/>
      <c r="C6" s="28" t="s">
        <v>31</v>
      </c>
      <c r="D6" s="27"/>
      <c r="E6" s="29" t="s">
        <v>23</v>
      </c>
    </row>
    <row r="7" spans="1:5" s="6" customFormat="1">
      <c r="A7" s="7" t="s">
        <v>116</v>
      </c>
      <c r="B7" s="7"/>
      <c r="C7" s="8" t="s">
        <v>31</v>
      </c>
      <c r="D7" s="7"/>
      <c r="E7" s="9" t="s">
        <v>34</v>
      </c>
    </row>
    <row r="8" spans="1:5" s="6" customFormat="1">
      <c r="A8" s="27" t="s">
        <v>117</v>
      </c>
      <c r="B8" s="27"/>
      <c r="C8" s="28" t="s">
        <v>31</v>
      </c>
      <c r="D8" s="27"/>
      <c r="E8" s="29" t="s">
        <v>23</v>
      </c>
    </row>
    <row r="9" spans="1:5" ht="8.25" customHeight="1">
      <c r="A9" s="4"/>
      <c r="B9" s="4"/>
      <c r="C9" s="4"/>
      <c r="D9" s="4"/>
      <c r="E9" s="4"/>
    </row>
    <row r="10" spans="1:5">
      <c r="A10" s="23" t="s">
        <v>17</v>
      </c>
      <c r="B10" s="4"/>
      <c r="C10" s="4"/>
      <c r="D10" s="4"/>
      <c r="E10" s="4"/>
    </row>
  </sheetData>
  <phoneticPr fontId="11" type="noConversion"/>
  <printOptions horizontalCentered="1"/>
  <pageMargins left="0.25" right="0.25" top="0.75" bottom="0.75" header="0.3" footer="0.3"/>
  <pageSetup orientation="landscape" r:id="rId1"/>
  <headerFooter scaleWithDoc="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EDF53-C385-4F77-9C9D-83670E839589}">
  <sheetPr>
    <pageSetUpPr fitToPage="1"/>
  </sheetPr>
  <dimension ref="A1:M49"/>
  <sheetViews>
    <sheetView showGridLines="0" tabSelected="1" view="pageBreakPreview" topLeftCell="A3" zoomScaleNormal="55" zoomScaleSheetLayoutView="100" workbookViewId="0">
      <selection activeCell="C42" sqref="C42"/>
    </sheetView>
  </sheetViews>
  <sheetFormatPr defaultColWidth="9.140625" defaultRowHeight="12.75"/>
  <cols>
    <col min="1" max="1" width="41" style="269" customWidth="1"/>
    <col min="2" max="2" width="1.42578125" style="269" customWidth="1"/>
    <col min="3" max="3" width="5.7109375" style="269" customWidth="1"/>
    <col min="4" max="5" width="17.85546875" style="269" customWidth="1"/>
    <col min="6" max="6" width="1.42578125" style="269" customWidth="1"/>
    <col min="7" max="8" width="17.85546875" style="269" customWidth="1"/>
    <col min="9" max="9" width="1.42578125" style="269" customWidth="1"/>
    <col min="10" max="11" width="17.85546875" style="269" customWidth="1"/>
    <col min="12" max="16384" width="9.140625" style="269"/>
  </cols>
  <sheetData>
    <row r="1" spans="1:13" s="297" customFormat="1" ht="22.5">
      <c r="A1" s="998" t="s">
        <v>167</v>
      </c>
      <c r="B1" s="998"/>
      <c r="C1" s="998"/>
      <c r="D1" s="998"/>
      <c r="E1" s="998"/>
      <c r="F1" s="998"/>
      <c r="G1" s="998"/>
      <c r="H1" s="998"/>
      <c r="I1" s="998"/>
      <c r="J1" s="998"/>
      <c r="K1" s="998"/>
      <c r="L1" s="321"/>
      <c r="M1" s="296"/>
    </row>
    <row r="2" spans="1:13" s="980" customFormat="1" ht="12">
      <c r="A2" s="981" t="str">
        <f>'Marketing Summary'!A2</f>
        <v>HENDRY COUNTY SCHOOL DISTRICT</v>
      </c>
      <c r="B2" s="981"/>
      <c r="C2" s="981"/>
      <c r="D2" s="981"/>
      <c r="E2" s="978"/>
      <c r="F2" s="978"/>
      <c r="G2" s="968"/>
      <c r="H2" s="968"/>
      <c r="I2" s="968"/>
      <c r="J2" s="968"/>
      <c r="K2" s="968"/>
      <c r="L2" s="968"/>
      <c r="M2" s="979"/>
    </row>
    <row r="3" spans="1:13" s="980" customFormat="1" ht="12">
      <c r="A3" s="981" t="str">
        <f>'Marketing Summary'!A3</f>
        <v>JANUARY 1, 2027 - DECEMBER 31, 2027</v>
      </c>
      <c r="B3" s="981"/>
      <c r="C3" s="981"/>
      <c r="D3" s="981"/>
      <c r="E3" s="981"/>
      <c r="F3" s="981"/>
      <c r="G3" s="968"/>
      <c r="H3" s="968"/>
      <c r="I3" s="968"/>
      <c r="J3" s="968"/>
      <c r="K3" s="968"/>
      <c r="L3" s="968"/>
      <c r="M3" s="979"/>
    </row>
    <row r="4" spans="1:13" s="323" customFormat="1" ht="20.100000000000001" customHeight="1">
      <c r="A4" s="733" t="s">
        <v>168</v>
      </c>
      <c r="B4" s="263"/>
      <c r="C4" s="263"/>
      <c r="D4" s="331" t="s">
        <v>7</v>
      </c>
      <c r="E4" s="332"/>
      <c r="F4" s="263"/>
      <c r="G4" s="1003" t="s">
        <v>8</v>
      </c>
      <c r="H4" s="1004"/>
      <c r="I4" s="263"/>
      <c r="J4" s="1004" t="s">
        <v>10</v>
      </c>
      <c r="K4" s="1005"/>
    </row>
    <row r="5" spans="1:13" s="323" customFormat="1" ht="20.100000000000001" customHeight="1">
      <c r="A5" s="734" t="s">
        <v>5</v>
      </c>
      <c r="B5" s="263"/>
      <c r="C5" s="263"/>
      <c r="D5" s="1000" t="s">
        <v>549</v>
      </c>
      <c r="E5" s="1001"/>
      <c r="F5" s="263"/>
      <c r="G5" s="1000" t="s">
        <v>37</v>
      </c>
      <c r="H5" s="1002"/>
      <c r="I5" s="263"/>
      <c r="J5" s="1002" t="s">
        <v>37</v>
      </c>
      <c r="K5" s="1001"/>
    </row>
    <row r="6" spans="1:13" ht="15" customHeight="1">
      <c r="A6" s="732" t="s">
        <v>169</v>
      </c>
      <c r="B6" s="631"/>
      <c r="C6" s="631"/>
      <c r="D6" s="648" t="s">
        <v>42</v>
      </c>
      <c r="E6" s="649" t="s">
        <v>70</v>
      </c>
      <c r="F6" s="631"/>
      <c r="G6" s="648" t="s">
        <v>42</v>
      </c>
      <c r="H6" s="649" t="s">
        <v>70</v>
      </c>
      <c r="I6" s="631"/>
      <c r="J6" s="648" t="s">
        <v>42</v>
      </c>
      <c r="K6" s="649" t="s">
        <v>70</v>
      </c>
    </row>
    <row r="7" spans="1:13" ht="15" customHeight="1">
      <c r="A7" s="542" t="s">
        <v>170</v>
      </c>
      <c r="B7" s="650"/>
      <c r="C7" s="631"/>
      <c r="D7" s="988">
        <v>1500</v>
      </c>
      <c r="E7" s="989"/>
      <c r="F7" s="651"/>
      <c r="G7" s="988"/>
      <c r="H7" s="989"/>
      <c r="I7" s="651"/>
      <c r="J7" s="988"/>
      <c r="K7" s="989"/>
    </row>
    <row r="8" spans="1:13" ht="15" customHeight="1">
      <c r="A8" s="657" t="s">
        <v>474</v>
      </c>
      <c r="B8" s="650"/>
      <c r="C8" s="631"/>
      <c r="D8" s="983"/>
      <c r="E8" s="984"/>
      <c r="F8" s="651"/>
      <c r="G8" s="983"/>
      <c r="H8" s="984"/>
      <c r="I8" s="652"/>
      <c r="J8" s="983"/>
      <c r="K8" s="984"/>
    </row>
    <row r="9" spans="1:13" ht="15" customHeight="1">
      <c r="A9" s="542" t="s">
        <v>172</v>
      </c>
      <c r="B9" s="650"/>
      <c r="C9" s="631"/>
      <c r="D9" s="985">
        <v>50</v>
      </c>
      <c r="E9" s="985"/>
      <c r="F9" s="651"/>
      <c r="G9" s="985"/>
      <c r="H9" s="985"/>
      <c r="I9" s="653"/>
      <c r="J9" s="985"/>
      <c r="K9" s="985"/>
    </row>
    <row r="10" spans="1:13" ht="15" customHeight="1">
      <c r="A10" s="542" t="s">
        <v>173</v>
      </c>
      <c r="B10" s="650"/>
      <c r="C10" s="631"/>
      <c r="D10" s="985">
        <v>150</v>
      </c>
      <c r="E10" s="985"/>
      <c r="F10" s="651"/>
      <c r="G10" s="985"/>
      <c r="H10" s="985"/>
      <c r="I10" s="653"/>
      <c r="J10" s="985"/>
      <c r="K10" s="985"/>
    </row>
    <row r="11" spans="1:13" ht="15" customHeight="1">
      <c r="A11" s="557" t="s">
        <v>120</v>
      </c>
      <c r="B11" s="637"/>
      <c r="C11" s="631"/>
      <c r="D11" s="654"/>
      <c r="E11" s="654"/>
      <c r="F11" s="651"/>
      <c r="G11" s="654"/>
      <c r="H11" s="654"/>
      <c r="I11" s="652"/>
      <c r="J11" s="654"/>
      <c r="K11" s="654"/>
    </row>
    <row r="12" spans="1:13" ht="15" customHeight="1">
      <c r="A12" s="542" t="s">
        <v>174</v>
      </c>
      <c r="B12" s="655"/>
      <c r="C12" s="631"/>
      <c r="D12" s="656">
        <v>1</v>
      </c>
      <c r="E12" s="656">
        <v>1</v>
      </c>
      <c r="F12" s="651"/>
      <c r="G12" s="656">
        <v>1</v>
      </c>
      <c r="H12" s="656">
        <v>1</v>
      </c>
      <c r="I12" s="651"/>
      <c r="J12" s="656">
        <v>1</v>
      </c>
      <c r="K12" s="656">
        <v>1</v>
      </c>
    </row>
    <row r="13" spans="1:13" ht="15" customHeight="1">
      <c r="A13" s="542" t="s">
        <v>175</v>
      </c>
      <c r="B13" s="655"/>
      <c r="C13" s="631"/>
      <c r="D13" s="656">
        <f>D12</f>
        <v>1</v>
      </c>
      <c r="E13" s="656">
        <f>E12</f>
        <v>1</v>
      </c>
      <c r="F13" s="651"/>
      <c r="G13" s="656">
        <f>G12</f>
        <v>1</v>
      </c>
      <c r="H13" s="656">
        <f>H12</f>
        <v>1</v>
      </c>
      <c r="I13" s="651"/>
      <c r="J13" s="656">
        <f>J12</f>
        <v>1</v>
      </c>
      <c r="K13" s="656">
        <f>K12</f>
        <v>1</v>
      </c>
    </row>
    <row r="14" spans="1:13" ht="15" customHeight="1">
      <c r="A14" s="542" t="s">
        <v>176</v>
      </c>
      <c r="B14" s="655"/>
      <c r="C14" s="631"/>
      <c r="D14" s="656">
        <f>D12</f>
        <v>1</v>
      </c>
      <c r="E14" s="656">
        <f>E12</f>
        <v>1</v>
      </c>
      <c r="F14" s="651"/>
      <c r="G14" s="656">
        <f>G12</f>
        <v>1</v>
      </c>
      <c r="H14" s="656">
        <f>H12</f>
        <v>1</v>
      </c>
      <c r="I14" s="651"/>
      <c r="J14" s="656">
        <f>J12</f>
        <v>1</v>
      </c>
      <c r="K14" s="656">
        <f>K12</f>
        <v>1</v>
      </c>
    </row>
    <row r="15" spans="1:13" ht="15" customHeight="1">
      <c r="A15" s="542" t="s">
        <v>177</v>
      </c>
      <c r="B15" s="655"/>
      <c r="C15" s="631"/>
      <c r="D15" s="656">
        <f>D12</f>
        <v>1</v>
      </c>
      <c r="E15" s="656">
        <f>E12</f>
        <v>1</v>
      </c>
      <c r="F15" s="651"/>
      <c r="G15" s="656">
        <f>G12</f>
        <v>1</v>
      </c>
      <c r="H15" s="656">
        <f>H12</f>
        <v>1</v>
      </c>
      <c r="I15" s="651"/>
      <c r="J15" s="656">
        <f>J12</f>
        <v>1</v>
      </c>
      <c r="K15" s="656">
        <f>K12</f>
        <v>1</v>
      </c>
    </row>
    <row r="16" spans="1:13" ht="15" customHeight="1">
      <c r="A16" s="542" t="s">
        <v>178</v>
      </c>
      <c r="B16" s="655"/>
      <c r="C16" s="631"/>
      <c r="D16" s="656">
        <f>D12</f>
        <v>1</v>
      </c>
      <c r="E16" s="656">
        <f>E12</f>
        <v>1</v>
      </c>
      <c r="F16" s="651"/>
      <c r="G16" s="656">
        <f>G12</f>
        <v>1</v>
      </c>
      <c r="H16" s="656">
        <f>H12</f>
        <v>1</v>
      </c>
      <c r="I16" s="651"/>
      <c r="J16" s="656">
        <f>J12</f>
        <v>1</v>
      </c>
      <c r="K16" s="656">
        <f>K12</f>
        <v>1</v>
      </c>
    </row>
    <row r="17" spans="1:11" ht="15" customHeight="1">
      <c r="A17" s="542" t="s">
        <v>179</v>
      </c>
      <c r="B17" s="655"/>
      <c r="C17" s="631"/>
      <c r="D17" s="656">
        <f>D12</f>
        <v>1</v>
      </c>
      <c r="E17" s="656">
        <f>E12</f>
        <v>1</v>
      </c>
      <c r="F17" s="651"/>
      <c r="G17" s="656">
        <f>G12</f>
        <v>1</v>
      </c>
      <c r="H17" s="656">
        <f>H12</f>
        <v>1</v>
      </c>
      <c r="I17" s="651"/>
      <c r="J17" s="656">
        <f>J12</f>
        <v>1</v>
      </c>
      <c r="K17" s="656">
        <f>K12</f>
        <v>1</v>
      </c>
    </row>
    <row r="18" spans="1:11" ht="15" customHeight="1">
      <c r="A18" s="657" t="s">
        <v>180</v>
      </c>
      <c r="B18" s="655"/>
      <c r="C18" s="631"/>
      <c r="D18" s="983"/>
      <c r="E18" s="984"/>
      <c r="F18" s="651"/>
      <c r="G18" s="983"/>
      <c r="H18" s="984"/>
      <c r="I18" s="651"/>
      <c r="J18" s="983"/>
      <c r="K18" s="984"/>
    </row>
    <row r="19" spans="1:11" ht="15" customHeight="1">
      <c r="A19" s="542" t="s">
        <v>181</v>
      </c>
      <c r="B19" s="655"/>
      <c r="C19" s="631"/>
      <c r="D19" s="574">
        <v>0.8</v>
      </c>
      <c r="E19" s="574">
        <v>0.8</v>
      </c>
      <c r="F19" s="651"/>
      <c r="G19" s="574">
        <v>0.8</v>
      </c>
      <c r="H19" s="574">
        <v>0.8</v>
      </c>
      <c r="I19" s="651"/>
      <c r="J19" s="574">
        <v>0.8</v>
      </c>
      <c r="K19" s="574">
        <v>0.8</v>
      </c>
    </row>
    <row r="20" spans="1:11" ht="15" customHeight="1">
      <c r="A20" s="542" t="s">
        <v>182</v>
      </c>
      <c r="B20" s="655"/>
      <c r="C20" s="631"/>
      <c r="D20" s="574">
        <f>D19</f>
        <v>0.8</v>
      </c>
      <c r="E20" s="574">
        <f>E19</f>
        <v>0.8</v>
      </c>
      <c r="F20" s="651"/>
      <c r="G20" s="574">
        <f>G19</f>
        <v>0.8</v>
      </c>
      <c r="H20" s="574">
        <f>H19</f>
        <v>0.8</v>
      </c>
      <c r="I20" s="651"/>
      <c r="J20" s="574">
        <f>J19</f>
        <v>0.8</v>
      </c>
      <c r="K20" s="574">
        <f>K19</f>
        <v>0.8</v>
      </c>
    </row>
    <row r="21" spans="1:11" ht="15" customHeight="1">
      <c r="A21" s="542" t="s">
        <v>183</v>
      </c>
      <c r="B21" s="655"/>
      <c r="C21" s="631"/>
      <c r="D21" s="574">
        <f>D19</f>
        <v>0.8</v>
      </c>
      <c r="E21" s="574">
        <f>E19</f>
        <v>0.8</v>
      </c>
      <c r="F21" s="651"/>
      <c r="G21" s="574">
        <f>G19</f>
        <v>0.8</v>
      </c>
      <c r="H21" s="574">
        <f>H19</f>
        <v>0.8</v>
      </c>
      <c r="I21" s="651"/>
      <c r="J21" s="574">
        <f>J19</f>
        <v>0.8</v>
      </c>
      <c r="K21" s="574">
        <f>K19</f>
        <v>0.8</v>
      </c>
    </row>
    <row r="22" spans="1:11" ht="15" customHeight="1">
      <c r="A22" s="542" t="s">
        <v>184</v>
      </c>
      <c r="B22" s="655"/>
      <c r="C22" s="631"/>
      <c r="D22" s="574">
        <f>D19</f>
        <v>0.8</v>
      </c>
      <c r="E22" s="574">
        <f>E19</f>
        <v>0.8</v>
      </c>
      <c r="F22" s="651"/>
      <c r="G22" s="574">
        <f>G19</f>
        <v>0.8</v>
      </c>
      <c r="H22" s="574">
        <f>H19</f>
        <v>0.8</v>
      </c>
      <c r="I22" s="651"/>
      <c r="J22" s="574">
        <f>J19</f>
        <v>0.8</v>
      </c>
      <c r="K22" s="574">
        <f>K19</f>
        <v>0.8</v>
      </c>
    </row>
    <row r="23" spans="1:11" ht="15" customHeight="1">
      <c r="A23" s="542" t="s">
        <v>185</v>
      </c>
      <c r="B23" s="655"/>
      <c r="C23" s="631"/>
      <c r="D23" s="574">
        <f>D19</f>
        <v>0.8</v>
      </c>
      <c r="E23" s="574">
        <f>E19</f>
        <v>0.8</v>
      </c>
      <c r="F23" s="651"/>
      <c r="G23" s="574">
        <f>G19</f>
        <v>0.8</v>
      </c>
      <c r="H23" s="574">
        <f>H19</f>
        <v>0.8</v>
      </c>
      <c r="I23" s="651"/>
      <c r="J23" s="574">
        <f>J19</f>
        <v>0.8</v>
      </c>
      <c r="K23" s="574">
        <f>K19</f>
        <v>0.8</v>
      </c>
    </row>
    <row r="24" spans="1:11" ht="15" customHeight="1">
      <c r="A24" s="657" t="s">
        <v>186</v>
      </c>
      <c r="B24" s="655"/>
      <c r="C24" s="631"/>
      <c r="D24" s="983"/>
      <c r="E24" s="984"/>
      <c r="F24" s="651"/>
      <c r="G24" s="983"/>
      <c r="H24" s="984"/>
      <c r="I24" s="651"/>
      <c r="J24" s="983"/>
      <c r="K24" s="984"/>
    </row>
    <row r="25" spans="1:11" ht="15" customHeight="1">
      <c r="A25" s="542" t="s">
        <v>187</v>
      </c>
      <c r="B25" s="655"/>
      <c r="C25" s="631"/>
      <c r="D25" s="574">
        <v>0.5</v>
      </c>
      <c r="E25" s="574">
        <v>0.5</v>
      </c>
      <c r="F25" s="651"/>
      <c r="G25" s="574">
        <v>0.5</v>
      </c>
      <c r="H25" s="574">
        <v>0.5</v>
      </c>
      <c r="I25" s="651"/>
      <c r="J25" s="574">
        <v>0.5</v>
      </c>
      <c r="K25" s="574">
        <v>0.5</v>
      </c>
    </row>
    <row r="26" spans="1:11" ht="15" customHeight="1">
      <c r="A26" s="542" t="s">
        <v>188</v>
      </c>
      <c r="B26" s="655"/>
      <c r="C26" s="631"/>
      <c r="D26" s="574">
        <f>D25</f>
        <v>0.5</v>
      </c>
      <c r="E26" s="574">
        <f>E25</f>
        <v>0.5</v>
      </c>
      <c r="F26" s="651"/>
      <c r="G26" s="574">
        <f>G25</f>
        <v>0.5</v>
      </c>
      <c r="H26" s="574">
        <f>H25</f>
        <v>0.5</v>
      </c>
      <c r="I26" s="651"/>
      <c r="J26" s="574">
        <f>J25</f>
        <v>0.5</v>
      </c>
      <c r="K26" s="574">
        <f>K25</f>
        <v>0.5</v>
      </c>
    </row>
    <row r="27" spans="1:11" ht="15" customHeight="1">
      <c r="A27" s="542" t="s">
        <v>189</v>
      </c>
      <c r="B27" s="655"/>
      <c r="C27" s="631"/>
      <c r="D27" s="574">
        <f>D25</f>
        <v>0.5</v>
      </c>
      <c r="E27" s="574">
        <f>E25</f>
        <v>0.5</v>
      </c>
      <c r="F27" s="651"/>
      <c r="G27" s="574">
        <f>G25</f>
        <v>0.5</v>
      </c>
      <c r="H27" s="574">
        <f>H25</f>
        <v>0.5</v>
      </c>
      <c r="I27" s="651"/>
      <c r="J27" s="574">
        <f>J25</f>
        <v>0.5</v>
      </c>
      <c r="K27" s="574">
        <f>K25</f>
        <v>0.5</v>
      </c>
    </row>
    <row r="28" spans="1:11" ht="15" customHeight="1">
      <c r="A28" s="557" t="s">
        <v>191</v>
      </c>
      <c r="B28" s="655"/>
      <c r="C28" s="631"/>
      <c r="D28" s="983"/>
      <c r="E28" s="984"/>
      <c r="F28" s="651"/>
      <c r="G28" s="983"/>
      <c r="H28" s="984"/>
      <c r="I28" s="651"/>
      <c r="J28" s="983"/>
      <c r="K28" s="984"/>
    </row>
    <row r="29" spans="1:11" ht="15" customHeight="1">
      <c r="A29" s="658" t="s">
        <v>192</v>
      </c>
      <c r="B29" s="655"/>
      <c r="C29" s="631"/>
      <c r="D29" s="574">
        <v>0.5</v>
      </c>
      <c r="E29" s="574">
        <v>0.5</v>
      </c>
      <c r="F29" s="651"/>
      <c r="G29" s="574">
        <v>0.5</v>
      </c>
      <c r="H29" s="574">
        <v>0.5</v>
      </c>
      <c r="I29" s="659"/>
      <c r="J29" s="574">
        <v>0.5</v>
      </c>
      <c r="K29" s="574">
        <v>0.5</v>
      </c>
    </row>
    <row r="30" spans="1:11" ht="15" customHeight="1">
      <c r="A30" s="658" t="s">
        <v>193</v>
      </c>
      <c r="B30" s="650"/>
      <c r="C30" s="631"/>
      <c r="D30" s="982">
        <v>1500</v>
      </c>
      <c r="E30" s="982"/>
      <c r="F30" s="651"/>
      <c r="G30" s="982"/>
      <c r="H30" s="982"/>
      <c r="I30" s="651"/>
      <c r="J30" s="982"/>
      <c r="K30" s="982"/>
    </row>
    <row r="31" spans="1:11" ht="15" customHeight="1">
      <c r="A31" s="658" t="s">
        <v>471</v>
      </c>
      <c r="B31" s="650"/>
      <c r="C31" s="631"/>
      <c r="D31" s="982" t="s">
        <v>550</v>
      </c>
      <c r="E31" s="982"/>
      <c r="F31" s="651"/>
      <c r="G31" s="982"/>
      <c r="H31" s="982"/>
      <c r="I31" s="651"/>
      <c r="J31" s="982"/>
      <c r="K31" s="982"/>
    </row>
    <row r="32" spans="1:11" ht="5.0999999999999996" customHeight="1">
      <c r="A32" s="660"/>
      <c r="B32" s="631"/>
      <c r="C32" s="631"/>
      <c r="D32" s="661"/>
      <c r="E32" s="662"/>
      <c r="F32" s="631"/>
      <c r="G32" s="662"/>
      <c r="H32" s="662"/>
      <c r="I32" s="631"/>
      <c r="J32" s="662"/>
      <c r="K32" s="662"/>
    </row>
    <row r="33" spans="1:11" ht="15" customHeight="1">
      <c r="A33" s="630" t="s">
        <v>194</v>
      </c>
      <c r="B33" s="632"/>
      <c r="C33" s="632"/>
      <c r="D33" s="986" t="s">
        <v>556</v>
      </c>
      <c r="E33" s="987"/>
      <c r="F33" s="632"/>
      <c r="G33" s="986"/>
      <c r="H33" s="987"/>
      <c r="I33" s="632"/>
      <c r="J33" s="986"/>
      <c r="K33" s="987"/>
    </row>
    <row r="34" spans="1:11" ht="5.0999999999999996" customHeight="1">
      <c r="A34" s="660"/>
      <c r="B34" s="631"/>
      <c r="C34" s="631"/>
      <c r="D34" s="662"/>
      <c r="E34" s="662"/>
      <c r="F34" s="631"/>
      <c r="G34" s="662"/>
      <c r="H34" s="662"/>
      <c r="I34" s="631"/>
      <c r="J34" s="662"/>
      <c r="K34" s="662"/>
    </row>
    <row r="35" spans="1:11" ht="15" customHeight="1">
      <c r="A35" s="630" t="s">
        <v>166</v>
      </c>
      <c r="B35" s="632"/>
      <c r="C35" s="632"/>
      <c r="D35" s="1006" t="s">
        <v>554</v>
      </c>
      <c r="E35" s="1007"/>
      <c r="F35" s="632"/>
      <c r="G35" s="1006"/>
      <c r="H35" s="1007"/>
      <c r="I35" s="632"/>
      <c r="J35" s="1006"/>
      <c r="K35" s="1007"/>
    </row>
    <row r="36" spans="1:11" ht="5.0999999999999996" customHeight="1">
      <c r="A36" s="660"/>
      <c r="B36" s="631"/>
      <c r="C36" s="631"/>
      <c r="D36" s="662"/>
      <c r="E36" s="662"/>
      <c r="F36" s="631"/>
      <c r="G36" s="662"/>
      <c r="H36" s="662"/>
      <c r="I36" s="631"/>
      <c r="J36" s="662"/>
      <c r="K36" s="662"/>
    </row>
    <row r="37" spans="1:11" ht="15" customHeight="1">
      <c r="A37" s="630" t="s">
        <v>74</v>
      </c>
      <c r="B37" s="632"/>
      <c r="C37" s="671" t="s">
        <v>6</v>
      </c>
      <c r="D37" s="1255" t="s">
        <v>7</v>
      </c>
      <c r="E37" s="1256"/>
      <c r="F37" s="632"/>
      <c r="G37" s="663" t="s">
        <v>8</v>
      </c>
      <c r="H37" s="636"/>
      <c r="I37" s="632"/>
      <c r="J37" s="663" t="s">
        <v>8</v>
      </c>
      <c r="K37" s="636"/>
    </row>
    <row r="38" spans="1:11" ht="15" customHeight="1">
      <c r="A38" s="664" t="s">
        <v>557</v>
      </c>
      <c r="B38" s="643"/>
      <c r="C38" s="672">
        <v>1130</v>
      </c>
      <c r="D38" s="1313">
        <v>5.99</v>
      </c>
      <c r="E38" s="1314"/>
      <c r="F38" s="643"/>
      <c r="G38" s="997"/>
      <c r="H38" s="997"/>
      <c r="I38" s="643"/>
      <c r="J38" s="997"/>
      <c r="K38" s="997"/>
    </row>
    <row r="39" spans="1:11" ht="15" hidden="1" customHeight="1">
      <c r="A39" s="664" t="s">
        <v>76</v>
      </c>
      <c r="B39" s="643"/>
      <c r="C39" s="672">
        <v>0</v>
      </c>
      <c r="D39" s="665"/>
      <c r="E39" s="665"/>
      <c r="F39" s="643"/>
      <c r="G39" s="997"/>
      <c r="H39" s="997"/>
      <c r="I39" s="643"/>
      <c r="J39" s="997"/>
      <c r="K39" s="997"/>
    </row>
    <row r="40" spans="1:11" ht="15" hidden="1" customHeight="1">
      <c r="A40" s="664" t="s">
        <v>77</v>
      </c>
      <c r="B40" s="643"/>
      <c r="C40" s="672">
        <v>0</v>
      </c>
      <c r="D40" s="665"/>
      <c r="E40" s="665"/>
      <c r="F40" s="643"/>
      <c r="G40" s="997"/>
      <c r="H40" s="997"/>
      <c r="I40" s="643"/>
      <c r="J40" s="997"/>
      <c r="K40" s="997"/>
    </row>
    <row r="41" spans="1:11" ht="15" hidden="1" customHeight="1">
      <c r="A41" s="664" t="s">
        <v>78</v>
      </c>
      <c r="B41" s="666"/>
      <c r="C41" s="672">
        <v>0</v>
      </c>
      <c r="D41" s="665"/>
      <c r="E41" s="665"/>
      <c r="F41" s="666"/>
      <c r="G41" s="997"/>
      <c r="H41" s="997"/>
      <c r="I41" s="666"/>
      <c r="J41" s="997"/>
      <c r="K41" s="997"/>
    </row>
    <row r="42" spans="1:11" ht="15" customHeight="1">
      <c r="A42" s="631"/>
      <c r="B42" s="627"/>
      <c r="C42" s="673">
        <f>SUM(C38:C41)</f>
        <v>1130</v>
      </c>
      <c r="D42" s="643"/>
      <c r="E42" s="667"/>
      <c r="F42" s="627"/>
      <c r="G42" s="633"/>
      <c r="H42" s="633"/>
      <c r="I42" s="627"/>
      <c r="J42" s="633"/>
      <c r="K42" s="633"/>
    </row>
    <row r="43" spans="1:11" ht="15">
      <c r="A43" s="558" t="s">
        <v>79</v>
      </c>
      <c r="B43" s="627"/>
      <c r="C43" s="627"/>
      <c r="D43" s="995">
        <f>SUMPRODUCT($C$38:$C$41,D38:D41)</f>
        <v>6768.7</v>
      </c>
      <c r="E43" s="996"/>
      <c r="F43" s="643"/>
      <c r="G43" s="995">
        <f>SUMPRODUCT($C$38:$C$41,G38:G41)</f>
        <v>0</v>
      </c>
      <c r="H43" s="996"/>
      <c r="I43" s="643"/>
      <c r="J43" s="995">
        <f>SUMPRODUCT($C$38:$C$41,J38:J41)</f>
        <v>0</v>
      </c>
      <c r="K43" s="996"/>
    </row>
    <row r="44" spans="1:11" ht="15">
      <c r="A44" s="566" t="s">
        <v>80</v>
      </c>
      <c r="B44" s="627"/>
      <c r="C44" s="627"/>
      <c r="D44" s="995">
        <f>D43*12</f>
        <v>81224.399999999994</v>
      </c>
      <c r="E44" s="996"/>
      <c r="F44" s="643"/>
      <c r="G44" s="992">
        <f>G43*12</f>
        <v>0</v>
      </c>
      <c r="H44" s="992"/>
      <c r="I44" s="643"/>
      <c r="J44" s="992">
        <f>J43*12</f>
        <v>0</v>
      </c>
      <c r="K44" s="992"/>
    </row>
    <row r="45" spans="1:11" ht="15">
      <c r="A45" s="373"/>
      <c r="B45" s="631"/>
      <c r="C45" s="631"/>
      <c r="D45" s="668"/>
      <c r="E45" s="669"/>
      <c r="F45" s="631"/>
      <c r="G45" s="668"/>
      <c r="H45" s="668"/>
      <c r="I45" s="631"/>
      <c r="J45" s="668"/>
      <c r="K45" s="668"/>
    </row>
    <row r="46" spans="1:11" ht="15">
      <c r="A46" s="558" t="s">
        <v>15</v>
      </c>
      <c r="B46" s="631"/>
      <c r="C46" s="631"/>
      <c r="D46" s="631"/>
      <c r="E46" s="1355"/>
      <c r="F46" s="644"/>
      <c r="G46" s="993">
        <f>G44-$D$44</f>
        <v>-81224.399999999994</v>
      </c>
      <c r="H46" s="994"/>
      <c r="I46" s="644"/>
      <c r="J46" s="993">
        <f>J44-$D$44</f>
        <v>-81224.399999999994</v>
      </c>
      <c r="K46" s="994"/>
    </row>
    <row r="47" spans="1:11" ht="15">
      <c r="A47" s="566" t="s">
        <v>16</v>
      </c>
      <c r="B47" s="631"/>
      <c r="C47" s="631"/>
      <c r="D47" s="631"/>
      <c r="E47" s="1356"/>
      <c r="F47" s="631"/>
      <c r="G47" s="990">
        <f>G44/$D$44-1</f>
        <v>-1</v>
      </c>
      <c r="H47" s="991"/>
      <c r="I47" s="631"/>
      <c r="J47" s="990">
        <f>J44/$D$44-1</f>
        <v>-1</v>
      </c>
      <c r="K47" s="991"/>
    </row>
    <row r="48" spans="1:11">
      <c r="A48" s="328"/>
      <c r="B48" s="329"/>
      <c r="C48" s="329"/>
      <c r="D48" s="329"/>
      <c r="E48" s="329"/>
      <c r="F48" s="329"/>
      <c r="G48" s="329"/>
      <c r="H48" s="329"/>
      <c r="I48" s="329"/>
      <c r="J48" s="328"/>
      <c r="K48" s="328"/>
    </row>
    <row r="49" spans="1:11">
      <c r="A49" s="999" t="s">
        <v>17</v>
      </c>
      <c r="B49" s="999"/>
      <c r="C49" s="999"/>
      <c r="D49" s="999"/>
      <c r="E49" s="999"/>
      <c r="F49" s="999"/>
      <c r="G49" s="999"/>
      <c r="H49" s="999"/>
      <c r="I49" s="999"/>
      <c r="J49" s="999"/>
      <c r="K49" s="999"/>
    </row>
  </sheetData>
  <mergeCells count="62">
    <mergeCell ref="D38:E38"/>
    <mergeCell ref="D43:E43"/>
    <mergeCell ref="D44:E44"/>
    <mergeCell ref="D37:E37"/>
    <mergeCell ref="A1:K1"/>
    <mergeCell ref="A49:K49"/>
    <mergeCell ref="D5:E5"/>
    <mergeCell ref="G5:H5"/>
    <mergeCell ref="J5:K5"/>
    <mergeCell ref="G4:H4"/>
    <mergeCell ref="J4:K4"/>
    <mergeCell ref="J33:K33"/>
    <mergeCell ref="D35:E35"/>
    <mergeCell ref="G35:H35"/>
    <mergeCell ref="J35:K35"/>
    <mergeCell ref="G38:H38"/>
    <mergeCell ref="J38:K38"/>
    <mergeCell ref="G33:H33"/>
    <mergeCell ref="G41:H41"/>
    <mergeCell ref="J41:K41"/>
    <mergeCell ref="G43:H43"/>
    <mergeCell ref="J43:K43"/>
    <mergeCell ref="G39:H39"/>
    <mergeCell ref="J39:K39"/>
    <mergeCell ref="G40:H40"/>
    <mergeCell ref="J40:K40"/>
    <mergeCell ref="G47:H47"/>
    <mergeCell ref="J47:K47"/>
    <mergeCell ref="G44:H44"/>
    <mergeCell ref="J44:K44"/>
    <mergeCell ref="G46:H46"/>
    <mergeCell ref="J46:K46"/>
    <mergeCell ref="D33:E33"/>
    <mergeCell ref="A3:F3"/>
    <mergeCell ref="D9:E9"/>
    <mergeCell ref="D10:E10"/>
    <mergeCell ref="J8:K8"/>
    <mergeCell ref="G8:H8"/>
    <mergeCell ref="D8:E8"/>
    <mergeCell ref="J18:K18"/>
    <mergeCell ref="G18:H18"/>
    <mergeCell ref="D18:E18"/>
    <mergeCell ref="D31:E31"/>
    <mergeCell ref="G31:H31"/>
    <mergeCell ref="D7:E7"/>
    <mergeCell ref="G7:H7"/>
    <mergeCell ref="J7:K7"/>
    <mergeCell ref="A2:D2"/>
    <mergeCell ref="J31:K31"/>
    <mergeCell ref="J28:K28"/>
    <mergeCell ref="D30:E30"/>
    <mergeCell ref="G30:H30"/>
    <mergeCell ref="J30:K30"/>
    <mergeCell ref="G9:H9"/>
    <mergeCell ref="G10:H10"/>
    <mergeCell ref="J9:K9"/>
    <mergeCell ref="J10:K10"/>
    <mergeCell ref="G28:H28"/>
    <mergeCell ref="D28:E28"/>
    <mergeCell ref="D24:E24"/>
    <mergeCell ref="G24:H24"/>
    <mergeCell ref="J24:K24"/>
  </mergeCells>
  <dataValidations count="1">
    <dataValidation type="list" allowBlank="1" showInputMessage="1" promptTitle="Select Calendar or Lifetime" sqref="A8" xr:uid="{CA2CA86E-C491-4757-A880-3DEA040EA697}">
      <formula1>#REF!</formula1>
    </dataValidation>
  </dataValidations>
  <printOptions horizontalCentered="1" verticalCentered="1"/>
  <pageMargins left="0" right="0" top="0" bottom="0" header="0" footer="0"/>
  <pageSetup paperSize="5" scale="90" orientation="landscape"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50"/>
  <sheetViews>
    <sheetView showGridLines="0" view="pageBreakPreview" zoomScaleNormal="55" zoomScaleSheetLayoutView="100" workbookViewId="0">
      <selection sqref="A1:P1"/>
    </sheetView>
  </sheetViews>
  <sheetFormatPr defaultColWidth="9.140625" defaultRowHeight="12.75"/>
  <cols>
    <col min="1" max="1" width="48.5703125" style="269" customWidth="1"/>
    <col min="2" max="2" width="2" style="269" customWidth="1"/>
    <col min="3" max="3" width="5.7109375" style="269" customWidth="1"/>
    <col min="4" max="4" width="15.5703125" style="269" customWidth="1"/>
    <col min="5" max="5" width="9.85546875" style="269" customWidth="1"/>
    <col min="6" max="6" width="8.85546875" style="269" customWidth="1"/>
    <col min="7" max="7" width="14.85546875" style="269" customWidth="1"/>
    <col min="8" max="8" width="2" style="269" customWidth="1"/>
    <col min="9" max="10" width="16.5703125" style="269" customWidth="1"/>
    <col min="11" max="11" width="2" style="269" customWidth="1"/>
    <col min="12" max="13" width="16.5703125" style="269" customWidth="1"/>
    <col min="14" max="16384" width="9.140625" style="269"/>
  </cols>
  <sheetData>
    <row r="1" spans="1:17" s="297" customFormat="1" ht="22.5">
      <c r="A1" s="998" t="s">
        <v>167</v>
      </c>
      <c r="B1" s="998"/>
      <c r="C1" s="998"/>
      <c r="D1" s="998"/>
      <c r="E1" s="998"/>
      <c r="F1" s="998"/>
      <c r="G1" s="998"/>
      <c r="H1" s="998"/>
      <c r="I1" s="998"/>
      <c r="J1" s="998"/>
      <c r="K1" s="998"/>
      <c r="L1" s="998"/>
      <c r="M1" s="998"/>
    </row>
    <row r="2" spans="1:17" s="300" customFormat="1" ht="18.75">
      <c r="A2" s="1161" t="str">
        <f>'Marketing Summary'!A2</f>
        <v>HENDRY COUNTY SCHOOL DISTRICT</v>
      </c>
      <c r="B2" s="1161"/>
      <c r="C2" s="1161"/>
      <c r="D2" s="1161"/>
      <c r="E2" s="1161"/>
      <c r="F2" s="298"/>
      <c r="G2" s="298"/>
      <c r="H2" s="298"/>
      <c r="I2" s="298"/>
      <c r="J2" s="298"/>
      <c r="K2" s="298"/>
      <c r="L2" s="299"/>
    </row>
    <row r="3" spans="1:17" s="300" customFormat="1" ht="18.75">
      <c r="A3" s="1161" t="str">
        <f>'Marketing Summary'!A3</f>
        <v>JANUARY 1, 2027 - DECEMBER 31, 2027</v>
      </c>
      <c r="B3" s="1161"/>
      <c r="C3" s="1161"/>
      <c r="D3" s="1161"/>
      <c r="E3" s="1161"/>
      <c r="F3" s="298"/>
      <c r="G3" s="298"/>
      <c r="H3" s="298"/>
      <c r="I3" s="298"/>
      <c r="J3" s="298"/>
      <c r="K3" s="298"/>
      <c r="L3" s="299"/>
    </row>
    <row r="4" spans="1:17" s="323" customFormat="1" ht="15.75">
      <c r="A4" s="733" t="s">
        <v>168</v>
      </c>
      <c r="B4" s="263"/>
      <c r="C4" s="263"/>
      <c r="D4" s="1003" t="s">
        <v>195</v>
      </c>
      <c r="E4" s="1004"/>
      <c r="F4" s="1004"/>
      <c r="G4" s="1005"/>
      <c r="H4" s="263"/>
      <c r="I4" s="1003" t="s">
        <v>8</v>
      </c>
      <c r="J4" s="1004"/>
      <c r="K4" s="263"/>
      <c r="L4" s="1004" t="s">
        <v>10</v>
      </c>
      <c r="M4" s="1005"/>
    </row>
    <row r="5" spans="1:17" s="323" customFormat="1" ht="15.75">
      <c r="A5" s="734" t="s">
        <v>5</v>
      </c>
      <c r="B5" s="263"/>
      <c r="C5" s="263"/>
      <c r="D5" s="1000" t="s">
        <v>37</v>
      </c>
      <c r="E5" s="1002"/>
      <c r="F5" s="1002"/>
      <c r="G5" s="1001"/>
      <c r="H5" s="263"/>
      <c r="I5" s="1000" t="s">
        <v>37</v>
      </c>
      <c r="J5" s="1002"/>
      <c r="K5" s="263"/>
      <c r="L5" s="1002" t="s">
        <v>37</v>
      </c>
      <c r="M5" s="1001"/>
    </row>
    <row r="6" spans="1:17" ht="15" customHeight="1">
      <c r="A6" s="732" t="s">
        <v>169</v>
      </c>
      <c r="B6" s="631"/>
      <c r="C6" s="631"/>
      <c r="D6" s="1163" t="s">
        <v>42</v>
      </c>
      <c r="E6" s="1164"/>
      <c r="F6" s="1165" t="s">
        <v>70</v>
      </c>
      <c r="G6" s="1164"/>
      <c r="H6" s="631"/>
      <c r="I6" s="648" t="s">
        <v>42</v>
      </c>
      <c r="J6" s="649" t="s">
        <v>70</v>
      </c>
      <c r="K6" s="631"/>
      <c r="L6" s="648" t="s">
        <v>42</v>
      </c>
      <c r="M6" s="649" t="s">
        <v>70</v>
      </c>
      <c r="Q6" s="965" t="s">
        <v>538</v>
      </c>
    </row>
    <row r="7" spans="1:17" ht="15" customHeight="1">
      <c r="A7" s="674" t="s">
        <v>170</v>
      </c>
      <c r="B7" s="631"/>
      <c r="C7" s="631"/>
      <c r="D7" s="1159"/>
      <c r="E7" s="1159"/>
      <c r="F7" s="1159"/>
      <c r="G7" s="1159"/>
      <c r="H7" s="675"/>
      <c r="I7" s="676"/>
      <c r="J7" s="676"/>
      <c r="K7" s="675"/>
      <c r="L7" s="676"/>
      <c r="M7" s="676"/>
    </row>
    <row r="8" spans="1:17" ht="15" customHeight="1">
      <c r="A8" s="630" t="s">
        <v>171</v>
      </c>
      <c r="B8" s="631"/>
      <c r="C8" s="631"/>
      <c r="D8" s="1154"/>
      <c r="E8" s="1158"/>
      <c r="F8" s="1158"/>
      <c r="G8" s="1155"/>
      <c r="H8" s="675"/>
      <c r="I8" s="1154"/>
      <c r="J8" s="1155"/>
      <c r="K8" s="675"/>
      <c r="L8" s="1154"/>
      <c r="M8" s="1155"/>
    </row>
    <row r="9" spans="1:17" ht="15" customHeight="1">
      <c r="A9" s="677" t="s">
        <v>172</v>
      </c>
      <c r="B9" s="631"/>
      <c r="C9" s="631"/>
      <c r="D9" s="985" t="s">
        <v>546</v>
      </c>
      <c r="E9" s="985"/>
      <c r="F9" s="985" t="s">
        <v>470</v>
      </c>
      <c r="G9" s="985"/>
      <c r="H9" s="675"/>
      <c r="I9" s="985" t="s">
        <v>470</v>
      </c>
      <c r="J9" s="1159"/>
      <c r="K9" s="675"/>
      <c r="L9" s="985" t="s">
        <v>470</v>
      </c>
      <c r="M9" s="1159"/>
    </row>
    <row r="10" spans="1:17" ht="15" customHeight="1">
      <c r="A10" s="674" t="s">
        <v>173</v>
      </c>
      <c r="B10" s="631"/>
      <c r="C10" s="631"/>
      <c r="D10" s="985">
        <v>100</v>
      </c>
      <c r="E10" s="985"/>
      <c r="F10" s="985" t="s">
        <v>470</v>
      </c>
      <c r="G10" s="985"/>
      <c r="H10" s="675"/>
      <c r="I10" s="985" t="s">
        <v>470</v>
      </c>
      <c r="J10" s="1159"/>
      <c r="K10" s="675"/>
      <c r="L10" s="985" t="s">
        <v>470</v>
      </c>
      <c r="M10" s="1159"/>
    </row>
    <row r="11" spans="1:17" ht="15" customHeight="1">
      <c r="A11" s="674" t="s">
        <v>536</v>
      </c>
      <c r="B11" s="631"/>
      <c r="C11" s="631"/>
      <c r="D11" s="1166" t="s">
        <v>537</v>
      </c>
      <c r="E11" s="1167"/>
      <c r="F11" s="1167" t="s">
        <v>537</v>
      </c>
      <c r="G11" s="1168"/>
      <c r="H11" s="675"/>
      <c r="I11" s="964"/>
      <c r="J11" s="955"/>
      <c r="K11" s="675"/>
      <c r="L11" s="964"/>
      <c r="M11" s="955"/>
    </row>
    <row r="12" spans="1:17" ht="15" customHeight="1">
      <c r="A12" s="553" t="s">
        <v>120</v>
      </c>
      <c r="B12" s="631"/>
      <c r="C12" s="631"/>
      <c r="D12" s="1154"/>
      <c r="E12" s="1158"/>
      <c r="F12" s="1158"/>
      <c r="G12" s="1155"/>
      <c r="H12" s="675"/>
      <c r="I12" s="1154"/>
      <c r="J12" s="1155"/>
      <c r="K12" s="675"/>
      <c r="L12" s="1154"/>
      <c r="M12" s="1155"/>
    </row>
    <row r="13" spans="1:17" ht="15" customHeight="1">
      <c r="A13" s="677" t="s">
        <v>174</v>
      </c>
      <c r="B13" s="631"/>
      <c r="C13" s="631"/>
      <c r="D13" s="1160">
        <v>1</v>
      </c>
      <c r="E13" s="1160"/>
      <c r="F13" s="1160">
        <v>1</v>
      </c>
      <c r="G13" s="1160"/>
      <c r="H13" s="675"/>
      <c r="I13" s="656">
        <v>1</v>
      </c>
      <c r="J13" s="656">
        <v>1</v>
      </c>
      <c r="K13" s="678"/>
      <c r="L13" s="656">
        <v>1</v>
      </c>
      <c r="M13" s="656">
        <v>1</v>
      </c>
    </row>
    <row r="14" spans="1:17" ht="15" customHeight="1">
      <c r="A14" s="677" t="s">
        <v>175</v>
      </c>
      <c r="B14" s="631"/>
      <c r="C14" s="631"/>
      <c r="D14" s="1160">
        <f>D13</f>
        <v>1</v>
      </c>
      <c r="E14" s="1160"/>
      <c r="F14" s="1160">
        <f>F13</f>
        <v>1</v>
      </c>
      <c r="G14" s="1160"/>
      <c r="H14" s="675"/>
      <c r="I14" s="656">
        <f>I13</f>
        <v>1</v>
      </c>
      <c r="J14" s="656">
        <f>J13</f>
        <v>1</v>
      </c>
      <c r="K14" s="679"/>
      <c r="L14" s="656">
        <f>L13</f>
        <v>1</v>
      </c>
      <c r="M14" s="656">
        <f>M13</f>
        <v>1</v>
      </c>
    </row>
    <row r="15" spans="1:17" ht="15" customHeight="1">
      <c r="A15" s="677" t="s">
        <v>176</v>
      </c>
      <c r="B15" s="631"/>
      <c r="C15" s="631"/>
      <c r="D15" s="1160">
        <f>D13</f>
        <v>1</v>
      </c>
      <c r="E15" s="1160"/>
      <c r="F15" s="1160">
        <f>F13</f>
        <v>1</v>
      </c>
      <c r="G15" s="1160"/>
      <c r="H15" s="675"/>
      <c r="I15" s="656">
        <f>I13</f>
        <v>1</v>
      </c>
      <c r="J15" s="656">
        <f>J13</f>
        <v>1</v>
      </c>
      <c r="K15" s="679"/>
      <c r="L15" s="656">
        <f>L13</f>
        <v>1</v>
      </c>
      <c r="M15" s="656">
        <f>M13</f>
        <v>1</v>
      </c>
    </row>
    <row r="16" spans="1:17" ht="15" customHeight="1">
      <c r="A16" s="677" t="s">
        <v>177</v>
      </c>
      <c r="B16" s="631"/>
      <c r="C16" s="631"/>
      <c r="D16" s="1160">
        <f>D13</f>
        <v>1</v>
      </c>
      <c r="E16" s="1160"/>
      <c r="F16" s="1160">
        <f>F13</f>
        <v>1</v>
      </c>
      <c r="G16" s="1160"/>
      <c r="H16" s="675"/>
      <c r="I16" s="656">
        <f>I13</f>
        <v>1</v>
      </c>
      <c r="J16" s="656">
        <f>J13</f>
        <v>1</v>
      </c>
      <c r="K16" s="679"/>
      <c r="L16" s="656">
        <f>L13</f>
        <v>1</v>
      </c>
      <c r="M16" s="656">
        <f>M13</f>
        <v>1</v>
      </c>
    </row>
    <row r="17" spans="1:13" ht="15" customHeight="1">
      <c r="A17" s="677" t="s">
        <v>178</v>
      </c>
      <c r="B17" s="631"/>
      <c r="C17" s="631"/>
      <c r="D17" s="1160">
        <f>D13</f>
        <v>1</v>
      </c>
      <c r="E17" s="1160"/>
      <c r="F17" s="1160">
        <f>F13</f>
        <v>1</v>
      </c>
      <c r="G17" s="1160"/>
      <c r="H17" s="675"/>
      <c r="I17" s="656">
        <f>I13</f>
        <v>1</v>
      </c>
      <c r="J17" s="656">
        <f>J13</f>
        <v>1</v>
      </c>
      <c r="K17" s="679"/>
      <c r="L17" s="656">
        <f>L13</f>
        <v>1</v>
      </c>
      <c r="M17" s="656">
        <f>M13</f>
        <v>1</v>
      </c>
    </row>
    <row r="18" spans="1:13" ht="15" customHeight="1">
      <c r="A18" s="677" t="s">
        <v>179</v>
      </c>
      <c r="B18" s="631"/>
      <c r="C18" s="631"/>
      <c r="D18" s="1160">
        <f>D13</f>
        <v>1</v>
      </c>
      <c r="E18" s="1160"/>
      <c r="F18" s="1160">
        <f>F13</f>
        <v>1</v>
      </c>
      <c r="G18" s="1160"/>
      <c r="H18" s="675"/>
      <c r="I18" s="656">
        <f>I13</f>
        <v>1</v>
      </c>
      <c r="J18" s="656">
        <f>J13</f>
        <v>1</v>
      </c>
      <c r="K18" s="679"/>
      <c r="L18" s="656">
        <f>L13</f>
        <v>1</v>
      </c>
      <c r="M18" s="656">
        <f>M13</f>
        <v>1</v>
      </c>
    </row>
    <row r="19" spans="1:13" ht="15" customHeight="1">
      <c r="A19" s="630" t="s">
        <v>180</v>
      </c>
      <c r="B19" s="631"/>
      <c r="C19" s="631"/>
      <c r="D19" s="1156"/>
      <c r="E19" s="1162"/>
      <c r="F19" s="1162"/>
      <c r="G19" s="1157"/>
      <c r="H19" s="675"/>
      <c r="I19" s="1156"/>
      <c r="J19" s="1157"/>
      <c r="K19" s="679"/>
      <c r="L19" s="1156"/>
      <c r="M19" s="1157"/>
    </row>
    <row r="20" spans="1:13" ht="15" customHeight="1">
      <c r="A20" s="674" t="s">
        <v>181</v>
      </c>
      <c r="B20" s="631"/>
      <c r="C20" s="631"/>
      <c r="D20" s="1160">
        <v>0.8</v>
      </c>
      <c r="E20" s="1160"/>
      <c r="F20" s="1160">
        <v>0.8</v>
      </c>
      <c r="G20" s="1160"/>
      <c r="H20" s="675"/>
      <c r="I20" s="656">
        <v>0.8</v>
      </c>
      <c r="J20" s="656">
        <v>0.8</v>
      </c>
      <c r="K20" s="678"/>
      <c r="L20" s="656">
        <v>0.8</v>
      </c>
      <c r="M20" s="656">
        <v>0.8</v>
      </c>
    </row>
    <row r="21" spans="1:13" ht="15" customHeight="1">
      <c r="A21" s="674" t="s">
        <v>182</v>
      </c>
      <c r="B21" s="631"/>
      <c r="C21" s="631"/>
      <c r="D21" s="1160">
        <f>D20</f>
        <v>0.8</v>
      </c>
      <c r="E21" s="1160"/>
      <c r="F21" s="1160">
        <f>F20</f>
        <v>0.8</v>
      </c>
      <c r="G21" s="1160"/>
      <c r="H21" s="675"/>
      <c r="I21" s="656">
        <f>I20</f>
        <v>0.8</v>
      </c>
      <c r="J21" s="656">
        <f>J20</f>
        <v>0.8</v>
      </c>
      <c r="K21" s="679"/>
      <c r="L21" s="656">
        <f>L20</f>
        <v>0.8</v>
      </c>
      <c r="M21" s="656">
        <f>M20</f>
        <v>0.8</v>
      </c>
    </row>
    <row r="22" spans="1:13" ht="15" customHeight="1">
      <c r="A22" s="674" t="s">
        <v>183</v>
      </c>
      <c r="B22" s="631"/>
      <c r="C22" s="631"/>
      <c r="D22" s="1160">
        <f>D20</f>
        <v>0.8</v>
      </c>
      <c r="E22" s="1160"/>
      <c r="F22" s="1160">
        <f>F20</f>
        <v>0.8</v>
      </c>
      <c r="G22" s="1160"/>
      <c r="H22" s="675"/>
      <c r="I22" s="656">
        <f>I20</f>
        <v>0.8</v>
      </c>
      <c r="J22" s="656">
        <f>J20</f>
        <v>0.8</v>
      </c>
      <c r="K22" s="679"/>
      <c r="L22" s="656">
        <f>L20</f>
        <v>0.8</v>
      </c>
      <c r="M22" s="656">
        <f>M20</f>
        <v>0.8</v>
      </c>
    </row>
    <row r="23" spans="1:13" ht="15" customHeight="1">
      <c r="A23" s="674" t="s">
        <v>184</v>
      </c>
      <c r="B23" s="631"/>
      <c r="C23" s="631"/>
      <c r="D23" s="1160">
        <f>D20</f>
        <v>0.8</v>
      </c>
      <c r="E23" s="1160"/>
      <c r="F23" s="1160">
        <f>F20</f>
        <v>0.8</v>
      </c>
      <c r="G23" s="1160"/>
      <c r="H23" s="675"/>
      <c r="I23" s="656">
        <f>I20</f>
        <v>0.8</v>
      </c>
      <c r="J23" s="656">
        <f>J20</f>
        <v>0.8</v>
      </c>
      <c r="K23" s="679"/>
      <c r="L23" s="656">
        <f>L20</f>
        <v>0.8</v>
      </c>
      <c r="M23" s="656">
        <f>M20</f>
        <v>0.8</v>
      </c>
    </row>
    <row r="24" spans="1:13" ht="15" customHeight="1">
      <c r="A24" s="674" t="s">
        <v>185</v>
      </c>
      <c r="B24" s="631"/>
      <c r="C24" s="631"/>
      <c r="D24" s="1160">
        <f>D20</f>
        <v>0.8</v>
      </c>
      <c r="E24" s="1160"/>
      <c r="F24" s="1160">
        <f>F20</f>
        <v>0.8</v>
      </c>
      <c r="G24" s="1160"/>
      <c r="H24" s="675"/>
      <c r="I24" s="656">
        <f>I20</f>
        <v>0.8</v>
      </c>
      <c r="J24" s="656">
        <f>J20</f>
        <v>0.8</v>
      </c>
      <c r="K24" s="679"/>
      <c r="L24" s="656">
        <f>L20</f>
        <v>0.8</v>
      </c>
      <c r="M24" s="656">
        <f>M20</f>
        <v>0.8</v>
      </c>
    </row>
    <row r="25" spans="1:13" ht="15" customHeight="1">
      <c r="A25" s="630" t="s">
        <v>186</v>
      </c>
      <c r="B25" s="631"/>
      <c r="C25" s="631"/>
      <c r="D25" s="1154"/>
      <c r="E25" s="1158"/>
      <c r="F25" s="1158"/>
      <c r="G25" s="1155"/>
      <c r="H25" s="675"/>
      <c r="I25" s="1156"/>
      <c r="J25" s="1157"/>
      <c r="K25" s="679"/>
      <c r="L25" s="1156"/>
      <c r="M25" s="1157"/>
    </row>
    <row r="26" spans="1:13" ht="15" customHeight="1">
      <c r="A26" s="674" t="s">
        <v>187</v>
      </c>
      <c r="B26" s="631"/>
      <c r="C26" s="631"/>
      <c r="D26" s="1160">
        <v>0.5</v>
      </c>
      <c r="E26" s="1160"/>
      <c r="F26" s="1160">
        <v>0.5</v>
      </c>
      <c r="G26" s="1160"/>
      <c r="H26" s="675"/>
      <c r="I26" s="656">
        <v>0.5</v>
      </c>
      <c r="J26" s="656">
        <v>0.5</v>
      </c>
      <c r="K26" s="678"/>
      <c r="L26" s="656">
        <v>0.5</v>
      </c>
      <c r="M26" s="656">
        <v>0.5</v>
      </c>
    </row>
    <row r="27" spans="1:13" ht="15" customHeight="1">
      <c r="A27" s="674" t="s">
        <v>188</v>
      </c>
      <c r="B27" s="631"/>
      <c r="C27" s="631"/>
      <c r="D27" s="1160">
        <f>D26</f>
        <v>0.5</v>
      </c>
      <c r="E27" s="1160"/>
      <c r="F27" s="1160">
        <f>F26</f>
        <v>0.5</v>
      </c>
      <c r="G27" s="1160"/>
      <c r="H27" s="675"/>
      <c r="I27" s="656">
        <f>I26</f>
        <v>0.5</v>
      </c>
      <c r="J27" s="656">
        <f>J26</f>
        <v>0.5</v>
      </c>
      <c r="K27" s="678"/>
      <c r="L27" s="656">
        <f>L26</f>
        <v>0.5</v>
      </c>
      <c r="M27" s="656">
        <f>M26</f>
        <v>0.5</v>
      </c>
    </row>
    <row r="28" spans="1:13" ht="15" customHeight="1">
      <c r="A28" s="674" t="s">
        <v>189</v>
      </c>
      <c r="B28" s="631"/>
      <c r="C28" s="631"/>
      <c r="D28" s="1160">
        <f>D26</f>
        <v>0.5</v>
      </c>
      <c r="E28" s="1160"/>
      <c r="F28" s="1160">
        <f>F26</f>
        <v>0.5</v>
      </c>
      <c r="G28" s="1160"/>
      <c r="H28" s="675"/>
      <c r="I28" s="656">
        <f>I26</f>
        <v>0.5</v>
      </c>
      <c r="J28" s="656">
        <f>J26</f>
        <v>0.5</v>
      </c>
      <c r="K28" s="678"/>
      <c r="L28" s="656">
        <f>L26</f>
        <v>0.5</v>
      </c>
      <c r="M28" s="656">
        <f>M26</f>
        <v>0.5</v>
      </c>
    </row>
    <row r="29" spans="1:13" ht="15" customHeight="1">
      <c r="A29" s="664" t="s">
        <v>190</v>
      </c>
      <c r="B29" s="631"/>
      <c r="C29" s="631"/>
      <c r="D29" s="1160">
        <f>D26</f>
        <v>0.5</v>
      </c>
      <c r="E29" s="1160"/>
      <c r="F29" s="1160">
        <f>F26</f>
        <v>0.5</v>
      </c>
      <c r="G29" s="1160"/>
      <c r="H29" s="675"/>
      <c r="I29" s="656">
        <f>I26</f>
        <v>0.5</v>
      </c>
      <c r="J29" s="656">
        <f>J26</f>
        <v>0.5</v>
      </c>
      <c r="K29" s="678"/>
      <c r="L29" s="656">
        <f>L26</f>
        <v>0.5</v>
      </c>
      <c r="M29" s="656">
        <f>M26</f>
        <v>0.5</v>
      </c>
    </row>
    <row r="30" spans="1:13" ht="15" customHeight="1">
      <c r="A30" s="553" t="s">
        <v>191</v>
      </c>
      <c r="B30" s="631"/>
      <c r="C30" s="631"/>
      <c r="D30" s="1154"/>
      <c r="E30" s="1158"/>
      <c r="F30" s="1158"/>
      <c r="G30" s="1155"/>
      <c r="H30" s="675"/>
      <c r="I30" s="1156"/>
      <c r="J30" s="1157"/>
      <c r="K30" s="679"/>
      <c r="L30" s="1156"/>
      <c r="M30" s="1157"/>
    </row>
    <row r="31" spans="1:13" ht="15" customHeight="1">
      <c r="A31" s="680" t="s">
        <v>192</v>
      </c>
      <c r="B31" s="631"/>
      <c r="C31" s="631"/>
      <c r="D31" s="1160">
        <v>0.5</v>
      </c>
      <c r="E31" s="1160"/>
      <c r="F31" s="1160">
        <v>0.5</v>
      </c>
      <c r="G31" s="1160"/>
      <c r="H31" s="675"/>
      <c r="I31" s="681">
        <v>0.5</v>
      </c>
      <c r="J31" s="681">
        <v>0.5</v>
      </c>
      <c r="K31" s="679"/>
      <c r="L31" s="681">
        <v>0.5</v>
      </c>
      <c r="M31" s="681">
        <v>0.5</v>
      </c>
    </row>
    <row r="32" spans="1:13" ht="15" customHeight="1">
      <c r="A32" s="680" t="s">
        <v>193</v>
      </c>
      <c r="B32" s="631"/>
      <c r="C32" s="631"/>
      <c r="D32" s="1151"/>
      <c r="E32" s="1153"/>
      <c r="F32" s="1153"/>
      <c r="G32" s="1152"/>
      <c r="H32" s="675"/>
      <c r="I32" s="1151"/>
      <c r="J32" s="1152"/>
      <c r="K32" s="675"/>
      <c r="L32" s="1151"/>
      <c r="M32" s="1152"/>
    </row>
    <row r="33" spans="1:13" ht="5.0999999999999996" customHeight="1">
      <c r="A33" s="682"/>
      <c r="B33" s="631"/>
      <c r="C33" s="631"/>
      <c r="D33" s="662"/>
      <c r="E33" s="662"/>
      <c r="F33" s="662"/>
      <c r="G33" s="662"/>
      <c r="H33" s="631"/>
      <c r="I33" s="662"/>
      <c r="J33" s="662"/>
      <c r="K33" s="631"/>
      <c r="L33" s="662"/>
      <c r="M33" s="662"/>
    </row>
    <row r="34" spans="1:13" ht="15" customHeight="1">
      <c r="A34" s="630" t="s">
        <v>194</v>
      </c>
      <c r="B34" s="632"/>
      <c r="C34" s="632"/>
      <c r="D34" s="986"/>
      <c r="E34" s="1169"/>
      <c r="F34" s="1169"/>
      <c r="G34" s="987"/>
      <c r="H34" s="632"/>
      <c r="I34" s="986"/>
      <c r="J34" s="987"/>
      <c r="K34" s="632"/>
      <c r="L34" s="986"/>
      <c r="M34" s="987"/>
    </row>
    <row r="35" spans="1:13" ht="5.0999999999999996" customHeight="1">
      <c r="A35" s="682"/>
      <c r="B35" s="631"/>
      <c r="C35" s="631"/>
      <c r="D35" s="662"/>
      <c r="E35" s="662"/>
      <c r="F35" s="662"/>
      <c r="G35" s="662"/>
      <c r="H35" s="631"/>
      <c r="I35" s="662"/>
      <c r="J35" s="662"/>
      <c r="K35" s="631"/>
      <c r="L35" s="662"/>
      <c r="M35" s="662"/>
    </row>
    <row r="36" spans="1:13" ht="15" customHeight="1">
      <c r="A36" s="630" t="s">
        <v>166</v>
      </c>
      <c r="B36" s="632"/>
      <c r="C36" s="632"/>
      <c r="D36" s="986"/>
      <c r="E36" s="1169"/>
      <c r="F36" s="1169"/>
      <c r="G36" s="987"/>
      <c r="H36" s="632"/>
      <c r="I36" s="1006"/>
      <c r="J36" s="1007"/>
      <c r="K36" s="632"/>
      <c r="L36" s="1006"/>
      <c r="M36" s="1007"/>
    </row>
    <row r="37" spans="1:13" ht="5.0999999999999996" customHeight="1">
      <c r="A37" s="682"/>
      <c r="B37" s="631"/>
      <c r="C37" s="631"/>
      <c r="D37" s="662"/>
      <c r="E37" s="662"/>
      <c r="F37" s="662"/>
      <c r="G37" s="662"/>
      <c r="H37" s="631"/>
      <c r="I37" s="662"/>
      <c r="J37" s="662"/>
      <c r="K37" s="631"/>
      <c r="L37" s="662"/>
      <c r="M37" s="662"/>
    </row>
    <row r="38" spans="1:13" ht="15" customHeight="1">
      <c r="A38" s="630" t="s">
        <v>74</v>
      </c>
      <c r="B38" s="683"/>
      <c r="C38" s="671" t="s">
        <v>6</v>
      </c>
      <c r="D38" s="634" t="s">
        <v>7</v>
      </c>
      <c r="E38" s="636" t="s">
        <v>36</v>
      </c>
      <c r="F38" s="636"/>
      <c r="G38" s="635" t="s">
        <v>95</v>
      </c>
      <c r="H38" s="632"/>
      <c r="I38" s="663" t="s">
        <v>8</v>
      </c>
      <c r="J38" s="636"/>
      <c r="K38" s="632"/>
      <c r="L38" s="663" t="s">
        <v>8</v>
      </c>
      <c r="M38" s="636"/>
    </row>
    <row r="39" spans="1:13" ht="15" customHeight="1">
      <c r="A39" s="664" t="s">
        <v>75</v>
      </c>
      <c r="B39" s="639"/>
      <c r="C39" s="672">
        <v>0</v>
      </c>
      <c r="D39" s="665"/>
      <c r="E39" s="997"/>
      <c r="F39" s="997"/>
      <c r="G39" s="665"/>
      <c r="H39" s="643"/>
      <c r="I39" s="997"/>
      <c r="J39" s="997"/>
      <c r="K39" s="643"/>
      <c r="L39" s="997"/>
      <c r="M39" s="997"/>
    </row>
    <row r="40" spans="1:13" ht="15" customHeight="1">
      <c r="A40" s="664" t="s">
        <v>76</v>
      </c>
      <c r="B40" s="639"/>
      <c r="C40" s="672">
        <v>0</v>
      </c>
      <c r="D40" s="665"/>
      <c r="E40" s="997"/>
      <c r="F40" s="997"/>
      <c r="G40" s="665"/>
      <c r="H40" s="643"/>
      <c r="I40" s="997"/>
      <c r="J40" s="997"/>
      <c r="K40" s="643"/>
      <c r="L40" s="997"/>
      <c r="M40" s="997"/>
    </row>
    <row r="41" spans="1:13" ht="15" customHeight="1">
      <c r="A41" s="664" t="s">
        <v>77</v>
      </c>
      <c r="B41" s="639"/>
      <c r="C41" s="672">
        <v>0</v>
      </c>
      <c r="D41" s="665"/>
      <c r="E41" s="997"/>
      <c r="F41" s="997"/>
      <c r="G41" s="665"/>
      <c r="H41" s="643"/>
      <c r="I41" s="997"/>
      <c r="J41" s="997"/>
      <c r="K41" s="643"/>
      <c r="L41" s="997"/>
      <c r="M41" s="997"/>
    </row>
    <row r="42" spans="1:13" ht="15" customHeight="1">
      <c r="A42" s="664" t="s">
        <v>78</v>
      </c>
      <c r="B42" s="684"/>
      <c r="C42" s="672">
        <v>0</v>
      </c>
      <c r="D42" s="665"/>
      <c r="E42" s="997"/>
      <c r="F42" s="997"/>
      <c r="G42" s="665"/>
      <c r="H42" s="666"/>
      <c r="I42" s="997"/>
      <c r="J42" s="997"/>
      <c r="K42" s="666"/>
      <c r="L42" s="997"/>
      <c r="M42" s="997"/>
    </row>
    <row r="43" spans="1:13" ht="15" customHeight="1">
      <c r="A43" s="631"/>
      <c r="B43" s="639"/>
      <c r="C43" s="673">
        <f>SUM(C39:C42)</f>
        <v>0</v>
      </c>
      <c r="D43" s="643"/>
      <c r="E43" s="633"/>
      <c r="F43" s="633"/>
      <c r="G43" s="643"/>
      <c r="H43" s="627"/>
      <c r="I43" s="633"/>
      <c r="J43" s="633"/>
      <c r="K43" s="627"/>
      <c r="L43" s="633"/>
      <c r="M43" s="633"/>
    </row>
    <row r="44" spans="1:13" ht="15">
      <c r="A44" s="563" t="s">
        <v>79</v>
      </c>
      <c r="B44" s="627"/>
      <c r="C44" s="627"/>
      <c r="D44" s="670">
        <f>SUMPRODUCT($C$39:$C$42,D39:D42)</f>
        <v>0</v>
      </c>
      <c r="E44" s="995">
        <f>SUMPRODUCT($C$39:$C$42,E39:E42)</f>
        <v>0</v>
      </c>
      <c r="F44" s="996"/>
      <c r="G44" s="670">
        <f>SUMPRODUCT($C$39:$C$42,G39:G42)</f>
        <v>0</v>
      </c>
      <c r="H44" s="643"/>
      <c r="I44" s="995">
        <f>SUMPRODUCT($C$39:$C$42,I39:I42)</f>
        <v>0</v>
      </c>
      <c r="J44" s="996"/>
      <c r="K44" s="643"/>
      <c r="L44" s="995">
        <f>SUMPRODUCT($C$39:$C$42,L39:L42)</f>
        <v>0</v>
      </c>
      <c r="M44" s="996"/>
    </row>
    <row r="45" spans="1:13" ht="15">
      <c r="A45" s="558" t="s">
        <v>80</v>
      </c>
      <c r="B45" s="627"/>
      <c r="C45" s="627"/>
      <c r="D45" s="642">
        <f>D44*12</f>
        <v>0</v>
      </c>
      <c r="E45" s="992">
        <f>E44*12</f>
        <v>0</v>
      </c>
      <c r="F45" s="992"/>
      <c r="G45" s="642">
        <f>G44*12</f>
        <v>0</v>
      </c>
      <c r="H45" s="643"/>
      <c r="I45" s="992">
        <f>I44*12</f>
        <v>0</v>
      </c>
      <c r="J45" s="992"/>
      <c r="K45" s="643"/>
      <c r="L45" s="992">
        <f>L44*12</f>
        <v>0</v>
      </c>
      <c r="M45" s="992"/>
    </row>
    <row r="46" spans="1:13" ht="15">
      <c r="A46" s="373"/>
      <c r="B46" s="631"/>
      <c r="C46" s="631"/>
      <c r="D46" s="668"/>
      <c r="E46" s="685"/>
      <c r="F46" s="685"/>
      <c r="G46" s="668"/>
      <c r="H46" s="631"/>
      <c r="I46" s="668"/>
      <c r="J46" s="668"/>
      <c r="K46" s="631"/>
      <c r="L46" s="668"/>
      <c r="M46" s="668"/>
    </row>
    <row r="47" spans="1:13" ht="15">
      <c r="A47" s="563" t="s">
        <v>15</v>
      </c>
      <c r="B47" s="631"/>
      <c r="C47" s="631"/>
      <c r="D47" s="631"/>
      <c r="E47" s="992">
        <f>E45-$D$45</f>
        <v>0</v>
      </c>
      <c r="F47" s="992"/>
      <c r="G47" s="642">
        <f>G45-$D$45</f>
        <v>0</v>
      </c>
      <c r="H47" s="644"/>
      <c r="I47" s="992">
        <f>I45-$D$45</f>
        <v>0</v>
      </c>
      <c r="J47" s="992"/>
      <c r="K47" s="644"/>
      <c r="L47" s="993">
        <f>L45-$D$45</f>
        <v>0</v>
      </c>
      <c r="M47" s="994"/>
    </row>
    <row r="48" spans="1:13" ht="15">
      <c r="A48" s="558" t="s">
        <v>16</v>
      </c>
      <c r="B48" s="631"/>
      <c r="C48" s="631"/>
      <c r="D48" s="631"/>
      <c r="E48" s="1171" t="e">
        <f>E45/$D$45-1</f>
        <v>#DIV/0!</v>
      </c>
      <c r="F48" s="1172"/>
      <c r="G48" s="686" t="e">
        <f>G45/$D$45-1</f>
        <v>#DIV/0!</v>
      </c>
      <c r="H48" s="631"/>
      <c r="I48" s="1171" t="e">
        <f>I45/$D$45-1</f>
        <v>#DIV/0!</v>
      </c>
      <c r="J48" s="1173"/>
      <c r="K48" s="631"/>
      <c r="L48" s="1170" t="e">
        <f>L45/$D$45-1</f>
        <v>#DIV/0!</v>
      </c>
      <c r="M48" s="1170"/>
    </row>
    <row r="49" spans="1:13">
      <c r="A49" s="328"/>
      <c r="B49" s="329"/>
      <c r="C49" s="329"/>
      <c r="D49" s="329"/>
      <c r="E49" s="329"/>
      <c r="F49" s="329"/>
      <c r="G49" s="329"/>
      <c r="H49" s="329"/>
      <c r="I49" s="329"/>
      <c r="J49" s="329"/>
      <c r="K49" s="329"/>
      <c r="L49" s="328"/>
      <c r="M49" s="328"/>
    </row>
    <row r="50" spans="1:13">
      <c r="A50" s="999" t="s">
        <v>17</v>
      </c>
      <c r="B50" s="999"/>
      <c r="C50" s="999"/>
      <c r="D50" s="999"/>
      <c r="E50" s="999"/>
      <c r="F50" s="999"/>
      <c r="G50" s="999"/>
      <c r="H50" s="999"/>
      <c r="I50" s="999"/>
      <c r="J50" s="999"/>
      <c r="K50" s="999"/>
      <c r="L50" s="999"/>
      <c r="M50" s="999"/>
    </row>
  </sheetData>
  <mergeCells count="104">
    <mergeCell ref="A50:M50"/>
    <mergeCell ref="L48:M48"/>
    <mergeCell ref="I4:J4"/>
    <mergeCell ref="L4:M4"/>
    <mergeCell ref="I39:J39"/>
    <mergeCell ref="I40:J40"/>
    <mergeCell ref="I41:J41"/>
    <mergeCell ref="I42:J42"/>
    <mergeCell ref="L39:M39"/>
    <mergeCell ref="L40:M40"/>
    <mergeCell ref="L41:M41"/>
    <mergeCell ref="L42:M42"/>
    <mergeCell ref="L5:M5"/>
    <mergeCell ref="L34:M34"/>
    <mergeCell ref="L36:M36"/>
    <mergeCell ref="L44:M44"/>
    <mergeCell ref="L47:M47"/>
    <mergeCell ref="L45:M45"/>
    <mergeCell ref="E47:F47"/>
    <mergeCell ref="E48:F48"/>
    <mergeCell ref="I47:J47"/>
    <mergeCell ref="I48:J48"/>
    <mergeCell ref="I44:J44"/>
    <mergeCell ref="E45:F45"/>
    <mergeCell ref="I45:J45"/>
    <mergeCell ref="E39:F39"/>
    <mergeCell ref="E40:F40"/>
    <mergeCell ref="E41:F41"/>
    <mergeCell ref="E42:F42"/>
    <mergeCell ref="E44:F44"/>
    <mergeCell ref="D36:G36"/>
    <mergeCell ref="I34:J34"/>
    <mergeCell ref="I36:J36"/>
    <mergeCell ref="D34:G34"/>
    <mergeCell ref="F6:G6"/>
    <mergeCell ref="D15:E15"/>
    <mergeCell ref="F15:G15"/>
    <mergeCell ref="D21:E21"/>
    <mergeCell ref="F21:G21"/>
    <mergeCell ref="D31:E31"/>
    <mergeCell ref="F31:G31"/>
    <mergeCell ref="D27:E27"/>
    <mergeCell ref="F27:G27"/>
    <mergeCell ref="D28:E28"/>
    <mergeCell ref="D8:G8"/>
    <mergeCell ref="F28:G28"/>
    <mergeCell ref="D29:E29"/>
    <mergeCell ref="F29:G29"/>
    <mergeCell ref="D20:E20"/>
    <mergeCell ref="F20:G20"/>
    <mergeCell ref="D22:E22"/>
    <mergeCell ref="D23:E23"/>
    <mergeCell ref="F23:G23"/>
    <mergeCell ref="F24:G24"/>
    <mergeCell ref="D11:E11"/>
    <mergeCell ref="F11:G11"/>
    <mergeCell ref="A3:E3"/>
    <mergeCell ref="A1:M1"/>
    <mergeCell ref="D26:E26"/>
    <mergeCell ref="F26:G26"/>
    <mergeCell ref="D13:E13"/>
    <mergeCell ref="D14:E14"/>
    <mergeCell ref="D16:E16"/>
    <mergeCell ref="D17:E17"/>
    <mergeCell ref="D18:E18"/>
    <mergeCell ref="F13:G13"/>
    <mergeCell ref="F14:G14"/>
    <mergeCell ref="F16:G16"/>
    <mergeCell ref="F17:G17"/>
    <mergeCell ref="A2:E2"/>
    <mergeCell ref="F18:G18"/>
    <mergeCell ref="D5:G5"/>
    <mergeCell ref="L25:M25"/>
    <mergeCell ref="I25:J25"/>
    <mergeCell ref="D25:G25"/>
    <mergeCell ref="L19:M19"/>
    <mergeCell ref="I19:J19"/>
    <mergeCell ref="D19:G19"/>
    <mergeCell ref="I5:J5"/>
    <mergeCell ref="D6:E6"/>
    <mergeCell ref="L32:M32"/>
    <mergeCell ref="I32:J32"/>
    <mergeCell ref="D32:G32"/>
    <mergeCell ref="D4:G4"/>
    <mergeCell ref="L8:M8"/>
    <mergeCell ref="I8:J8"/>
    <mergeCell ref="L30:M30"/>
    <mergeCell ref="I30:J30"/>
    <mergeCell ref="D12:G12"/>
    <mergeCell ref="D30:G30"/>
    <mergeCell ref="D7:E7"/>
    <mergeCell ref="F7:G7"/>
    <mergeCell ref="D9:E9"/>
    <mergeCell ref="D10:E10"/>
    <mergeCell ref="F9:G9"/>
    <mergeCell ref="F10:G10"/>
    <mergeCell ref="I9:J9"/>
    <mergeCell ref="L9:M9"/>
    <mergeCell ref="I10:J10"/>
    <mergeCell ref="L10:M10"/>
    <mergeCell ref="I12:J12"/>
    <mergeCell ref="L12:M12"/>
    <mergeCell ref="D24:E24"/>
    <mergeCell ref="F22:G22"/>
  </mergeCells>
  <phoneticPr fontId="0" type="noConversion"/>
  <dataValidations count="2">
    <dataValidation type="list" allowBlank="1" showInputMessage="1" sqref="D36:G36 I36:J36 L36:M36" xr:uid="{AB837AB9-7FE5-4907-B7F6-CCCBAFBE9E2E}">
      <formula1>VisionFrequency</formula1>
    </dataValidation>
    <dataValidation type="list" allowBlank="1" showInputMessage="1" sqref="L9:M11 I9:J11 D9:D11 E9:E10 F9:F11 G9:G10" xr:uid="{090B45AF-B0AF-4D4B-8D34-0219773DE20D}">
      <formula1>#REF!</formula1>
    </dataValidation>
  </dataValidations>
  <printOptions horizontalCentered="1" verticalCentered="1"/>
  <pageMargins left="0" right="0" top="0" bottom="0" header="0" footer="0"/>
  <pageSetup paperSize="5" scale="82" orientation="landscape"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48"/>
  <sheetViews>
    <sheetView showGridLines="0" view="pageBreakPreview" zoomScaleNormal="55" zoomScaleSheetLayoutView="100" workbookViewId="0">
      <selection sqref="A1:P1"/>
    </sheetView>
  </sheetViews>
  <sheetFormatPr defaultColWidth="9.140625" defaultRowHeight="12.75"/>
  <cols>
    <col min="1" max="1" width="48.5703125" style="269" customWidth="1"/>
    <col min="2" max="2" width="0.5703125" style="269" customWidth="1"/>
    <col min="3" max="3" width="6.28515625" style="269" bestFit="1" customWidth="1"/>
    <col min="4" max="4" width="5.7109375" style="269" customWidth="1"/>
    <col min="5" max="5" width="14.85546875" style="269" customWidth="1"/>
    <col min="6" max="7" width="9" style="269" customWidth="1"/>
    <col min="8" max="8" width="14.85546875" style="269" customWidth="1"/>
    <col min="9" max="9" width="1.5703125" style="269" customWidth="1"/>
    <col min="10" max="11" width="16.140625" style="269" customWidth="1"/>
    <col min="12" max="12" width="1.5703125" style="269" customWidth="1"/>
    <col min="13" max="14" width="16.140625" style="269" customWidth="1"/>
    <col min="15" max="16384" width="9.140625" style="269"/>
  </cols>
  <sheetData>
    <row r="1" spans="1:15" s="297" customFormat="1" ht="22.5">
      <c r="A1" s="998" t="s">
        <v>196</v>
      </c>
      <c r="B1" s="998"/>
      <c r="C1" s="998"/>
      <c r="D1" s="998"/>
      <c r="E1" s="998"/>
      <c r="F1" s="998"/>
      <c r="G1" s="998"/>
      <c r="H1" s="998"/>
      <c r="I1" s="998"/>
      <c r="J1" s="998"/>
      <c r="K1" s="998"/>
      <c r="L1" s="998"/>
      <c r="M1" s="998"/>
      <c r="N1" s="998"/>
      <c r="O1" s="321"/>
    </row>
    <row r="2" spans="1:15" s="300" customFormat="1" ht="17.100000000000001" customHeight="1">
      <c r="A2" s="1161" t="str">
        <f>'Marketing Summary'!A2</f>
        <v>HENDRY COUNTY SCHOOL DISTRICT</v>
      </c>
      <c r="B2" s="1161"/>
      <c r="C2" s="1161"/>
      <c r="D2" s="1161"/>
      <c r="E2" s="1161"/>
      <c r="F2" s="1161"/>
      <c r="G2" s="968"/>
      <c r="H2" s="298"/>
      <c r="I2" s="298"/>
      <c r="J2" s="298"/>
      <c r="K2" s="298"/>
      <c r="L2" s="298"/>
      <c r="M2" s="298"/>
      <c r="N2" s="299"/>
    </row>
    <row r="3" spans="1:15" s="300" customFormat="1" ht="17.100000000000001" customHeight="1">
      <c r="A3" s="1161" t="str">
        <f>'Marketing Summary'!A3</f>
        <v>JANUARY 1, 2027 - DECEMBER 31, 2027</v>
      </c>
      <c r="B3" s="1161"/>
      <c r="C3" s="1161"/>
      <c r="D3" s="1161"/>
      <c r="E3" s="1161"/>
      <c r="F3" s="1161"/>
      <c r="G3" s="1161"/>
      <c r="H3" s="298"/>
      <c r="I3" s="298"/>
      <c r="J3" s="298"/>
      <c r="K3" s="298"/>
      <c r="L3" s="298"/>
      <c r="M3" s="298"/>
      <c r="N3" s="299"/>
    </row>
    <row r="4" spans="1:15" s="323" customFormat="1" ht="20.100000000000001" customHeight="1">
      <c r="A4" s="733" t="s">
        <v>168</v>
      </c>
      <c r="B4" s="263"/>
      <c r="C4" s="263"/>
      <c r="D4" s="263"/>
      <c r="E4" s="1003" t="s">
        <v>22</v>
      </c>
      <c r="F4" s="1004"/>
      <c r="G4" s="1004"/>
      <c r="H4" s="1005"/>
      <c r="J4" s="1003" t="s">
        <v>8</v>
      </c>
      <c r="K4" s="1004"/>
      <c r="M4" s="1004" t="s">
        <v>10</v>
      </c>
      <c r="N4" s="1005"/>
    </row>
    <row r="5" spans="1:15" s="323" customFormat="1" ht="20.100000000000001" customHeight="1">
      <c r="A5" s="734" t="s">
        <v>5</v>
      </c>
      <c r="B5" s="263"/>
      <c r="C5" s="263"/>
      <c r="D5" s="263"/>
      <c r="E5" s="1000" t="s">
        <v>37</v>
      </c>
      <c r="F5" s="1002"/>
      <c r="G5" s="1002"/>
      <c r="H5" s="1001"/>
      <c r="J5" s="1000" t="s">
        <v>37</v>
      </c>
      <c r="K5" s="1002"/>
      <c r="M5" s="1002" t="s">
        <v>37</v>
      </c>
      <c r="N5" s="1001"/>
    </row>
    <row r="6" spans="1:15" ht="15" customHeight="1">
      <c r="A6" s="732" t="s">
        <v>169</v>
      </c>
      <c r="B6" s="631"/>
      <c r="C6" s="631"/>
      <c r="D6" s="631"/>
      <c r="E6" s="1174" t="s">
        <v>42</v>
      </c>
      <c r="F6" s="1175"/>
      <c r="G6" s="1176" t="s">
        <v>70</v>
      </c>
      <c r="H6" s="1175"/>
      <c r="I6" s="631"/>
      <c r="J6" s="687" t="s">
        <v>42</v>
      </c>
      <c r="K6" s="688" t="s">
        <v>70</v>
      </c>
      <c r="L6" s="631"/>
      <c r="M6" s="687" t="s">
        <v>42</v>
      </c>
      <c r="N6" s="688" t="s">
        <v>70</v>
      </c>
    </row>
    <row r="7" spans="1:15" ht="15" customHeight="1">
      <c r="A7" s="674" t="s">
        <v>170</v>
      </c>
      <c r="B7" s="631"/>
      <c r="C7" s="631"/>
      <c r="D7" s="631"/>
      <c r="E7" s="1159"/>
      <c r="F7" s="1159"/>
      <c r="G7" s="1159"/>
      <c r="H7" s="1159"/>
      <c r="I7" s="675"/>
      <c r="J7" s="676"/>
      <c r="K7" s="676"/>
      <c r="L7" s="675"/>
      <c r="M7" s="676"/>
      <c r="N7" s="676"/>
    </row>
    <row r="8" spans="1:15" ht="15" customHeight="1">
      <c r="A8" s="630" t="s">
        <v>171</v>
      </c>
      <c r="B8" s="631"/>
      <c r="C8" s="631"/>
      <c r="D8" s="631"/>
      <c r="E8" s="1154"/>
      <c r="F8" s="1158"/>
      <c r="G8" s="1158"/>
      <c r="H8" s="1155"/>
      <c r="I8" s="675"/>
      <c r="J8" s="1154"/>
      <c r="K8" s="1155"/>
      <c r="L8" s="675"/>
      <c r="M8" s="1154"/>
      <c r="N8" s="1155"/>
    </row>
    <row r="9" spans="1:15" ht="15" customHeight="1">
      <c r="A9" s="674" t="s">
        <v>172</v>
      </c>
      <c r="B9" s="631"/>
      <c r="C9" s="631"/>
      <c r="D9" s="631"/>
      <c r="E9" s="985" t="s">
        <v>470</v>
      </c>
      <c r="F9" s="985"/>
      <c r="G9" s="985" t="s">
        <v>470</v>
      </c>
      <c r="H9" s="985"/>
      <c r="I9" s="675"/>
      <c r="J9" s="985" t="s">
        <v>470</v>
      </c>
      <c r="K9" s="1159"/>
      <c r="L9" s="675"/>
      <c r="M9" s="985" t="s">
        <v>470</v>
      </c>
      <c r="N9" s="1159"/>
    </row>
    <row r="10" spans="1:15" ht="15" customHeight="1">
      <c r="A10" s="674" t="s">
        <v>173</v>
      </c>
      <c r="B10" s="631"/>
      <c r="C10" s="631"/>
      <c r="D10" s="631"/>
      <c r="E10" s="985" t="s">
        <v>470</v>
      </c>
      <c r="F10" s="985"/>
      <c r="G10" s="985" t="s">
        <v>470</v>
      </c>
      <c r="H10" s="985"/>
      <c r="I10" s="675"/>
      <c r="J10" s="985" t="s">
        <v>470</v>
      </c>
      <c r="K10" s="1159"/>
      <c r="L10" s="675"/>
      <c r="M10" s="985" t="s">
        <v>470</v>
      </c>
      <c r="N10" s="1159"/>
    </row>
    <row r="11" spans="1:15" ht="15" customHeight="1">
      <c r="A11" s="553" t="s">
        <v>120</v>
      </c>
      <c r="B11" s="631"/>
      <c r="C11" s="631"/>
      <c r="D11" s="631"/>
      <c r="E11" s="1154"/>
      <c r="F11" s="1158"/>
      <c r="G11" s="1158"/>
      <c r="H11" s="1155"/>
      <c r="I11" s="675"/>
      <c r="J11" s="1154"/>
      <c r="K11" s="1155"/>
      <c r="L11" s="675"/>
      <c r="M11" s="1154"/>
      <c r="N11" s="1155"/>
    </row>
    <row r="12" spans="1:15" ht="15" customHeight="1">
      <c r="A12" s="674" t="s">
        <v>174</v>
      </c>
      <c r="B12" s="631"/>
      <c r="C12" s="631"/>
      <c r="D12" s="631"/>
      <c r="E12" s="1160">
        <v>1</v>
      </c>
      <c r="F12" s="1160"/>
      <c r="G12" s="1160">
        <v>1</v>
      </c>
      <c r="H12" s="1160"/>
      <c r="I12" s="675"/>
      <c r="J12" s="656">
        <v>1</v>
      </c>
      <c r="K12" s="656">
        <v>1</v>
      </c>
      <c r="L12" s="678"/>
      <c r="M12" s="656">
        <v>1</v>
      </c>
      <c r="N12" s="656">
        <v>1</v>
      </c>
    </row>
    <row r="13" spans="1:15" ht="15" customHeight="1">
      <c r="A13" s="674" t="s">
        <v>175</v>
      </c>
      <c r="B13" s="631"/>
      <c r="C13" s="631"/>
      <c r="D13" s="631"/>
      <c r="E13" s="1160">
        <f>E12</f>
        <v>1</v>
      </c>
      <c r="F13" s="1160"/>
      <c r="G13" s="1160">
        <f>G12</f>
        <v>1</v>
      </c>
      <c r="H13" s="1160"/>
      <c r="I13" s="675"/>
      <c r="J13" s="656">
        <f>J12</f>
        <v>1</v>
      </c>
      <c r="K13" s="656">
        <f>K12</f>
        <v>1</v>
      </c>
      <c r="L13" s="678"/>
      <c r="M13" s="656">
        <f>M12</f>
        <v>1</v>
      </c>
      <c r="N13" s="656">
        <f>N12</f>
        <v>1</v>
      </c>
    </row>
    <row r="14" spans="1:15" ht="15" customHeight="1">
      <c r="A14" s="674" t="s">
        <v>176</v>
      </c>
      <c r="B14" s="631"/>
      <c r="C14" s="631"/>
      <c r="D14" s="631"/>
      <c r="E14" s="1160">
        <f>E12</f>
        <v>1</v>
      </c>
      <c r="F14" s="1160"/>
      <c r="G14" s="1160">
        <f>G12</f>
        <v>1</v>
      </c>
      <c r="H14" s="1160"/>
      <c r="I14" s="675"/>
      <c r="J14" s="656">
        <f>J12</f>
        <v>1</v>
      </c>
      <c r="K14" s="656">
        <f>K12</f>
        <v>1</v>
      </c>
      <c r="L14" s="678"/>
      <c r="M14" s="656">
        <f>M12</f>
        <v>1</v>
      </c>
      <c r="N14" s="656">
        <f>N12</f>
        <v>1</v>
      </c>
    </row>
    <row r="15" spans="1:15" ht="15" customHeight="1">
      <c r="A15" s="674" t="s">
        <v>177</v>
      </c>
      <c r="B15" s="631"/>
      <c r="C15" s="631"/>
      <c r="D15" s="631"/>
      <c r="E15" s="1160">
        <f>E12</f>
        <v>1</v>
      </c>
      <c r="F15" s="1160"/>
      <c r="G15" s="1160">
        <f>G12</f>
        <v>1</v>
      </c>
      <c r="H15" s="1160"/>
      <c r="I15" s="675"/>
      <c r="J15" s="656">
        <f>J12</f>
        <v>1</v>
      </c>
      <c r="K15" s="656">
        <f>K12</f>
        <v>1</v>
      </c>
      <c r="L15" s="678"/>
      <c r="M15" s="656">
        <f>M12</f>
        <v>1</v>
      </c>
      <c r="N15" s="656">
        <f>N12</f>
        <v>1</v>
      </c>
    </row>
    <row r="16" spans="1:15" ht="15" customHeight="1">
      <c r="A16" s="674" t="s">
        <v>178</v>
      </c>
      <c r="B16" s="631"/>
      <c r="C16" s="631"/>
      <c r="D16" s="631"/>
      <c r="E16" s="1160">
        <f>E12</f>
        <v>1</v>
      </c>
      <c r="F16" s="1160"/>
      <c r="G16" s="1160">
        <f>G12</f>
        <v>1</v>
      </c>
      <c r="H16" s="1160"/>
      <c r="I16" s="675"/>
      <c r="J16" s="656">
        <f>J12</f>
        <v>1</v>
      </c>
      <c r="K16" s="656">
        <f>K12</f>
        <v>1</v>
      </c>
      <c r="L16" s="678"/>
      <c r="M16" s="656">
        <f>M12</f>
        <v>1</v>
      </c>
      <c r="N16" s="656">
        <f>N12</f>
        <v>1</v>
      </c>
    </row>
    <row r="17" spans="1:14" ht="15" customHeight="1">
      <c r="A17" s="674" t="s">
        <v>179</v>
      </c>
      <c r="B17" s="631"/>
      <c r="C17" s="631"/>
      <c r="D17" s="631"/>
      <c r="E17" s="1160">
        <f>E12</f>
        <v>1</v>
      </c>
      <c r="F17" s="1160"/>
      <c r="G17" s="1160">
        <f>G12</f>
        <v>1</v>
      </c>
      <c r="H17" s="1160"/>
      <c r="I17" s="675"/>
      <c r="J17" s="656">
        <f>J12</f>
        <v>1</v>
      </c>
      <c r="K17" s="656">
        <f>K12</f>
        <v>1</v>
      </c>
      <c r="L17" s="678"/>
      <c r="M17" s="656">
        <f>M12</f>
        <v>1</v>
      </c>
      <c r="N17" s="656">
        <f>N12</f>
        <v>1</v>
      </c>
    </row>
    <row r="18" spans="1:14" ht="15" customHeight="1">
      <c r="A18" s="689" t="s">
        <v>180</v>
      </c>
      <c r="B18" s="631"/>
      <c r="C18" s="631"/>
      <c r="D18" s="631"/>
      <c r="E18" s="1156"/>
      <c r="F18" s="1162"/>
      <c r="G18" s="1162"/>
      <c r="H18" s="1157"/>
      <c r="I18" s="675"/>
      <c r="J18" s="1156"/>
      <c r="K18" s="1157"/>
      <c r="L18" s="678"/>
      <c r="M18" s="1156"/>
      <c r="N18" s="1157"/>
    </row>
    <row r="19" spans="1:14" ht="15" customHeight="1">
      <c r="A19" s="674" t="s">
        <v>181</v>
      </c>
      <c r="B19" s="631"/>
      <c r="C19" s="631"/>
      <c r="D19" s="631"/>
      <c r="E19" s="1160">
        <v>0.8</v>
      </c>
      <c r="F19" s="1160"/>
      <c r="G19" s="1160">
        <v>0.8</v>
      </c>
      <c r="H19" s="1160"/>
      <c r="I19" s="675"/>
      <c r="J19" s="656">
        <v>0.8</v>
      </c>
      <c r="K19" s="656">
        <v>0.8</v>
      </c>
      <c r="L19" s="678"/>
      <c r="M19" s="656">
        <v>0.8</v>
      </c>
      <c r="N19" s="656">
        <v>0.8</v>
      </c>
    </row>
    <row r="20" spans="1:14" ht="15" customHeight="1">
      <c r="A20" s="674" t="s">
        <v>182</v>
      </c>
      <c r="B20" s="631"/>
      <c r="C20" s="631"/>
      <c r="D20" s="631"/>
      <c r="E20" s="1160">
        <f>E19</f>
        <v>0.8</v>
      </c>
      <c r="F20" s="1160"/>
      <c r="G20" s="1160">
        <f>G19</f>
        <v>0.8</v>
      </c>
      <c r="H20" s="1160"/>
      <c r="I20" s="675"/>
      <c r="J20" s="656">
        <f>J19</f>
        <v>0.8</v>
      </c>
      <c r="K20" s="656">
        <f>K19</f>
        <v>0.8</v>
      </c>
      <c r="L20" s="678"/>
      <c r="M20" s="656">
        <f>M19</f>
        <v>0.8</v>
      </c>
      <c r="N20" s="656">
        <f>N19</f>
        <v>0.8</v>
      </c>
    </row>
    <row r="21" spans="1:14" ht="15" customHeight="1">
      <c r="A21" s="674" t="s">
        <v>183</v>
      </c>
      <c r="B21" s="631"/>
      <c r="C21" s="631"/>
      <c r="D21" s="631"/>
      <c r="E21" s="1160">
        <f>E19</f>
        <v>0.8</v>
      </c>
      <c r="F21" s="1160"/>
      <c r="G21" s="1160">
        <f>G19</f>
        <v>0.8</v>
      </c>
      <c r="H21" s="1160"/>
      <c r="I21" s="675"/>
      <c r="J21" s="656">
        <f>J19</f>
        <v>0.8</v>
      </c>
      <c r="K21" s="656">
        <f>K19</f>
        <v>0.8</v>
      </c>
      <c r="L21" s="678"/>
      <c r="M21" s="656">
        <f>M19</f>
        <v>0.8</v>
      </c>
      <c r="N21" s="656">
        <f>N19</f>
        <v>0.8</v>
      </c>
    </row>
    <row r="22" spans="1:14" ht="15" customHeight="1">
      <c r="A22" s="674" t="s">
        <v>184</v>
      </c>
      <c r="B22" s="631"/>
      <c r="C22" s="631"/>
      <c r="D22" s="631"/>
      <c r="E22" s="1160">
        <v>0.8</v>
      </c>
      <c r="F22" s="1160"/>
      <c r="G22" s="1160">
        <f>G19</f>
        <v>0.8</v>
      </c>
      <c r="H22" s="1160"/>
      <c r="I22" s="675"/>
      <c r="J22" s="656">
        <f>J19</f>
        <v>0.8</v>
      </c>
      <c r="K22" s="656">
        <f>K19</f>
        <v>0.8</v>
      </c>
      <c r="L22" s="678"/>
      <c r="M22" s="656">
        <f>M19</f>
        <v>0.8</v>
      </c>
      <c r="N22" s="656">
        <f>N19</f>
        <v>0.8</v>
      </c>
    </row>
    <row r="23" spans="1:14" ht="15" customHeight="1">
      <c r="A23" s="674" t="s">
        <v>185</v>
      </c>
      <c r="B23" s="631"/>
      <c r="C23" s="631"/>
      <c r="D23" s="631"/>
      <c r="E23" s="1160">
        <f>E19</f>
        <v>0.8</v>
      </c>
      <c r="F23" s="1160"/>
      <c r="G23" s="1160">
        <f>G19</f>
        <v>0.8</v>
      </c>
      <c r="H23" s="1160"/>
      <c r="I23" s="675"/>
      <c r="J23" s="656">
        <f>J19</f>
        <v>0.8</v>
      </c>
      <c r="K23" s="656">
        <f>K19</f>
        <v>0.8</v>
      </c>
      <c r="L23" s="678"/>
      <c r="M23" s="656">
        <f>M19</f>
        <v>0.8</v>
      </c>
      <c r="N23" s="656">
        <f>N19</f>
        <v>0.8</v>
      </c>
    </row>
    <row r="24" spans="1:14" ht="15" customHeight="1">
      <c r="A24" s="689" t="s">
        <v>186</v>
      </c>
      <c r="B24" s="631"/>
      <c r="C24" s="631"/>
      <c r="D24" s="631"/>
      <c r="E24" s="1154"/>
      <c r="F24" s="1158"/>
      <c r="G24" s="1158"/>
      <c r="H24" s="1155"/>
      <c r="I24" s="675"/>
      <c r="J24" s="1156"/>
      <c r="K24" s="1157"/>
      <c r="L24" s="678"/>
      <c r="M24" s="1156"/>
      <c r="N24" s="1157"/>
    </row>
    <row r="25" spans="1:14" ht="15" customHeight="1">
      <c r="A25" s="674" t="s">
        <v>187</v>
      </c>
      <c r="B25" s="631"/>
      <c r="C25" s="631"/>
      <c r="D25" s="631"/>
      <c r="E25" s="1160">
        <v>0.5</v>
      </c>
      <c r="F25" s="1160"/>
      <c r="G25" s="1160">
        <v>0.5</v>
      </c>
      <c r="H25" s="1160"/>
      <c r="I25" s="675"/>
      <c r="J25" s="656">
        <v>0.5</v>
      </c>
      <c r="K25" s="656">
        <v>0.5</v>
      </c>
      <c r="L25" s="678"/>
      <c r="M25" s="656">
        <v>0.5</v>
      </c>
      <c r="N25" s="656">
        <v>0.5</v>
      </c>
    </row>
    <row r="26" spans="1:14" ht="15" customHeight="1">
      <c r="A26" s="674" t="s">
        <v>188</v>
      </c>
      <c r="B26" s="631"/>
      <c r="C26" s="631"/>
      <c r="D26" s="631"/>
      <c r="E26" s="1160">
        <f>E25</f>
        <v>0.5</v>
      </c>
      <c r="F26" s="1160"/>
      <c r="G26" s="1160">
        <f>G25</f>
        <v>0.5</v>
      </c>
      <c r="H26" s="1160"/>
      <c r="I26" s="675"/>
      <c r="J26" s="656">
        <f>J25</f>
        <v>0.5</v>
      </c>
      <c r="K26" s="656">
        <f>K25</f>
        <v>0.5</v>
      </c>
      <c r="L26" s="678"/>
      <c r="M26" s="656">
        <f>M25</f>
        <v>0.5</v>
      </c>
      <c r="N26" s="656">
        <f>N25</f>
        <v>0.5</v>
      </c>
    </row>
    <row r="27" spans="1:14" ht="15" customHeight="1">
      <c r="A27" s="674" t="s">
        <v>189</v>
      </c>
      <c r="B27" s="631"/>
      <c r="C27" s="631"/>
      <c r="D27" s="631"/>
      <c r="E27" s="1160">
        <f>E25</f>
        <v>0.5</v>
      </c>
      <c r="F27" s="1160"/>
      <c r="G27" s="1160">
        <f>G25</f>
        <v>0.5</v>
      </c>
      <c r="H27" s="1160"/>
      <c r="I27" s="675"/>
      <c r="J27" s="656">
        <f>J25</f>
        <v>0.5</v>
      </c>
      <c r="K27" s="656">
        <f>K25</f>
        <v>0.5</v>
      </c>
      <c r="L27" s="678"/>
      <c r="M27" s="656">
        <f>M25</f>
        <v>0.5</v>
      </c>
      <c r="N27" s="656">
        <f>N25</f>
        <v>0.5</v>
      </c>
    </row>
    <row r="28" spans="1:14" ht="15" customHeight="1">
      <c r="A28" s="664" t="s">
        <v>190</v>
      </c>
      <c r="B28" s="631"/>
      <c r="C28" s="631"/>
      <c r="D28" s="631"/>
      <c r="E28" s="1160">
        <f>E25</f>
        <v>0.5</v>
      </c>
      <c r="F28" s="1160"/>
      <c r="G28" s="1160">
        <f>G25</f>
        <v>0.5</v>
      </c>
      <c r="H28" s="1160"/>
      <c r="I28" s="675"/>
      <c r="J28" s="656">
        <f>J25</f>
        <v>0.5</v>
      </c>
      <c r="K28" s="656">
        <f>K25</f>
        <v>0.5</v>
      </c>
      <c r="L28" s="678"/>
      <c r="M28" s="656">
        <f>M25</f>
        <v>0.5</v>
      </c>
      <c r="N28" s="656">
        <f>N25</f>
        <v>0.5</v>
      </c>
    </row>
    <row r="29" spans="1:14" ht="15" customHeight="1">
      <c r="A29" s="553" t="s">
        <v>191</v>
      </c>
      <c r="B29" s="631"/>
      <c r="C29" s="631"/>
      <c r="D29" s="631"/>
      <c r="E29" s="1154"/>
      <c r="F29" s="1158"/>
      <c r="G29" s="1158"/>
      <c r="H29" s="1155"/>
      <c r="I29" s="675"/>
      <c r="J29" s="1154"/>
      <c r="K29" s="1155"/>
      <c r="L29" s="675"/>
      <c r="M29" s="1154"/>
      <c r="N29" s="1155"/>
    </row>
    <row r="30" spans="1:14" ht="15" customHeight="1">
      <c r="A30" s="690" t="s">
        <v>192</v>
      </c>
      <c r="B30" s="631"/>
      <c r="C30" s="631"/>
      <c r="D30" s="631"/>
      <c r="E30" s="1160">
        <v>0.5</v>
      </c>
      <c r="F30" s="1160"/>
      <c r="G30" s="1160">
        <v>0.5</v>
      </c>
      <c r="H30" s="1160"/>
      <c r="I30" s="678"/>
      <c r="J30" s="656">
        <v>0.5</v>
      </c>
      <c r="K30" s="656">
        <v>0.5</v>
      </c>
      <c r="L30" s="678"/>
      <c r="M30" s="656">
        <v>0.5</v>
      </c>
      <c r="N30" s="656">
        <v>0.5</v>
      </c>
    </row>
    <row r="31" spans="1:14" ht="15" customHeight="1">
      <c r="A31" s="690" t="s">
        <v>193</v>
      </c>
      <c r="B31" s="631"/>
      <c r="C31" s="631"/>
      <c r="D31" s="631"/>
      <c r="E31" s="1159"/>
      <c r="F31" s="1159"/>
      <c r="G31" s="1159"/>
      <c r="H31" s="1159"/>
      <c r="I31" s="691"/>
      <c r="J31" s="692"/>
      <c r="K31" s="692"/>
      <c r="L31" s="691"/>
      <c r="M31" s="692"/>
      <c r="N31" s="692"/>
    </row>
    <row r="32" spans="1:14" ht="5.0999999999999996" customHeight="1">
      <c r="A32" s="693"/>
      <c r="B32" s="631"/>
      <c r="C32" s="631"/>
      <c r="D32" s="631"/>
      <c r="E32" s="662"/>
      <c r="F32" s="662"/>
      <c r="G32" s="662"/>
      <c r="H32" s="662"/>
      <c r="I32" s="631"/>
      <c r="J32" s="662"/>
      <c r="K32" s="662"/>
      <c r="L32" s="631"/>
      <c r="M32" s="662"/>
      <c r="N32" s="662"/>
    </row>
    <row r="33" spans="1:15" ht="15" customHeight="1">
      <c r="A33" s="630" t="s">
        <v>194</v>
      </c>
      <c r="B33" s="632"/>
      <c r="C33" s="632"/>
      <c r="D33" s="632"/>
      <c r="E33" s="1006"/>
      <c r="F33" s="1177"/>
      <c r="G33" s="1177"/>
      <c r="H33" s="1007"/>
      <c r="I33" s="632"/>
      <c r="J33" s="1006"/>
      <c r="K33" s="1007"/>
      <c r="L33" s="632"/>
      <c r="M33" s="1006"/>
      <c r="N33" s="1007"/>
    </row>
    <row r="34" spans="1:15" ht="5.0999999999999996" customHeight="1">
      <c r="A34" s="693"/>
      <c r="B34" s="631"/>
      <c r="C34" s="631"/>
      <c r="D34" s="631"/>
      <c r="E34" s="662"/>
      <c r="F34" s="662"/>
      <c r="G34" s="662"/>
      <c r="H34" s="662"/>
      <c r="I34" s="631"/>
      <c r="J34" s="662"/>
      <c r="K34" s="662"/>
      <c r="L34" s="631"/>
      <c r="M34" s="662"/>
      <c r="N34" s="662"/>
    </row>
    <row r="35" spans="1:15" ht="15" customHeight="1">
      <c r="A35" s="630" t="s">
        <v>166</v>
      </c>
      <c r="B35" s="632"/>
      <c r="C35" s="632"/>
      <c r="D35" s="632"/>
      <c r="E35" s="1006"/>
      <c r="F35" s="1177"/>
      <c r="G35" s="1177"/>
      <c r="H35" s="1007"/>
      <c r="I35" s="632"/>
      <c r="J35" s="1006"/>
      <c r="K35" s="1007"/>
      <c r="L35" s="632"/>
      <c r="M35" s="1006"/>
      <c r="N35" s="1007"/>
    </row>
    <row r="36" spans="1:15" ht="5.0999999999999996" customHeight="1">
      <c r="A36" s="693"/>
      <c r="B36" s="631"/>
      <c r="C36" s="631"/>
      <c r="D36" s="631"/>
      <c r="E36" s="662"/>
      <c r="F36" s="662"/>
      <c r="G36" s="662"/>
      <c r="H36" s="662"/>
      <c r="I36" s="631"/>
      <c r="J36" s="662"/>
      <c r="K36" s="662"/>
      <c r="L36" s="631"/>
      <c r="M36" s="662"/>
      <c r="N36" s="662"/>
    </row>
    <row r="37" spans="1:15" ht="15" customHeight="1">
      <c r="A37" s="630" t="s">
        <v>197</v>
      </c>
      <c r="B37" s="683"/>
      <c r="C37" s="683"/>
      <c r="D37" s="671" t="s">
        <v>6</v>
      </c>
      <c r="E37" s="634" t="s">
        <v>7</v>
      </c>
      <c r="F37" s="636" t="s">
        <v>36</v>
      </c>
      <c r="G37" s="636"/>
      <c r="H37" s="635" t="s">
        <v>95</v>
      </c>
      <c r="I37" s="632"/>
      <c r="J37" s="663" t="s">
        <v>8</v>
      </c>
      <c r="K37" s="636"/>
      <c r="L37" s="632"/>
      <c r="M37" s="663" t="s">
        <v>8</v>
      </c>
      <c r="N37" s="636"/>
    </row>
    <row r="38" spans="1:15" ht="15" customHeight="1">
      <c r="A38" s="664" t="s">
        <v>198</v>
      </c>
      <c r="B38" s="639"/>
      <c r="C38" s="694" t="s">
        <v>199</v>
      </c>
      <c r="D38" s="672">
        <v>0</v>
      </c>
      <c r="E38" s="665"/>
      <c r="F38" s="997"/>
      <c r="G38" s="997"/>
      <c r="H38" s="665"/>
      <c r="I38" s="643"/>
      <c r="J38" s="997"/>
      <c r="K38" s="997"/>
      <c r="L38" s="643"/>
      <c r="M38" s="997"/>
      <c r="N38" s="997"/>
    </row>
    <row r="39" spans="1:15" ht="15" customHeight="1">
      <c r="A39" s="664" t="s">
        <v>488</v>
      </c>
      <c r="B39" s="639"/>
      <c r="C39" s="694" t="s">
        <v>487</v>
      </c>
      <c r="D39" s="672">
        <v>0</v>
      </c>
      <c r="E39" s="665"/>
      <c r="F39" s="997"/>
      <c r="G39" s="997"/>
      <c r="H39" s="665"/>
      <c r="I39" s="666"/>
      <c r="J39" s="997"/>
      <c r="K39" s="997"/>
      <c r="L39" s="666"/>
      <c r="M39" s="997"/>
      <c r="N39" s="997"/>
    </row>
    <row r="40" spans="1:15" ht="15" customHeight="1">
      <c r="A40" s="631"/>
      <c r="B40" s="639"/>
      <c r="C40" s="639"/>
      <c r="D40" s="673">
        <f>SUM(D38:D39)</f>
        <v>0</v>
      </c>
      <c r="E40" s="643"/>
      <c r="F40" s="633"/>
      <c r="G40" s="633"/>
      <c r="H40" s="643"/>
      <c r="I40" s="627"/>
      <c r="J40" s="633"/>
      <c r="K40" s="633"/>
      <c r="L40" s="627"/>
      <c r="M40" s="633"/>
      <c r="N40" s="633"/>
    </row>
    <row r="41" spans="1:15" ht="15">
      <c r="A41" s="695" t="s">
        <v>79</v>
      </c>
      <c r="B41" s="684"/>
      <c r="C41" s="684"/>
      <c r="D41" s="696"/>
      <c r="E41" s="670">
        <f>SUMPRODUCT($D$38:$D$39,E38:E39)</f>
        <v>0</v>
      </c>
      <c r="F41" s="995">
        <f>SUMPRODUCT($D$38:$D$39,F38:F39)</f>
        <v>0</v>
      </c>
      <c r="G41" s="996"/>
      <c r="H41" s="670">
        <f>SUMPRODUCT($D$38:$D$39,H38:H39)</f>
        <v>0</v>
      </c>
      <c r="I41" s="643"/>
      <c r="J41" s="995">
        <f>SUMPRODUCT($D$38:$D$39,J38:J39)</f>
        <v>0</v>
      </c>
      <c r="K41" s="996"/>
      <c r="L41" s="643"/>
      <c r="M41" s="995">
        <f>SUMPRODUCT($D$38:$D$39,M38:M39)</f>
        <v>0</v>
      </c>
      <c r="N41" s="996"/>
    </row>
    <row r="42" spans="1:15" ht="15">
      <c r="A42" s="697" t="s">
        <v>80</v>
      </c>
      <c r="B42" s="639"/>
      <c r="C42" s="639"/>
      <c r="D42" s="698"/>
      <c r="E42" s="642">
        <f>E41*12</f>
        <v>0</v>
      </c>
      <c r="F42" s="992">
        <f>F41*12</f>
        <v>0</v>
      </c>
      <c r="G42" s="992"/>
      <c r="H42" s="642">
        <f>H41*12</f>
        <v>0</v>
      </c>
      <c r="I42" s="643"/>
      <c r="J42" s="992">
        <f>J41*12</f>
        <v>0</v>
      </c>
      <c r="K42" s="992"/>
      <c r="L42" s="643"/>
      <c r="M42" s="992">
        <f>M41*12</f>
        <v>0</v>
      </c>
      <c r="N42" s="992"/>
    </row>
    <row r="43" spans="1:15" ht="15">
      <c r="A43" s="373"/>
      <c r="B43" s="627"/>
      <c r="C43" s="627"/>
      <c r="D43" s="627"/>
      <c r="E43" s="668"/>
      <c r="F43" s="685"/>
      <c r="G43" s="685"/>
      <c r="H43" s="668"/>
      <c r="I43" s="631"/>
      <c r="J43" s="668"/>
      <c r="K43" s="668"/>
      <c r="L43" s="631"/>
      <c r="M43" s="668"/>
      <c r="N43" s="668"/>
    </row>
    <row r="44" spans="1:15" ht="15">
      <c r="A44" s="695" t="s">
        <v>15</v>
      </c>
      <c r="B44" s="627"/>
      <c r="C44" s="627"/>
      <c r="D44" s="627"/>
      <c r="E44" s="631"/>
      <c r="F44" s="995">
        <f>F42-$E$42</f>
        <v>0</v>
      </c>
      <c r="G44" s="996"/>
      <c r="H44" s="642">
        <f>H42-$E$42</f>
        <v>0</v>
      </c>
      <c r="I44" s="644"/>
      <c r="J44" s="995">
        <f>J42-$E$42</f>
        <v>0</v>
      </c>
      <c r="K44" s="996"/>
      <c r="L44" s="644"/>
      <c r="M44" s="995">
        <f>M42-$E$42</f>
        <v>0</v>
      </c>
      <c r="N44" s="996"/>
    </row>
    <row r="45" spans="1:15" ht="15">
      <c r="A45" s="697" t="s">
        <v>16</v>
      </c>
      <c r="B45" s="631"/>
      <c r="C45" s="631"/>
      <c r="D45" s="631"/>
      <c r="E45" s="631"/>
      <c r="F45" s="1171" t="e">
        <f>F42/$E$42-1</f>
        <v>#DIV/0!</v>
      </c>
      <c r="G45" s="1173"/>
      <c r="H45" s="686" t="e">
        <f>H42/$E$42-1</f>
        <v>#DIV/0!</v>
      </c>
      <c r="I45" s="631"/>
      <c r="J45" s="1171" t="e">
        <f>J42/$E$42-1</f>
        <v>#DIV/0!</v>
      </c>
      <c r="K45" s="1173"/>
      <c r="L45" s="631"/>
      <c r="M45" s="1171" t="e">
        <f>M42/$E$42-1</f>
        <v>#DIV/0!</v>
      </c>
      <c r="N45" s="1173"/>
    </row>
    <row r="46" spans="1:15">
      <c r="A46" s="328"/>
      <c r="B46" s="261"/>
      <c r="C46" s="261"/>
      <c r="D46" s="261"/>
      <c r="E46" s="329"/>
      <c r="F46" s="329"/>
      <c r="G46" s="329"/>
      <c r="H46" s="329"/>
      <c r="I46" s="329"/>
      <c r="J46" s="329"/>
      <c r="K46" s="329"/>
      <c r="L46" s="329"/>
      <c r="M46" s="328"/>
      <c r="N46" s="328"/>
    </row>
    <row r="47" spans="1:15">
      <c r="A47" s="999" t="s">
        <v>17</v>
      </c>
      <c r="B47" s="999"/>
      <c r="C47" s="999"/>
      <c r="D47" s="999"/>
      <c r="E47" s="999"/>
      <c r="F47" s="999"/>
      <c r="G47" s="999"/>
      <c r="H47" s="999"/>
      <c r="I47" s="999"/>
      <c r="J47" s="999"/>
      <c r="K47" s="999"/>
      <c r="L47" s="999"/>
      <c r="M47" s="999"/>
      <c r="N47" s="999"/>
      <c r="O47" s="330"/>
    </row>
    <row r="48" spans="1:15">
      <c r="B48" s="329"/>
      <c r="C48" s="329"/>
      <c r="D48" s="329"/>
    </row>
  </sheetData>
  <mergeCells count="95">
    <mergeCell ref="M18:N18"/>
    <mergeCell ref="J18:K18"/>
    <mergeCell ref="E18:H18"/>
    <mergeCell ref="M8:N8"/>
    <mergeCell ref="J8:K8"/>
    <mergeCell ref="E8:H8"/>
    <mergeCell ref="M11:N11"/>
    <mergeCell ref="J11:K11"/>
    <mergeCell ref="E11:H11"/>
    <mergeCell ref="E13:F13"/>
    <mergeCell ref="E10:F10"/>
    <mergeCell ref="G10:H10"/>
    <mergeCell ref="E12:F12"/>
    <mergeCell ref="G12:H12"/>
    <mergeCell ref="G13:H13"/>
    <mergeCell ref="M9:N9"/>
    <mergeCell ref="M24:N24"/>
    <mergeCell ref="J24:K24"/>
    <mergeCell ref="E24:H24"/>
    <mergeCell ref="G27:H27"/>
    <mergeCell ref="E28:F28"/>
    <mergeCell ref="G28:H28"/>
    <mergeCell ref="E14:F14"/>
    <mergeCell ref="G14:H14"/>
    <mergeCell ref="E15:F15"/>
    <mergeCell ref="E19:F19"/>
    <mergeCell ref="G19:H19"/>
    <mergeCell ref="G15:H15"/>
    <mergeCell ref="E16:F16"/>
    <mergeCell ref="G16:H16"/>
    <mergeCell ref="E17:F17"/>
    <mergeCell ref="G17:H17"/>
    <mergeCell ref="G23:H23"/>
    <mergeCell ref="A47:N47"/>
    <mergeCell ref="E35:H35"/>
    <mergeCell ref="J35:K35"/>
    <mergeCell ref="M35:N35"/>
    <mergeCell ref="F38:G38"/>
    <mergeCell ref="J38:K38"/>
    <mergeCell ref="M38:N38"/>
    <mergeCell ref="J33:K33"/>
    <mergeCell ref="E33:H33"/>
    <mergeCell ref="E31:F31"/>
    <mergeCell ref="E25:F25"/>
    <mergeCell ref="G25:H25"/>
    <mergeCell ref="M29:N29"/>
    <mergeCell ref="J29:K29"/>
    <mergeCell ref="E29:H29"/>
    <mergeCell ref="A1:N1"/>
    <mergeCell ref="F45:G45"/>
    <mergeCell ref="J45:K45"/>
    <mergeCell ref="M45:N45"/>
    <mergeCell ref="F42:G42"/>
    <mergeCell ref="J42:K42"/>
    <mergeCell ref="M42:N42"/>
    <mergeCell ref="F44:G44"/>
    <mergeCell ref="J44:K44"/>
    <mergeCell ref="M44:N44"/>
    <mergeCell ref="F39:G39"/>
    <mergeCell ref="J39:K39"/>
    <mergeCell ref="M39:N39"/>
    <mergeCell ref="J41:K41"/>
    <mergeCell ref="M41:N41"/>
    <mergeCell ref="M33:N33"/>
    <mergeCell ref="F41:G41"/>
    <mergeCell ref="J9:K9"/>
    <mergeCell ref="J10:K10"/>
    <mergeCell ref="G31:H31"/>
    <mergeCell ref="E30:F30"/>
    <mergeCell ref="G30:H30"/>
    <mergeCell ref="G20:H20"/>
    <mergeCell ref="E21:F21"/>
    <mergeCell ref="G21:H21"/>
    <mergeCell ref="E20:F20"/>
    <mergeCell ref="E26:F26"/>
    <mergeCell ref="G26:H26"/>
    <mergeCell ref="E27:F27"/>
    <mergeCell ref="E22:F22"/>
    <mergeCell ref="G22:H22"/>
    <mergeCell ref="E23:F23"/>
    <mergeCell ref="M10:N10"/>
    <mergeCell ref="A2:F2"/>
    <mergeCell ref="A3:G3"/>
    <mergeCell ref="E4:H4"/>
    <mergeCell ref="E5:H5"/>
    <mergeCell ref="J4:K4"/>
    <mergeCell ref="J5:K5"/>
    <mergeCell ref="M4:N4"/>
    <mergeCell ref="M5:N5"/>
    <mergeCell ref="E6:F6"/>
    <mergeCell ref="G6:H6"/>
    <mergeCell ref="E7:F7"/>
    <mergeCell ref="G7:H7"/>
    <mergeCell ref="E9:F9"/>
    <mergeCell ref="G9:H9"/>
  </mergeCells>
  <dataValidations count="2">
    <dataValidation type="list" allowBlank="1" showInputMessage="1" sqref="E35 J35:K35 M35:N35" xr:uid="{CD82B3C7-CF1A-43F7-82D8-05CDE147F414}">
      <formula1>VisionFrequency</formula1>
    </dataValidation>
    <dataValidation type="list" allowBlank="1" showInputMessage="1" sqref="E9:H10 J9:K10 M9:N10" xr:uid="{481D0F5F-7D97-4FC3-8CC0-8DCE6AFD1EBA}">
      <formula1>#REF!</formula1>
    </dataValidation>
  </dataValidations>
  <printOptions horizontalCentered="1" verticalCentered="1"/>
  <pageMargins left="0" right="0" top="0" bottom="0" header="0" footer="0"/>
  <pageSetup paperSize="5" scale="86" orientation="landscape"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7F2F2-5185-4DB5-925A-11913052D806}">
  <sheetPr>
    <pageSetUpPr fitToPage="1"/>
  </sheetPr>
  <dimension ref="A1:N52"/>
  <sheetViews>
    <sheetView showGridLines="0" view="pageBreakPreview" zoomScaleNormal="55" zoomScaleSheetLayoutView="100" workbookViewId="0">
      <selection sqref="A1:P1"/>
    </sheetView>
  </sheetViews>
  <sheetFormatPr defaultColWidth="9.140625" defaultRowHeight="12.75"/>
  <cols>
    <col min="1" max="1" width="48.5703125" style="273" customWidth="1"/>
    <col min="2" max="2" width="1.140625" style="273" customWidth="1"/>
    <col min="3" max="3" width="5.7109375" style="269" customWidth="1"/>
    <col min="4" max="5" width="16" style="274" customWidth="1"/>
    <col min="6" max="6" width="5.7109375" style="269" customWidth="1"/>
    <col min="7" max="8" width="16" style="274" customWidth="1"/>
    <col min="9" max="9" width="1.140625" style="273" customWidth="1"/>
    <col min="10" max="11" width="16" style="273" customWidth="1"/>
    <col min="12" max="12" width="1.140625" style="273" customWidth="1"/>
    <col min="13" max="14" width="16" style="273" customWidth="1"/>
    <col min="15" max="16384" width="9.140625" style="273"/>
  </cols>
  <sheetData>
    <row r="1" spans="1:14" s="297" customFormat="1" ht="22.5">
      <c r="A1" s="998" t="s">
        <v>200</v>
      </c>
      <c r="B1" s="998"/>
      <c r="C1" s="998"/>
      <c r="D1" s="998"/>
      <c r="E1" s="998"/>
      <c r="F1" s="998"/>
      <c r="G1" s="998"/>
      <c r="H1" s="998"/>
      <c r="I1" s="998"/>
      <c r="J1" s="998"/>
      <c r="K1" s="998"/>
      <c r="L1" s="998"/>
      <c r="M1" s="998"/>
      <c r="N1" s="998"/>
    </row>
    <row r="2" spans="1:14" s="300" customFormat="1" ht="17.100000000000001" customHeight="1">
      <c r="A2" s="1161" t="str">
        <f>'Marketing Summary'!A2</f>
        <v>HENDRY COUNTY SCHOOL DISTRICT</v>
      </c>
      <c r="B2" s="1161"/>
      <c r="C2" s="1161"/>
      <c r="D2" s="1161"/>
      <c r="E2" s="1161"/>
      <c r="F2" s="298"/>
      <c r="G2" s="298"/>
      <c r="H2" s="298"/>
      <c r="I2" s="298"/>
      <c r="J2" s="298"/>
      <c r="K2" s="298"/>
      <c r="L2" s="298"/>
      <c r="M2" s="299"/>
    </row>
    <row r="3" spans="1:14" s="300" customFormat="1" ht="17.100000000000001" customHeight="1">
      <c r="A3" s="1161" t="str">
        <f>'Marketing Summary'!A3</f>
        <v>JANUARY 1, 2027 - DECEMBER 31, 2027</v>
      </c>
      <c r="B3" s="1161"/>
      <c r="C3" s="1161"/>
      <c r="D3" s="1161"/>
      <c r="E3" s="1161"/>
      <c r="F3" s="301"/>
      <c r="G3" s="298"/>
      <c r="H3" s="298"/>
      <c r="I3" s="298"/>
      <c r="J3" s="298"/>
      <c r="K3" s="298"/>
      <c r="L3" s="298"/>
      <c r="M3" s="299"/>
    </row>
    <row r="4" spans="1:14" s="362" customFormat="1" ht="20.100000000000001" customHeight="1">
      <c r="A4" s="361" t="s">
        <v>168</v>
      </c>
      <c r="B4" s="272"/>
      <c r="C4" s="263"/>
      <c r="D4" s="1181" t="s">
        <v>22</v>
      </c>
      <c r="E4" s="1182"/>
      <c r="F4" s="1182"/>
      <c r="G4" s="1182"/>
      <c r="H4" s="1183"/>
      <c r="I4" s="272"/>
      <c r="J4" s="1181" t="s">
        <v>8</v>
      </c>
      <c r="K4" s="1182"/>
      <c r="L4" s="1182"/>
      <c r="M4" s="1182"/>
      <c r="N4" s="1183"/>
    </row>
    <row r="5" spans="1:14" s="362" customFormat="1" ht="20.100000000000001" customHeight="1">
      <c r="A5" s="363" t="s">
        <v>5</v>
      </c>
      <c r="B5" s="272"/>
      <c r="C5" s="263"/>
      <c r="D5" s="1184" t="s">
        <v>37</v>
      </c>
      <c r="E5" s="1185"/>
      <c r="F5" s="1185"/>
      <c r="G5" s="1185"/>
      <c r="H5" s="1186"/>
      <c r="I5" s="272"/>
      <c r="J5" s="1184" t="s">
        <v>37</v>
      </c>
      <c r="K5" s="1185"/>
      <c r="L5" s="1185"/>
      <c r="M5" s="1185"/>
      <c r="N5" s="1186"/>
    </row>
    <row r="6" spans="1:14" ht="15" customHeight="1">
      <c r="A6" s="630" t="s">
        <v>540</v>
      </c>
      <c r="B6" s="699"/>
      <c r="C6" s="631"/>
      <c r="D6" s="700" t="s">
        <v>42</v>
      </c>
      <c r="E6" s="701" t="s">
        <v>70</v>
      </c>
      <c r="F6" s="631"/>
      <c r="G6" s="700" t="s">
        <v>42</v>
      </c>
      <c r="H6" s="701" t="s">
        <v>70</v>
      </c>
      <c r="I6" s="699"/>
      <c r="J6" s="702" t="s">
        <v>42</v>
      </c>
      <c r="K6" s="703" t="s">
        <v>70</v>
      </c>
      <c r="L6" s="699"/>
      <c r="M6" s="702" t="s">
        <v>42</v>
      </c>
      <c r="N6" s="703" t="s">
        <v>70</v>
      </c>
    </row>
    <row r="7" spans="1:14" ht="15" customHeight="1">
      <c r="A7" s="674" t="s">
        <v>170</v>
      </c>
      <c r="B7" s="699"/>
      <c r="C7" s="631"/>
      <c r="D7" s="704"/>
      <c r="E7" s="704"/>
      <c r="F7" s="631"/>
      <c r="G7" s="704"/>
      <c r="H7" s="704"/>
      <c r="I7" s="705"/>
      <c r="J7" s="704"/>
      <c r="K7" s="704"/>
      <c r="L7" s="706"/>
      <c r="M7" s="704"/>
      <c r="N7" s="704"/>
    </row>
    <row r="8" spans="1:14" ht="15" customHeight="1">
      <c r="A8" s="689" t="s">
        <v>539</v>
      </c>
      <c r="B8" s="699"/>
      <c r="C8" s="631"/>
      <c r="D8" s="707"/>
      <c r="E8" s="707"/>
      <c r="F8" s="631"/>
      <c r="G8" s="707"/>
      <c r="H8" s="707"/>
      <c r="I8" s="705"/>
      <c r="J8" s="707"/>
      <c r="K8" s="707"/>
      <c r="L8" s="706"/>
      <c r="M8" s="707"/>
      <c r="N8" s="707"/>
    </row>
    <row r="9" spans="1:14" ht="15" customHeight="1">
      <c r="A9" s="674" t="s">
        <v>172</v>
      </c>
      <c r="B9" s="699"/>
      <c r="C9" s="631"/>
      <c r="D9" s="985" t="s">
        <v>470</v>
      </c>
      <c r="E9" s="985"/>
      <c r="F9" s="631"/>
      <c r="G9" s="985" t="s">
        <v>470</v>
      </c>
      <c r="H9" s="985"/>
      <c r="I9" s="705"/>
      <c r="J9" s="985" t="s">
        <v>470</v>
      </c>
      <c r="K9" s="985"/>
      <c r="L9" s="706"/>
      <c r="M9" s="985" t="s">
        <v>470</v>
      </c>
      <c r="N9" s="985"/>
    </row>
    <row r="10" spans="1:14" ht="15" customHeight="1">
      <c r="A10" s="674" t="s">
        <v>173</v>
      </c>
      <c r="B10" s="699"/>
      <c r="C10" s="631"/>
      <c r="D10" s="985" t="s">
        <v>470</v>
      </c>
      <c r="E10" s="985"/>
      <c r="F10" s="631"/>
      <c r="G10" s="985" t="s">
        <v>470</v>
      </c>
      <c r="H10" s="985"/>
      <c r="I10" s="705"/>
      <c r="J10" s="985" t="s">
        <v>470</v>
      </c>
      <c r="K10" s="985"/>
      <c r="L10" s="706"/>
      <c r="M10" s="985" t="s">
        <v>470</v>
      </c>
      <c r="N10" s="985"/>
    </row>
    <row r="11" spans="1:14" ht="15" customHeight="1">
      <c r="A11" s="708" t="s">
        <v>120</v>
      </c>
      <c r="B11" s="699"/>
      <c r="C11" s="631"/>
      <c r="D11" s="707"/>
      <c r="E11" s="707"/>
      <c r="F11" s="631"/>
      <c r="G11" s="707"/>
      <c r="H11" s="707"/>
      <c r="I11" s="705"/>
      <c r="J11" s="707"/>
      <c r="K11" s="707"/>
      <c r="L11" s="706"/>
      <c r="M11" s="707"/>
      <c r="N11" s="707"/>
    </row>
    <row r="12" spans="1:14" ht="15" customHeight="1">
      <c r="A12" s="674" t="s">
        <v>174</v>
      </c>
      <c r="B12" s="699"/>
      <c r="C12" s="631"/>
      <c r="D12" s="709">
        <v>1</v>
      </c>
      <c r="E12" s="709">
        <v>1</v>
      </c>
      <c r="F12" s="710"/>
      <c r="G12" s="709">
        <v>1</v>
      </c>
      <c r="H12" s="709">
        <v>0.8</v>
      </c>
      <c r="I12" s="705"/>
      <c r="J12" s="709">
        <v>1</v>
      </c>
      <c r="K12" s="709">
        <v>1</v>
      </c>
      <c r="L12" s="706"/>
      <c r="M12" s="709">
        <v>1</v>
      </c>
      <c r="N12" s="709">
        <v>0.8</v>
      </c>
    </row>
    <row r="13" spans="1:14" ht="15" customHeight="1">
      <c r="A13" s="674" t="s">
        <v>175</v>
      </c>
      <c r="B13" s="699"/>
      <c r="C13" s="631"/>
      <c r="D13" s="709">
        <f>D12</f>
        <v>1</v>
      </c>
      <c r="E13" s="709">
        <f>E12</f>
        <v>1</v>
      </c>
      <c r="F13" s="710"/>
      <c r="G13" s="709">
        <f>G12</f>
        <v>1</v>
      </c>
      <c r="H13" s="709">
        <f>H12</f>
        <v>0.8</v>
      </c>
      <c r="I13" s="705"/>
      <c r="J13" s="709">
        <f>J12</f>
        <v>1</v>
      </c>
      <c r="K13" s="709">
        <f>K12</f>
        <v>1</v>
      </c>
      <c r="L13" s="706"/>
      <c r="M13" s="709">
        <f>M12</f>
        <v>1</v>
      </c>
      <c r="N13" s="709">
        <f>N12</f>
        <v>0.8</v>
      </c>
    </row>
    <row r="14" spans="1:14" ht="15" customHeight="1">
      <c r="A14" s="674" t="s">
        <v>176</v>
      </c>
      <c r="B14" s="699"/>
      <c r="C14" s="631"/>
      <c r="D14" s="709">
        <f t="shared" ref="D14:D17" si="0">D13</f>
        <v>1</v>
      </c>
      <c r="E14" s="709">
        <f t="shared" ref="E14:E17" si="1">E13</f>
        <v>1</v>
      </c>
      <c r="F14" s="710"/>
      <c r="G14" s="709">
        <f t="shared" ref="G14:G17" si="2">G13</f>
        <v>1</v>
      </c>
      <c r="H14" s="709">
        <f t="shared" ref="H14:H17" si="3">H13</f>
        <v>0.8</v>
      </c>
      <c r="I14" s="705"/>
      <c r="J14" s="709">
        <f t="shared" ref="J14:J17" si="4">J13</f>
        <v>1</v>
      </c>
      <c r="K14" s="709">
        <f t="shared" ref="K14:K17" si="5">K13</f>
        <v>1</v>
      </c>
      <c r="L14" s="706"/>
      <c r="M14" s="709">
        <f t="shared" ref="M14:M17" si="6">M13</f>
        <v>1</v>
      </c>
      <c r="N14" s="709">
        <f t="shared" ref="N14:N17" si="7">N13</f>
        <v>0.8</v>
      </c>
    </row>
    <row r="15" spans="1:14" ht="15" customHeight="1">
      <c r="A15" s="674" t="s">
        <v>177</v>
      </c>
      <c r="B15" s="699"/>
      <c r="C15" s="631"/>
      <c r="D15" s="709">
        <f t="shared" si="0"/>
        <v>1</v>
      </c>
      <c r="E15" s="709">
        <f t="shared" si="1"/>
        <v>1</v>
      </c>
      <c r="F15" s="710"/>
      <c r="G15" s="709">
        <f t="shared" si="2"/>
        <v>1</v>
      </c>
      <c r="H15" s="709">
        <f t="shared" si="3"/>
        <v>0.8</v>
      </c>
      <c r="I15" s="705"/>
      <c r="J15" s="709">
        <f t="shared" si="4"/>
        <v>1</v>
      </c>
      <c r="K15" s="709">
        <f t="shared" si="5"/>
        <v>1</v>
      </c>
      <c r="L15" s="706"/>
      <c r="M15" s="709">
        <f t="shared" si="6"/>
        <v>1</v>
      </c>
      <c r="N15" s="709">
        <f t="shared" si="7"/>
        <v>0.8</v>
      </c>
    </row>
    <row r="16" spans="1:14" ht="15" customHeight="1">
      <c r="A16" s="674" t="s">
        <v>178</v>
      </c>
      <c r="B16" s="699"/>
      <c r="C16" s="631"/>
      <c r="D16" s="709">
        <f t="shared" si="0"/>
        <v>1</v>
      </c>
      <c r="E16" s="709">
        <f t="shared" si="1"/>
        <v>1</v>
      </c>
      <c r="F16" s="710"/>
      <c r="G16" s="709">
        <f t="shared" si="2"/>
        <v>1</v>
      </c>
      <c r="H16" s="709">
        <f t="shared" si="3"/>
        <v>0.8</v>
      </c>
      <c r="I16" s="705"/>
      <c r="J16" s="709">
        <f t="shared" si="4"/>
        <v>1</v>
      </c>
      <c r="K16" s="709">
        <f t="shared" si="5"/>
        <v>1</v>
      </c>
      <c r="L16" s="706"/>
      <c r="M16" s="709">
        <f t="shared" si="6"/>
        <v>1</v>
      </c>
      <c r="N16" s="709">
        <f t="shared" si="7"/>
        <v>0.8</v>
      </c>
    </row>
    <row r="17" spans="1:14" ht="15" customHeight="1">
      <c r="A17" s="674" t="s">
        <v>179</v>
      </c>
      <c r="B17" s="699"/>
      <c r="C17" s="631"/>
      <c r="D17" s="709">
        <f t="shared" si="0"/>
        <v>1</v>
      </c>
      <c r="E17" s="709">
        <f t="shared" si="1"/>
        <v>1</v>
      </c>
      <c r="F17" s="710"/>
      <c r="G17" s="709">
        <f t="shared" si="2"/>
        <v>1</v>
      </c>
      <c r="H17" s="709">
        <f t="shared" si="3"/>
        <v>0.8</v>
      </c>
      <c r="I17" s="705"/>
      <c r="J17" s="709">
        <f t="shared" si="4"/>
        <v>1</v>
      </c>
      <c r="K17" s="709">
        <f t="shared" si="5"/>
        <v>1</v>
      </c>
      <c r="L17" s="706"/>
      <c r="M17" s="709">
        <f t="shared" si="6"/>
        <v>1</v>
      </c>
      <c r="N17" s="709">
        <f t="shared" si="7"/>
        <v>0.8</v>
      </c>
    </row>
    <row r="18" spans="1:14" ht="15" customHeight="1">
      <c r="A18" s="689" t="s">
        <v>180</v>
      </c>
      <c r="B18" s="699"/>
      <c r="C18" s="631"/>
      <c r="D18" s="711"/>
      <c r="E18" s="711"/>
      <c r="F18" s="710"/>
      <c r="G18" s="711"/>
      <c r="H18" s="711"/>
      <c r="I18" s="705"/>
      <c r="J18" s="711"/>
      <c r="K18" s="711"/>
      <c r="L18" s="706"/>
      <c r="M18" s="711"/>
      <c r="N18" s="711"/>
    </row>
    <row r="19" spans="1:14" ht="15" customHeight="1">
      <c r="A19" s="674" t="s">
        <v>181</v>
      </c>
      <c r="B19" s="699"/>
      <c r="C19" s="631"/>
      <c r="D19" s="709">
        <v>0.8</v>
      </c>
      <c r="E19" s="709">
        <v>0.6</v>
      </c>
      <c r="F19" s="710"/>
      <c r="G19" s="709">
        <v>0.5</v>
      </c>
      <c r="H19" s="709">
        <v>0.5</v>
      </c>
      <c r="I19" s="705"/>
      <c r="J19" s="709">
        <v>0.8</v>
      </c>
      <c r="K19" s="709">
        <v>0.6</v>
      </c>
      <c r="L19" s="706"/>
      <c r="M19" s="709">
        <v>0.5</v>
      </c>
      <c r="N19" s="709">
        <v>0.5</v>
      </c>
    </row>
    <row r="20" spans="1:14" ht="15" customHeight="1">
      <c r="A20" s="674" t="s">
        <v>182</v>
      </c>
      <c r="B20" s="699"/>
      <c r="C20" s="631"/>
      <c r="D20" s="709">
        <f>D19</f>
        <v>0.8</v>
      </c>
      <c r="E20" s="709">
        <f>E19</f>
        <v>0.6</v>
      </c>
      <c r="F20" s="710"/>
      <c r="G20" s="709">
        <f>G19</f>
        <v>0.5</v>
      </c>
      <c r="H20" s="709">
        <f>H19</f>
        <v>0.5</v>
      </c>
      <c r="I20" s="705"/>
      <c r="J20" s="709">
        <f>J19</f>
        <v>0.8</v>
      </c>
      <c r="K20" s="709">
        <f>K19</f>
        <v>0.6</v>
      </c>
      <c r="L20" s="706"/>
      <c r="M20" s="709">
        <f>M19</f>
        <v>0.5</v>
      </c>
      <c r="N20" s="709">
        <f>N19</f>
        <v>0.5</v>
      </c>
    </row>
    <row r="21" spans="1:14" ht="15" customHeight="1">
      <c r="A21" s="674" t="s">
        <v>183</v>
      </c>
      <c r="B21" s="699"/>
      <c r="C21" s="631"/>
      <c r="D21" s="709">
        <f t="shared" ref="D21:D23" si="8">D20</f>
        <v>0.8</v>
      </c>
      <c r="E21" s="709">
        <f t="shared" ref="E21:E23" si="9">E20</f>
        <v>0.6</v>
      </c>
      <c r="F21" s="710"/>
      <c r="G21" s="709">
        <f t="shared" ref="G21:G23" si="10">G20</f>
        <v>0.5</v>
      </c>
      <c r="H21" s="709">
        <f t="shared" ref="H21:H23" si="11">H20</f>
        <v>0.5</v>
      </c>
      <c r="I21" s="705"/>
      <c r="J21" s="709">
        <f t="shared" ref="J21:J23" si="12">J20</f>
        <v>0.8</v>
      </c>
      <c r="K21" s="709">
        <f t="shared" ref="K21:K23" si="13">K20</f>
        <v>0.6</v>
      </c>
      <c r="L21" s="706"/>
      <c r="M21" s="709">
        <f t="shared" ref="M21:M23" si="14">M20</f>
        <v>0.5</v>
      </c>
      <c r="N21" s="709">
        <f t="shared" ref="N21:N23" si="15">N20</f>
        <v>0.5</v>
      </c>
    </row>
    <row r="22" spans="1:14" ht="15" customHeight="1">
      <c r="A22" s="674" t="s">
        <v>184</v>
      </c>
      <c r="B22" s="699"/>
      <c r="C22" s="631"/>
      <c r="D22" s="709">
        <f t="shared" si="8"/>
        <v>0.8</v>
      </c>
      <c r="E22" s="709">
        <f t="shared" si="9"/>
        <v>0.6</v>
      </c>
      <c r="F22" s="710"/>
      <c r="G22" s="709">
        <f t="shared" si="10"/>
        <v>0.5</v>
      </c>
      <c r="H22" s="709">
        <f t="shared" si="11"/>
        <v>0.5</v>
      </c>
      <c r="I22" s="705"/>
      <c r="J22" s="709">
        <f t="shared" si="12"/>
        <v>0.8</v>
      </c>
      <c r="K22" s="709">
        <f t="shared" si="13"/>
        <v>0.6</v>
      </c>
      <c r="L22" s="706"/>
      <c r="M22" s="709">
        <f t="shared" si="14"/>
        <v>0.5</v>
      </c>
      <c r="N22" s="709">
        <f t="shared" si="15"/>
        <v>0.5</v>
      </c>
    </row>
    <row r="23" spans="1:14" ht="15" customHeight="1">
      <c r="A23" s="674" t="s">
        <v>185</v>
      </c>
      <c r="B23" s="699"/>
      <c r="C23" s="631"/>
      <c r="D23" s="709">
        <f t="shared" si="8"/>
        <v>0.8</v>
      </c>
      <c r="E23" s="709">
        <f t="shared" si="9"/>
        <v>0.6</v>
      </c>
      <c r="F23" s="710"/>
      <c r="G23" s="709">
        <f t="shared" si="10"/>
        <v>0.5</v>
      </c>
      <c r="H23" s="709">
        <f t="shared" si="11"/>
        <v>0.5</v>
      </c>
      <c r="I23" s="705"/>
      <c r="J23" s="709">
        <f t="shared" si="12"/>
        <v>0.8</v>
      </c>
      <c r="K23" s="709">
        <f t="shared" si="13"/>
        <v>0.6</v>
      </c>
      <c r="L23" s="706"/>
      <c r="M23" s="709">
        <f t="shared" si="14"/>
        <v>0.5</v>
      </c>
      <c r="N23" s="709">
        <f t="shared" si="15"/>
        <v>0.5</v>
      </c>
    </row>
    <row r="24" spans="1:14" ht="15" customHeight="1">
      <c r="A24" s="689" t="s">
        <v>186</v>
      </c>
      <c r="B24" s="699"/>
      <c r="C24" s="631"/>
      <c r="D24" s="711"/>
      <c r="E24" s="711"/>
      <c r="F24" s="710"/>
      <c r="G24" s="711"/>
      <c r="H24" s="711"/>
      <c r="I24" s="705"/>
      <c r="J24" s="711"/>
      <c r="K24" s="711"/>
      <c r="L24" s="706"/>
      <c r="M24" s="711"/>
      <c r="N24" s="711"/>
    </row>
    <row r="25" spans="1:14" ht="15" customHeight="1">
      <c r="A25" s="674" t="s">
        <v>187</v>
      </c>
      <c r="B25" s="699"/>
      <c r="C25" s="631"/>
      <c r="D25" s="709">
        <v>0.5</v>
      </c>
      <c r="E25" s="709">
        <v>0.5</v>
      </c>
      <c r="F25" s="710"/>
      <c r="G25" s="709">
        <v>0.5</v>
      </c>
      <c r="H25" s="709">
        <v>0.5</v>
      </c>
      <c r="I25" s="705"/>
      <c r="J25" s="709">
        <v>0.5</v>
      </c>
      <c r="K25" s="709">
        <v>0.5</v>
      </c>
      <c r="L25" s="706"/>
      <c r="M25" s="709">
        <v>0.5</v>
      </c>
      <c r="N25" s="709">
        <v>0.5</v>
      </c>
    </row>
    <row r="26" spans="1:14" ht="15" customHeight="1">
      <c r="A26" s="674" t="s">
        <v>188</v>
      </c>
      <c r="B26" s="699"/>
      <c r="C26" s="631"/>
      <c r="D26" s="709">
        <f>D25</f>
        <v>0.5</v>
      </c>
      <c r="E26" s="709">
        <f>E25</f>
        <v>0.5</v>
      </c>
      <c r="F26" s="710"/>
      <c r="G26" s="709">
        <f>G25</f>
        <v>0.5</v>
      </c>
      <c r="H26" s="709">
        <f>H25</f>
        <v>0.5</v>
      </c>
      <c r="I26" s="705"/>
      <c r="J26" s="709">
        <f>J25</f>
        <v>0.5</v>
      </c>
      <c r="K26" s="709">
        <f>K25</f>
        <v>0.5</v>
      </c>
      <c r="L26" s="706"/>
      <c r="M26" s="709">
        <f>M25</f>
        <v>0.5</v>
      </c>
      <c r="N26" s="709">
        <f>N25</f>
        <v>0.5</v>
      </c>
    </row>
    <row r="27" spans="1:14" ht="15" customHeight="1">
      <c r="A27" s="674" t="s">
        <v>189</v>
      </c>
      <c r="B27" s="699"/>
      <c r="C27" s="631"/>
      <c r="D27" s="709">
        <f t="shared" ref="D27:D28" si="16">D26</f>
        <v>0.5</v>
      </c>
      <c r="E27" s="709">
        <f t="shared" ref="E27:E28" si="17">E26</f>
        <v>0.5</v>
      </c>
      <c r="F27" s="710"/>
      <c r="G27" s="709">
        <f t="shared" ref="G27:G28" si="18">G26</f>
        <v>0.5</v>
      </c>
      <c r="H27" s="709">
        <f t="shared" ref="H27:H28" si="19">H26</f>
        <v>0.5</v>
      </c>
      <c r="I27" s="705"/>
      <c r="J27" s="709">
        <f t="shared" ref="J27:J28" si="20">J26</f>
        <v>0.5</v>
      </c>
      <c r="K27" s="709">
        <f t="shared" ref="K27:K28" si="21">K26</f>
        <v>0.5</v>
      </c>
      <c r="L27" s="706"/>
      <c r="M27" s="709">
        <f t="shared" ref="M27:M28" si="22">M26</f>
        <v>0.5</v>
      </c>
      <c r="N27" s="709">
        <f t="shared" ref="N27:N28" si="23">N26</f>
        <v>0.5</v>
      </c>
    </row>
    <row r="28" spans="1:14" ht="15" customHeight="1">
      <c r="A28" s="712" t="s">
        <v>190</v>
      </c>
      <c r="B28" s="699"/>
      <c r="C28" s="631"/>
      <c r="D28" s="709">
        <f t="shared" si="16"/>
        <v>0.5</v>
      </c>
      <c r="E28" s="709">
        <f t="shared" si="17"/>
        <v>0.5</v>
      </c>
      <c r="F28" s="710"/>
      <c r="G28" s="709">
        <f t="shared" si="18"/>
        <v>0.5</v>
      </c>
      <c r="H28" s="709">
        <f t="shared" si="19"/>
        <v>0.5</v>
      </c>
      <c r="I28" s="705"/>
      <c r="J28" s="709">
        <f t="shared" si="20"/>
        <v>0.5</v>
      </c>
      <c r="K28" s="709">
        <f t="shared" si="21"/>
        <v>0.5</v>
      </c>
      <c r="L28" s="706"/>
      <c r="M28" s="709">
        <f t="shared" si="22"/>
        <v>0.5</v>
      </c>
      <c r="N28" s="709">
        <f t="shared" si="23"/>
        <v>0.5</v>
      </c>
    </row>
    <row r="29" spans="1:14" ht="15" customHeight="1">
      <c r="A29" s="708" t="s">
        <v>191</v>
      </c>
      <c r="B29" s="699"/>
      <c r="C29" s="631"/>
      <c r="D29" s="711"/>
      <c r="E29" s="711"/>
      <c r="F29" s="710"/>
      <c r="G29" s="711"/>
      <c r="H29" s="711"/>
      <c r="I29" s="705"/>
      <c r="J29" s="707"/>
      <c r="K29" s="707"/>
      <c r="L29" s="706"/>
      <c r="M29" s="707"/>
      <c r="N29" s="707"/>
    </row>
    <row r="30" spans="1:14" ht="15" customHeight="1">
      <c r="A30" s="690" t="s">
        <v>192</v>
      </c>
      <c r="B30" s="699"/>
      <c r="C30" s="631"/>
      <c r="D30" s="709">
        <v>0.5</v>
      </c>
      <c r="E30" s="709">
        <v>0.5</v>
      </c>
      <c r="F30" s="710"/>
      <c r="G30" s="709">
        <v>0.5</v>
      </c>
      <c r="H30" s="709">
        <v>0.5</v>
      </c>
      <c r="I30" s="705"/>
      <c r="J30" s="656">
        <v>0.5</v>
      </c>
      <c r="K30" s="656">
        <v>0.5</v>
      </c>
      <c r="L30" s="706"/>
      <c r="M30" s="656">
        <v>0.5</v>
      </c>
      <c r="N30" s="656">
        <v>0.5</v>
      </c>
    </row>
    <row r="31" spans="1:14" ht="15" customHeight="1">
      <c r="A31" s="690" t="s">
        <v>193</v>
      </c>
      <c r="B31" s="699"/>
      <c r="C31" s="631"/>
      <c r="D31" s="704"/>
      <c r="E31" s="704"/>
      <c r="F31" s="675"/>
      <c r="G31" s="704"/>
      <c r="H31" s="704"/>
      <c r="I31" s="705"/>
      <c r="J31" s="713"/>
      <c r="K31" s="704"/>
      <c r="L31" s="706"/>
      <c r="M31" s="704"/>
      <c r="N31" s="704"/>
    </row>
    <row r="32" spans="1:14" ht="5.0999999999999996" customHeight="1">
      <c r="A32" s="693"/>
      <c r="B32" s="699"/>
      <c r="C32" s="631"/>
      <c r="D32" s="662"/>
      <c r="E32" s="662"/>
      <c r="F32" s="631"/>
      <c r="G32" s="714"/>
      <c r="H32" s="714"/>
      <c r="I32" s="705"/>
      <c r="J32" s="714"/>
      <c r="K32" s="714"/>
      <c r="L32" s="705"/>
      <c r="M32" s="714"/>
      <c r="N32" s="714"/>
    </row>
    <row r="33" spans="1:14" ht="15" customHeight="1">
      <c r="A33" s="630" t="s">
        <v>194</v>
      </c>
      <c r="B33" s="715"/>
      <c r="C33" s="632"/>
      <c r="D33" s="1178"/>
      <c r="E33" s="1180"/>
      <c r="F33" s="632"/>
      <c r="G33" s="1178"/>
      <c r="H33" s="1180"/>
      <c r="I33" s="715"/>
      <c r="J33" s="1178"/>
      <c r="K33" s="1180"/>
      <c r="L33" s="715"/>
      <c r="M33" s="1178"/>
      <c r="N33" s="1180"/>
    </row>
    <row r="34" spans="1:14" ht="5.0999999999999996" customHeight="1">
      <c r="A34" s="693"/>
      <c r="B34" s="699"/>
      <c r="C34" s="631"/>
      <c r="D34" s="662"/>
      <c r="E34" s="662"/>
      <c r="F34" s="631"/>
      <c r="G34" s="662"/>
      <c r="H34" s="662"/>
      <c r="I34" s="699"/>
      <c r="J34" s="662"/>
      <c r="K34" s="662"/>
      <c r="L34" s="699"/>
      <c r="M34" s="662"/>
      <c r="N34" s="662"/>
    </row>
    <row r="35" spans="1:14" ht="15" customHeight="1">
      <c r="A35" s="630" t="s">
        <v>166</v>
      </c>
      <c r="B35" s="715"/>
      <c r="C35" s="632"/>
      <c r="D35" s="1178"/>
      <c r="E35" s="1179"/>
      <c r="F35" s="1179"/>
      <c r="G35" s="1179"/>
      <c r="H35" s="1180"/>
      <c r="I35" s="715"/>
      <c r="J35" s="1178"/>
      <c r="K35" s="1179"/>
      <c r="L35" s="1179"/>
      <c r="M35" s="1179"/>
      <c r="N35" s="1180"/>
    </row>
    <row r="36" spans="1:14" ht="5.0999999999999996" customHeight="1">
      <c r="A36" s="693"/>
      <c r="B36" s="699"/>
      <c r="C36" s="631"/>
      <c r="D36" s="662"/>
      <c r="E36" s="662"/>
      <c r="F36" s="631"/>
      <c r="G36" s="662"/>
      <c r="H36" s="662"/>
      <c r="I36" s="699"/>
      <c r="J36" s="662"/>
      <c r="K36" s="662"/>
      <c r="L36" s="699"/>
      <c r="M36" s="662"/>
      <c r="N36" s="662"/>
    </row>
    <row r="37" spans="1:14" ht="15" customHeight="1">
      <c r="A37" s="630" t="s">
        <v>74</v>
      </c>
      <c r="B37" s="716"/>
      <c r="C37" s="671" t="s">
        <v>6</v>
      </c>
      <c r="D37" s="1188" t="str">
        <f>D4</f>
        <v>Current / Renewal</v>
      </c>
      <c r="E37" s="1189"/>
      <c r="F37" s="671" t="s">
        <v>6</v>
      </c>
      <c r="G37" s="1188" t="str">
        <f>D4</f>
        <v>Current / Renewal</v>
      </c>
      <c r="H37" s="1189"/>
      <c r="I37" s="715"/>
      <c r="J37" s="1188" t="str">
        <f>J4</f>
        <v>Option 1</v>
      </c>
      <c r="K37" s="1189"/>
      <c r="L37" s="715"/>
      <c r="M37" s="1188" t="str">
        <f>J4</f>
        <v>Option 1</v>
      </c>
      <c r="N37" s="1189"/>
    </row>
    <row r="38" spans="1:14" ht="15" customHeight="1">
      <c r="A38" s="712" t="s">
        <v>75</v>
      </c>
      <c r="B38" s="717"/>
      <c r="C38" s="672">
        <v>0</v>
      </c>
      <c r="D38" s="1193"/>
      <c r="E38" s="1194"/>
      <c r="F38" s="672">
        <v>0</v>
      </c>
      <c r="G38" s="1195"/>
      <c r="H38" s="1196"/>
      <c r="I38" s="718"/>
      <c r="J38" s="1187"/>
      <c r="K38" s="1187"/>
      <c r="L38" s="718"/>
      <c r="M38" s="1187"/>
      <c r="N38" s="1187"/>
    </row>
    <row r="39" spans="1:14" ht="15" customHeight="1">
      <c r="A39" s="712" t="s">
        <v>76</v>
      </c>
      <c r="B39" s="717"/>
      <c r="C39" s="672">
        <v>0</v>
      </c>
      <c r="D39" s="1193"/>
      <c r="E39" s="1194"/>
      <c r="F39" s="672">
        <v>0</v>
      </c>
      <c r="G39" s="1195"/>
      <c r="H39" s="1196"/>
      <c r="I39" s="718"/>
      <c r="J39" s="1187"/>
      <c r="K39" s="1187"/>
      <c r="L39" s="718"/>
      <c r="M39" s="1187"/>
      <c r="N39" s="1187"/>
    </row>
    <row r="40" spans="1:14" ht="15" customHeight="1">
      <c r="A40" s="712" t="s">
        <v>77</v>
      </c>
      <c r="B40" s="717"/>
      <c r="C40" s="672">
        <v>0</v>
      </c>
      <c r="D40" s="1193"/>
      <c r="E40" s="1194"/>
      <c r="F40" s="672">
        <v>0</v>
      </c>
      <c r="G40" s="1195"/>
      <c r="H40" s="1196"/>
      <c r="I40" s="718"/>
      <c r="J40" s="1187"/>
      <c r="K40" s="1187"/>
      <c r="L40" s="718"/>
      <c r="M40" s="1187"/>
      <c r="N40" s="1187"/>
    </row>
    <row r="41" spans="1:14" ht="15" customHeight="1">
      <c r="A41" s="712" t="s">
        <v>78</v>
      </c>
      <c r="B41" s="717"/>
      <c r="C41" s="672">
        <v>0</v>
      </c>
      <c r="D41" s="1193"/>
      <c r="E41" s="1194"/>
      <c r="F41" s="672">
        <v>0</v>
      </c>
      <c r="G41" s="1195"/>
      <c r="H41" s="1196"/>
      <c r="I41" s="719"/>
      <c r="J41" s="1187"/>
      <c r="K41" s="1187"/>
      <c r="L41" s="719"/>
      <c r="M41" s="1187"/>
      <c r="N41" s="1187"/>
    </row>
    <row r="42" spans="1:14" ht="15" customHeight="1">
      <c r="A42" s="699"/>
      <c r="B42" s="717"/>
      <c r="C42" s="673">
        <f>SUM(C38:C41)</f>
        <v>0</v>
      </c>
      <c r="D42" s="720"/>
      <c r="E42" s="721"/>
      <c r="F42" s="673">
        <f>SUM(F38:F41)</f>
        <v>0</v>
      </c>
      <c r="G42" s="720"/>
      <c r="H42" s="721"/>
      <c r="I42" s="722"/>
      <c r="J42" s="723"/>
      <c r="K42" s="723"/>
      <c r="L42" s="722"/>
      <c r="M42" s="723"/>
      <c r="N42" s="723"/>
    </row>
    <row r="43" spans="1:14" ht="15">
      <c r="A43" s="724" t="s">
        <v>79</v>
      </c>
      <c r="B43" s="722"/>
      <c r="C43" s="627"/>
      <c r="D43" s="1190">
        <f>SUMPRODUCT($C$38:$C$41,D38:D41)</f>
        <v>0</v>
      </c>
      <c r="E43" s="1191"/>
      <c r="F43" s="643"/>
      <c r="G43" s="1190">
        <f>SUMPRODUCT(F38:F41,G38:G41)</f>
        <v>0</v>
      </c>
      <c r="H43" s="1191"/>
      <c r="I43" s="718"/>
      <c r="J43" s="1190">
        <f>SUMPRODUCT($C$38:$C$41,J38:J41)</f>
        <v>0</v>
      </c>
      <c r="K43" s="1191"/>
      <c r="L43" s="718"/>
      <c r="M43" s="1190">
        <f>SUMPRODUCT($F$38:$F$41,M38:M41)</f>
        <v>0</v>
      </c>
      <c r="N43" s="1191"/>
    </row>
    <row r="44" spans="1:14" ht="15">
      <c r="A44" s="695" t="s">
        <v>80</v>
      </c>
      <c r="B44" s="722"/>
      <c r="C44" s="627"/>
      <c r="D44" s="1190">
        <f>D43*12</f>
        <v>0</v>
      </c>
      <c r="E44" s="1191"/>
      <c r="F44" s="643"/>
      <c r="G44" s="1190">
        <f>G43*12</f>
        <v>0</v>
      </c>
      <c r="H44" s="1191"/>
      <c r="I44" s="718"/>
      <c r="J44" s="1192">
        <f>J43*12</f>
        <v>0</v>
      </c>
      <c r="K44" s="1192"/>
      <c r="L44" s="718"/>
      <c r="M44" s="1192">
        <f>M43*12</f>
        <v>0</v>
      </c>
      <c r="N44" s="1192"/>
    </row>
    <row r="45" spans="1:14" ht="15">
      <c r="A45" s="695" t="s">
        <v>82</v>
      </c>
      <c r="B45" s="722"/>
      <c r="C45" s="627"/>
      <c r="D45" s="725"/>
      <c r="E45" s="725"/>
      <c r="F45" s="627"/>
      <c r="G45" s="725"/>
      <c r="H45" s="725"/>
      <c r="I45" s="722"/>
      <c r="J45" s="1204" t="e">
        <f>J44/D44-1</f>
        <v>#DIV/0!</v>
      </c>
      <c r="K45" s="1204"/>
      <c r="L45" s="722"/>
      <c r="M45" s="1204" t="e">
        <f>M44/G44-1</f>
        <v>#DIV/0!</v>
      </c>
      <c r="N45" s="1204"/>
    </row>
    <row r="46" spans="1:14" ht="15">
      <c r="A46" s="373"/>
      <c r="B46" s="699"/>
      <c r="C46" s="631"/>
      <c r="D46" s="726"/>
      <c r="E46" s="726"/>
      <c r="F46" s="631"/>
      <c r="G46" s="726"/>
      <c r="H46" s="726"/>
      <c r="I46" s="699"/>
      <c r="J46" s="727"/>
      <c r="K46" s="727"/>
      <c r="L46" s="699"/>
      <c r="M46" s="727"/>
      <c r="N46" s="727"/>
    </row>
    <row r="47" spans="1:14" ht="15">
      <c r="A47" s="695" t="s">
        <v>201</v>
      </c>
      <c r="B47" s="699"/>
      <c r="C47" s="728"/>
      <c r="D47" s="1190">
        <f>D44+G44</f>
        <v>0</v>
      </c>
      <c r="E47" s="1200"/>
      <c r="F47" s="1200"/>
      <c r="G47" s="1200"/>
      <c r="H47" s="1191"/>
      <c r="I47" s="729"/>
      <c r="J47" s="1201">
        <f>J44+M44</f>
        <v>0</v>
      </c>
      <c r="K47" s="1202"/>
      <c r="L47" s="1202"/>
      <c r="M47" s="1202"/>
      <c r="N47" s="1203"/>
    </row>
    <row r="48" spans="1:14" ht="15">
      <c r="A48" s="373"/>
      <c r="B48" s="699"/>
      <c r="C48" s="699"/>
      <c r="D48" s="726"/>
      <c r="E48" s="726"/>
      <c r="F48" s="699"/>
      <c r="G48" s="726"/>
      <c r="H48" s="730"/>
      <c r="I48" s="699"/>
      <c r="J48" s="1198"/>
      <c r="K48" s="1198"/>
      <c r="L48" s="1198"/>
      <c r="M48" s="1198"/>
      <c r="N48" s="1198"/>
    </row>
    <row r="49" spans="1:14" ht="15">
      <c r="A49" s="695" t="s">
        <v>15</v>
      </c>
      <c r="B49" s="699"/>
      <c r="C49" s="698"/>
      <c r="D49" s="722"/>
      <c r="E49" s="731"/>
      <c r="F49" s="698"/>
      <c r="G49" s="722"/>
      <c r="H49" s="731"/>
      <c r="I49" s="699"/>
      <c r="J49" s="1199">
        <f>J47-D47</f>
        <v>0</v>
      </c>
      <c r="K49" s="1199"/>
      <c r="L49" s="1199"/>
      <c r="M49" s="1199"/>
      <c r="N49" s="1199"/>
    </row>
    <row r="50" spans="1:14" ht="15">
      <c r="A50" s="697" t="s">
        <v>16</v>
      </c>
      <c r="B50" s="699"/>
      <c r="C50" s="698"/>
      <c r="D50" s="722"/>
      <c r="E50" s="731"/>
      <c r="F50" s="698"/>
      <c r="G50" s="722"/>
      <c r="H50" s="731"/>
      <c r="I50" s="699"/>
      <c r="J50" s="1171" t="e">
        <f>J47/D47-1</f>
        <v>#DIV/0!</v>
      </c>
      <c r="K50" s="1172"/>
      <c r="L50" s="1172"/>
      <c r="M50" s="1172"/>
      <c r="N50" s="1173"/>
    </row>
    <row r="51" spans="1:14">
      <c r="A51" s="365"/>
      <c r="B51" s="366"/>
      <c r="D51" s="367"/>
      <c r="E51" s="367"/>
      <c r="G51" s="367"/>
      <c r="H51" s="367"/>
      <c r="I51" s="366"/>
      <c r="J51" s="366"/>
      <c r="K51" s="366"/>
      <c r="L51" s="366"/>
      <c r="M51" s="365"/>
      <c r="N51" s="365"/>
    </row>
    <row r="52" spans="1:14">
      <c r="A52" s="1197" t="s">
        <v>17</v>
      </c>
      <c r="B52" s="1197"/>
      <c r="C52" s="1197"/>
      <c r="D52" s="1197"/>
      <c r="E52" s="1197"/>
      <c r="F52" s="1197"/>
      <c r="G52" s="1197"/>
      <c r="H52" s="1197"/>
      <c r="I52" s="1197"/>
      <c r="J52" s="1197"/>
      <c r="K52" s="1197"/>
      <c r="L52" s="1197"/>
      <c r="M52" s="1197"/>
      <c r="N52" s="1197"/>
    </row>
  </sheetData>
  <mergeCells count="57">
    <mergeCell ref="A52:N52"/>
    <mergeCell ref="J38:K38"/>
    <mergeCell ref="M38:N38"/>
    <mergeCell ref="J44:K44"/>
    <mergeCell ref="J48:N48"/>
    <mergeCell ref="J49:N49"/>
    <mergeCell ref="J50:N50"/>
    <mergeCell ref="D47:H47"/>
    <mergeCell ref="J47:N47"/>
    <mergeCell ref="D43:E43"/>
    <mergeCell ref="G43:H43"/>
    <mergeCell ref="J43:K43"/>
    <mergeCell ref="M43:N43"/>
    <mergeCell ref="J45:K45"/>
    <mergeCell ref="M45:N45"/>
    <mergeCell ref="D44:E44"/>
    <mergeCell ref="D40:E40"/>
    <mergeCell ref="D41:E41"/>
    <mergeCell ref="G38:H38"/>
    <mergeCell ref="G39:H39"/>
    <mergeCell ref="G40:H40"/>
    <mergeCell ref="G41:H41"/>
    <mergeCell ref="D38:E38"/>
    <mergeCell ref="D39:E39"/>
    <mergeCell ref="G44:H44"/>
    <mergeCell ref="M44:N44"/>
    <mergeCell ref="M40:N40"/>
    <mergeCell ref="J41:K41"/>
    <mergeCell ref="M41:N41"/>
    <mergeCell ref="J40:K40"/>
    <mergeCell ref="J39:K39"/>
    <mergeCell ref="M39:N39"/>
    <mergeCell ref="M37:N37"/>
    <mergeCell ref="D37:E37"/>
    <mergeCell ref="G37:H37"/>
    <mergeCell ref="J37:K37"/>
    <mergeCell ref="D5:H5"/>
    <mergeCell ref="J5:N5"/>
    <mergeCell ref="M10:N10"/>
    <mergeCell ref="J10:K10"/>
    <mergeCell ref="G10:H10"/>
    <mergeCell ref="A1:N1"/>
    <mergeCell ref="A3:E3"/>
    <mergeCell ref="A2:E2"/>
    <mergeCell ref="D4:H4"/>
    <mergeCell ref="J4:N4"/>
    <mergeCell ref="J35:N35"/>
    <mergeCell ref="D9:E9"/>
    <mergeCell ref="D10:E10"/>
    <mergeCell ref="G9:H9"/>
    <mergeCell ref="J9:K9"/>
    <mergeCell ref="M9:N9"/>
    <mergeCell ref="J33:K33"/>
    <mergeCell ref="M33:N33"/>
    <mergeCell ref="D33:E33"/>
    <mergeCell ref="G33:H33"/>
    <mergeCell ref="D35:H35"/>
  </mergeCells>
  <printOptions horizontalCentered="1" verticalCentered="1"/>
  <pageMargins left="0" right="0" top="0" bottom="0" header="0" footer="0"/>
  <pageSetup paperSize="5" scale="78" orientation="landscape"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10"/>
  <sheetViews>
    <sheetView showGridLines="0" view="pageBreakPreview" zoomScaleNormal="70" zoomScaleSheetLayoutView="100" workbookViewId="0">
      <selection activeCell="L4" sqref="L4"/>
    </sheetView>
  </sheetViews>
  <sheetFormatPr defaultColWidth="9.140625" defaultRowHeight="12.75"/>
  <cols>
    <col min="1" max="1" width="30.5703125" style="3" customWidth="1"/>
    <col min="2" max="2" width="20.5703125" style="3" customWidth="1"/>
    <col min="3" max="3" width="2.5703125" style="3" customWidth="1"/>
    <col min="4" max="4" width="72.5703125" style="3" customWidth="1"/>
    <col min="5" max="16384" width="9.140625" style="3"/>
  </cols>
  <sheetData>
    <row r="1" spans="1:4" ht="5.0999999999999996" customHeight="1">
      <c r="A1" s="6"/>
      <c r="B1" s="6"/>
      <c r="C1" s="6"/>
      <c r="D1" s="6"/>
    </row>
    <row r="2" spans="1:4" ht="20.100000000000001" customHeight="1">
      <c r="A2" s="78" t="s">
        <v>202</v>
      </c>
      <c r="B2" s="77"/>
      <c r="C2" s="77"/>
      <c r="D2" s="77"/>
    </row>
    <row r="3" spans="1:4" s="6" customFormat="1" ht="5.0999999999999996" customHeight="1"/>
    <row r="4" spans="1:4" s="6" customFormat="1" ht="15" customHeight="1">
      <c r="A4" s="10" t="s">
        <v>5</v>
      </c>
      <c r="B4" s="12" t="s">
        <v>29</v>
      </c>
      <c r="C4" s="10"/>
      <c r="D4" s="10" t="s">
        <v>30</v>
      </c>
    </row>
    <row r="5" spans="1:4" s="6" customFormat="1" ht="15" customHeight="1">
      <c r="A5" s="7" t="s">
        <v>25</v>
      </c>
      <c r="B5" s="8" t="s">
        <v>12</v>
      </c>
      <c r="C5" s="7"/>
      <c r="D5" s="9" t="s">
        <v>114</v>
      </c>
    </row>
    <row r="6" spans="1:4" s="6" customFormat="1" ht="15" customHeight="1">
      <c r="A6" s="27" t="s">
        <v>203</v>
      </c>
      <c r="B6" s="28" t="s">
        <v>12</v>
      </c>
      <c r="C6" s="27"/>
      <c r="D6" s="29" t="s">
        <v>23</v>
      </c>
    </row>
    <row r="7" spans="1:4" s="6" customFormat="1" ht="15" customHeight="1">
      <c r="A7" s="7" t="s">
        <v>204</v>
      </c>
      <c r="B7" s="8" t="s">
        <v>12</v>
      </c>
      <c r="C7" s="7"/>
      <c r="D7" s="9" t="s">
        <v>23</v>
      </c>
    </row>
    <row r="8" spans="1:4" s="6" customFormat="1" ht="15" customHeight="1">
      <c r="A8" s="27" t="s">
        <v>205</v>
      </c>
      <c r="B8" s="28" t="s">
        <v>12</v>
      </c>
      <c r="C8" s="27"/>
      <c r="D8" s="29" t="s">
        <v>23</v>
      </c>
    </row>
    <row r="10" spans="1:4">
      <c r="A10" s="23" t="s">
        <v>17</v>
      </c>
      <c r="B10" s="6"/>
      <c r="C10" s="6"/>
      <c r="D10" s="6"/>
    </row>
  </sheetData>
  <phoneticPr fontId="11" type="noConversion"/>
  <printOptions horizontalCentered="1"/>
  <pageMargins left="0.25" right="0.25" top="0.75" bottom="0.75" header="0.3" footer="0.3"/>
  <pageSetup orientation="landscape" r:id="rId1"/>
  <headerFooter scaleWithDoc="0">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54"/>
  <sheetViews>
    <sheetView showGridLines="0" view="pageBreakPreview" zoomScaleNormal="55" zoomScaleSheetLayoutView="100" workbookViewId="0">
      <selection sqref="A1:P1"/>
    </sheetView>
  </sheetViews>
  <sheetFormatPr defaultColWidth="9.140625" defaultRowHeight="12.75"/>
  <cols>
    <col min="1" max="1" width="52.42578125" style="261" customWidth="1"/>
    <col min="2" max="2" width="12.28515625" style="261" bestFit="1" customWidth="1"/>
    <col min="3" max="3" width="5.5703125" style="261" customWidth="1"/>
    <col min="4" max="5" width="16.28515625" style="261" customWidth="1"/>
    <col min="6" max="6" width="1.140625" style="261" customWidth="1"/>
    <col min="7" max="7" width="28.5703125" style="261" customWidth="1"/>
    <col min="8" max="8" width="1.140625" style="261" customWidth="1"/>
    <col min="9" max="9" width="28.5703125" style="261" customWidth="1"/>
    <col min="10" max="16384" width="9.140625" style="261"/>
  </cols>
  <sheetData>
    <row r="1" spans="1:12" s="297" customFormat="1" ht="22.5">
      <c r="A1" s="998" t="s">
        <v>118</v>
      </c>
      <c r="B1" s="998"/>
      <c r="C1" s="998"/>
      <c r="D1" s="998"/>
      <c r="E1" s="998"/>
      <c r="F1" s="998"/>
      <c r="G1" s="998"/>
      <c r="H1" s="998"/>
      <c r="I1" s="998"/>
      <c r="J1" s="321"/>
      <c r="K1" s="321"/>
      <c r="L1" s="296"/>
    </row>
    <row r="2" spans="1:12" s="300" customFormat="1" ht="17.100000000000001" customHeight="1">
      <c r="A2" s="1161" t="str">
        <f>'Marketing Summary'!A2</f>
        <v>HENDRY COUNTY SCHOOL DISTRICT</v>
      </c>
      <c r="B2" s="1161"/>
      <c r="C2" s="1161"/>
      <c r="D2" s="1161"/>
      <c r="E2" s="298"/>
      <c r="F2" s="298"/>
      <c r="G2" s="298"/>
      <c r="H2" s="298"/>
      <c r="I2" s="298"/>
      <c r="J2" s="298"/>
      <c r="K2" s="298"/>
      <c r="L2" s="299"/>
    </row>
    <row r="3" spans="1:12" s="300" customFormat="1" ht="17.100000000000001" customHeight="1">
      <c r="A3" s="967" t="str">
        <f>'Marketing Summary'!A3</f>
        <v>JANUARY 1, 2027 - DECEMBER 31, 2027</v>
      </c>
      <c r="B3" s="298"/>
      <c r="C3" s="298"/>
      <c r="D3" s="333" t="s">
        <v>22</v>
      </c>
      <c r="E3" s="334"/>
      <c r="F3" s="335"/>
      <c r="G3" s="336" t="s">
        <v>8</v>
      </c>
      <c r="H3" s="335"/>
      <c r="I3" s="337" t="s">
        <v>10</v>
      </c>
      <c r="J3" s="298"/>
      <c r="K3" s="298"/>
      <c r="L3" s="299"/>
    </row>
    <row r="4" spans="1:12" s="268" customFormat="1" ht="15" customHeight="1">
      <c r="A4" s="1205" t="s">
        <v>5</v>
      </c>
      <c r="B4" s="1206"/>
      <c r="C4" s="335"/>
      <c r="D4" s="1207" t="s">
        <v>37</v>
      </c>
      <c r="E4" s="1208"/>
      <c r="F4" s="335"/>
      <c r="G4" s="338" t="s">
        <v>37</v>
      </c>
      <c r="H4" s="335"/>
      <c r="I4" s="339" t="s">
        <v>37</v>
      </c>
    </row>
    <row r="5" spans="1:12" s="268" customFormat="1" ht="15" customHeight="1">
      <c r="A5" s="340" t="s">
        <v>119</v>
      </c>
      <c r="B5" s="341" t="s">
        <v>486</v>
      </c>
      <c r="C5" s="335"/>
      <c r="D5" s="1000"/>
      <c r="E5" s="1001"/>
      <c r="F5" s="335"/>
      <c r="G5" s="342"/>
      <c r="H5" s="335"/>
      <c r="I5" s="343"/>
    </row>
    <row r="6" spans="1:12" ht="14.1" customHeight="1">
      <c r="A6" s="579" t="s">
        <v>120</v>
      </c>
      <c r="B6" s="608"/>
      <c r="C6" s="609"/>
      <c r="D6" s="610"/>
      <c r="E6" s="611"/>
      <c r="F6" s="612"/>
      <c r="G6" s="613"/>
      <c r="H6" s="612"/>
      <c r="I6" s="614"/>
    </row>
    <row r="7" spans="1:12" ht="14.1" customHeight="1">
      <c r="A7" s="541" t="s">
        <v>121</v>
      </c>
      <c r="B7" s="615" t="s">
        <v>495</v>
      </c>
      <c r="C7" s="616"/>
      <c r="D7" s="982"/>
      <c r="E7" s="982"/>
      <c r="F7" s="617"/>
      <c r="G7" s="618"/>
      <c r="H7" s="617"/>
      <c r="I7" s="618"/>
    </row>
    <row r="8" spans="1:12" ht="14.1" customHeight="1">
      <c r="A8" s="541" t="s">
        <v>122</v>
      </c>
      <c r="B8" s="615" t="s">
        <v>123</v>
      </c>
      <c r="C8" s="616"/>
      <c r="D8" s="982"/>
      <c r="E8" s="982"/>
      <c r="F8" s="617"/>
      <c r="G8" s="618"/>
      <c r="H8" s="617"/>
      <c r="I8" s="618"/>
    </row>
    <row r="9" spans="1:12" ht="14.1" customHeight="1">
      <c r="A9" s="541" t="s">
        <v>475</v>
      </c>
      <c r="B9" s="615" t="s">
        <v>124</v>
      </c>
      <c r="C9" s="616"/>
      <c r="D9" s="982"/>
      <c r="E9" s="982"/>
      <c r="F9" s="617"/>
      <c r="G9" s="618"/>
      <c r="H9" s="617"/>
      <c r="I9" s="618"/>
    </row>
    <row r="10" spans="1:12" ht="14.1" customHeight="1">
      <c r="A10" s="541" t="s">
        <v>476</v>
      </c>
      <c r="B10" s="615" t="s">
        <v>125</v>
      </c>
      <c r="C10" s="616"/>
      <c r="D10" s="982"/>
      <c r="E10" s="982"/>
      <c r="F10" s="617"/>
      <c r="G10" s="618"/>
      <c r="H10" s="617"/>
      <c r="I10" s="618"/>
    </row>
    <row r="11" spans="1:12" ht="14.1" customHeight="1">
      <c r="A11" s="557" t="s">
        <v>126</v>
      </c>
      <c r="B11" s="619"/>
      <c r="C11" s="616"/>
      <c r="D11" s="983"/>
      <c r="E11" s="984"/>
      <c r="F11" s="617"/>
      <c r="G11" s="620"/>
      <c r="H11" s="617"/>
      <c r="I11" s="620"/>
    </row>
    <row r="12" spans="1:12" ht="14.1" customHeight="1">
      <c r="A12" s="541" t="s">
        <v>127</v>
      </c>
      <c r="B12" s="615" t="s">
        <v>128</v>
      </c>
      <c r="C12" s="616"/>
      <c r="D12" s="988"/>
      <c r="E12" s="989"/>
      <c r="F12" s="617"/>
      <c r="G12" s="618"/>
      <c r="H12" s="617"/>
      <c r="I12" s="618"/>
    </row>
    <row r="13" spans="1:12" ht="14.1" customHeight="1">
      <c r="A13" s="541" t="s">
        <v>129</v>
      </c>
      <c r="B13" s="615" t="s">
        <v>130</v>
      </c>
      <c r="C13" s="616"/>
      <c r="D13" s="988"/>
      <c r="E13" s="989"/>
      <c r="F13" s="617"/>
      <c r="G13" s="618"/>
      <c r="H13" s="617"/>
      <c r="I13" s="618"/>
    </row>
    <row r="14" spans="1:12" ht="14.1" customHeight="1">
      <c r="A14" s="557" t="s">
        <v>131</v>
      </c>
      <c r="B14" s="619"/>
      <c r="C14" s="616"/>
      <c r="D14" s="983"/>
      <c r="E14" s="984"/>
      <c r="F14" s="617"/>
      <c r="G14" s="620"/>
      <c r="H14" s="617"/>
      <c r="I14" s="620"/>
    </row>
    <row r="15" spans="1:12" ht="14.1" customHeight="1">
      <c r="A15" s="541" t="s">
        <v>477</v>
      </c>
      <c r="B15" s="615" t="s">
        <v>132</v>
      </c>
      <c r="C15" s="616"/>
      <c r="D15" s="988"/>
      <c r="E15" s="989"/>
      <c r="F15" s="617"/>
      <c r="G15" s="618"/>
      <c r="H15" s="617"/>
      <c r="I15" s="618"/>
    </row>
    <row r="16" spans="1:12" ht="14.1" customHeight="1">
      <c r="A16" s="542" t="s">
        <v>133</v>
      </c>
      <c r="B16" s="615" t="s">
        <v>134</v>
      </c>
      <c r="C16" s="616"/>
      <c r="D16" s="988"/>
      <c r="E16" s="989"/>
      <c r="F16" s="617"/>
      <c r="G16" s="618"/>
      <c r="H16" s="617"/>
      <c r="I16" s="618"/>
    </row>
    <row r="17" spans="1:15" ht="14.1" customHeight="1">
      <c r="A17" s="541" t="s">
        <v>135</v>
      </c>
      <c r="B17" s="615" t="s">
        <v>136</v>
      </c>
      <c r="C17" s="616"/>
      <c r="D17" s="988"/>
      <c r="E17" s="989"/>
      <c r="F17" s="617"/>
      <c r="G17" s="618"/>
      <c r="H17" s="617"/>
      <c r="I17" s="618"/>
    </row>
    <row r="18" spans="1:15" ht="14.1" customHeight="1">
      <c r="A18" s="557" t="s">
        <v>137</v>
      </c>
      <c r="B18" s="619"/>
      <c r="C18" s="616"/>
      <c r="D18" s="983"/>
      <c r="E18" s="984"/>
      <c r="F18" s="617"/>
      <c r="G18" s="620"/>
      <c r="H18" s="617"/>
      <c r="I18" s="620"/>
    </row>
    <row r="19" spans="1:15" ht="14.1" customHeight="1">
      <c r="A19" s="621" t="s">
        <v>138</v>
      </c>
      <c r="B19" s="615" t="s">
        <v>139</v>
      </c>
      <c r="C19" s="616"/>
      <c r="D19" s="988"/>
      <c r="E19" s="989"/>
      <c r="F19" s="617"/>
      <c r="G19" s="618"/>
      <c r="H19" s="617"/>
      <c r="I19" s="618"/>
    </row>
    <row r="20" spans="1:15" ht="14.1" customHeight="1">
      <c r="A20" s="542" t="s">
        <v>140</v>
      </c>
      <c r="B20" s="615" t="s">
        <v>141</v>
      </c>
      <c r="C20" s="616"/>
      <c r="D20" s="988"/>
      <c r="E20" s="989"/>
      <c r="F20" s="617"/>
      <c r="G20" s="618"/>
      <c r="H20" s="617"/>
      <c r="I20" s="618"/>
    </row>
    <row r="21" spans="1:15" ht="14.1" customHeight="1">
      <c r="A21" s="542" t="s">
        <v>478</v>
      </c>
      <c r="B21" s="615" t="s">
        <v>142</v>
      </c>
      <c r="C21" s="616"/>
      <c r="D21" s="988"/>
      <c r="E21" s="989"/>
      <c r="F21" s="617"/>
      <c r="G21" s="618"/>
      <c r="H21" s="617"/>
      <c r="I21" s="618"/>
    </row>
    <row r="22" spans="1:15" ht="14.1" customHeight="1">
      <c r="A22" s="542" t="s">
        <v>479</v>
      </c>
      <c r="B22" s="615" t="s">
        <v>143</v>
      </c>
      <c r="C22" s="616"/>
      <c r="D22" s="988"/>
      <c r="E22" s="989"/>
      <c r="F22" s="617"/>
      <c r="G22" s="618"/>
      <c r="H22" s="617"/>
      <c r="I22" s="618"/>
    </row>
    <row r="23" spans="1:15" ht="14.1" customHeight="1">
      <c r="A23" s="557" t="s">
        <v>144</v>
      </c>
      <c r="B23" s="619"/>
      <c r="C23" s="616"/>
      <c r="D23" s="983"/>
      <c r="E23" s="984"/>
      <c r="F23" s="617"/>
      <c r="G23" s="620"/>
      <c r="H23" s="617"/>
      <c r="I23" s="620"/>
    </row>
    <row r="24" spans="1:15" ht="14.1" customHeight="1">
      <c r="A24" s="542" t="s">
        <v>145</v>
      </c>
      <c r="B24" s="615" t="s">
        <v>146</v>
      </c>
      <c r="C24" s="616"/>
      <c r="D24" s="988"/>
      <c r="E24" s="989"/>
      <c r="F24" s="617"/>
      <c r="G24" s="618"/>
      <c r="H24" s="617"/>
      <c r="I24" s="618"/>
      <c r="O24" s="347"/>
    </row>
    <row r="25" spans="1:15" ht="14.1" customHeight="1">
      <c r="A25" s="542" t="s">
        <v>147</v>
      </c>
      <c r="B25" s="622" t="s">
        <v>148</v>
      </c>
      <c r="C25" s="623"/>
      <c r="D25" s="988"/>
      <c r="E25" s="989"/>
      <c r="F25" s="624"/>
      <c r="G25" s="618"/>
      <c r="H25" s="624"/>
      <c r="I25" s="618"/>
    </row>
    <row r="26" spans="1:15" ht="14.1" customHeight="1">
      <c r="A26" s="542" t="s">
        <v>149</v>
      </c>
      <c r="B26" s="615" t="s">
        <v>150</v>
      </c>
      <c r="C26" s="616"/>
      <c r="D26" s="988"/>
      <c r="E26" s="989"/>
      <c r="F26" s="617"/>
      <c r="G26" s="618"/>
      <c r="H26" s="617"/>
      <c r="I26" s="618"/>
    </row>
    <row r="27" spans="1:15" ht="14.1" customHeight="1">
      <c r="A27" s="557" t="s">
        <v>151</v>
      </c>
      <c r="B27" s="619"/>
      <c r="C27" s="616"/>
      <c r="D27" s="983"/>
      <c r="E27" s="984"/>
      <c r="F27" s="617"/>
      <c r="G27" s="620"/>
      <c r="H27" s="617"/>
      <c r="I27" s="620"/>
    </row>
    <row r="28" spans="1:15" ht="14.1" customHeight="1">
      <c r="A28" s="542" t="s">
        <v>480</v>
      </c>
      <c r="B28" s="615" t="s">
        <v>152</v>
      </c>
      <c r="C28" s="616"/>
      <c r="D28" s="988"/>
      <c r="E28" s="989"/>
      <c r="F28" s="617"/>
      <c r="G28" s="618"/>
      <c r="H28" s="617"/>
      <c r="I28" s="618"/>
    </row>
    <row r="29" spans="1:15" ht="14.1" customHeight="1">
      <c r="A29" s="541" t="s">
        <v>153</v>
      </c>
      <c r="B29" s="615" t="s">
        <v>154</v>
      </c>
      <c r="C29" s="616"/>
      <c r="D29" s="988"/>
      <c r="E29" s="989"/>
      <c r="F29" s="617"/>
      <c r="G29" s="618"/>
      <c r="H29" s="617"/>
      <c r="I29" s="618"/>
    </row>
    <row r="30" spans="1:15" ht="14.1" customHeight="1">
      <c r="A30" s="541" t="s">
        <v>155</v>
      </c>
      <c r="B30" s="615" t="s">
        <v>156</v>
      </c>
      <c r="C30" s="616"/>
      <c r="D30" s="988"/>
      <c r="E30" s="989"/>
      <c r="F30" s="617"/>
      <c r="G30" s="618"/>
      <c r="H30" s="617"/>
      <c r="I30" s="618"/>
    </row>
    <row r="31" spans="1:15" ht="14.1" customHeight="1">
      <c r="A31" s="541" t="s">
        <v>157</v>
      </c>
      <c r="B31" s="615" t="s">
        <v>158</v>
      </c>
      <c r="C31" s="616"/>
      <c r="D31" s="988"/>
      <c r="E31" s="989"/>
      <c r="F31" s="617"/>
      <c r="G31" s="618"/>
      <c r="H31" s="617"/>
      <c r="I31" s="618"/>
    </row>
    <row r="32" spans="1:15" ht="14.1" customHeight="1">
      <c r="A32" s="557" t="s">
        <v>159</v>
      </c>
      <c r="B32" s="619"/>
      <c r="C32" s="616"/>
      <c r="D32" s="983"/>
      <c r="E32" s="984"/>
      <c r="F32" s="617"/>
      <c r="G32" s="620"/>
      <c r="H32" s="617"/>
      <c r="I32" s="620"/>
    </row>
    <row r="33" spans="1:11" ht="14.1" customHeight="1">
      <c r="A33" s="541" t="s">
        <v>481</v>
      </c>
      <c r="B33" s="615" t="s">
        <v>160</v>
      </c>
      <c r="C33" s="616"/>
      <c r="D33" s="988"/>
      <c r="E33" s="989"/>
      <c r="F33" s="617"/>
      <c r="G33" s="618"/>
      <c r="H33" s="617"/>
      <c r="I33" s="618"/>
    </row>
    <row r="34" spans="1:11" ht="14.1" customHeight="1">
      <c r="A34" s="541" t="s">
        <v>482</v>
      </c>
      <c r="B34" s="615" t="s">
        <v>161</v>
      </c>
      <c r="C34" s="616"/>
      <c r="D34" s="988"/>
      <c r="E34" s="989"/>
      <c r="F34" s="617"/>
      <c r="G34" s="618"/>
      <c r="H34" s="617"/>
      <c r="I34" s="618"/>
    </row>
    <row r="35" spans="1:11" ht="14.1" customHeight="1">
      <c r="A35" s="541" t="s">
        <v>483</v>
      </c>
      <c r="B35" s="615" t="s">
        <v>162</v>
      </c>
      <c r="C35" s="616"/>
      <c r="D35" s="988"/>
      <c r="E35" s="989"/>
      <c r="F35" s="617"/>
      <c r="G35" s="618"/>
      <c r="H35" s="617"/>
      <c r="I35" s="618"/>
    </row>
    <row r="36" spans="1:11" ht="14.1" customHeight="1">
      <c r="A36" s="557" t="s">
        <v>163</v>
      </c>
      <c r="B36" s="619"/>
      <c r="C36" s="616"/>
      <c r="D36" s="983"/>
      <c r="E36" s="984"/>
      <c r="F36" s="617"/>
      <c r="G36" s="620"/>
      <c r="H36" s="617"/>
      <c r="I36" s="620"/>
    </row>
    <row r="37" spans="1:11" ht="14.1" customHeight="1">
      <c r="A37" s="541" t="s">
        <v>484</v>
      </c>
      <c r="B37" s="625" t="s">
        <v>164</v>
      </c>
      <c r="C37" s="616"/>
      <c r="D37" s="988"/>
      <c r="E37" s="989"/>
      <c r="F37" s="617"/>
      <c r="G37" s="618"/>
      <c r="H37" s="617"/>
      <c r="I37" s="618"/>
    </row>
    <row r="38" spans="1:11" ht="14.1" customHeight="1">
      <c r="A38" s="541" t="s">
        <v>485</v>
      </c>
      <c r="B38" s="625" t="s">
        <v>165</v>
      </c>
      <c r="C38" s="616"/>
      <c r="D38" s="988"/>
      <c r="E38" s="989"/>
      <c r="F38" s="617"/>
      <c r="G38" s="618"/>
      <c r="H38" s="617"/>
      <c r="I38" s="618"/>
    </row>
    <row r="39" spans="1:11" ht="8.1" customHeight="1">
      <c r="A39" s="626"/>
      <c r="B39" s="627"/>
      <c r="C39" s="627"/>
      <c r="D39" s="628"/>
      <c r="E39" s="628"/>
      <c r="F39" s="627"/>
      <c r="G39" s="628"/>
      <c r="H39" s="627"/>
      <c r="I39" s="629"/>
    </row>
    <row r="40" spans="1:11" ht="14.1" customHeight="1">
      <c r="A40" s="630" t="s">
        <v>166</v>
      </c>
      <c r="B40" s="631"/>
      <c r="C40" s="632"/>
      <c r="D40" s="1209"/>
      <c r="E40" s="1210"/>
      <c r="F40" s="632"/>
      <c r="G40" s="647"/>
      <c r="H40" s="632"/>
      <c r="I40" s="647"/>
      <c r="J40" s="348"/>
      <c r="K40" s="348"/>
    </row>
    <row r="41" spans="1:11" ht="8.1" customHeight="1">
      <c r="A41" s="626"/>
      <c r="B41" s="627"/>
      <c r="C41" s="627"/>
      <c r="D41" s="628"/>
      <c r="E41" s="628"/>
      <c r="F41" s="627"/>
      <c r="G41" s="628"/>
      <c r="H41" s="627"/>
      <c r="I41" s="633"/>
      <c r="J41" s="348"/>
      <c r="K41" s="348"/>
    </row>
    <row r="42" spans="1:11" ht="14.1" customHeight="1">
      <c r="A42" s="630" t="s">
        <v>74</v>
      </c>
      <c r="B42" s="631"/>
      <c r="C42" s="671" t="s">
        <v>6</v>
      </c>
      <c r="D42" s="634" t="s">
        <v>7</v>
      </c>
      <c r="E42" s="635" t="s">
        <v>36</v>
      </c>
      <c r="F42" s="632"/>
      <c r="G42" s="634" t="s">
        <v>8</v>
      </c>
      <c r="H42" s="632"/>
      <c r="I42" s="636" t="s">
        <v>10</v>
      </c>
      <c r="J42" s="348"/>
      <c r="K42" s="348"/>
    </row>
    <row r="43" spans="1:11" ht="14.1" customHeight="1">
      <c r="A43" s="580" t="s">
        <v>75</v>
      </c>
      <c r="B43" s="556"/>
      <c r="C43" s="672">
        <v>0</v>
      </c>
      <c r="D43" s="577">
        <v>0</v>
      </c>
      <c r="E43" s="577">
        <v>0</v>
      </c>
      <c r="F43" s="637"/>
      <c r="G43" s="577">
        <v>0</v>
      </c>
      <c r="H43" s="637"/>
      <c r="I43" s="577">
        <v>0</v>
      </c>
      <c r="J43" s="348"/>
      <c r="K43" s="348"/>
    </row>
    <row r="44" spans="1:11" ht="14.1" customHeight="1">
      <c r="A44" s="540" t="s">
        <v>76</v>
      </c>
      <c r="B44" s="556"/>
      <c r="C44" s="672">
        <v>0</v>
      </c>
      <c r="D44" s="577">
        <v>0</v>
      </c>
      <c r="E44" s="577">
        <v>0</v>
      </c>
      <c r="F44" s="637"/>
      <c r="G44" s="577">
        <v>0</v>
      </c>
      <c r="H44" s="637"/>
      <c r="I44" s="577">
        <v>0</v>
      </c>
      <c r="J44" s="348"/>
      <c r="K44" s="348"/>
    </row>
    <row r="45" spans="1:11" ht="14.1" customHeight="1">
      <c r="A45" s="540" t="s">
        <v>77</v>
      </c>
      <c r="B45" s="556"/>
      <c r="C45" s="672">
        <v>0</v>
      </c>
      <c r="D45" s="577">
        <v>0</v>
      </c>
      <c r="E45" s="577">
        <v>0</v>
      </c>
      <c r="F45" s="637"/>
      <c r="G45" s="577">
        <v>0</v>
      </c>
      <c r="H45" s="637"/>
      <c r="I45" s="577">
        <v>0</v>
      </c>
      <c r="J45" s="348"/>
      <c r="K45" s="348"/>
    </row>
    <row r="46" spans="1:11" ht="14.1" customHeight="1">
      <c r="A46" s="540" t="s">
        <v>78</v>
      </c>
      <c r="B46" s="556"/>
      <c r="C46" s="672">
        <v>0</v>
      </c>
      <c r="D46" s="577">
        <v>0</v>
      </c>
      <c r="E46" s="577">
        <v>0</v>
      </c>
      <c r="F46" s="638"/>
      <c r="G46" s="577">
        <v>0</v>
      </c>
      <c r="H46" s="638"/>
      <c r="I46" s="577">
        <v>0</v>
      </c>
      <c r="J46" s="348"/>
      <c r="K46" s="348"/>
    </row>
    <row r="47" spans="1:11" ht="14.1" customHeight="1">
      <c r="A47" s="631"/>
      <c r="B47" s="631"/>
      <c r="C47" s="673">
        <f>SUM(C43:C46)</f>
        <v>0</v>
      </c>
      <c r="D47" s="640"/>
      <c r="E47" s="640"/>
      <c r="F47" s="627"/>
      <c r="G47" s="641"/>
      <c r="H47" s="627"/>
      <c r="I47" s="641"/>
      <c r="J47" s="348"/>
      <c r="K47" s="348"/>
    </row>
    <row r="48" spans="1:11" ht="15">
      <c r="A48" s="558" t="s">
        <v>79</v>
      </c>
      <c r="B48" s="627"/>
      <c r="C48" s="627"/>
      <c r="D48" s="642">
        <f>SUMPRODUCT($C$43:$C$46,D43:D46)</f>
        <v>0</v>
      </c>
      <c r="E48" s="642">
        <f>SUMPRODUCT($C$43:$C$46,E43:E46)</f>
        <v>0</v>
      </c>
      <c r="F48" s="643"/>
      <c r="G48" s="642">
        <f>SUMPRODUCT($C$43:$C$46,G43:G46)</f>
        <v>0</v>
      </c>
      <c r="H48" s="643"/>
      <c r="I48" s="642">
        <f>SUMPRODUCT($C$43:$C$46,I43:I46)</f>
        <v>0</v>
      </c>
      <c r="J48" s="348"/>
      <c r="K48" s="348"/>
    </row>
    <row r="49" spans="1:11" ht="15">
      <c r="A49" s="558" t="s">
        <v>80</v>
      </c>
      <c r="B49" s="631"/>
      <c r="C49" s="631"/>
      <c r="D49" s="642">
        <f>D48*12</f>
        <v>0</v>
      </c>
      <c r="E49" s="642">
        <f>E48*12</f>
        <v>0</v>
      </c>
      <c r="F49" s="644"/>
      <c r="G49" s="642">
        <f>G48*12</f>
        <v>0</v>
      </c>
      <c r="H49" s="644"/>
      <c r="I49" s="642">
        <f>I48*12</f>
        <v>0</v>
      </c>
      <c r="J49" s="348"/>
      <c r="K49" s="348"/>
    </row>
    <row r="50" spans="1:11" ht="5.0999999999999996" customHeight="1">
      <c r="A50" s="373"/>
      <c r="B50" s="631"/>
      <c r="C50" s="631"/>
      <c r="D50" s="645"/>
      <c r="E50" s="645"/>
      <c r="F50" s="631"/>
      <c r="G50" s="645"/>
      <c r="H50" s="631"/>
      <c r="I50" s="645"/>
      <c r="J50" s="348"/>
      <c r="K50" s="348"/>
    </row>
    <row r="51" spans="1:11" ht="15">
      <c r="A51" s="558" t="s">
        <v>15</v>
      </c>
      <c r="B51" s="631"/>
      <c r="C51" s="631"/>
      <c r="D51" s="631"/>
      <c r="E51" s="642">
        <f>E49-$D$49</f>
        <v>0</v>
      </c>
      <c r="F51" s="644"/>
      <c r="G51" s="642">
        <f>G49-$D$49</f>
        <v>0</v>
      </c>
      <c r="H51" s="644"/>
      <c r="I51" s="642">
        <f>I49-$D$49</f>
        <v>0</v>
      </c>
      <c r="J51" s="348"/>
      <c r="K51" s="348"/>
    </row>
    <row r="52" spans="1:11" ht="15">
      <c r="A52" s="558" t="s">
        <v>16</v>
      </c>
      <c r="B52" s="631"/>
      <c r="C52" s="631"/>
      <c r="D52" s="631"/>
      <c r="E52" s="646" t="e">
        <f>E49/$D$49-1</f>
        <v>#DIV/0!</v>
      </c>
      <c r="F52" s="631"/>
      <c r="G52" s="646" t="e">
        <f>G49/$D$49-1</f>
        <v>#DIV/0!</v>
      </c>
      <c r="H52" s="631"/>
      <c r="I52" s="646" t="e">
        <f>I49/$D$49-1</f>
        <v>#DIV/0!</v>
      </c>
      <c r="J52" s="348"/>
      <c r="K52" s="348"/>
    </row>
    <row r="54" spans="1:11" ht="27.75" customHeight="1">
      <c r="A54" s="1010" t="s">
        <v>17</v>
      </c>
      <c r="B54" s="1010"/>
      <c r="C54" s="1010"/>
      <c r="D54" s="1010"/>
      <c r="E54" s="1010"/>
      <c r="F54" s="1010"/>
      <c r="G54" s="1010"/>
      <c r="H54" s="1010"/>
      <c r="I54" s="1010"/>
    </row>
  </sheetData>
  <mergeCells count="39">
    <mergeCell ref="A54:I54"/>
    <mergeCell ref="D4:E4"/>
    <mergeCell ref="D23:E23"/>
    <mergeCell ref="D24:E24"/>
    <mergeCell ref="D25:E25"/>
    <mergeCell ref="D26:E26"/>
    <mergeCell ref="D28:E28"/>
    <mergeCell ref="D27:E27"/>
    <mergeCell ref="D29:E29"/>
    <mergeCell ref="D37:E37"/>
    <mergeCell ref="D38:E38"/>
    <mergeCell ref="D40:E40"/>
    <mergeCell ref="D30:E30"/>
    <mergeCell ref="D31:E31"/>
    <mergeCell ref="D33:E33"/>
    <mergeCell ref="D34:E34"/>
    <mergeCell ref="D35:E35"/>
    <mergeCell ref="D32:E32"/>
    <mergeCell ref="D36:E36"/>
    <mergeCell ref="A1:I1"/>
    <mergeCell ref="D5:E5"/>
    <mergeCell ref="D7:E7"/>
    <mergeCell ref="D8:E8"/>
    <mergeCell ref="D9:E9"/>
    <mergeCell ref="A4:B4"/>
    <mergeCell ref="D19:E19"/>
    <mergeCell ref="D20:E20"/>
    <mergeCell ref="D21:E21"/>
    <mergeCell ref="D22:E22"/>
    <mergeCell ref="D10:E10"/>
    <mergeCell ref="D12:E12"/>
    <mergeCell ref="D13:E13"/>
    <mergeCell ref="A2:D2"/>
    <mergeCell ref="D18:E18"/>
    <mergeCell ref="D15:E15"/>
    <mergeCell ref="D16:E16"/>
    <mergeCell ref="D17:E17"/>
    <mergeCell ref="D11:E11"/>
    <mergeCell ref="D14:E14"/>
  </mergeCells>
  <phoneticPr fontId="11" type="noConversion"/>
  <dataValidations count="1">
    <dataValidation type="list" allowBlank="1" showInputMessage="1" sqref="G40 I40" xr:uid="{71C3DA10-25D4-45DB-B04B-719C4C4CA5CE}">
      <formula1>VisionFrequency</formula1>
    </dataValidation>
  </dataValidations>
  <printOptions horizontalCentered="1" verticalCentered="1"/>
  <pageMargins left="0" right="0" top="0" bottom="0" header="0" footer="0"/>
  <pageSetup paperSize="5" scale="77" orientation="landscape"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9BE9-CD6F-4FAF-AD0D-65440C24DEB8}">
  <sheetPr>
    <pageSetUpPr fitToPage="1"/>
  </sheetPr>
  <dimension ref="A1:N40"/>
  <sheetViews>
    <sheetView showGridLines="0" view="pageBreakPreview" topLeftCell="A5" zoomScaleNormal="70" zoomScaleSheetLayoutView="100" workbookViewId="0">
      <selection activeCell="C32" sqref="C32"/>
    </sheetView>
  </sheetViews>
  <sheetFormatPr defaultColWidth="9.140625" defaultRowHeight="12.75"/>
  <cols>
    <col min="1" max="1" width="48.5703125" style="273" customWidth="1"/>
    <col min="2" max="2" width="1.42578125" style="273" customWidth="1"/>
    <col min="3" max="3" width="5.7109375" style="273" customWidth="1"/>
    <col min="4" max="4" width="11.85546875" style="273" customWidth="1"/>
    <col min="5" max="6" width="5.7109375" style="273" customWidth="1"/>
    <col min="7" max="7" width="11.85546875" style="273" customWidth="1"/>
    <col min="8" max="8" width="1.42578125" style="273" customWidth="1"/>
    <col min="9" max="10" width="15.5703125" style="273" customWidth="1"/>
    <col min="11" max="11" width="1.42578125" style="273" customWidth="1"/>
    <col min="12" max="13" width="15.5703125" style="273" customWidth="1"/>
    <col min="14" max="16384" width="9.140625" style="273"/>
  </cols>
  <sheetData>
    <row r="1" spans="1:14" s="368" customFormat="1" ht="22.5">
      <c r="A1" s="998" t="s">
        <v>12</v>
      </c>
      <c r="B1" s="998"/>
      <c r="C1" s="998"/>
      <c r="D1" s="998"/>
      <c r="E1" s="998"/>
      <c r="F1" s="998"/>
      <c r="G1" s="998"/>
      <c r="H1" s="998"/>
      <c r="I1" s="998"/>
      <c r="J1" s="998"/>
      <c r="K1" s="998"/>
      <c r="L1" s="998"/>
      <c r="M1" s="998"/>
      <c r="N1" s="321"/>
    </row>
    <row r="2" spans="1:14" s="370" customFormat="1" ht="17.100000000000001" customHeight="1">
      <c r="A2" s="1161" t="str">
        <f>'Marketing Summary'!A2</f>
        <v>HENDRY COUNTY SCHOOL DISTRICT</v>
      </c>
      <c r="B2" s="1161"/>
      <c r="C2" s="1161"/>
      <c r="D2" s="1161"/>
      <c r="E2" s="968"/>
      <c r="F2" s="968"/>
      <c r="G2" s="298"/>
      <c r="H2" s="298"/>
      <c r="I2" s="298"/>
      <c r="J2" s="298"/>
      <c r="K2" s="298"/>
      <c r="L2" s="298"/>
      <c r="M2" s="369"/>
    </row>
    <row r="3" spans="1:14" s="370" customFormat="1" ht="17.100000000000001" customHeight="1">
      <c r="A3" s="1161" t="str">
        <f>'Marketing Summary'!A3</f>
        <v>JANUARY 1, 2027 - DECEMBER 31, 2027</v>
      </c>
      <c r="B3" s="1161"/>
      <c r="C3" s="1161"/>
      <c r="D3" s="1161"/>
      <c r="E3" s="1161"/>
      <c r="F3" s="1161"/>
      <c r="G3" s="298"/>
      <c r="H3" s="298"/>
      <c r="I3" s="298"/>
      <c r="J3" s="298"/>
      <c r="K3" s="298"/>
      <c r="L3" s="298"/>
      <c r="M3" s="369"/>
    </row>
    <row r="4" spans="1:14" s="271" customFormat="1" ht="20.100000000000001" customHeight="1">
      <c r="A4" s="409" t="s">
        <v>206</v>
      </c>
      <c r="B4" s="371"/>
      <c r="C4" s="371"/>
      <c r="D4" s="1239" t="s">
        <v>22</v>
      </c>
      <c r="E4" s="1240"/>
      <c r="F4" s="1240"/>
      <c r="G4" s="1241"/>
      <c r="H4" s="372"/>
      <c r="I4" s="1239" t="s">
        <v>8</v>
      </c>
      <c r="J4" s="1240"/>
      <c r="K4" s="372"/>
      <c r="L4" s="1240" t="s">
        <v>10</v>
      </c>
      <c r="M4" s="1241"/>
    </row>
    <row r="5" spans="1:14" s="271" customFormat="1" ht="20.100000000000001" customHeight="1">
      <c r="A5" s="410" t="s">
        <v>5</v>
      </c>
      <c r="B5" s="372"/>
      <c r="C5" s="372"/>
      <c r="D5" s="1242" t="s">
        <v>549</v>
      </c>
      <c r="E5" s="1237"/>
      <c r="F5" s="1237"/>
      <c r="G5" s="1238"/>
      <c r="H5" s="372"/>
      <c r="I5" s="1242" t="s">
        <v>37</v>
      </c>
      <c r="J5" s="1237"/>
      <c r="K5" s="372"/>
      <c r="L5" s="1237" t="s">
        <v>37</v>
      </c>
      <c r="M5" s="1238"/>
    </row>
    <row r="6" spans="1:14" s="271" customFormat="1" ht="16.5" customHeight="1">
      <c r="A6" s="735"/>
      <c r="B6" s="736"/>
      <c r="C6" s="736"/>
      <c r="D6" s="1231" t="s">
        <v>42</v>
      </c>
      <c r="E6" s="1232"/>
      <c r="F6" s="1233" t="s">
        <v>70</v>
      </c>
      <c r="G6" s="1234"/>
      <c r="H6" s="736"/>
      <c r="I6" s="737" t="s">
        <v>42</v>
      </c>
      <c r="J6" s="738" t="s">
        <v>70</v>
      </c>
      <c r="K6" s="736"/>
      <c r="L6" s="739" t="s">
        <v>42</v>
      </c>
      <c r="M6" s="738" t="s">
        <v>70</v>
      </c>
    </row>
    <row r="7" spans="1:14" s="271" customFormat="1" ht="16.5" customHeight="1">
      <c r="A7" s="740"/>
      <c r="B7" s="736"/>
      <c r="C7" s="736"/>
      <c r="D7" s="1235" t="s">
        <v>207</v>
      </c>
      <c r="E7" s="1236"/>
      <c r="F7" s="1243" t="s">
        <v>489</v>
      </c>
      <c r="G7" s="1244"/>
      <c r="H7" s="736"/>
      <c r="I7" s="741" t="s">
        <v>207</v>
      </c>
      <c r="J7" s="742" t="s">
        <v>490</v>
      </c>
      <c r="K7" s="736"/>
      <c r="L7" s="743" t="s">
        <v>207</v>
      </c>
      <c r="M7" s="742" t="s">
        <v>490</v>
      </c>
    </row>
    <row r="8" spans="1:14" s="271" customFormat="1" ht="15" customHeight="1">
      <c r="A8" s="744" t="s">
        <v>208</v>
      </c>
      <c r="B8" s="745"/>
      <c r="C8" s="745"/>
      <c r="D8" s="1217">
        <v>10</v>
      </c>
      <c r="E8" s="1217"/>
      <c r="F8" s="1217">
        <v>45</v>
      </c>
      <c r="G8" s="1217"/>
      <c r="H8" s="745"/>
      <c r="I8" s="746"/>
      <c r="J8" s="746"/>
      <c r="K8" s="938"/>
      <c r="L8" s="746"/>
      <c r="M8" s="746"/>
    </row>
    <row r="9" spans="1:14" s="271" customFormat="1" ht="15" customHeight="1">
      <c r="A9" s="744" t="s">
        <v>209</v>
      </c>
      <c r="B9" s="745"/>
      <c r="C9" s="745"/>
      <c r="D9" s="1227">
        <v>15</v>
      </c>
      <c r="E9" s="1228"/>
      <c r="F9" s="1229" t="s">
        <v>552</v>
      </c>
      <c r="G9" s="1230"/>
      <c r="H9" s="745"/>
      <c r="I9" s="746"/>
      <c r="J9" s="747"/>
      <c r="K9" s="938"/>
      <c r="L9" s="746"/>
      <c r="M9" s="747"/>
    </row>
    <row r="10" spans="1:14" s="271" customFormat="1" ht="15" customHeight="1">
      <c r="A10" s="748" t="s">
        <v>210</v>
      </c>
      <c r="B10" s="745"/>
      <c r="C10" s="745"/>
      <c r="D10" s="1218"/>
      <c r="E10" s="1219"/>
      <c r="F10" s="1219"/>
      <c r="G10" s="1220"/>
      <c r="H10" s="745"/>
      <c r="I10" s="1178"/>
      <c r="J10" s="1180"/>
      <c r="K10" s="938"/>
      <c r="L10" s="1178"/>
      <c r="M10" s="1180"/>
    </row>
    <row r="11" spans="1:14" s="271" customFormat="1" ht="15" customHeight="1">
      <c r="A11" s="749" t="s">
        <v>211</v>
      </c>
      <c r="B11" s="745"/>
      <c r="C11" s="745"/>
      <c r="D11" s="1217">
        <v>15</v>
      </c>
      <c r="E11" s="1217"/>
      <c r="F11" s="1217">
        <v>30</v>
      </c>
      <c r="G11" s="1217"/>
      <c r="H11" s="745"/>
      <c r="I11" s="746"/>
      <c r="J11" s="746"/>
      <c r="K11" s="938"/>
      <c r="L11" s="746"/>
      <c r="M11" s="746"/>
    </row>
    <row r="12" spans="1:14" s="271" customFormat="1" ht="15" customHeight="1">
      <c r="A12" s="749" t="s">
        <v>212</v>
      </c>
      <c r="B12" s="745"/>
      <c r="C12" s="745"/>
      <c r="D12" s="1217">
        <v>15</v>
      </c>
      <c r="E12" s="1217"/>
      <c r="F12" s="1217">
        <v>50</v>
      </c>
      <c r="G12" s="1217"/>
      <c r="H12" s="745"/>
      <c r="I12" s="746"/>
      <c r="J12" s="746"/>
      <c r="K12" s="938"/>
      <c r="L12" s="746"/>
      <c r="M12" s="746"/>
    </row>
    <row r="13" spans="1:14" s="271" customFormat="1" ht="15" customHeight="1">
      <c r="A13" s="749" t="s">
        <v>213</v>
      </c>
      <c r="B13" s="745"/>
      <c r="C13" s="745"/>
      <c r="D13" s="1217">
        <v>15</v>
      </c>
      <c r="E13" s="1217"/>
      <c r="F13" s="1217">
        <v>65</v>
      </c>
      <c r="G13" s="1217"/>
      <c r="H13" s="745"/>
      <c r="I13" s="746"/>
      <c r="J13" s="746"/>
      <c r="K13" s="938"/>
      <c r="L13" s="746"/>
      <c r="M13" s="746"/>
    </row>
    <row r="14" spans="1:14" s="271" customFormat="1" ht="15" customHeight="1">
      <c r="A14" s="749" t="s">
        <v>214</v>
      </c>
      <c r="B14" s="745"/>
      <c r="C14" s="745"/>
      <c r="D14" s="1217">
        <v>15</v>
      </c>
      <c r="E14" s="1217"/>
      <c r="F14" s="1217">
        <v>100</v>
      </c>
      <c r="G14" s="1217"/>
      <c r="H14" s="745"/>
      <c r="I14" s="746"/>
      <c r="J14" s="746"/>
      <c r="K14" s="938"/>
      <c r="L14" s="746"/>
      <c r="M14" s="746"/>
    </row>
    <row r="15" spans="1:14" s="271" customFormat="1" ht="15" customHeight="1">
      <c r="A15" s="750" t="s">
        <v>215</v>
      </c>
      <c r="B15" s="745"/>
      <c r="C15" s="745"/>
      <c r="D15" s="1221"/>
      <c r="E15" s="1222"/>
      <c r="F15" s="1222"/>
      <c r="G15" s="1223"/>
      <c r="H15" s="745"/>
      <c r="I15" s="1224"/>
      <c r="J15" s="1225"/>
      <c r="K15" s="938"/>
      <c r="L15" s="1224"/>
      <c r="M15" s="1225"/>
    </row>
    <row r="16" spans="1:14" s="271" customFormat="1" ht="15" customHeight="1">
      <c r="A16" s="751" t="s">
        <v>216</v>
      </c>
      <c r="B16" s="745"/>
      <c r="C16" s="745"/>
      <c r="D16" s="1226" t="s">
        <v>553</v>
      </c>
      <c r="E16" s="1226"/>
      <c r="F16" s="1226">
        <v>210</v>
      </c>
      <c r="G16" s="1226"/>
      <c r="H16" s="745"/>
      <c r="I16" s="753"/>
      <c r="J16" s="753"/>
      <c r="K16" s="938"/>
      <c r="L16" s="753"/>
      <c r="M16" s="753"/>
    </row>
    <row r="17" spans="1:13" s="271" customFormat="1" ht="15" customHeight="1">
      <c r="A17" s="751" t="s">
        <v>217</v>
      </c>
      <c r="B17" s="745"/>
      <c r="C17" s="745"/>
      <c r="D17" s="1216">
        <v>130</v>
      </c>
      <c r="E17" s="1216"/>
      <c r="F17" s="1216">
        <v>105</v>
      </c>
      <c r="G17" s="1216"/>
      <c r="H17" s="745"/>
      <c r="I17" s="937"/>
      <c r="J17" s="937"/>
      <c r="K17" s="938"/>
      <c r="L17" s="937"/>
      <c r="M17" s="937"/>
    </row>
    <row r="18" spans="1:13" s="271" customFormat="1" ht="15" customHeight="1">
      <c r="A18" s="750" t="s">
        <v>218</v>
      </c>
      <c r="B18" s="745"/>
      <c r="C18" s="745"/>
      <c r="D18" s="1221"/>
      <c r="E18" s="1222"/>
      <c r="F18" s="1222"/>
      <c r="G18" s="1223"/>
      <c r="H18" s="745"/>
      <c r="I18" s="1224"/>
      <c r="J18" s="1225"/>
      <c r="K18" s="938"/>
      <c r="L18" s="1224"/>
      <c r="M18" s="1225"/>
    </row>
    <row r="19" spans="1:13" s="271" customFormat="1" ht="15">
      <c r="A19" s="751" t="s">
        <v>218</v>
      </c>
      <c r="B19" s="745"/>
      <c r="C19" s="745"/>
      <c r="D19" s="1216">
        <v>130</v>
      </c>
      <c r="E19" s="1216"/>
      <c r="F19" s="1216">
        <v>70</v>
      </c>
      <c r="G19" s="1216"/>
      <c r="H19" s="745"/>
      <c r="I19" s="936"/>
      <c r="J19" s="936"/>
      <c r="K19" s="938"/>
      <c r="L19" s="936"/>
      <c r="M19" s="936"/>
    </row>
    <row r="20" spans="1:13" s="271" customFormat="1" ht="15" customHeight="1">
      <c r="A20" s="748" t="s">
        <v>219</v>
      </c>
      <c r="B20" s="736"/>
      <c r="C20" s="736"/>
      <c r="D20" s="1218"/>
      <c r="E20" s="1219"/>
      <c r="F20" s="1219"/>
      <c r="G20" s="1220"/>
      <c r="H20" s="736"/>
      <c r="I20" s="1178"/>
      <c r="J20" s="1180"/>
      <c r="K20" s="939"/>
      <c r="L20" s="1178"/>
      <c r="M20" s="1180"/>
    </row>
    <row r="21" spans="1:13" s="271" customFormat="1" ht="15" customHeight="1">
      <c r="A21" s="749" t="s">
        <v>220</v>
      </c>
      <c r="B21" s="736"/>
      <c r="C21" s="736"/>
      <c r="D21" s="1214" t="s">
        <v>551</v>
      </c>
      <c r="E21" s="1214"/>
      <c r="F21" s="1214"/>
      <c r="G21" s="1214"/>
      <c r="H21" s="754"/>
      <c r="I21" s="1215"/>
      <c r="J21" s="1215"/>
      <c r="K21" s="940"/>
      <c r="L21" s="1215"/>
      <c r="M21" s="1215"/>
    </row>
    <row r="22" spans="1:13" s="271" customFormat="1" ht="15" customHeight="1">
      <c r="A22" s="749" t="s">
        <v>210</v>
      </c>
      <c r="B22" s="736"/>
      <c r="C22" s="736"/>
      <c r="D22" s="1214" t="s">
        <v>551</v>
      </c>
      <c r="E22" s="1214"/>
      <c r="F22" s="1214"/>
      <c r="G22" s="1214"/>
      <c r="H22" s="754"/>
      <c r="I22" s="1215"/>
      <c r="J22" s="1215"/>
      <c r="K22" s="940"/>
      <c r="L22" s="1215"/>
      <c r="M22" s="1215"/>
    </row>
    <row r="23" spans="1:13" s="271" customFormat="1" ht="15" customHeight="1">
      <c r="A23" s="777" t="s">
        <v>218</v>
      </c>
      <c r="B23" s="736"/>
      <c r="C23" s="736"/>
      <c r="D23" s="1214" t="s">
        <v>551</v>
      </c>
      <c r="E23" s="1214"/>
      <c r="F23" s="1214"/>
      <c r="G23" s="1214"/>
      <c r="H23" s="754"/>
      <c r="I23" s="1215"/>
      <c r="J23" s="1215"/>
      <c r="K23" s="940"/>
      <c r="L23" s="1215"/>
      <c r="M23" s="1215"/>
    </row>
    <row r="24" spans="1:13" s="271" customFormat="1" ht="15" customHeight="1">
      <c r="A24" s="749" t="s">
        <v>215</v>
      </c>
      <c r="B24" s="736"/>
      <c r="C24" s="736"/>
      <c r="D24" s="1214" t="s">
        <v>551</v>
      </c>
      <c r="E24" s="1214"/>
      <c r="F24" s="1214"/>
      <c r="G24" s="1214"/>
      <c r="H24" s="755"/>
      <c r="I24" s="1215"/>
      <c r="J24" s="1215"/>
      <c r="K24" s="940"/>
      <c r="L24" s="1215"/>
      <c r="M24" s="1215"/>
    </row>
    <row r="25" spans="1:13" s="271" customFormat="1" ht="15" customHeight="1">
      <c r="A25" s="778" t="s">
        <v>221</v>
      </c>
      <c r="B25" s="736"/>
      <c r="C25" s="736"/>
      <c r="D25" s="756"/>
      <c r="E25" s="756"/>
      <c r="F25" s="756"/>
      <c r="G25" s="756"/>
      <c r="H25" s="757"/>
      <c r="I25" s="760"/>
      <c r="J25" s="760"/>
      <c r="K25" s="939"/>
      <c r="L25" s="760"/>
      <c r="M25" s="760"/>
    </row>
    <row r="26" spans="1:13" s="271" customFormat="1" ht="15" customHeight="1">
      <c r="A26" s="748" t="s">
        <v>166</v>
      </c>
      <c r="B26" s="736"/>
      <c r="C26" s="736"/>
      <c r="D26" s="1213" t="s">
        <v>555</v>
      </c>
      <c r="E26" s="1213"/>
      <c r="F26" s="1213"/>
      <c r="G26" s="1213"/>
      <c r="H26" s="736"/>
      <c r="I26" s="1178"/>
      <c r="J26" s="1180"/>
      <c r="K26" s="736"/>
      <c r="L26" s="1178"/>
      <c r="M26" s="1180"/>
    </row>
    <row r="27" spans="1:13" s="271" customFormat="1" ht="5.0999999999999996" customHeight="1">
      <c r="A27" s="759"/>
      <c r="B27" s="736"/>
      <c r="C27" s="736"/>
      <c r="D27" s="760"/>
      <c r="E27" s="760"/>
      <c r="F27" s="760"/>
      <c r="G27" s="760"/>
      <c r="H27" s="757"/>
      <c r="I27" s="758"/>
      <c r="J27" s="758"/>
      <c r="K27" s="757"/>
      <c r="L27" s="758"/>
      <c r="M27" s="758"/>
    </row>
    <row r="28" spans="1:13" s="271" customFormat="1" ht="15" customHeight="1">
      <c r="A28" s="657" t="s">
        <v>74</v>
      </c>
      <c r="B28" s="761"/>
      <c r="C28" s="776" t="s">
        <v>6</v>
      </c>
      <c r="D28" s="1188" t="s">
        <v>7</v>
      </c>
      <c r="E28" s="1358"/>
      <c r="F28" s="1358"/>
      <c r="G28" s="1189"/>
      <c r="H28" s="762"/>
      <c r="I28" s="1188" t="s">
        <v>8</v>
      </c>
      <c r="J28" s="1189"/>
      <c r="K28" s="762"/>
      <c r="L28" s="1188" t="s">
        <v>10</v>
      </c>
      <c r="M28" s="1189"/>
    </row>
    <row r="29" spans="1:13" s="271" customFormat="1" ht="15" customHeight="1">
      <c r="A29" s="763" t="s">
        <v>75</v>
      </c>
      <c r="B29" s="717"/>
      <c r="C29" s="774">
        <v>506</v>
      </c>
      <c r="D29" s="1195">
        <v>4.42</v>
      </c>
      <c r="E29" s="1357"/>
      <c r="F29" s="1357"/>
      <c r="G29" s="1196"/>
      <c r="H29" s="764"/>
      <c r="I29" s="1187">
        <v>0</v>
      </c>
      <c r="J29" s="1187"/>
      <c r="K29" s="764"/>
      <c r="L29" s="1187">
        <v>0</v>
      </c>
      <c r="M29" s="1187"/>
    </row>
    <row r="30" spans="1:13" s="271" customFormat="1" ht="15" hidden="1" customHeight="1">
      <c r="A30" s="763" t="s">
        <v>76</v>
      </c>
      <c r="B30" s="717"/>
      <c r="C30" s="774">
        <v>0</v>
      </c>
      <c r="D30" s="1187">
        <v>0</v>
      </c>
      <c r="E30" s="1187"/>
      <c r="F30" s="1187">
        <v>0</v>
      </c>
      <c r="G30" s="1187"/>
      <c r="H30" s="764"/>
      <c r="I30" s="1187">
        <v>0</v>
      </c>
      <c r="J30" s="1187"/>
      <c r="K30" s="764"/>
      <c r="L30" s="1187">
        <v>0</v>
      </c>
      <c r="M30" s="1187"/>
    </row>
    <row r="31" spans="1:13" s="271" customFormat="1" ht="15" hidden="1" customHeight="1">
      <c r="A31" s="763" t="s">
        <v>77</v>
      </c>
      <c r="B31" s="717"/>
      <c r="C31" s="774">
        <v>0</v>
      </c>
      <c r="D31" s="1187">
        <v>0</v>
      </c>
      <c r="E31" s="1187"/>
      <c r="F31" s="1187">
        <v>0</v>
      </c>
      <c r="G31" s="1187"/>
      <c r="H31" s="764"/>
      <c r="I31" s="1187">
        <v>0</v>
      </c>
      <c r="J31" s="1187"/>
      <c r="K31" s="764"/>
      <c r="L31" s="1187">
        <v>0</v>
      </c>
      <c r="M31" s="1187"/>
    </row>
    <row r="32" spans="1:13" s="271" customFormat="1" ht="15" customHeight="1">
      <c r="A32" s="763" t="s">
        <v>78</v>
      </c>
      <c r="B32" s="765"/>
      <c r="C32" s="774">
        <v>231</v>
      </c>
      <c r="D32" s="1195">
        <v>10.16</v>
      </c>
      <c r="E32" s="1357"/>
      <c r="F32" s="1357"/>
      <c r="G32" s="1196"/>
      <c r="H32" s="762"/>
      <c r="I32" s="1187">
        <v>0</v>
      </c>
      <c r="J32" s="1187"/>
      <c r="K32" s="762"/>
      <c r="L32" s="1187">
        <v>0</v>
      </c>
      <c r="M32" s="1187"/>
    </row>
    <row r="33" spans="1:13" s="271" customFormat="1" ht="15" customHeight="1">
      <c r="A33" s="699"/>
      <c r="B33" s="717"/>
      <c r="C33" s="775">
        <f>SUM(C29:C32)</f>
        <v>737</v>
      </c>
      <c r="D33" s="766"/>
      <c r="E33" s="766"/>
      <c r="F33" s="766"/>
      <c r="G33" s="766"/>
      <c r="H33" s="764"/>
      <c r="I33" s="766"/>
      <c r="J33" s="766"/>
      <c r="K33" s="764"/>
      <c r="L33" s="766"/>
      <c r="M33" s="766"/>
    </row>
    <row r="34" spans="1:13" s="271" customFormat="1" ht="15">
      <c r="A34" s="695" t="s">
        <v>79</v>
      </c>
      <c r="B34" s="722"/>
      <c r="C34" s="722"/>
      <c r="D34" s="1190">
        <f>SUMPRODUCT($C$29:$C$32,D29:D32)</f>
        <v>4583.4799999999996</v>
      </c>
      <c r="E34" s="1200"/>
      <c r="F34" s="1200"/>
      <c r="G34" s="1191"/>
      <c r="H34" s="764"/>
      <c r="I34" s="1212">
        <f>SUMPRODUCT($C$29:$C$32,I29:I32)</f>
        <v>0</v>
      </c>
      <c r="J34" s="1212"/>
      <c r="K34" s="764"/>
      <c r="L34" s="1212">
        <f>SUMPRODUCT($C$29:$C$32,L29:L32)</f>
        <v>0</v>
      </c>
      <c r="M34" s="1212"/>
    </row>
    <row r="35" spans="1:13" s="271" customFormat="1" ht="15">
      <c r="A35" s="697" t="s">
        <v>80</v>
      </c>
      <c r="B35" s="699"/>
      <c r="C35" s="699"/>
      <c r="D35" s="1190">
        <f>D34*12</f>
        <v>55001.759999999995</v>
      </c>
      <c r="E35" s="1200"/>
      <c r="F35" s="1200"/>
      <c r="G35" s="1191"/>
      <c r="H35" s="767"/>
      <c r="I35" s="1212">
        <f>I34*12</f>
        <v>0</v>
      </c>
      <c r="J35" s="1212"/>
      <c r="K35" s="767"/>
      <c r="L35" s="1212">
        <f>L34*12</f>
        <v>0</v>
      </c>
      <c r="M35" s="1212"/>
    </row>
    <row r="36" spans="1:13" s="271" customFormat="1" ht="5.0999999999999996" customHeight="1">
      <c r="A36" s="373"/>
      <c r="B36" s="768"/>
      <c r="C36" s="768"/>
      <c r="D36" s="769"/>
      <c r="E36" s="770"/>
      <c r="F36" s="770"/>
      <c r="G36" s="769"/>
      <c r="H36" s="771"/>
      <c r="I36" s="769"/>
      <c r="J36" s="769"/>
      <c r="K36" s="771"/>
      <c r="L36" s="769"/>
      <c r="M36" s="769"/>
    </row>
    <row r="37" spans="1:13" s="271" customFormat="1" ht="15">
      <c r="A37" s="695" t="s">
        <v>15</v>
      </c>
      <c r="B37" s="768"/>
      <c r="C37" s="768"/>
      <c r="D37" s="1359"/>
      <c r="E37" s="1359"/>
      <c r="F37" s="1359"/>
      <c r="G37" s="1359"/>
      <c r="H37" s="771"/>
      <c r="I37" s="1199">
        <f>I35-$D$35</f>
        <v>-55001.759999999995</v>
      </c>
      <c r="J37" s="1199"/>
      <c r="K37" s="771"/>
      <c r="L37" s="1199">
        <f>L35-$D$35</f>
        <v>-55001.759999999995</v>
      </c>
      <c r="M37" s="1199"/>
    </row>
    <row r="38" spans="1:13" s="271" customFormat="1" ht="15">
      <c r="A38" s="697" t="s">
        <v>16</v>
      </c>
      <c r="B38" s="373"/>
      <c r="C38" s="373"/>
      <c r="D38" s="1360"/>
      <c r="E38" s="1360"/>
      <c r="F38" s="1360"/>
      <c r="G38" s="1360"/>
      <c r="H38" s="772"/>
      <c r="I38" s="1170">
        <f>I35/$D$35-1</f>
        <v>-1</v>
      </c>
      <c r="J38" s="1170"/>
      <c r="K38" s="772"/>
      <c r="L38" s="1170">
        <f>L35/$D$35-1</f>
        <v>-1</v>
      </c>
      <c r="M38" s="1170"/>
    </row>
    <row r="39" spans="1:13" ht="12.75" customHeight="1">
      <c r="B39" s="773"/>
      <c r="C39" s="773"/>
      <c r="D39" s="773"/>
      <c r="E39" s="773"/>
      <c r="F39" s="773"/>
      <c r="G39" s="773"/>
      <c r="H39" s="773"/>
      <c r="I39" s="773"/>
      <c r="J39" s="773"/>
      <c r="K39" s="773"/>
      <c r="L39" s="773"/>
      <c r="M39" s="773"/>
    </row>
    <row r="40" spans="1:13">
      <c r="A40" s="1211" t="s">
        <v>17</v>
      </c>
      <c r="B40" s="1211"/>
      <c r="C40" s="1211"/>
      <c r="D40" s="1211"/>
      <c r="E40" s="1211"/>
      <c r="F40" s="1211"/>
      <c r="G40" s="1211"/>
      <c r="H40" s="1211"/>
      <c r="I40" s="1211"/>
      <c r="J40" s="1211"/>
      <c r="K40" s="1211"/>
      <c r="L40" s="1211"/>
      <c r="M40" s="1211"/>
    </row>
  </sheetData>
  <mergeCells count="88">
    <mergeCell ref="D6:E6"/>
    <mergeCell ref="F6:G6"/>
    <mergeCell ref="D7:E7"/>
    <mergeCell ref="L5:M5"/>
    <mergeCell ref="A1:M1"/>
    <mergeCell ref="A3:F3"/>
    <mergeCell ref="D4:G4"/>
    <mergeCell ref="I4:J4"/>
    <mergeCell ref="L4:M4"/>
    <mergeCell ref="A2:D2"/>
    <mergeCell ref="D5:G5"/>
    <mergeCell ref="I5:J5"/>
    <mergeCell ref="F7:G7"/>
    <mergeCell ref="D8:E8"/>
    <mergeCell ref="F8:G8"/>
    <mergeCell ref="I10:J10"/>
    <mergeCell ref="L10:M10"/>
    <mergeCell ref="D9:E9"/>
    <mergeCell ref="F9:G9"/>
    <mergeCell ref="D10:G10"/>
    <mergeCell ref="D12:E12"/>
    <mergeCell ref="F12:G12"/>
    <mergeCell ref="D13:E13"/>
    <mergeCell ref="F13:G13"/>
    <mergeCell ref="D11:E11"/>
    <mergeCell ref="F11:G11"/>
    <mergeCell ref="D14:E14"/>
    <mergeCell ref="F14:G14"/>
    <mergeCell ref="D20:G20"/>
    <mergeCell ref="I20:J20"/>
    <mergeCell ref="L20:M20"/>
    <mergeCell ref="D15:G15"/>
    <mergeCell ref="I15:J15"/>
    <mergeCell ref="L15:M15"/>
    <mergeCell ref="D16:E16"/>
    <mergeCell ref="F16:G16"/>
    <mergeCell ref="D17:E17"/>
    <mergeCell ref="F17:G17"/>
    <mergeCell ref="D18:G18"/>
    <mergeCell ref="I18:J18"/>
    <mergeCell ref="L18:M18"/>
    <mergeCell ref="D19:E19"/>
    <mergeCell ref="F19:G19"/>
    <mergeCell ref="D21:G21"/>
    <mergeCell ref="I21:J21"/>
    <mergeCell ref="L21:M21"/>
    <mergeCell ref="D22:G22"/>
    <mergeCell ref="I22:J22"/>
    <mergeCell ref="L22:M22"/>
    <mergeCell ref="D23:G23"/>
    <mergeCell ref="I24:J24"/>
    <mergeCell ref="L23:M23"/>
    <mergeCell ref="D24:G24"/>
    <mergeCell ref="L24:M24"/>
    <mergeCell ref="I23:J23"/>
    <mergeCell ref="D26:G26"/>
    <mergeCell ref="I26:J26"/>
    <mergeCell ref="L26:M26"/>
    <mergeCell ref="I28:J28"/>
    <mergeCell ref="L28:M28"/>
    <mergeCell ref="D28:G28"/>
    <mergeCell ref="I29:J29"/>
    <mergeCell ref="L29:M29"/>
    <mergeCell ref="D30:E30"/>
    <mergeCell ref="F30:G30"/>
    <mergeCell ref="I30:J30"/>
    <mergeCell ref="L30:M30"/>
    <mergeCell ref="D29:G29"/>
    <mergeCell ref="D31:E31"/>
    <mergeCell ref="F31:G31"/>
    <mergeCell ref="I31:J31"/>
    <mergeCell ref="L31:M31"/>
    <mergeCell ref="I32:J32"/>
    <mergeCell ref="L32:M32"/>
    <mergeCell ref="D32:G32"/>
    <mergeCell ref="I34:J34"/>
    <mergeCell ref="L34:M34"/>
    <mergeCell ref="I35:J35"/>
    <mergeCell ref="L35:M35"/>
    <mergeCell ref="D34:G34"/>
    <mergeCell ref="D35:G35"/>
    <mergeCell ref="A40:M40"/>
    <mergeCell ref="D37:G37"/>
    <mergeCell ref="I37:J37"/>
    <mergeCell ref="L37:M37"/>
    <mergeCell ref="D38:G38"/>
    <mergeCell ref="I38:J38"/>
    <mergeCell ref="L38:M38"/>
  </mergeCells>
  <printOptions horizontalCentered="1" verticalCentered="1"/>
  <pageMargins left="0" right="0" top="0" bottom="0" header="0" footer="0"/>
  <pageSetup paperSize="5" orientation="landscape"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40"/>
  <sheetViews>
    <sheetView showGridLines="0" view="pageBreakPreview" zoomScaleNormal="70" zoomScaleSheetLayoutView="100" workbookViewId="0">
      <selection sqref="A1:P1"/>
    </sheetView>
  </sheetViews>
  <sheetFormatPr defaultColWidth="9.140625" defaultRowHeight="12.75"/>
  <cols>
    <col min="1" max="1" width="48.5703125" style="269" customWidth="1"/>
    <col min="2" max="2" width="1.42578125" style="269" customWidth="1"/>
    <col min="3" max="3" width="6.28515625" style="269" bestFit="1" customWidth="1"/>
    <col min="4" max="4" width="11.85546875" style="269" customWidth="1"/>
    <col min="5" max="6" width="5.7109375" style="269" customWidth="1"/>
    <col min="7" max="7" width="11.85546875" style="269" customWidth="1"/>
    <col min="8" max="8" width="1.42578125" style="269" customWidth="1"/>
    <col min="9" max="10" width="15.85546875" style="269" customWidth="1"/>
    <col min="11" max="11" width="1.42578125" style="269" customWidth="1"/>
    <col min="12" max="13" width="15.85546875" style="269" customWidth="1"/>
    <col min="14" max="16384" width="9.140625" style="269"/>
  </cols>
  <sheetData>
    <row r="1" spans="1:14" s="297" customFormat="1" ht="22.5">
      <c r="A1" s="998" t="s">
        <v>12</v>
      </c>
      <c r="B1" s="998"/>
      <c r="C1" s="998"/>
      <c r="D1" s="998"/>
      <c r="E1" s="998"/>
      <c r="F1" s="998"/>
      <c r="G1" s="998"/>
      <c r="H1" s="998"/>
      <c r="I1" s="998"/>
      <c r="J1" s="998"/>
      <c r="K1" s="998"/>
      <c r="L1" s="998"/>
      <c r="M1" s="998"/>
      <c r="N1" s="321"/>
    </row>
    <row r="2" spans="1:14" s="300" customFormat="1" ht="17.100000000000001" customHeight="1">
      <c r="A2" s="1161" t="str">
        <f>'Marketing Summary'!A2</f>
        <v>HENDRY COUNTY SCHOOL DISTRICT</v>
      </c>
      <c r="B2" s="1161"/>
      <c r="C2" s="1161"/>
      <c r="D2" s="1161"/>
      <c r="E2" s="1161"/>
      <c r="F2" s="1161"/>
      <c r="G2" s="298"/>
      <c r="H2" s="298"/>
      <c r="I2" s="298"/>
      <c r="J2" s="298"/>
      <c r="K2" s="298"/>
      <c r="L2" s="298"/>
      <c r="M2" s="299"/>
    </row>
    <row r="3" spans="1:14" s="300" customFormat="1" ht="17.100000000000001" customHeight="1">
      <c r="A3" s="1161" t="str">
        <f>'Marketing Summary'!A3</f>
        <v>JANUARY 1, 2027 - DECEMBER 31, 2027</v>
      </c>
      <c r="B3" s="1161"/>
      <c r="C3" s="1161"/>
      <c r="D3" s="1161"/>
      <c r="E3" s="1161"/>
      <c r="F3" s="1161"/>
      <c r="G3" s="298"/>
      <c r="H3" s="298"/>
      <c r="I3" s="298"/>
      <c r="J3" s="298"/>
      <c r="K3" s="298"/>
      <c r="L3" s="298"/>
      <c r="M3" s="299"/>
    </row>
    <row r="4" spans="1:14" s="261" customFormat="1" ht="20.100000000000001" customHeight="1">
      <c r="A4" s="409" t="s">
        <v>206</v>
      </c>
      <c r="B4" s="371"/>
      <c r="C4" s="371"/>
      <c r="D4" s="1252" t="s">
        <v>195</v>
      </c>
      <c r="E4" s="1253"/>
      <c r="F4" s="1253"/>
      <c r="G4" s="1254"/>
      <c r="H4" s="371"/>
      <c r="I4" s="1252" t="s">
        <v>8</v>
      </c>
      <c r="J4" s="1253"/>
      <c r="K4" s="371"/>
      <c r="L4" s="1253" t="s">
        <v>10</v>
      </c>
      <c r="M4" s="1254"/>
    </row>
    <row r="5" spans="1:14" s="261" customFormat="1" ht="20.100000000000001" customHeight="1">
      <c r="A5" s="410" t="s">
        <v>5</v>
      </c>
      <c r="B5" s="372"/>
      <c r="C5" s="372"/>
      <c r="D5" s="1257" t="s">
        <v>37</v>
      </c>
      <c r="E5" s="1250"/>
      <c r="F5" s="1250"/>
      <c r="G5" s="1251"/>
      <c r="H5" s="372"/>
      <c r="I5" s="1257" t="s">
        <v>37</v>
      </c>
      <c r="J5" s="1250"/>
      <c r="K5" s="372"/>
      <c r="L5" s="1250" t="s">
        <v>37</v>
      </c>
      <c r="M5" s="1251"/>
    </row>
    <row r="6" spans="1:14" s="261" customFormat="1" ht="15" customHeight="1">
      <c r="A6" s="735"/>
      <c r="B6" s="736"/>
      <c r="C6" s="736"/>
      <c r="D6" s="1231" t="s">
        <v>42</v>
      </c>
      <c r="E6" s="1232"/>
      <c r="F6" s="1233" t="s">
        <v>70</v>
      </c>
      <c r="G6" s="1234"/>
      <c r="H6" s="736"/>
      <c r="I6" s="737" t="s">
        <v>42</v>
      </c>
      <c r="J6" s="738" t="s">
        <v>70</v>
      </c>
      <c r="K6" s="736"/>
      <c r="L6" s="739" t="s">
        <v>42</v>
      </c>
      <c r="M6" s="738" t="s">
        <v>70</v>
      </c>
    </row>
    <row r="7" spans="1:14" s="261" customFormat="1" ht="15" customHeight="1">
      <c r="A7" s="740"/>
      <c r="B7" s="736"/>
      <c r="C7" s="736"/>
      <c r="D7" s="1235" t="s">
        <v>207</v>
      </c>
      <c r="E7" s="1236"/>
      <c r="F7" s="1243" t="s">
        <v>489</v>
      </c>
      <c r="G7" s="1244"/>
      <c r="H7" s="736"/>
      <c r="I7" s="741" t="s">
        <v>207</v>
      </c>
      <c r="J7" s="742" t="s">
        <v>490</v>
      </c>
      <c r="K7" s="736"/>
      <c r="L7" s="743" t="s">
        <v>207</v>
      </c>
      <c r="M7" s="742" t="s">
        <v>490</v>
      </c>
    </row>
    <row r="8" spans="1:14" s="261" customFormat="1" ht="15" customHeight="1">
      <c r="A8" s="744" t="s">
        <v>208</v>
      </c>
      <c r="B8" s="745"/>
      <c r="C8" s="745"/>
      <c r="D8" s="1247"/>
      <c r="E8" s="1247"/>
      <c r="F8" s="1247"/>
      <c r="G8" s="1247"/>
      <c r="H8" s="745"/>
      <c r="I8" s="746"/>
      <c r="J8" s="746"/>
      <c r="K8" s="745"/>
      <c r="L8" s="746"/>
      <c r="M8" s="746"/>
    </row>
    <row r="9" spans="1:14" s="261" customFormat="1" ht="15" customHeight="1">
      <c r="A9" s="744" t="s">
        <v>209</v>
      </c>
      <c r="B9" s="745"/>
      <c r="C9" s="745"/>
      <c r="D9" s="1247"/>
      <c r="E9" s="1247"/>
      <c r="F9" s="1248"/>
      <c r="G9" s="1249"/>
      <c r="H9" s="745"/>
      <c r="I9" s="746"/>
      <c r="J9" s="747"/>
      <c r="K9" s="745"/>
      <c r="L9" s="746"/>
      <c r="M9" s="747"/>
    </row>
    <row r="10" spans="1:14" s="261" customFormat="1" ht="15" customHeight="1">
      <c r="A10" s="748" t="s">
        <v>210</v>
      </c>
      <c r="B10" s="745"/>
      <c r="C10" s="745"/>
      <c r="D10" s="1006"/>
      <c r="E10" s="1177"/>
      <c r="F10" s="1177"/>
      <c r="G10" s="1007"/>
      <c r="H10" s="745"/>
      <c r="I10" s="1006"/>
      <c r="J10" s="1007"/>
      <c r="K10" s="745"/>
      <c r="L10" s="1006"/>
      <c r="M10" s="1007"/>
    </row>
    <row r="11" spans="1:14" s="261" customFormat="1" ht="15" customHeight="1">
      <c r="A11" s="749" t="s">
        <v>211</v>
      </c>
      <c r="B11" s="745"/>
      <c r="C11" s="745"/>
      <c r="D11" s="1247"/>
      <c r="E11" s="1247"/>
      <c r="F11" s="1247"/>
      <c r="G11" s="1247"/>
      <c r="H11" s="745"/>
      <c r="I11" s="746"/>
      <c r="J11" s="746"/>
      <c r="K11" s="745"/>
      <c r="L11" s="746"/>
      <c r="M11" s="746"/>
    </row>
    <row r="12" spans="1:14" s="261" customFormat="1" ht="15" customHeight="1">
      <c r="A12" s="749" t="s">
        <v>212</v>
      </c>
      <c r="B12" s="745"/>
      <c r="C12" s="745"/>
      <c r="D12" s="1247"/>
      <c r="E12" s="1247"/>
      <c r="F12" s="1247"/>
      <c r="G12" s="1247"/>
      <c r="H12" s="745"/>
      <c r="I12" s="746"/>
      <c r="J12" s="746"/>
      <c r="K12" s="745"/>
      <c r="L12" s="746"/>
      <c r="M12" s="746"/>
    </row>
    <row r="13" spans="1:14" s="261" customFormat="1" ht="15" customHeight="1">
      <c r="A13" s="749" t="s">
        <v>213</v>
      </c>
      <c r="B13" s="745"/>
      <c r="C13" s="745"/>
      <c r="D13" s="1247"/>
      <c r="E13" s="1247"/>
      <c r="F13" s="1247"/>
      <c r="G13" s="1247"/>
      <c r="H13" s="745"/>
      <c r="I13" s="746"/>
      <c r="J13" s="746"/>
      <c r="K13" s="745"/>
      <c r="L13" s="746"/>
      <c r="M13" s="746"/>
    </row>
    <row r="14" spans="1:14" s="261" customFormat="1" ht="15" customHeight="1">
      <c r="A14" s="749" t="s">
        <v>214</v>
      </c>
      <c r="B14" s="745"/>
      <c r="C14" s="745"/>
      <c r="D14" s="1247"/>
      <c r="E14" s="1247"/>
      <c r="F14" s="1247"/>
      <c r="G14" s="1247"/>
      <c r="H14" s="745"/>
      <c r="I14" s="746"/>
      <c r="J14" s="746"/>
      <c r="K14" s="745"/>
      <c r="L14" s="746"/>
      <c r="M14" s="746"/>
    </row>
    <row r="15" spans="1:14" s="261" customFormat="1" ht="15" customHeight="1">
      <c r="A15" s="750" t="s">
        <v>215</v>
      </c>
      <c r="B15" s="745"/>
      <c r="C15" s="745"/>
      <c r="D15" s="1224"/>
      <c r="E15" s="1245"/>
      <c r="F15" s="1245"/>
      <c r="G15" s="1225"/>
      <c r="H15" s="745"/>
      <c r="I15" s="1224"/>
      <c r="J15" s="1225"/>
      <c r="K15" s="745"/>
      <c r="L15" s="1224"/>
      <c r="M15" s="1225"/>
    </row>
    <row r="16" spans="1:14" s="261" customFormat="1" ht="15" customHeight="1">
      <c r="A16" s="751" t="s">
        <v>216</v>
      </c>
      <c r="B16" s="745"/>
      <c r="C16" s="745"/>
      <c r="D16" s="1246"/>
      <c r="E16" s="1246"/>
      <c r="F16" s="1246"/>
      <c r="G16" s="1246"/>
      <c r="H16" s="745"/>
      <c r="I16" s="753"/>
      <c r="J16" s="753"/>
      <c r="K16" s="745"/>
      <c r="L16" s="753"/>
      <c r="M16" s="753"/>
    </row>
    <row r="17" spans="1:13" s="261" customFormat="1" ht="15" customHeight="1">
      <c r="A17" s="751" t="s">
        <v>217</v>
      </c>
      <c r="B17" s="745"/>
      <c r="C17" s="745"/>
      <c r="D17" s="1258"/>
      <c r="E17" s="1258"/>
      <c r="F17" s="1258"/>
      <c r="G17" s="1258"/>
      <c r="H17" s="745"/>
      <c r="I17" s="753"/>
      <c r="J17" s="753"/>
      <c r="K17" s="745"/>
      <c r="L17" s="753"/>
      <c r="M17" s="753"/>
    </row>
    <row r="18" spans="1:13" s="261" customFormat="1" ht="15" customHeight="1">
      <c r="A18" s="750" t="s">
        <v>218</v>
      </c>
      <c r="B18" s="745"/>
      <c r="C18" s="745"/>
      <c r="D18" s="1224"/>
      <c r="E18" s="1245"/>
      <c r="F18" s="1245"/>
      <c r="G18" s="1225"/>
      <c r="H18" s="745"/>
      <c r="I18" s="1224"/>
      <c r="J18" s="1225"/>
      <c r="K18" s="745"/>
      <c r="L18" s="1224"/>
      <c r="M18" s="1225"/>
    </row>
    <row r="19" spans="1:13" s="261" customFormat="1" ht="15">
      <c r="A19" s="751" t="s">
        <v>218</v>
      </c>
      <c r="B19" s="745"/>
      <c r="C19" s="745"/>
      <c r="D19" s="1216"/>
      <c r="E19" s="1216"/>
      <c r="F19" s="1216"/>
      <c r="G19" s="1216"/>
      <c r="H19" s="779"/>
      <c r="I19" s="752"/>
      <c r="J19" s="752"/>
      <c r="K19" s="779"/>
      <c r="L19" s="752"/>
      <c r="M19" s="752"/>
    </row>
    <row r="20" spans="1:13" s="261" customFormat="1" ht="15" customHeight="1">
      <c r="A20" s="748" t="s">
        <v>219</v>
      </c>
      <c r="B20" s="736"/>
      <c r="C20" s="736"/>
      <c r="D20" s="1006"/>
      <c r="E20" s="1177"/>
      <c r="F20" s="1177"/>
      <c r="G20" s="1007"/>
      <c r="H20" s="736"/>
      <c r="I20" s="1006"/>
      <c r="J20" s="1007"/>
      <c r="K20" s="736"/>
      <c r="L20" s="1006"/>
      <c r="M20" s="1007"/>
    </row>
    <row r="21" spans="1:13" s="261" customFormat="1" ht="15" customHeight="1">
      <c r="A21" s="749" t="s">
        <v>220</v>
      </c>
      <c r="B21" s="736"/>
      <c r="C21" s="736"/>
      <c r="D21" s="1215"/>
      <c r="E21" s="1215"/>
      <c r="F21" s="1215"/>
      <c r="G21" s="1215"/>
      <c r="H21" s="754"/>
      <c r="I21" s="1215"/>
      <c r="J21" s="1215"/>
      <c r="K21" s="754"/>
      <c r="L21" s="1215"/>
      <c r="M21" s="1215"/>
    </row>
    <row r="22" spans="1:13" s="261" customFormat="1" ht="15" customHeight="1">
      <c r="A22" s="749" t="s">
        <v>210</v>
      </c>
      <c r="B22" s="736"/>
      <c r="C22" s="736"/>
      <c r="D22" s="1215"/>
      <c r="E22" s="1215"/>
      <c r="F22" s="1215"/>
      <c r="G22" s="1215"/>
      <c r="H22" s="754"/>
      <c r="I22" s="1215"/>
      <c r="J22" s="1215"/>
      <c r="K22" s="754"/>
      <c r="L22" s="1215"/>
      <c r="M22" s="1215"/>
    </row>
    <row r="23" spans="1:13" s="261" customFormat="1" ht="15" customHeight="1">
      <c r="A23" s="777" t="s">
        <v>218</v>
      </c>
      <c r="B23" s="736"/>
      <c r="C23" s="736"/>
      <c r="D23" s="1215"/>
      <c r="E23" s="1215"/>
      <c r="F23" s="1215"/>
      <c r="G23" s="1215"/>
      <c r="H23" s="754"/>
      <c r="I23" s="1215"/>
      <c r="J23" s="1215"/>
      <c r="K23" s="754"/>
      <c r="L23" s="1215"/>
      <c r="M23" s="1215"/>
    </row>
    <row r="24" spans="1:13" s="261" customFormat="1" ht="15" customHeight="1">
      <c r="A24" s="749" t="s">
        <v>215</v>
      </c>
      <c r="B24" s="736"/>
      <c r="C24" s="736"/>
      <c r="D24" s="1215"/>
      <c r="E24" s="1215"/>
      <c r="F24" s="1215"/>
      <c r="G24" s="1215"/>
      <c r="H24" s="755"/>
      <c r="I24" s="1215"/>
      <c r="J24" s="1215"/>
      <c r="K24" s="755"/>
      <c r="L24" s="1215"/>
      <c r="M24" s="1215"/>
    </row>
    <row r="25" spans="1:13" s="261" customFormat="1" ht="15" customHeight="1">
      <c r="A25" s="792" t="s">
        <v>221</v>
      </c>
      <c r="B25" s="736"/>
      <c r="C25" s="736"/>
      <c r="D25" s="780"/>
      <c r="E25" s="780"/>
      <c r="F25" s="780"/>
      <c r="G25" s="780"/>
      <c r="H25" s="757"/>
      <c r="I25" s="780"/>
      <c r="J25" s="780"/>
      <c r="K25" s="757"/>
      <c r="L25" s="781"/>
      <c r="M25" s="781"/>
    </row>
    <row r="26" spans="1:13" s="261" customFormat="1" ht="15" customHeight="1">
      <c r="A26" s="748" t="s">
        <v>166</v>
      </c>
      <c r="B26" s="736"/>
      <c r="C26" s="736"/>
      <c r="D26" s="1255"/>
      <c r="E26" s="1259"/>
      <c r="F26" s="1259"/>
      <c r="G26" s="1256"/>
      <c r="H26" s="757"/>
      <c r="I26" s="1260"/>
      <c r="J26" s="1261"/>
      <c r="K26" s="757"/>
      <c r="L26" s="1260"/>
      <c r="M26" s="1261"/>
    </row>
    <row r="27" spans="1:13" s="261" customFormat="1" ht="5.0999999999999996" customHeight="1">
      <c r="A27" s="782"/>
      <c r="B27" s="736"/>
      <c r="C27" s="736"/>
      <c r="D27" s="780"/>
      <c r="E27" s="780"/>
      <c r="F27" s="780"/>
      <c r="G27" s="780"/>
      <c r="H27" s="757"/>
      <c r="I27" s="781"/>
      <c r="J27" s="781"/>
      <c r="K27" s="757"/>
      <c r="L27" s="781"/>
      <c r="M27" s="781"/>
    </row>
    <row r="28" spans="1:13" s="261" customFormat="1" ht="15" customHeight="1">
      <c r="A28" s="657" t="s">
        <v>74</v>
      </c>
      <c r="B28" s="683"/>
      <c r="C28" s="791" t="s">
        <v>6</v>
      </c>
      <c r="D28" s="634" t="s">
        <v>7</v>
      </c>
      <c r="E28" s="663" t="s">
        <v>36</v>
      </c>
      <c r="F28" s="663"/>
      <c r="G28" s="663" t="s">
        <v>95</v>
      </c>
      <c r="H28" s="783"/>
      <c r="I28" s="1255" t="s">
        <v>8</v>
      </c>
      <c r="J28" s="1256"/>
      <c r="K28" s="783"/>
      <c r="L28" s="1255" t="s">
        <v>10</v>
      </c>
      <c r="M28" s="1256"/>
    </row>
    <row r="29" spans="1:13" s="261" customFormat="1" ht="15" customHeight="1">
      <c r="A29" s="540" t="s">
        <v>75</v>
      </c>
      <c r="B29" s="639"/>
      <c r="C29" s="784">
        <v>0</v>
      </c>
      <c r="D29" s="665"/>
      <c r="E29" s="997"/>
      <c r="F29" s="997"/>
      <c r="G29" s="665"/>
      <c r="H29" s="785"/>
      <c r="I29" s="997"/>
      <c r="J29" s="997"/>
      <c r="K29" s="785"/>
      <c r="L29" s="997"/>
      <c r="M29" s="997"/>
    </row>
    <row r="30" spans="1:13" s="261" customFormat="1" ht="15" customHeight="1">
      <c r="A30" s="540" t="s">
        <v>76</v>
      </c>
      <c r="B30" s="639"/>
      <c r="C30" s="784">
        <v>0</v>
      </c>
      <c r="D30" s="665"/>
      <c r="E30" s="997"/>
      <c r="F30" s="997"/>
      <c r="G30" s="665"/>
      <c r="H30" s="785"/>
      <c r="I30" s="997"/>
      <c r="J30" s="997"/>
      <c r="K30" s="785"/>
      <c r="L30" s="997"/>
      <c r="M30" s="997"/>
    </row>
    <row r="31" spans="1:13" s="261" customFormat="1" ht="15" customHeight="1">
      <c r="A31" s="540" t="s">
        <v>77</v>
      </c>
      <c r="B31" s="639"/>
      <c r="C31" s="784">
        <v>0</v>
      </c>
      <c r="D31" s="665"/>
      <c r="E31" s="997"/>
      <c r="F31" s="997"/>
      <c r="G31" s="665"/>
      <c r="H31" s="785"/>
      <c r="I31" s="997"/>
      <c r="J31" s="997"/>
      <c r="K31" s="785"/>
      <c r="L31" s="997"/>
      <c r="M31" s="997"/>
    </row>
    <row r="32" spans="1:13" s="261" customFormat="1" ht="15" customHeight="1">
      <c r="A32" s="540" t="s">
        <v>78</v>
      </c>
      <c r="B32" s="684"/>
      <c r="C32" s="784">
        <v>0</v>
      </c>
      <c r="D32" s="665"/>
      <c r="E32" s="997"/>
      <c r="F32" s="997"/>
      <c r="G32" s="665"/>
      <c r="H32" s="783"/>
      <c r="I32" s="997"/>
      <c r="J32" s="997"/>
      <c r="K32" s="783"/>
      <c r="L32" s="997"/>
      <c r="M32" s="997"/>
    </row>
    <row r="33" spans="1:13" s="261" customFormat="1" ht="15" customHeight="1">
      <c r="A33" s="631"/>
      <c r="B33" s="639"/>
      <c r="C33" s="639">
        <f>SUM(C29:C32)</f>
        <v>0</v>
      </c>
      <c r="D33" s="641"/>
      <c r="E33" s="641"/>
      <c r="F33" s="641"/>
      <c r="G33" s="641"/>
      <c r="H33" s="785"/>
      <c r="I33" s="641"/>
      <c r="J33" s="641"/>
      <c r="K33" s="785"/>
      <c r="L33" s="641"/>
      <c r="M33" s="641"/>
    </row>
    <row r="34" spans="1:13" s="261" customFormat="1" ht="15">
      <c r="A34" s="558" t="s">
        <v>79</v>
      </c>
      <c r="B34" s="627"/>
      <c r="C34" s="627"/>
      <c r="D34" s="642">
        <f>SUMPRODUCT($C$29:$C$32,D29:D32)</f>
        <v>0</v>
      </c>
      <c r="E34" s="992">
        <f>SUMPRODUCT($C$29:$C$32,E29:E32)</f>
        <v>0</v>
      </c>
      <c r="F34" s="992">
        <f t="shared" ref="F34" si="0">SUMPRODUCT($C$29:$C$32,F29:F32)</f>
        <v>0</v>
      </c>
      <c r="G34" s="642">
        <f>SUMPRODUCT($C$29:$C$32,G29:G32)</f>
        <v>0</v>
      </c>
      <c r="H34" s="786"/>
      <c r="I34" s="992">
        <f>SUMPRODUCT($C$29:$C$32,I29:I32)</f>
        <v>0</v>
      </c>
      <c r="J34" s="992"/>
      <c r="K34" s="786"/>
      <c r="L34" s="992">
        <f>SUMPRODUCT($C$29:$C$32,L29:L32)</f>
        <v>0</v>
      </c>
      <c r="M34" s="992"/>
    </row>
    <row r="35" spans="1:13" s="261" customFormat="1" ht="15">
      <c r="A35" s="566" t="s">
        <v>80</v>
      </c>
      <c r="B35" s="631"/>
      <c r="C35" s="631"/>
      <c r="D35" s="642">
        <f>D34*12</f>
        <v>0</v>
      </c>
      <c r="E35" s="992">
        <f>E34*12</f>
        <v>0</v>
      </c>
      <c r="F35" s="992"/>
      <c r="G35" s="642">
        <f>G34*12</f>
        <v>0</v>
      </c>
      <c r="H35" s="787"/>
      <c r="I35" s="992">
        <f>I34*12</f>
        <v>0</v>
      </c>
      <c r="J35" s="992"/>
      <c r="K35" s="787"/>
      <c r="L35" s="992">
        <f>L34*12</f>
        <v>0</v>
      </c>
      <c r="M35" s="992"/>
    </row>
    <row r="36" spans="1:13" s="261" customFormat="1" ht="5.0999999999999996" customHeight="1">
      <c r="A36" s="373"/>
      <c r="B36" s="788"/>
      <c r="C36" s="788"/>
      <c r="D36" s="668"/>
      <c r="E36" s="685"/>
      <c r="F36" s="685"/>
      <c r="G36" s="668"/>
      <c r="H36" s="789"/>
      <c r="I36" s="668"/>
      <c r="J36" s="668"/>
      <c r="K36" s="789"/>
      <c r="L36" s="668"/>
      <c r="M36" s="668"/>
    </row>
    <row r="37" spans="1:13" s="261" customFormat="1" ht="15">
      <c r="A37" s="558" t="s">
        <v>15</v>
      </c>
      <c r="B37" s="788"/>
      <c r="C37" s="788"/>
      <c r="D37" s="631"/>
      <c r="E37" s="992">
        <f>E35-$D$35</f>
        <v>0</v>
      </c>
      <c r="F37" s="992"/>
      <c r="G37" s="642">
        <f>G35-$D$35</f>
        <v>0</v>
      </c>
      <c r="H37" s="790"/>
      <c r="I37" s="992">
        <f>I35-$D$35</f>
        <v>0</v>
      </c>
      <c r="J37" s="992"/>
      <c r="K37" s="790"/>
      <c r="L37" s="992">
        <f>L35-$D$35</f>
        <v>0</v>
      </c>
      <c r="M37" s="992"/>
    </row>
    <row r="38" spans="1:13" s="261" customFormat="1" ht="15">
      <c r="A38" s="566" t="s">
        <v>16</v>
      </c>
      <c r="B38" s="373"/>
      <c r="C38" s="373"/>
      <c r="D38" s="631"/>
      <c r="E38" s="1170" t="e">
        <f>E35/$D$35-1</f>
        <v>#DIV/0!</v>
      </c>
      <c r="F38" s="1170"/>
      <c r="G38" s="646" t="e">
        <f>G35/$D$35-1</f>
        <v>#DIV/0!</v>
      </c>
      <c r="H38" s="772"/>
      <c r="I38" s="1170" t="e">
        <f>I35/$D$35-1</f>
        <v>#DIV/0!</v>
      </c>
      <c r="J38" s="1170"/>
      <c r="K38" s="772"/>
      <c r="L38" s="1170" t="e">
        <f>L35/$D$35-1</f>
        <v>#DIV/0!</v>
      </c>
      <c r="M38" s="1170"/>
    </row>
    <row r="40" spans="1:13">
      <c r="A40" s="999" t="s">
        <v>17</v>
      </c>
      <c r="B40" s="999"/>
      <c r="C40" s="999"/>
      <c r="D40" s="999"/>
      <c r="E40" s="999"/>
      <c r="F40" s="999"/>
      <c r="G40" s="999"/>
      <c r="H40" s="999"/>
      <c r="I40" s="999"/>
      <c r="J40" s="999"/>
      <c r="K40" s="999"/>
      <c r="L40" s="999"/>
      <c r="M40" s="999"/>
    </row>
  </sheetData>
  <mergeCells count="85">
    <mergeCell ref="A40:M40"/>
    <mergeCell ref="D26:G26"/>
    <mergeCell ref="E31:F31"/>
    <mergeCell ref="E29:F29"/>
    <mergeCell ref="E30:F30"/>
    <mergeCell ref="I26:J26"/>
    <mergeCell ref="I29:J29"/>
    <mergeCell ref="I30:J30"/>
    <mergeCell ref="I31:J31"/>
    <mergeCell ref="I32:J32"/>
    <mergeCell ref="L26:M26"/>
    <mergeCell ref="L28:M28"/>
    <mergeCell ref="L29:M29"/>
    <mergeCell ref="L30:M30"/>
    <mergeCell ref="L32:M32"/>
    <mergeCell ref="L37:M37"/>
    <mergeCell ref="E34:F34"/>
    <mergeCell ref="E32:F32"/>
    <mergeCell ref="I5:J5"/>
    <mergeCell ref="D5:G5"/>
    <mergeCell ref="D13:E13"/>
    <mergeCell ref="F13:G13"/>
    <mergeCell ref="D17:E17"/>
    <mergeCell ref="F17:G17"/>
    <mergeCell ref="F14:G14"/>
    <mergeCell ref="F12:G12"/>
    <mergeCell ref="D12:E12"/>
    <mergeCell ref="D14:E14"/>
    <mergeCell ref="D16:E16"/>
    <mergeCell ref="I22:J22"/>
    <mergeCell ref="L4:M4"/>
    <mergeCell ref="L22:M22"/>
    <mergeCell ref="L23:M23"/>
    <mergeCell ref="L24:M24"/>
    <mergeCell ref="L31:M31"/>
    <mergeCell ref="L15:M15"/>
    <mergeCell ref="L18:M18"/>
    <mergeCell ref="L20:M20"/>
    <mergeCell ref="L38:M38"/>
    <mergeCell ref="D7:E7"/>
    <mergeCell ref="F7:G7"/>
    <mergeCell ref="I34:J34"/>
    <mergeCell ref="I35:J35"/>
    <mergeCell ref="L34:M34"/>
    <mergeCell ref="L35:M35"/>
    <mergeCell ref="E35:F35"/>
    <mergeCell ref="E37:F37"/>
    <mergeCell ref="E38:F38"/>
    <mergeCell ref="I37:J37"/>
    <mergeCell ref="I38:J38"/>
    <mergeCell ref="I28:J28"/>
    <mergeCell ref="D22:G22"/>
    <mergeCell ref="D23:G23"/>
    <mergeCell ref="D24:G24"/>
    <mergeCell ref="A1:M1"/>
    <mergeCell ref="A3:F3"/>
    <mergeCell ref="D9:E9"/>
    <mergeCell ref="F9:G9"/>
    <mergeCell ref="D21:G21"/>
    <mergeCell ref="L21:M21"/>
    <mergeCell ref="L5:M5"/>
    <mergeCell ref="D4:G4"/>
    <mergeCell ref="I4:J4"/>
    <mergeCell ref="D11:E11"/>
    <mergeCell ref="F11:G11"/>
    <mergeCell ref="D6:E6"/>
    <mergeCell ref="D8:E8"/>
    <mergeCell ref="F19:G19"/>
    <mergeCell ref="I21:J21"/>
    <mergeCell ref="L10:M10"/>
    <mergeCell ref="A2:F2"/>
    <mergeCell ref="I23:J23"/>
    <mergeCell ref="I24:J24"/>
    <mergeCell ref="D10:G10"/>
    <mergeCell ref="D15:G15"/>
    <mergeCell ref="I10:J10"/>
    <mergeCell ref="I15:J15"/>
    <mergeCell ref="D18:G18"/>
    <mergeCell ref="I18:J18"/>
    <mergeCell ref="D20:G20"/>
    <mergeCell ref="I20:J20"/>
    <mergeCell ref="D19:E19"/>
    <mergeCell ref="F16:G16"/>
    <mergeCell ref="F8:G8"/>
    <mergeCell ref="F6:G6"/>
  </mergeCells>
  <phoneticPr fontId="11" type="noConversion"/>
  <printOptions horizontalCentered="1" verticalCentered="1"/>
  <pageMargins left="0" right="0" top="0" bottom="0" header="0" footer="0"/>
  <pageSetup paperSize="5"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7894-B161-42F7-8847-48ADFBE1F7D0}">
  <sheetPr>
    <pageSetUpPr fitToPage="1"/>
  </sheetPr>
  <dimension ref="A1:R157"/>
  <sheetViews>
    <sheetView showGridLines="0" view="pageBreakPreview" topLeftCell="A17" zoomScale="55" zoomScaleNormal="100" zoomScaleSheetLayoutView="55" workbookViewId="0">
      <selection activeCell="A35" sqref="A35"/>
    </sheetView>
  </sheetViews>
  <sheetFormatPr defaultColWidth="9.140625" defaultRowHeight="12.75"/>
  <cols>
    <col min="1" max="1" width="166.5703125" style="13" customWidth="1"/>
    <col min="2" max="16384" width="9.140625" style="13"/>
  </cols>
  <sheetData>
    <row r="1" spans="1:17" s="14" customFormat="1" ht="75.95" customHeight="1">
      <c r="A1" s="75"/>
    </row>
    <row r="2" spans="1:17" ht="20.100000000000001" customHeight="1">
      <c r="A2" s="15"/>
    </row>
    <row r="3" spans="1:17" ht="20.100000000000001" customHeight="1"/>
    <row r="4" spans="1:17" ht="20.100000000000001" customHeight="1">
      <c r="A4" s="16"/>
    </row>
    <row r="5" spans="1:17" ht="20.100000000000001" customHeight="1"/>
    <row r="6" spans="1:17" ht="20.100000000000001" customHeight="1"/>
    <row r="7" spans="1:17" ht="20.100000000000001" customHeight="1"/>
    <row r="8" spans="1:17" ht="20.100000000000001" customHeight="1">
      <c r="I8"/>
    </row>
    <row r="9" spans="1:17" ht="20.100000000000001" customHeight="1"/>
    <row r="10" spans="1:17" ht="19.5" customHeight="1">
      <c r="A10" s="16"/>
      <c r="L10"/>
    </row>
    <row r="11" spans="1:17" ht="19.5" customHeight="1"/>
    <row r="12" spans="1:17" ht="19.5" customHeight="1"/>
    <row r="13" spans="1:17" s="17" customFormat="1" ht="20.100000000000001" customHeight="1">
      <c r="A13" s="67"/>
    </row>
    <row r="14" spans="1:17" s="17" customFormat="1" ht="33.950000000000003" customHeight="1">
      <c r="A14" s="68"/>
    </row>
    <row r="15" spans="1:17" s="17" customFormat="1" ht="33.950000000000003" customHeight="1">
      <c r="A15" s="948" t="s">
        <v>496</v>
      </c>
      <c r="G15"/>
      <c r="I15"/>
      <c r="Q15"/>
    </row>
    <row r="16" spans="1:17" s="17" customFormat="1" ht="33.950000000000003" customHeight="1">
      <c r="A16" s="949" t="s">
        <v>0</v>
      </c>
    </row>
    <row r="17" spans="1:18" s="17" customFormat="1" ht="33.950000000000003" customHeight="1">
      <c r="A17" s="950" t="s">
        <v>497</v>
      </c>
      <c r="M17"/>
      <c r="N17"/>
    </row>
    <row r="18" spans="1:18" s="17" customFormat="1" ht="20.100000000000001" customHeight="1">
      <c r="A18" s="253"/>
    </row>
    <row r="19" spans="1:18" ht="20.100000000000001" customHeight="1">
      <c r="A19" s="254"/>
      <c r="Q19"/>
    </row>
    <row r="20" spans="1:18" ht="20.100000000000001" customHeight="1">
      <c r="A20" s="951" t="s">
        <v>1</v>
      </c>
      <c r="Q20"/>
    </row>
    <row r="21" spans="1:18" ht="20.100000000000001" customHeight="1">
      <c r="A21" s="255"/>
      <c r="Q21"/>
    </row>
    <row r="22" spans="1:18" ht="20.100000000000001" customHeight="1">
      <c r="A22" s="254"/>
    </row>
    <row r="23" spans="1:18" ht="19.5" customHeight="1">
      <c r="A23" s="254"/>
    </row>
    <row r="24" spans="1:18" ht="24" customHeight="1">
      <c r="A24" s="952" t="s">
        <v>2</v>
      </c>
      <c r="R24"/>
    </row>
    <row r="25" spans="1:18" ht="24" customHeight="1">
      <c r="A25" s="953" t="s">
        <v>498</v>
      </c>
    </row>
    <row r="26" spans="1:18" ht="24" customHeight="1">
      <c r="A26" s="954" t="s">
        <v>3</v>
      </c>
    </row>
    <row r="27" spans="1:18" ht="12.95" customHeight="1">
      <c r="A27" s="69"/>
    </row>
    <row r="28" spans="1:18" ht="20.100000000000001" customHeight="1">
      <c r="A28" s="18"/>
      <c r="B28" s="19"/>
      <c r="C28" s="19"/>
      <c r="D28" s="19"/>
      <c r="E28" s="19"/>
      <c r="F28" s="19"/>
      <c r="G28" s="19"/>
      <c r="H28" s="19"/>
      <c r="I28" s="19"/>
      <c r="K28"/>
      <c r="P28"/>
    </row>
    <row r="29" spans="1:18">
      <c r="A29" s="19"/>
      <c r="B29" s="19"/>
      <c r="C29" s="19"/>
      <c r="D29" s="19"/>
      <c r="E29" s="19"/>
      <c r="F29" s="19"/>
      <c r="G29" s="19"/>
      <c r="H29" s="19"/>
      <c r="I29" s="19"/>
    </row>
    <row r="30" spans="1:18" ht="15" customHeight="1">
      <c r="A30" s="19"/>
      <c r="B30" s="19"/>
      <c r="C30" s="19"/>
      <c r="D30" s="19"/>
      <c r="E30" s="19"/>
      <c r="F30" s="19"/>
      <c r="G30" s="19"/>
      <c r="H30" s="19"/>
      <c r="I30" s="19"/>
    </row>
    <row r="31" spans="1:18" ht="15" customHeight="1">
      <c r="A31" s="20"/>
      <c r="B31" s="19"/>
      <c r="C31" s="19"/>
      <c r="D31" s="19"/>
      <c r="E31" s="19"/>
      <c r="F31" s="19"/>
      <c r="G31" s="19"/>
      <c r="H31" s="19"/>
      <c r="I31" s="19"/>
    </row>
    <row r="32" spans="1:18" s="22" customFormat="1" ht="15" customHeight="1">
      <c r="A32" s="945"/>
      <c r="B32" s="21"/>
      <c r="C32" s="21"/>
      <c r="D32" s="21"/>
      <c r="E32" s="21"/>
      <c r="F32" s="21"/>
      <c r="G32" s="21"/>
      <c r="H32" s="21"/>
      <c r="I32" s="21"/>
    </row>
    <row r="33" spans="1:9" ht="15" customHeight="1">
      <c r="B33" s="19"/>
      <c r="C33" s="19"/>
      <c r="D33" s="19"/>
      <c r="E33" s="19"/>
      <c r="F33" s="19"/>
      <c r="G33" s="19"/>
      <c r="H33" s="19"/>
      <c r="I33" s="19"/>
    </row>
    <row r="34" spans="1:9" ht="15" customHeight="1">
      <c r="A34" s="945"/>
      <c r="B34" s="19"/>
      <c r="C34" s="19"/>
      <c r="D34" s="19"/>
      <c r="E34" s="19"/>
      <c r="F34" s="19"/>
      <c r="G34" s="19"/>
      <c r="H34" s="19"/>
      <c r="I34"/>
    </row>
    <row r="35" spans="1:9" ht="15" customHeight="1">
      <c r="A35" s="945"/>
      <c r="B35" s="19"/>
      <c r="C35" s="19"/>
      <c r="D35" s="19"/>
      <c r="E35" s="19"/>
      <c r="F35" s="19"/>
      <c r="G35" s="19"/>
      <c r="H35" s="19"/>
      <c r="I35" s="19"/>
    </row>
    <row r="36" spans="1:9" ht="15" customHeight="1">
      <c r="A36" s="946"/>
      <c r="B36" s="19"/>
      <c r="C36" s="19"/>
      <c r="D36" s="19"/>
      <c r="E36" s="19"/>
      <c r="F36" s="19"/>
      <c r="G36" s="19"/>
      <c r="H36" s="19"/>
      <c r="I36" s="19"/>
    </row>
    <row r="37" spans="1:9" ht="15" customHeight="1">
      <c r="A37" s="946"/>
      <c r="B37" s="19"/>
      <c r="C37" s="19"/>
      <c r="D37" s="19"/>
      <c r="E37" s="19"/>
      <c r="F37" s="19"/>
      <c r="G37" s="19"/>
      <c r="H37" s="19"/>
      <c r="I37" s="19"/>
    </row>
    <row r="38" spans="1:9" ht="15" customHeight="1">
      <c r="A38" s="946"/>
      <c r="B38" s="19"/>
      <c r="C38" s="19"/>
      <c r="D38" s="19"/>
      <c r="E38" s="19"/>
      <c r="F38" s="19"/>
      <c r="G38" s="19"/>
      <c r="H38" s="19"/>
      <c r="I38" s="19"/>
    </row>
    <row r="39" spans="1:9" ht="15" customHeight="1">
      <c r="A39" s="945"/>
      <c r="B39" s="19"/>
      <c r="C39" s="19"/>
      <c r="D39" s="19"/>
      <c r="E39" s="19"/>
      <c r="F39" s="19"/>
      <c r="G39" s="19"/>
      <c r="H39" s="19"/>
      <c r="I39" s="19"/>
    </row>
    <row r="40" spans="1:9" ht="15" customHeight="1">
      <c r="A40" s="945"/>
      <c r="B40" s="19"/>
      <c r="C40" s="19"/>
      <c r="D40" s="19"/>
      <c r="E40" s="19"/>
      <c r="F40" s="19"/>
      <c r="G40" s="19"/>
      <c r="H40" s="19"/>
      <c r="I40" s="19"/>
    </row>
    <row r="41" spans="1:9" ht="15" customHeight="1">
      <c r="A41" s="945"/>
      <c r="B41" s="19"/>
      <c r="C41" s="19"/>
      <c r="D41" s="19"/>
      <c r="E41" s="19"/>
      <c r="F41" s="19"/>
      <c r="G41" s="19"/>
      <c r="H41" s="19"/>
      <c r="I41" s="19"/>
    </row>
    <row r="42" spans="1:9" ht="15" customHeight="1">
      <c r="A42" s="945"/>
      <c r="B42" s="19"/>
      <c r="C42" s="19"/>
      <c r="D42" s="19"/>
      <c r="E42" s="19"/>
      <c r="F42" s="19"/>
      <c r="G42" s="19"/>
      <c r="H42" s="19"/>
      <c r="I42" s="19"/>
    </row>
    <row r="43" spans="1:9" ht="15" customHeight="1">
      <c r="A43" s="945"/>
      <c r="B43" s="19"/>
      <c r="C43" s="19"/>
      <c r="D43" s="19"/>
      <c r="E43" s="19"/>
      <c r="F43" s="19"/>
      <c r="G43" s="19"/>
      <c r="H43" s="19"/>
      <c r="I43" s="19"/>
    </row>
    <row r="44" spans="1:9" ht="15" customHeight="1">
      <c r="A44" s="946"/>
      <c r="B44" s="19"/>
      <c r="C44" s="19"/>
      <c r="D44" s="19"/>
      <c r="E44" s="19"/>
      <c r="F44" s="19"/>
      <c r="G44" s="19"/>
      <c r="H44" s="19"/>
      <c r="I44" s="19"/>
    </row>
    <row r="45" spans="1:9" ht="15" customHeight="1">
      <c r="A45" s="945"/>
      <c r="B45" s="19"/>
      <c r="C45" s="19"/>
      <c r="D45" s="19"/>
      <c r="E45" s="19"/>
      <c r="F45" s="19"/>
      <c r="G45" s="19"/>
      <c r="H45" s="19"/>
      <c r="I45" s="19"/>
    </row>
    <row r="46" spans="1:9" ht="15" customHeight="1">
      <c r="A46" s="946"/>
      <c r="B46" s="19"/>
      <c r="C46" s="19"/>
      <c r="D46" s="19"/>
      <c r="E46" s="19"/>
      <c r="F46" s="19"/>
      <c r="G46" s="19"/>
      <c r="H46" s="19"/>
      <c r="I46" s="19"/>
    </row>
    <row r="47" spans="1:9" ht="15" customHeight="1">
      <c r="A47" s="945"/>
      <c r="B47" s="19"/>
      <c r="C47" s="19"/>
      <c r="D47" s="19"/>
      <c r="E47" s="19"/>
      <c r="F47" s="19"/>
      <c r="G47" s="19"/>
      <c r="H47" s="19"/>
      <c r="I47" s="19"/>
    </row>
    <row r="48" spans="1:9" ht="15" customHeight="1">
      <c r="A48" s="20"/>
      <c r="B48" s="19"/>
      <c r="C48" s="19"/>
      <c r="D48" s="19"/>
      <c r="E48" s="19"/>
      <c r="F48" s="19"/>
      <c r="G48" s="19"/>
      <c r="H48" s="19"/>
      <c r="I48" s="19"/>
    </row>
    <row r="49" spans="1:9" ht="15" customHeight="1">
      <c r="A49" s="945"/>
      <c r="B49" s="19"/>
      <c r="C49" s="19"/>
      <c r="D49" s="19"/>
      <c r="E49" s="19"/>
      <c r="F49" s="19"/>
      <c r="G49" s="19"/>
      <c r="H49" s="19"/>
      <c r="I49" s="19"/>
    </row>
    <row r="50" spans="1:9" ht="15" customHeight="1">
      <c r="A50" s="946"/>
      <c r="B50" s="19"/>
      <c r="C50" s="19"/>
      <c r="D50" s="19"/>
      <c r="E50" s="19"/>
      <c r="F50" s="19"/>
      <c r="G50" s="19"/>
      <c r="H50" s="19"/>
      <c r="I50" s="19"/>
    </row>
    <row r="51" spans="1:9" ht="15" customHeight="1">
      <c r="A51" s="946"/>
      <c r="B51" s="19"/>
      <c r="C51" s="19"/>
      <c r="D51" s="19"/>
      <c r="E51" s="19"/>
      <c r="F51" s="19"/>
      <c r="G51" s="19"/>
      <c r="H51" s="19"/>
      <c r="I51" s="19"/>
    </row>
    <row r="52" spans="1:9" ht="15" customHeight="1">
      <c r="A52" s="946"/>
      <c r="B52" s="19"/>
      <c r="C52" s="19"/>
      <c r="D52" s="19"/>
      <c r="E52" s="19"/>
      <c r="F52" s="19"/>
      <c r="G52" s="19"/>
      <c r="H52" s="19"/>
      <c r="I52" s="19"/>
    </row>
    <row r="53" spans="1:9" ht="15" customHeight="1">
      <c r="A53" s="946"/>
      <c r="B53" s="19"/>
      <c r="C53" s="19"/>
      <c r="D53" s="19"/>
      <c r="E53" s="19"/>
      <c r="F53" s="19"/>
      <c r="G53" s="19"/>
      <c r="H53" s="19"/>
      <c r="I53" s="19"/>
    </row>
    <row r="54" spans="1:9" ht="15" customHeight="1">
      <c r="A54" s="946"/>
      <c r="B54" s="19"/>
      <c r="C54" s="19"/>
      <c r="D54" s="19"/>
      <c r="E54" s="19"/>
      <c r="F54" s="19"/>
      <c r="G54" s="19"/>
      <c r="H54" s="19"/>
      <c r="I54" s="19"/>
    </row>
    <row r="55" spans="1:9" ht="15" customHeight="1">
      <c r="A55" s="946"/>
      <c r="B55" s="19"/>
      <c r="C55" s="19"/>
      <c r="D55" s="19"/>
      <c r="E55" s="19"/>
      <c r="F55" s="19"/>
      <c r="G55" s="19"/>
      <c r="H55" s="19"/>
      <c r="I55" s="19"/>
    </row>
    <row r="56" spans="1:9" ht="15" customHeight="1">
      <c r="A56" s="946"/>
      <c r="B56" s="19"/>
      <c r="C56" s="19"/>
      <c r="D56" s="19"/>
      <c r="E56" s="19"/>
      <c r="F56" s="19"/>
      <c r="G56" s="19"/>
      <c r="H56" s="19"/>
      <c r="I56" s="19"/>
    </row>
    <row r="57" spans="1:9" ht="15" customHeight="1">
      <c r="A57" s="946"/>
      <c r="B57" s="19"/>
      <c r="C57" s="19"/>
      <c r="D57" s="19"/>
      <c r="E57" s="19"/>
      <c r="F57" s="19"/>
      <c r="G57" s="19"/>
      <c r="H57" s="19"/>
      <c r="I57" s="19"/>
    </row>
    <row r="58" spans="1:9" ht="15" customHeight="1">
      <c r="A58" s="946"/>
      <c r="B58" s="19"/>
      <c r="C58" s="19"/>
      <c r="D58" s="19"/>
      <c r="E58" s="19"/>
      <c r="F58" s="19"/>
      <c r="G58" s="19"/>
      <c r="H58" s="19"/>
      <c r="I58" s="19"/>
    </row>
    <row r="59" spans="1:9" ht="15" customHeight="1">
      <c r="A59" s="946"/>
      <c r="B59" s="19"/>
      <c r="C59" s="19"/>
      <c r="D59" s="19"/>
      <c r="E59" s="19"/>
      <c r="F59" s="19"/>
      <c r="G59" s="19"/>
      <c r="H59" s="19"/>
      <c r="I59" s="19"/>
    </row>
    <row r="60" spans="1:9" ht="15" customHeight="1">
      <c r="A60" s="946"/>
      <c r="B60" s="19"/>
      <c r="C60" s="19"/>
      <c r="D60" s="19"/>
      <c r="E60" s="19"/>
      <c r="F60" s="19"/>
      <c r="G60" s="19"/>
      <c r="H60" s="19"/>
      <c r="I60" s="19"/>
    </row>
    <row r="61" spans="1:9" ht="15" customHeight="1">
      <c r="A61" s="946"/>
      <c r="B61" s="19"/>
      <c r="C61" s="19"/>
      <c r="D61" s="19"/>
      <c r="E61" s="19"/>
      <c r="F61" s="19"/>
      <c r="G61" s="19"/>
      <c r="H61" s="19"/>
      <c r="I61" s="19"/>
    </row>
    <row r="62" spans="1:9" ht="15" customHeight="1">
      <c r="A62" s="946"/>
      <c r="B62" s="19"/>
      <c r="C62" s="19"/>
      <c r="D62" s="19"/>
      <c r="E62" s="19"/>
      <c r="F62" s="19"/>
      <c r="G62" s="19"/>
      <c r="H62" s="19"/>
      <c r="I62" s="19"/>
    </row>
    <row r="63" spans="1:9" ht="15" customHeight="1">
      <c r="A63" s="946"/>
      <c r="B63" s="19"/>
      <c r="C63" s="19"/>
      <c r="D63" s="19"/>
      <c r="E63" s="19"/>
      <c r="F63" s="19"/>
      <c r="G63" s="19"/>
      <c r="H63" s="19"/>
      <c r="I63" s="19"/>
    </row>
    <row r="64" spans="1:9" ht="15" customHeight="1">
      <c r="A64" s="946"/>
      <c r="B64" s="19"/>
      <c r="C64" s="19"/>
      <c r="D64" s="19"/>
      <c r="E64" s="19"/>
      <c r="F64" s="19"/>
      <c r="G64" s="19"/>
      <c r="H64" s="19"/>
      <c r="I64" s="19"/>
    </row>
    <row r="65" spans="1:9" ht="15" customHeight="1">
      <c r="A65" s="945"/>
      <c r="B65" s="19"/>
      <c r="C65" s="19"/>
      <c r="D65" s="19"/>
      <c r="E65" s="19"/>
      <c r="F65" s="19"/>
      <c r="G65" s="19"/>
      <c r="H65" s="19"/>
      <c r="I65" s="19"/>
    </row>
    <row r="66" spans="1:9" ht="15" customHeight="1">
      <c r="A66" s="945"/>
      <c r="B66" s="19"/>
      <c r="C66" s="19"/>
      <c r="D66" s="19"/>
      <c r="E66" s="19"/>
      <c r="F66" s="19"/>
      <c r="G66" s="19"/>
      <c r="H66" s="19"/>
      <c r="I66" s="19"/>
    </row>
    <row r="67" spans="1:9" ht="15" customHeight="1">
      <c r="A67" s="20"/>
      <c r="B67" s="19"/>
      <c r="C67" s="19"/>
      <c r="D67" s="19"/>
      <c r="E67" s="19"/>
      <c r="F67" s="19"/>
      <c r="G67" s="19"/>
      <c r="H67" s="19"/>
      <c r="I67" s="19"/>
    </row>
    <row r="68" spans="1:9" ht="15" customHeight="1">
      <c r="A68" s="945"/>
      <c r="B68" s="19"/>
      <c r="C68" s="19"/>
      <c r="D68" s="19"/>
      <c r="E68" s="19"/>
      <c r="F68" s="19"/>
      <c r="G68" s="19"/>
      <c r="H68" s="19"/>
      <c r="I68" s="19"/>
    </row>
    <row r="69" spans="1:9" ht="15" customHeight="1">
      <c r="A69" s="947"/>
      <c r="B69" s="19"/>
      <c r="C69" s="19"/>
      <c r="D69" s="19"/>
      <c r="E69" s="19"/>
      <c r="F69" s="19"/>
      <c r="G69" s="19"/>
      <c r="H69" s="19"/>
      <c r="I69" s="19"/>
    </row>
    <row r="70" spans="1:9" ht="15" customHeight="1">
      <c r="A70" s="946"/>
      <c r="B70" s="19"/>
      <c r="C70" s="19"/>
      <c r="D70" s="19"/>
      <c r="E70" s="19"/>
      <c r="F70" s="19"/>
      <c r="G70" s="19"/>
      <c r="H70" s="19"/>
      <c r="I70" s="19"/>
    </row>
    <row r="71" spans="1:9" ht="15" customHeight="1">
      <c r="A71" s="946"/>
      <c r="B71" s="19"/>
      <c r="C71" s="19"/>
      <c r="D71" s="19"/>
      <c r="E71" s="19"/>
      <c r="F71" s="19"/>
      <c r="G71" s="19"/>
      <c r="H71" s="19"/>
      <c r="I71" s="19"/>
    </row>
    <row r="72" spans="1:9" ht="15" customHeight="1">
      <c r="A72" s="946"/>
      <c r="B72" s="19"/>
      <c r="C72" s="19"/>
      <c r="D72" s="19"/>
      <c r="E72" s="19"/>
      <c r="F72" s="19"/>
      <c r="G72" s="19"/>
      <c r="H72" s="19"/>
      <c r="I72" s="19"/>
    </row>
    <row r="73" spans="1:9" ht="15" customHeight="1">
      <c r="A73" s="946"/>
      <c r="B73" s="19"/>
      <c r="C73" s="19"/>
      <c r="D73" s="19"/>
      <c r="E73" s="19"/>
      <c r="F73" s="19"/>
      <c r="G73" s="19"/>
      <c r="H73" s="19"/>
      <c r="I73" s="19"/>
    </row>
    <row r="74" spans="1:9" ht="15" customHeight="1">
      <c r="A74" s="19"/>
      <c r="B74" s="19"/>
      <c r="C74" s="19"/>
      <c r="D74" s="19"/>
      <c r="E74" s="19"/>
      <c r="F74" s="19"/>
      <c r="G74" s="19"/>
      <c r="H74" s="19"/>
      <c r="I74" s="19"/>
    </row>
    <row r="75" spans="1:9" ht="15" customHeight="1">
      <c r="A75" s="19"/>
      <c r="B75" s="19"/>
      <c r="C75" s="19"/>
      <c r="D75" s="19"/>
      <c r="E75" s="19"/>
      <c r="F75" s="19"/>
      <c r="G75" s="19"/>
      <c r="H75" s="19"/>
      <c r="I75" s="19"/>
    </row>
    <row r="76" spans="1:9" ht="15" customHeight="1">
      <c r="A76" s="19"/>
      <c r="B76" s="19"/>
      <c r="C76" s="19"/>
      <c r="D76" s="19"/>
      <c r="E76" s="19"/>
      <c r="F76" s="19"/>
      <c r="G76" s="19"/>
      <c r="H76" s="19"/>
      <c r="I76" s="19"/>
    </row>
    <row r="77" spans="1:9" ht="15" customHeight="1">
      <c r="A77" s="19"/>
      <c r="B77" s="19"/>
      <c r="C77" s="19"/>
      <c r="D77" s="19"/>
      <c r="E77" s="19"/>
      <c r="F77" s="19"/>
      <c r="G77" s="19"/>
      <c r="H77" s="19"/>
      <c r="I77" s="19"/>
    </row>
    <row r="78" spans="1:9" ht="15" customHeight="1">
      <c r="A78" s="19"/>
      <c r="B78" s="19"/>
      <c r="C78" s="19"/>
      <c r="D78" s="19"/>
      <c r="E78" s="19"/>
      <c r="F78" s="19"/>
      <c r="G78" s="19"/>
      <c r="H78" s="19"/>
      <c r="I78" s="19"/>
    </row>
    <row r="79" spans="1:9" ht="15" customHeight="1">
      <c r="A79" s="19"/>
      <c r="B79" s="19"/>
      <c r="C79" s="19"/>
      <c r="D79" s="19"/>
      <c r="E79" s="19"/>
      <c r="F79" s="19"/>
      <c r="G79" s="19"/>
      <c r="H79" s="19"/>
      <c r="I79" s="19"/>
    </row>
    <row r="80" spans="1:9" ht="15" customHeight="1">
      <c r="A80" s="19"/>
      <c r="B80" s="19"/>
      <c r="C80" s="19"/>
      <c r="D80" s="19"/>
      <c r="E80" s="19"/>
      <c r="F80" s="19"/>
      <c r="G80" s="19"/>
      <c r="H80" s="19"/>
      <c r="I80" s="19"/>
    </row>
    <row r="81" spans="1:9" ht="15" customHeight="1">
      <c r="A81" s="19"/>
      <c r="B81" s="19"/>
      <c r="C81" s="19"/>
      <c r="D81" s="19"/>
      <c r="E81" s="19"/>
      <c r="F81" s="19"/>
      <c r="G81" s="19"/>
      <c r="H81" s="19"/>
      <c r="I81" s="19"/>
    </row>
    <row r="82" spans="1:9" ht="15" customHeight="1">
      <c r="A82" s="19"/>
      <c r="B82" s="19"/>
      <c r="C82" s="19"/>
      <c r="D82" s="19"/>
      <c r="E82" s="19"/>
      <c r="F82" s="19"/>
      <c r="G82" s="19"/>
      <c r="H82" s="19"/>
      <c r="I82" s="19"/>
    </row>
    <row r="83" spans="1:9" ht="15" customHeight="1">
      <c r="A83" s="19"/>
      <c r="B83" s="19"/>
      <c r="C83" s="19"/>
      <c r="D83" s="19"/>
      <c r="E83" s="19"/>
      <c r="F83" s="19"/>
      <c r="G83" s="19"/>
      <c r="H83" s="19"/>
      <c r="I83" s="19"/>
    </row>
    <row r="84" spans="1:9" ht="15" customHeight="1">
      <c r="A84" s="19"/>
      <c r="B84" s="19"/>
      <c r="C84" s="19"/>
      <c r="D84" s="19"/>
      <c r="E84" s="19"/>
      <c r="F84" s="19"/>
      <c r="G84" s="19"/>
      <c r="H84" s="19"/>
      <c r="I84" s="19"/>
    </row>
    <row r="85" spans="1:9" ht="15" customHeight="1">
      <c r="A85" s="19"/>
      <c r="B85" s="19"/>
      <c r="C85" s="19"/>
      <c r="D85" s="19"/>
      <c r="E85" s="19"/>
      <c r="F85" s="19"/>
      <c r="G85" s="19"/>
      <c r="H85" s="19"/>
      <c r="I85" s="19"/>
    </row>
    <row r="86" spans="1:9" ht="15" customHeight="1">
      <c r="A86" s="19"/>
      <c r="B86" s="19"/>
      <c r="C86" s="19"/>
      <c r="D86" s="19"/>
      <c r="E86" s="19"/>
      <c r="F86" s="19"/>
      <c r="G86" s="19"/>
      <c r="H86" s="19"/>
      <c r="I86" s="19"/>
    </row>
    <row r="87" spans="1:9" ht="15" customHeight="1">
      <c r="A87" s="19"/>
      <c r="B87" s="19"/>
      <c r="C87" s="19"/>
      <c r="D87" s="19"/>
      <c r="E87" s="19"/>
      <c r="F87" s="19"/>
      <c r="G87" s="19"/>
      <c r="H87" s="19"/>
      <c r="I87" s="19"/>
    </row>
    <row r="88" spans="1:9" ht="15" customHeight="1">
      <c r="A88" s="19"/>
      <c r="B88" s="19"/>
      <c r="C88" s="19"/>
      <c r="D88" s="19"/>
      <c r="E88" s="19"/>
      <c r="F88" s="19"/>
      <c r="G88" s="19"/>
      <c r="H88" s="19"/>
      <c r="I88" s="19"/>
    </row>
    <row r="89" spans="1:9" ht="15" customHeight="1">
      <c r="A89" s="19"/>
      <c r="B89" s="19"/>
      <c r="C89" s="19"/>
      <c r="D89" s="19"/>
      <c r="E89" s="19"/>
      <c r="F89" s="19"/>
      <c r="G89" s="19"/>
      <c r="H89" s="19"/>
      <c r="I89" s="19"/>
    </row>
    <row r="90" spans="1:9" ht="15" customHeight="1">
      <c r="A90" s="19"/>
      <c r="B90" s="19"/>
      <c r="C90" s="19"/>
      <c r="D90" s="19"/>
      <c r="E90" s="19"/>
      <c r="F90" s="19"/>
      <c r="G90" s="19"/>
      <c r="H90" s="19"/>
      <c r="I90" s="19"/>
    </row>
    <row r="91" spans="1:9" ht="15" customHeight="1">
      <c r="A91" s="19"/>
      <c r="B91" s="19"/>
      <c r="C91" s="19"/>
      <c r="D91" s="19"/>
      <c r="E91" s="19"/>
      <c r="F91" s="19"/>
      <c r="G91" s="19"/>
      <c r="H91" s="19"/>
      <c r="I91" s="19"/>
    </row>
    <row r="92" spans="1:9" ht="15" customHeight="1">
      <c r="A92" s="19"/>
      <c r="B92" s="19"/>
      <c r="C92" s="19"/>
      <c r="D92" s="19"/>
      <c r="E92" s="19"/>
      <c r="F92" s="19"/>
      <c r="G92" s="19"/>
      <c r="H92" s="19"/>
      <c r="I92" s="19"/>
    </row>
    <row r="93" spans="1:9" ht="15" customHeight="1">
      <c r="A93" s="19"/>
      <c r="B93" s="19"/>
      <c r="C93" s="19"/>
      <c r="D93" s="19"/>
      <c r="E93" s="19"/>
      <c r="F93" s="19"/>
      <c r="G93" s="19"/>
      <c r="H93" s="19"/>
      <c r="I93" s="19"/>
    </row>
    <row r="94" spans="1:9" ht="15" customHeight="1">
      <c r="A94" s="19"/>
      <c r="B94" s="19"/>
      <c r="C94" s="19"/>
      <c r="D94" s="19"/>
      <c r="E94" s="19"/>
      <c r="F94" s="19"/>
      <c r="G94" s="19"/>
      <c r="H94" s="19"/>
      <c r="I94" s="19"/>
    </row>
    <row r="95" spans="1:9" ht="15" customHeight="1">
      <c r="A95" s="19"/>
      <c r="B95" s="19"/>
      <c r="C95" s="19"/>
      <c r="D95" s="19"/>
      <c r="E95" s="19"/>
      <c r="F95" s="19"/>
      <c r="G95" s="19"/>
      <c r="H95" s="19"/>
      <c r="I95" s="19"/>
    </row>
    <row r="96" spans="1:9" ht="15" customHeight="1">
      <c r="A96" s="19"/>
      <c r="B96" s="19"/>
      <c r="C96" s="19"/>
      <c r="D96" s="19"/>
      <c r="E96" s="19"/>
      <c r="F96" s="19"/>
      <c r="G96" s="19"/>
      <c r="H96" s="19"/>
      <c r="I96" s="19"/>
    </row>
    <row r="97" spans="1:9" ht="15" customHeight="1">
      <c r="A97" s="19"/>
      <c r="B97" s="19"/>
      <c r="C97" s="19"/>
      <c r="D97" s="19"/>
      <c r="E97" s="19"/>
      <c r="F97" s="19"/>
      <c r="G97" s="19"/>
      <c r="H97" s="19"/>
      <c r="I97" s="19"/>
    </row>
    <row r="98" spans="1:9" ht="15" customHeight="1">
      <c r="A98" s="19"/>
      <c r="B98" s="19"/>
      <c r="C98" s="19"/>
      <c r="D98" s="19"/>
      <c r="E98" s="19"/>
      <c r="F98" s="19"/>
      <c r="G98" s="19"/>
      <c r="H98" s="19"/>
      <c r="I98" s="19"/>
    </row>
    <row r="99" spans="1:9" ht="15" customHeight="1">
      <c r="A99" s="19"/>
      <c r="B99" s="19"/>
      <c r="C99" s="19"/>
      <c r="D99" s="19"/>
      <c r="E99" s="19"/>
      <c r="F99" s="19"/>
      <c r="G99" s="19"/>
      <c r="H99" s="19"/>
      <c r="I99" s="19"/>
    </row>
    <row r="100" spans="1:9" ht="15" customHeight="1">
      <c r="A100" s="19"/>
      <c r="B100" s="19"/>
      <c r="C100" s="19"/>
      <c r="D100" s="19"/>
      <c r="E100" s="19"/>
      <c r="F100" s="19"/>
      <c r="G100" s="19"/>
      <c r="H100" s="19"/>
      <c r="I100" s="19"/>
    </row>
    <row r="101" spans="1:9" ht="15" customHeight="1">
      <c r="A101" s="19"/>
      <c r="B101" s="19"/>
      <c r="C101" s="19"/>
      <c r="D101" s="19"/>
      <c r="E101" s="19"/>
      <c r="F101" s="19"/>
      <c r="G101" s="19"/>
      <c r="H101" s="19"/>
      <c r="I101" s="19"/>
    </row>
    <row r="102" spans="1:9" ht="15" customHeight="1">
      <c r="A102" s="19"/>
      <c r="B102" s="19"/>
      <c r="C102" s="19"/>
      <c r="D102" s="19"/>
      <c r="E102" s="19"/>
      <c r="F102" s="19"/>
      <c r="G102" s="19"/>
      <c r="H102" s="19"/>
      <c r="I102" s="19"/>
    </row>
    <row r="103" spans="1:9" ht="15" customHeight="1">
      <c r="A103" s="19"/>
      <c r="B103" s="19"/>
      <c r="C103" s="19"/>
      <c r="D103" s="19"/>
      <c r="E103" s="19"/>
      <c r="F103" s="19"/>
      <c r="G103" s="19"/>
      <c r="H103" s="19"/>
      <c r="I103" s="19"/>
    </row>
    <row r="104" spans="1:9" ht="15" customHeight="1">
      <c r="A104" s="19"/>
      <c r="B104" s="19"/>
      <c r="C104" s="19"/>
      <c r="D104" s="19"/>
      <c r="E104" s="19"/>
      <c r="F104" s="19"/>
      <c r="G104" s="19"/>
      <c r="H104" s="19"/>
      <c r="I104" s="19"/>
    </row>
    <row r="105" spans="1:9" ht="15" customHeight="1">
      <c r="A105" s="19"/>
      <c r="B105" s="19"/>
      <c r="C105" s="19"/>
      <c r="D105" s="19"/>
      <c r="E105" s="19"/>
      <c r="F105" s="19"/>
      <c r="G105" s="19"/>
      <c r="H105" s="19"/>
      <c r="I105" s="19"/>
    </row>
    <row r="106" spans="1:9" ht="15" customHeight="1">
      <c r="A106" s="19"/>
      <c r="B106" s="19"/>
      <c r="C106" s="19"/>
      <c r="D106" s="19"/>
      <c r="E106" s="19"/>
      <c r="F106" s="19"/>
      <c r="G106" s="19"/>
      <c r="H106" s="19"/>
      <c r="I106" s="19"/>
    </row>
    <row r="107" spans="1:9" ht="15" customHeight="1">
      <c r="A107" s="19"/>
      <c r="B107" s="19"/>
      <c r="C107" s="19"/>
      <c r="D107" s="19"/>
      <c r="E107" s="19"/>
      <c r="F107" s="19"/>
      <c r="G107" s="19"/>
      <c r="H107" s="19"/>
      <c r="I107" s="19"/>
    </row>
    <row r="108" spans="1:9" ht="15" customHeight="1">
      <c r="A108" s="19"/>
      <c r="B108" s="19"/>
      <c r="C108" s="19"/>
      <c r="D108" s="19"/>
      <c r="E108" s="19"/>
      <c r="F108" s="19"/>
      <c r="G108" s="19"/>
      <c r="H108" s="19"/>
      <c r="I108" s="19"/>
    </row>
    <row r="109" spans="1:9" ht="15" customHeight="1">
      <c r="A109" s="19"/>
      <c r="B109" s="19"/>
      <c r="C109" s="19"/>
      <c r="D109" s="19"/>
      <c r="E109" s="19"/>
      <c r="F109" s="19"/>
      <c r="G109" s="19"/>
      <c r="H109" s="19"/>
      <c r="I109" s="19"/>
    </row>
    <row r="110" spans="1:9" ht="15" customHeight="1">
      <c r="A110" s="19"/>
      <c r="B110" s="19"/>
      <c r="C110" s="19"/>
      <c r="D110" s="19"/>
      <c r="E110" s="19"/>
      <c r="F110" s="19"/>
      <c r="G110" s="19"/>
      <c r="H110" s="19"/>
      <c r="I110" s="19"/>
    </row>
    <row r="111" spans="1:9" ht="15" customHeight="1">
      <c r="A111" s="19"/>
      <c r="B111" s="19"/>
      <c r="C111" s="19"/>
      <c r="D111" s="19"/>
      <c r="E111" s="19"/>
      <c r="F111" s="19"/>
      <c r="G111" s="19"/>
      <c r="H111" s="19"/>
      <c r="I111" s="19"/>
    </row>
    <row r="112" spans="1:9" ht="15" customHeight="1">
      <c r="A112" s="19"/>
      <c r="B112" s="19"/>
      <c r="C112" s="19"/>
      <c r="D112" s="19"/>
      <c r="E112" s="19"/>
      <c r="F112" s="19"/>
      <c r="G112" s="19"/>
      <c r="H112" s="19"/>
      <c r="I112" s="19"/>
    </row>
    <row r="113" spans="1:9" ht="15" customHeight="1">
      <c r="A113" s="19"/>
      <c r="B113" s="19"/>
      <c r="C113" s="19"/>
      <c r="D113" s="19"/>
      <c r="E113" s="19"/>
      <c r="F113" s="19"/>
      <c r="G113" s="19"/>
      <c r="H113" s="19"/>
      <c r="I113" s="19"/>
    </row>
    <row r="114" spans="1:9" ht="15" customHeight="1">
      <c r="A114" s="19"/>
      <c r="B114" s="19"/>
      <c r="C114" s="19"/>
      <c r="D114" s="19"/>
      <c r="E114" s="19"/>
      <c r="F114" s="19"/>
      <c r="G114" s="19"/>
      <c r="H114" s="19"/>
      <c r="I114" s="19"/>
    </row>
    <row r="115" spans="1:9">
      <c r="A115" s="19"/>
      <c r="B115" s="19"/>
      <c r="C115" s="19"/>
      <c r="D115" s="19"/>
      <c r="E115" s="19"/>
      <c r="F115" s="19"/>
      <c r="G115" s="19"/>
      <c r="H115" s="19"/>
      <c r="I115" s="19"/>
    </row>
    <row r="116" spans="1:9">
      <c r="A116" s="19"/>
      <c r="B116" s="19"/>
      <c r="C116" s="19"/>
      <c r="D116" s="19"/>
      <c r="E116" s="19"/>
      <c r="F116" s="19"/>
      <c r="G116" s="19"/>
      <c r="H116" s="19"/>
      <c r="I116" s="19"/>
    </row>
    <row r="117" spans="1:9">
      <c r="A117" s="19"/>
      <c r="B117" s="19"/>
      <c r="C117" s="19"/>
      <c r="D117" s="19"/>
      <c r="E117" s="19"/>
      <c r="F117" s="19"/>
      <c r="G117" s="19"/>
      <c r="H117" s="19"/>
      <c r="I117" s="19"/>
    </row>
    <row r="118" spans="1:9">
      <c r="A118" s="19"/>
      <c r="B118" s="19"/>
      <c r="C118" s="19"/>
      <c r="D118" s="19"/>
      <c r="E118" s="19"/>
      <c r="F118" s="19"/>
      <c r="G118" s="19"/>
      <c r="H118" s="19"/>
      <c r="I118" s="19"/>
    </row>
    <row r="119" spans="1:9">
      <c r="A119" s="19"/>
      <c r="B119" s="19"/>
      <c r="C119" s="19"/>
      <c r="D119" s="19"/>
      <c r="E119" s="19"/>
      <c r="F119" s="19"/>
      <c r="G119" s="19"/>
      <c r="H119" s="19"/>
      <c r="I119" s="19"/>
    </row>
    <row r="120" spans="1:9">
      <c r="A120" s="19"/>
      <c r="B120" s="19"/>
      <c r="C120" s="19"/>
      <c r="D120" s="19"/>
      <c r="E120" s="19"/>
      <c r="F120" s="19"/>
      <c r="G120" s="19"/>
      <c r="H120" s="19"/>
      <c r="I120" s="19"/>
    </row>
    <row r="121" spans="1:9">
      <c r="A121" s="19"/>
      <c r="B121" s="19"/>
      <c r="C121" s="19"/>
      <c r="D121" s="19"/>
      <c r="E121" s="19"/>
      <c r="F121" s="19"/>
      <c r="G121" s="19"/>
      <c r="H121" s="19"/>
      <c r="I121" s="19"/>
    </row>
    <row r="122" spans="1:9">
      <c r="A122" s="19"/>
      <c r="B122" s="19"/>
      <c r="C122" s="19"/>
      <c r="D122" s="19"/>
      <c r="E122" s="19"/>
      <c r="F122" s="19"/>
      <c r="G122" s="19"/>
      <c r="H122" s="19"/>
      <c r="I122" s="19"/>
    </row>
    <row r="123" spans="1:9">
      <c r="A123" s="19"/>
      <c r="B123" s="19"/>
      <c r="C123" s="19"/>
      <c r="D123" s="19"/>
      <c r="E123" s="19"/>
      <c r="F123" s="19"/>
      <c r="G123" s="19"/>
      <c r="H123" s="19"/>
      <c r="I123" s="19"/>
    </row>
    <row r="124" spans="1:9">
      <c r="A124" s="19"/>
      <c r="B124" s="19"/>
      <c r="C124" s="19"/>
      <c r="D124" s="19"/>
      <c r="E124" s="19"/>
      <c r="F124" s="19"/>
      <c r="G124" s="19"/>
      <c r="H124" s="19"/>
      <c r="I124" s="19"/>
    </row>
    <row r="125" spans="1:9">
      <c r="A125" s="19"/>
      <c r="B125" s="19"/>
      <c r="C125" s="19"/>
      <c r="D125" s="19"/>
      <c r="E125" s="19"/>
      <c r="F125" s="19"/>
      <c r="G125" s="19"/>
      <c r="H125" s="19"/>
      <c r="I125" s="19"/>
    </row>
    <row r="126" spans="1:9">
      <c r="A126" s="19"/>
      <c r="B126" s="19"/>
      <c r="C126" s="19"/>
      <c r="D126" s="19"/>
      <c r="E126" s="19"/>
      <c r="F126" s="19"/>
      <c r="G126" s="19"/>
      <c r="H126" s="19"/>
      <c r="I126" s="19"/>
    </row>
    <row r="127" spans="1:9">
      <c r="A127" s="19"/>
      <c r="B127" s="19"/>
      <c r="C127" s="19"/>
      <c r="D127" s="19"/>
      <c r="E127" s="19"/>
      <c r="F127" s="19"/>
      <c r="G127" s="19"/>
      <c r="H127" s="19"/>
      <c r="I127" s="19"/>
    </row>
    <row r="128" spans="1:9">
      <c r="A128" s="19"/>
      <c r="B128" s="19"/>
      <c r="C128" s="19"/>
      <c r="D128" s="19"/>
      <c r="E128" s="19"/>
      <c r="F128" s="19"/>
      <c r="G128" s="19"/>
      <c r="H128" s="19"/>
      <c r="I128" s="19"/>
    </row>
    <row r="129" spans="1:9">
      <c r="A129" s="19"/>
      <c r="B129" s="19"/>
      <c r="C129" s="19"/>
      <c r="D129" s="19"/>
      <c r="E129" s="19"/>
      <c r="F129" s="19"/>
      <c r="G129" s="19"/>
      <c r="H129" s="19"/>
      <c r="I129" s="19"/>
    </row>
    <row r="130" spans="1:9">
      <c r="A130" s="19"/>
      <c r="B130" s="19"/>
      <c r="C130" s="19"/>
      <c r="D130" s="19"/>
      <c r="E130" s="19"/>
      <c r="F130" s="19"/>
      <c r="G130" s="19"/>
      <c r="H130" s="19"/>
      <c r="I130" s="19"/>
    </row>
    <row r="131" spans="1:9">
      <c r="A131" s="19"/>
      <c r="B131" s="19"/>
      <c r="C131" s="19"/>
      <c r="D131" s="19"/>
      <c r="E131" s="19"/>
      <c r="F131" s="19"/>
      <c r="G131" s="19"/>
      <c r="H131" s="19"/>
      <c r="I131" s="19"/>
    </row>
    <row r="132" spans="1:9">
      <c r="A132" s="19"/>
      <c r="B132" s="19"/>
      <c r="C132" s="19"/>
      <c r="D132" s="19"/>
      <c r="E132" s="19"/>
      <c r="F132" s="19"/>
      <c r="G132" s="19"/>
      <c r="H132" s="19"/>
      <c r="I132" s="19"/>
    </row>
    <row r="133" spans="1:9">
      <c r="A133" s="19"/>
      <c r="B133" s="19"/>
      <c r="C133" s="19"/>
      <c r="D133" s="19"/>
      <c r="E133" s="19"/>
      <c r="F133" s="19"/>
      <c r="G133" s="19"/>
      <c r="H133" s="19"/>
      <c r="I133" s="19"/>
    </row>
    <row r="134" spans="1:9">
      <c r="A134" s="19"/>
      <c r="B134" s="19"/>
      <c r="C134" s="19"/>
      <c r="D134" s="19"/>
      <c r="E134" s="19"/>
      <c r="F134" s="19"/>
      <c r="G134" s="19"/>
      <c r="H134" s="19"/>
      <c r="I134" s="19"/>
    </row>
    <row r="135" spans="1:9">
      <c r="A135" s="19"/>
      <c r="B135" s="19"/>
      <c r="C135" s="19"/>
      <c r="D135" s="19"/>
      <c r="E135" s="19"/>
      <c r="F135" s="19"/>
      <c r="G135" s="19"/>
      <c r="H135" s="19"/>
      <c r="I135" s="19"/>
    </row>
    <row r="136" spans="1:9">
      <c r="A136" s="19"/>
      <c r="B136" s="19"/>
      <c r="C136" s="19"/>
      <c r="D136" s="19"/>
      <c r="E136" s="19"/>
      <c r="F136" s="19"/>
      <c r="G136" s="19"/>
      <c r="H136" s="19"/>
      <c r="I136" s="19"/>
    </row>
    <row r="137" spans="1:9">
      <c r="A137" s="19"/>
      <c r="B137" s="19"/>
      <c r="C137" s="19"/>
      <c r="D137" s="19"/>
      <c r="E137" s="19"/>
      <c r="F137" s="19"/>
      <c r="G137" s="19"/>
      <c r="H137" s="19"/>
      <c r="I137" s="19"/>
    </row>
    <row r="138" spans="1:9">
      <c r="A138" s="19"/>
      <c r="B138" s="19"/>
      <c r="C138" s="19"/>
      <c r="D138" s="19"/>
      <c r="E138" s="19"/>
      <c r="F138" s="19"/>
      <c r="G138" s="19"/>
      <c r="H138" s="19"/>
      <c r="I138" s="19"/>
    </row>
    <row r="139" spans="1:9">
      <c r="A139" s="19"/>
      <c r="B139" s="19"/>
      <c r="C139" s="19"/>
      <c r="D139" s="19"/>
      <c r="E139" s="19"/>
      <c r="F139" s="19"/>
      <c r="G139" s="19"/>
      <c r="H139" s="19"/>
      <c r="I139" s="19"/>
    </row>
    <row r="140" spans="1:9">
      <c r="A140" s="19"/>
      <c r="B140" s="19"/>
      <c r="C140" s="19"/>
      <c r="D140" s="19"/>
      <c r="E140" s="19"/>
      <c r="F140" s="19"/>
      <c r="G140" s="19"/>
      <c r="H140" s="19"/>
      <c r="I140" s="19"/>
    </row>
    <row r="141" spans="1:9">
      <c r="A141" s="19"/>
      <c r="B141" s="19"/>
      <c r="C141" s="19"/>
      <c r="D141" s="19"/>
      <c r="E141" s="19"/>
      <c r="F141" s="19"/>
      <c r="G141" s="19"/>
      <c r="H141" s="19"/>
      <c r="I141" s="19"/>
    </row>
    <row r="142" spans="1:9">
      <c r="A142" s="19"/>
      <c r="B142" s="19"/>
      <c r="C142" s="19"/>
      <c r="D142" s="19"/>
      <c r="E142" s="19"/>
      <c r="F142" s="19"/>
      <c r="G142" s="19"/>
      <c r="H142" s="19"/>
      <c r="I142" s="19"/>
    </row>
    <row r="143" spans="1:9">
      <c r="A143" s="19"/>
      <c r="B143" s="19"/>
      <c r="C143" s="19"/>
      <c r="D143" s="19"/>
      <c r="E143" s="19"/>
      <c r="F143" s="19"/>
      <c r="G143" s="19"/>
      <c r="H143" s="19"/>
      <c r="I143" s="19"/>
    </row>
    <row r="144" spans="1:9">
      <c r="A144" s="19"/>
      <c r="B144" s="19"/>
      <c r="C144" s="19"/>
      <c r="D144" s="19"/>
      <c r="E144" s="19"/>
      <c r="F144" s="19"/>
      <c r="G144" s="19"/>
      <c r="H144" s="19"/>
      <c r="I144" s="19"/>
    </row>
    <row r="145" spans="1:9">
      <c r="A145" s="19"/>
      <c r="B145" s="19"/>
      <c r="C145" s="19"/>
      <c r="D145" s="19"/>
      <c r="E145" s="19"/>
      <c r="F145" s="19"/>
      <c r="G145" s="19"/>
      <c r="H145" s="19"/>
      <c r="I145" s="19"/>
    </row>
    <row r="146" spans="1:9">
      <c r="A146" s="19"/>
      <c r="B146" s="19"/>
      <c r="C146" s="19"/>
      <c r="D146" s="19"/>
      <c r="E146" s="19"/>
      <c r="F146" s="19"/>
      <c r="G146" s="19"/>
      <c r="H146" s="19"/>
      <c r="I146" s="19"/>
    </row>
    <row r="147" spans="1:9">
      <c r="A147" s="19"/>
      <c r="B147" s="19"/>
      <c r="C147" s="19"/>
      <c r="D147" s="19"/>
      <c r="E147" s="19"/>
      <c r="F147" s="19"/>
      <c r="G147" s="19"/>
      <c r="H147" s="19"/>
      <c r="I147" s="19"/>
    </row>
    <row r="148" spans="1:9">
      <c r="A148" s="19"/>
      <c r="B148" s="19"/>
      <c r="C148" s="19"/>
      <c r="D148" s="19"/>
      <c r="E148" s="19"/>
      <c r="F148" s="19"/>
      <c r="G148" s="19"/>
      <c r="H148" s="19"/>
      <c r="I148" s="19"/>
    </row>
    <row r="149" spans="1:9">
      <c r="A149" s="19"/>
      <c r="B149" s="19"/>
      <c r="C149" s="19"/>
      <c r="D149" s="19"/>
      <c r="E149" s="19"/>
      <c r="F149" s="19"/>
      <c r="G149" s="19"/>
      <c r="H149" s="19"/>
      <c r="I149" s="19"/>
    </row>
    <row r="150" spans="1:9">
      <c r="A150" s="19"/>
      <c r="B150" s="19"/>
      <c r="C150" s="19"/>
      <c r="D150" s="19"/>
      <c r="E150" s="19"/>
      <c r="F150" s="19"/>
      <c r="G150" s="19"/>
      <c r="H150" s="19"/>
      <c r="I150" s="19"/>
    </row>
    <row r="151" spans="1:9">
      <c r="A151" s="19"/>
      <c r="B151" s="19"/>
      <c r="C151" s="19"/>
      <c r="D151" s="19"/>
      <c r="E151" s="19"/>
      <c r="F151" s="19"/>
      <c r="G151" s="19"/>
      <c r="H151" s="19"/>
      <c r="I151" s="19"/>
    </row>
    <row r="152" spans="1:9">
      <c r="A152" s="19"/>
      <c r="B152" s="19"/>
      <c r="C152" s="19"/>
      <c r="D152" s="19"/>
      <c r="E152" s="19"/>
      <c r="F152" s="19"/>
      <c r="G152" s="19"/>
      <c r="H152" s="19"/>
      <c r="I152" s="19"/>
    </row>
    <row r="153" spans="1:9">
      <c r="A153" s="19"/>
      <c r="B153" s="19"/>
      <c r="C153" s="19"/>
      <c r="D153" s="19"/>
      <c r="E153" s="19"/>
      <c r="F153" s="19"/>
      <c r="G153" s="19"/>
      <c r="H153" s="19"/>
      <c r="I153" s="19"/>
    </row>
    <row r="154" spans="1:9">
      <c r="A154" s="19"/>
      <c r="B154" s="19"/>
      <c r="C154" s="19"/>
      <c r="D154" s="19"/>
      <c r="E154" s="19"/>
      <c r="F154" s="19"/>
      <c r="G154" s="19"/>
      <c r="H154" s="19"/>
      <c r="I154" s="19"/>
    </row>
    <row r="155" spans="1:9">
      <c r="A155" s="19"/>
      <c r="B155" s="19"/>
      <c r="C155" s="19"/>
      <c r="D155" s="19"/>
      <c r="E155" s="19"/>
      <c r="F155" s="19"/>
      <c r="G155" s="19"/>
      <c r="H155" s="19"/>
      <c r="I155" s="19"/>
    </row>
    <row r="156" spans="1:9">
      <c r="A156" s="19"/>
      <c r="B156" s="19"/>
      <c r="C156" s="19"/>
      <c r="D156" s="19"/>
      <c r="E156" s="19"/>
      <c r="F156" s="19"/>
      <c r="G156" s="19"/>
      <c r="H156" s="19"/>
      <c r="I156" s="19"/>
    </row>
    <row r="157" spans="1:9">
      <c r="A157" s="19"/>
    </row>
  </sheetData>
  <printOptions horizontalCentered="1" verticalCentered="1"/>
  <pageMargins left="0" right="0" top="0" bottom="0" header="0" footer="0"/>
  <pageSetup paperSize="5" scale="87" orientation="landscape" r:id="rId1"/>
  <headerFooter scaleWithDoc="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10"/>
  <sheetViews>
    <sheetView showGridLines="0" view="pageBreakPreview" zoomScaleNormal="85" zoomScaleSheetLayoutView="100" workbookViewId="0">
      <selection activeCell="L4" sqref="L4"/>
    </sheetView>
  </sheetViews>
  <sheetFormatPr defaultColWidth="9.140625" defaultRowHeight="12.75"/>
  <cols>
    <col min="1" max="1" width="30.5703125" style="1" customWidth="1"/>
    <col min="2" max="2" width="20.5703125" style="1" customWidth="1"/>
    <col min="3" max="3" width="2.5703125" style="1" customWidth="1"/>
    <col min="4" max="4" width="72.5703125" style="1" customWidth="1"/>
    <col min="5" max="16384" width="9.140625" style="1"/>
  </cols>
  <sheetData>
    <row r="1" spans="1:4" ht="5.0999999999999996" customHeight="1">
      <c r="A1" s="4"/>
      <c r="B1" s="4"/>
      <c r="C1" s="4"/>
      <c r="D1" s="4"/>
    </row>
    <row r="2" spans="1:4" s="3" customFormat="1" ht="20.100000000000001" customHeight="1">
      <c r="A2" s="78" t="s">
        <v>222</v>
      </c>
      <c r="B2" s="77"/>
      <c r="C2" s="77"/>
      <c r="D2" s="77"/>
    </row>
    <row r="3" spans="1:4" s="6" customFormat="1" ht="5.0999999999999996" customHeight="1"/>
    <row r="4" spans="1:4" s="6" customFormat="1" ht="20.100000000000001" customHeight="1">
      <c r="A4" s="10" t="s">
        <v>5</v>
      </c>
      <c r="B4" s="12" t="s">
        <v>29</v>
      </c>
      <c r="C4" s="10"/>
      <c r="D4" s="10" t="s">
        <v>30</v>
      </c>
    </row>
    <row r="5" spans="1:4" s="6" customFormat="1" ht="20.100000000000001" customHeight="1">
      <c r="A5" s="7" t="s">
        <v>25</v>
      </c>
      <c r="B5" s="8" t="s">
        <v>223</v>
      </c>
      <c r="C5" s="7"/>
      <c r="D5" s="9" t="s">
        <v>23</v>
      </c>
    </row>
    <row r="6" spans="1:4" s="6" customFormat="1" ht="20.100000000000001" customHeight="1">
      <c r="A6" s="27" t="s">
        <v>116</v>
      </c>
      <c r="B6" s="28" t="s">
        <v>223</v>
      </c>
      <c r="C6" s="27"/>
      <c r="D6" s="29" t="s">
        <v>23</v>
      </c>
    </row>
    <row r="7" spans="1:4" s="6" customFormat="1" ht="20.100000000000001" customHeight="1">
      <c r="A7" s="7" t="s">
        <v>224</v>
      </c>
      <c r="B7" s="8" t="s">
        <v>223</v>
      </c>
      <c r="C7" s="7"/>
      <c r="D7" s="9" t="s">
        <v>23</v>
      </c>
    </row>
    <row r="8" spans="1:4" s="6" customFormat="1" ht="20.100000000000001" customHeight="1">
      <c r="A8" s="27" t="s">
        <v>225</v>
      </c>
      <c r="B8" s="28" t="s">
        <v>223</v>
      </c>
      <c r="C8" s="27"/>
      <c r="D8" s="29" t="s">
        <v>23</v>
      </c>
    </row>
    <row r="10" spans="1:4" ht="24.75" customHeight="1">
      <c r="A10" s="4"/>
      <c r="B10" s="1262"/>
      <c r="C10" s="1262"/>
      <c r="D10" s="1262"/>
    </row>
  </sheetData>
  <mergeCells count="1">
    <mergeCell ref="B10:D10"/>
  </mergeCells>
  <phoneticPr fontId="11" type="noConversion"/>
  <printOptions horizontalCentered="1"/>
  <pageMargins left="0.25" right="0.25" top="0.75" bottom="0.75" header="0.3" footer="0.3"/>
  <pageSetup orientation="landscape" r:id="rId1"/>
  <headerFooter scaleWithDoc="0">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0"/>
  <sheetViews>
    <sheetView showGridLines="0" view="pageBreakPreview" zoomScaleNormal="70" zoomScaleSheetLayoutView="100" workbookViewId="0">
      <selection activeCell="C13" sqref="C13:D13"/>
    </sheetView>
  </sheetViews>
  <sheetFormatPr defaultColWidth="9.140625" defaultRowHeight="12.75"/>
  <cols>
    <col min="1" max="1" width="48.5703125" style="261" customWidth="1"/>
    <col min="2" max="2" width="1.7109375" style="261" customWidth="1"/>
    <col min="3" max="4" width="14.7109375" style="261" customWidth="1"/>
    <col min="5" max="5" width="1.7109375" style="261" customWidth="1"/>
    <col min="6" max="6" width="28.5703125" style="261" customWidth="1"/>
    <col min="7" max="7" width="1.7109375" style="261" customWidth="1"/>
    <col min="8" max="8" width="28.5703125" style="261" customWidth="1"/>
    <col min="9" max="16384" width="9.140625" style="261"/>
  </cols>
  <sheetData>
    <row r="1" spans="1:12" s="297" customFormat="1" ht="22.5">
      <c r="A1" s="998" t="s">
        <v>226</v>
      </c>
      <c r="B1" s="998"/>
      <c r="C1" s="998"/>
      <c r="D1" s="998"/>
      <c r="E1" s="998"/>
      <c r="F1" s="998"/>
      <c r="G1" s="998"/>
      <c r="H1" s="998"/>
      <c r="I1" s="321"/>
      <c r="J1" s="321"/>
      <c r="K1" s="321"/>
      <c r="L1" s="321"/>
    </row>
    <row r="2" spans="1:12" s="300" customFormat="1" ht="17.100000000000001" customHeight="1">
      <c r="A2" s="1161" t="str">
        <f>'Marketing Summary'!A2</f>
        <v>HENDRY COUNTY SCHOOL DISTRICT</v>
      </c>
      <c r="B2" s="1161"/>
      <c r="C2" s="1161"/>
      <c r="D2" s="1161"/>
      <c r="E2" s="968"/>
      <c r="F2" s="298"/>
      <c r="G2" s="298"/>
      <c r="H2" s="298"/>
      <c r="I2" s="298"/>
      <c r="J2" s="298"/>
      <c r="K2" s="299"/>
    </row>
    <row r="3" spans="1:12" s="300" customFormat="1" ht="17.100000000000001" customHeight="1">
      <c r="A3" s="1161" t="str">
        <f>'Marketing Summary'!A3</f>
        <v>JANUARY 1, 2027 - DECEMBER 31, 2027</v>
      </c>
      <c r="B3" s="1161"/>
      <c r="C3" s="1161"/>
      <c r="D3" s="1161"/>
      <c r="E3" s="1161"/>
      <c r="F3" s="298"/>
      <c r="G3" s="298"/>
      <c r="H3" s="298"/>
      <c r="I3" s="298"/>
      <c r="J3" s="298"/>
      <c r="K3" s="299"/>
    </row>
    <row r="4" spans="1:12" s="268" customFormat="1" ht="20.100000000000001" customHeight="1">
      <c r="A4" s="374" t="s">
        <v>226</v>
      </c>
      <c r="B4" s="263"/>
      <c r="C4" s="1003" t="s">
        <v>22</v>
      </c>
      <c r="D4" s="1005"/>
      <c r="F4" s="404" t="s">
        <v>8</v>
      </c>
      <c r="H4" s="404" t="s">
        <v>10</v>
      </c>
    </row>
    <row r="5" spans="1:12" s="268" customFormat="1" ht="20.100000000000001" customHeight="1">
      <c r="A5" s="378" t="s">
        <v>5</v>
      </c>
      <c r="B5" s="263"/>
      <c r="C5" s="1266" t="s">
        <v>37</v>
      </c>
      <c r="D5" s="1267"/>
      <c r="F5" s="380" t="s">
        <v>37</v>
      </c>
      <c r="H5" s="380" t="s">
        <v>37</v>
      </c>
    </row>
    <row r="6" spans="1:12" s="358" customFormat="1" ht="29.25" customHeight="1">
      <c r="A6" s="793" t="s">
        <v>227</v>
      </c>
      <c r="B6" s="631"/>
      <c r="C6" s="1271" t="s">
        <v>491</v>
      </c>
      <c r="D6" s="1272"/>
      <c r="E6" s="802"/>
      <c r="F6" s="827"/>
      <c r="G6" s="627"/>
      <c r="H6" s="828"/>
    </row>
    <row r="7" spans="1:12" s="358" customFormat="1" ht="15" customHeight="1">
      <c r="A7" s="553" t="s">
        <v>228</v>
      </c>
      <c r="B7" s="631"/>
      <c r="C7" s="986"/>
      <c r="D7" s="987"/>
      <c r="E7" s="794"/>
      <c r="F7" s="795"/>
      <c r="G7" s="794"/>
      <c r="H7" s="795"/>
    </row>
    <row r="8" spans="1:12" s="358" customFormat="1" ht="15" customHeight="1">
      <c r="A8" s="796" t="s">
        <v>229</v>
      </c>
      <c r="B8" s="631"/>
      <c r="C8" s="1270"/>
      <c r="D8" s="1270"/>
      <c r="E8" s="794"/>
      <c r="F8" s="797"/>
      <c r="G8" s="794"/>
      <c r="H8" s="798"/>
    </row>
    <row r="9" spans="1:12" s="358" customFormat="1" ht="15" customHeight="1">
      <c r="A9" s="796" t="s">
        <v>230</v>
      </c>
      <c r="B9" s="631"/>
      <c r="C9" s="1270"/>
      <c r="D9" s="1270"/>
      <c r="E9" s="794"/>
      <c r="F9" s="797"/>
      <c r="G9" s="794"/>
      <c r="H9" s="798"/>
    </row>
    <row r="10" spans="1:12" s="358" customFormat="1" ht="15" customHeight="1">
      <c r="A10" s="796" t="s">
        <v>231</v>
      </c>
      <c r="B10" s="631"/>
      <c r="C10" s="1270"/>
      <c r="D10" s="1270"/>
      <c r="E10" s="794"/>
      <c r="F10" s="797"/>
      <c r="G10" s="794"/>
      <c r="H10" s="798"/>
    </row>
    <row r="11" spans="1:12" s="358" customFormat="1" ht="15" customHeight="1">
      <c r="A11" s="799" t="s">
        <v>232</v>
      </c>
      <c r="B11" s="631"/>
      <c r="C11" s="1159"/>
      <c r="D11" s="1159"/>
      <c r="E11" s="794"/>
      <c r="F11" s="800"/>
      <c r="G11" s="794"/>
      <c r="H11" s="692"/>
    </row>
    <row r="12" spans="1:12" s="358" customFormat="1" ht="15" customHeight="1">
      <c r="A12" s="553" t="s">
        <v>233</v>
      </c>
      <c r="B12" s="631"/>
      <c r="C12" s="1268" t="s">
        <v>234</v>
      </c>
      <c r="D12" s="1269"/>
      <c r="E12" s="794"/>
      <c r="F12" s="801" t="s">
        <v>234</v>
      </c>
      <c r="G12" s="802"/>
      <c r="H12" s="801" t="s">
        <v>234</v>
      </c>
    </row>
    <row r="13" spans="1:12" s="358" customFormat="1" ht="15" customHeight="1">
      <c r="A13" s="664" t="s">
        <v>235</v>
      </c>
      <c r="B13" s="631"/>
      <c r="C13" s="1160"/>
      <c r="D13" s="1160"/>
      <c r="E13" s="794"/>
      <c r="F13" s="822"/>
      <c r="G13" s="794"/>
      <c r="H13" s="822"/>
    </row>
    <row r="14" spans="1:12" s="358" customFormat="1" ht="15" customHeight="1">
      <c r="A14" s="664" t="s">
        <v>236</v>
      </c>
      <c r="B14" s="631"/>
      <c r="C14" s="1160"/>
      <c r="D14" s="1160"/>
      <c r="E14" s="794"/>
      <c r="F14" s="656"/>
      <c r="G14" s="794"/>
      <c r="H14" s="656"/>
    </row>
    <row r="15" spans="1:12" s="358" customFormat="1" ht="15" customHeight="1">
      <c r="A15" s="664" t="s">
        <v>237</v>
      </c>
      <c r="B15" s="631"/>
      <c r="C15" s="1160"/>
      <c r="D15" s="1160"/>
      <c r="E15" s="794"/>
      <c r="F15" s="656"/>
      <c r="G15" s="794"/>
      <c r="H15" s="656"/>
    </row>
    <row r="16" spans="1:12" s="358" customFormat="1" ht="15" customHeight="1">
      <c r="A16" s="664" t="s">
        <v>238</v>
      </c>
      <c r="B16" s="631"/>
      <c r="C16" s="1160"/>
      <c r="D16" s="1160"/>
      <c r="E16" s="794"/>
      <c r="F16" s="656"/>
      <c r="G16" s="794"/>
      <c r="H16" s="656"/>
    </row>
    <row r="17" spans="1:8" s="358" customFormat="1" ht="15" customHeight="1">
      <c r="A17" s="553" t="s">
        <v>239</v>
      </c>
      <c r="B17" s="631"/>
      <c r="C17" s="1269"/>
      <c r="D17" s="1269"/>
      <c r="E17" s="794"/>
      <c r="F17" s="795"/>
      <c r="G17" s="794"/>
      <c r="H17" s="795"/>
    </row>
    <row r="18" spans="1:8" s="358" customFormat="1" ht="15" customHeight="1">
      <c r="A18" s="803" t="s">
        <v>240</v>
      </c>
      <c r="B18" s="631"/>
      <c r="C18" s="1265"/>
      <c r="D18" s="1265"/>
      <c r="E18" s="794"/>
      <c r="F18" s="804"/>
      <c r="G18" s="794"/>
      <c r="H18" s="804"/>
    </row>
    <row r="19" spans="1:8" s="358" customFormat="1" ht="15" customHeight="1">
      <c r="A19" s="805" t="s">
        <v>241</v>
      </c>
      <c r="B19" s="631"/>
      <c r="C19" s="1265"/>
      <c r="D19" s="1265"/>
      <c r="E19" s="794"/>
      <c r="F19" s="806"/>
      <c r="G19" s="794"/>
      <c r="H19" s="806"/>
    </row>
    <row r="20" spans="1:8" s="358" customFormat="1" ht="15" customHeight="1">
      <c r="A20" s="805" t="s">
        <v>242</v>
      </c>
      <c r="B20" s="631"/>
      <c r="C20" s="1265"/>
      <c r="D20" s="1265"/>
      <c r="E20" s="794"/>
      <c r="F20" s="806"/>
      <c r="G20" s="794"/>
      <c r="H20" s="806"/>
    </row>
    <row r="21" spans="1:8" s="358" customFormat="1" ht="15" customHeight="1">
      <c r="A21" s="807" t="s">
        <v>243</v>
      </c>
      <c r="B21" s="631"/>
      <c r="C21" s="1265"/>
      <c r="D21" s="1265"/>
      <c r="E21" s="794"/>
      <c r="F21" s="804"/>
      <c r="G21" s="794"/>
      <c r="H21" s="804"/>
    </row>
    <row r="22" spans="1:8" s="358" customFormat="1" ht="15" customHeight="1">
      <c r="A22" s="807" t="s">
        <v>244</v>
      </c>
      <c r="B22" s="631"/>
      <c r="C22" s="1265"/>
      <c r="D22" s="1265"/>
      <c r="E22" s="794"/>
      <c r="F22" s="804"/>
      <c r="G22" s="794"/>
      <c r="H22" s="804"/>
    </row>
    <row r="23" spans="1:8" s="358" customFormat="1" ht="15" customHeight="1">
      <c r="A23" s="803" t="s">
        <v>245</v>
      </c>
      <c r="B23" s="631"/>
      <c r="C23" s="1265"/>
      <c r="D23" s="1265"/>
      <c r="E23" s="794"/>
      <c r="F23" s="804"/>
      <c r="G23" s="794"/>
      <c r="H23" s="804"/>
    </row>
    <row r="24" spans="1:8" s="358" customFormat="1" ht="5.0999999999999996" customHeight="1">
      <c r="A24" s="808"/>
      <c r="B24" s="631"/>
      <c r="C24" s="809"/>
      <c r="D24" s="809"/>
      <c r="E24" s="810"/>
      <c r="F24" s="809"/>
      <c r="G24" s="810"/>
      <c r="H24" s="809"/>
    </row>
    <row r="25" spans="1:8" s="358" customFormat="1" ht="15" customHeight="1">
      <c r="A25" s="825" t="s">
        <v>166</v>
      </c>
      <c r="B25" s="631"/>
      <c r="C25" s="1263"/>
      <c r="D25" s="1263"/>
      <c r="E25" s="794"/>
      <c r="F25" s="826"/>
      <c r="G25" s="794"/>
      <c r="H25" s="826"/>
    </row>
    <row r="26" spans="1:8" s="358" customFormat="1" ht="5.0999999999999996" customHeight="1">
      <c r="A26" s="808"/>
      <c r="B26" s="631"/>
      <c r="C26" s="809"/>
      <c r="D26" s="809"/>
      <c r="E26" s="810"/>
      <c r="F26" s="809"/>
      <c r="G26" s="810"/>
      <c r="H26" s="809"/>
    </row>
    <row r="27" spans="1:8" s="358" customFormat="1" ht="15" customHeight="1">
      <c r="A27" s="553" t="s">
        <v>74</v>
      </c>
      <c r="B27" s="631"/>
      <c r="C27" s="811" t="s">
        <v>7</v>
      </c>
      <c r="D27" s="812" t="s">
        <v>36</v>
      </c>
      <c r="E27" s="810"/>
      <c r="F27" s="811" t="s">
        <v>8</v>
      </c>
      <c r="G27" s="810"/>
      <c r="H27" s="811" t="s">
        <v>10</v>
      </c>
    </row>
    <row r="28" spans="1:8" s="358" customFormat="1" ht="15" customHeight="1">
      <c r="A28" s="813" t="s">
        <v>246</v>
      </c>
      <c r="B28" s="627"/>
      <c r="C28" s="997"/>
      <c r="D28" s="997"/>
      <c r="E28" s="787"/>
      <c r="F28" s="692"/>
      <c r="G28" s="787"/>
      <c r="H28" s="692"/>
    </row>
    <row r="29" spans="1:8" s="358" customFormat="1" ht="15" customHeight="1">
      <c r="A29" s="814" t="s">
        <v>247</v>
      </c>
      <c r="B29" s="631"/>
      <c r="C29" s="815"/>
      <c r="D29" s="815"/>
      <c r="E29" s="787"/>
      <c r="F29" s="816"/>
      <c r="G29" s="787"/>
      <c r="H29" s="816"/>
    </row>
    <row r="30" spans="1:8" s="358" customFormat="1" ht="15" customHeight="1">
      <c r="A30" s="814" t="s">
        <v>248</v>
      </c>
      <c r="B30" s="631"/>
      <c r="C30" s="815"/>
      <c r="D30" s="815"/>
      <c r="E30" s="787"/>
      <c r="F30" s="816"/>
      <c r="G30" s="787"/>
      <c r="H30" s="816"/>
    </row>
    <row r="31" spans="1:8" s="358" customFormat="1" ht="15" customHeight="1">
      <c r="A31" s="814" t="s">
        <v>249</v>
      </c>
      <c r="B31" s="631"/>
      <c r="C31" s="816">
        <f>C29+C30</f>
        <v>0</v>
      </c>
      <c r="D31" s="816">
        <f>D29+D30</f>
        <v>0</v>
      </c>
      <c r="E31" s="787"/>
      <c r="F31" s="816">
        <f>F29+F30</f>
        <v>0</v>
      </c>
      <c r="G31" s="787"/>
      <c r="H31" s="816">
        <f>H29+H30</f>
        <v>0</v>
      </c>
    </row>
    <row r="32" spans="1:8" s="358" customFormat="1" ht="5.0999999999999996" customHeight="1">
      <c r="A32" s="808"/>
      <c r="B32" s="631"/>
      <c r="C32" s="817"/>
      <c r="D32" s="817"/>
      <c r="E32" s="810"/>
      <c r="F32" s="817"/>
      <c r="G32" s="810"/>
      <c r="H32" s="817"/>
    </row>
    <row r="33" spans="1:8" s="358" customFormat="1" ht="15">
      <c r="A33" s="563" t="s">
        <v>79</v>
      </c>
      <c r="B33" s="631"/>
      <c r="C33" s="818">
        <f>C28/1000*C31</f>
        <v>0</v>
      </c>
      <c r="D33" s="818">
        <f>C28/1000*D31</f>
        <v>0</v>
      </c>
      <c r="E33" s="810"/>
      <c r="F33" s="818">
        <f>F28/1000*F31</f>
        <v>0</v>
      </c>
      <c r="G33" s="810"/>
      <c r="H33" s="818">
        <f>H28/1000*H31</f>
        <v>0</v>
      </c>
    </row>
    <row r="34" spans="1:8" s="358" customFormat="1" ht="15">
      <c r="A34" s="558" t="s">
        <v>80</v>
      </c>
      <c r="B34" s="631"/>
      <c r="C34" s="819">
        <f>C33*12</f>
        <v>0</v>
      </c>
      <c r="D34" s="819">
        <f>D33*12</f>
        <v>0</v>
      </c>
      <c r="E34" s="810"/>
      <c r="F34" s="819">
        <f>F33*12</f>
        <v>0</v>
      </c>
      <c r="G34" s="810"/>
      <c r="H34" s="819">
        <f>H33*12</f>
        <v>0</v>
      </c>
    </row>
    <row r="35" spans="1:8" s="358" customFormat="1" ht="5.0999999999999996" customHeight="1">
      <c r="A35" s="373"/>
      <c r="B35" s="631"/>
      <c r="C35" s="1264"/>
      <c r="D35" s="1264"/>
      <c r="E35" s="810"/>
      <c r="F35" s="1264"/>
      <c r="G35" s="1264"/>
      <c r="H35" s="1264"/>
    </row>
    <row r="36" spans="1:8" s="358" customFormat="1" ht="15">
      <c r="A36" s="558" t="s">
        <v>15</v>
      </c>
      <c r="B36" s="788"/>
      <c r="C36" s="631"/>
      <c r="D36" s="820">
        <f>D34-$C$34</f>
        <v>0</v>
      </c>
      <c r="E36" s="810"/>
      <c r="F36" s="820">
        <f>F34-$C$34</f>
        <v>0</v>
      </c>
      <c r="G36" s="810"/>
      <c r="H36" s="820">
        <f>H34-$C$34</f>
        <v>0</v>
      </c>
    </row>
    <row r="37" spans="1:8" s="358" customFormat="1" ht="15">
      <c r="A37" s="566" t="s">
        <v>16</v>
      </c>
      <c r="B37" s="373"/>
      <c r="C37" s="631"/>
      <c r="D37" s="821" t="e">
        <f>D34/$C$34-1</f>
        <v>#DIV/0!</v>
      </c>
      <c r="E37" s="810"/>
      <c r="F37" s="821" t="e">
        <f>F34/$C$34-1</f>
        <v>#DIV/0!</v>
      </c>
      <c r="G37" s="810"/>
      <c r="H37" s="821" t="e">
        <f>H34/$C$34-1</f>
        <v>#DIV/0!</v>
      </c>
    </row>
    <row r="39" spans="1:8">
      <c r="A39" s="1010" t="s">
        <v>17</v>
      </c>
      <c r="B39" s="1010"/>
      <c r="C39" s="1010"/>
      <c r="D39" s="1010"/>
      <c r="E39" s="1010"/>
      <c r="F39" s="1010"/>
      <c r="G39" s="1010"/>
      <c r="H39" s="1010"/>
    </row>
    <row r="40" spans="1:8">
      <c r="A40" s="1010"/>
      <c r="B40" s="1010"/>
      <c r="C40" s="1010"/>
      <c r="D40" s="1010"/>
      <c r="E40" s="1010"/>
      <c r="F40" s="1010"/>
      <c r="G40" s="1010"/>
      <c r="H40" s="1010"/>
    </row>
  </sheetData>
  <mergeCells count="28">
    <mergeCell ref="C35:D35"/>
    <mergeCell ref="C21:D21"/>
    <mergeCell ref="C22:D22"/>
    <mergeCell ref="C18:D18"/>
    <mergeCell ref="C19:D19"/>
    <mergeCell ref="C23:D23"/>
    <mergeCell ref="A39:H40"/>
    <mergeCell ref="F35:H35"/>
    <mergeCell ref="C20:D20"/>
    <mergeCell ref="C5:D5"/>
    <mergeCell ref="C7:D7"/>
    <mergeCell ref="C12:D12"/>
    <mergeCell ref="C17:D17"/>
    <mergeCell ref="C11:D11"/>
    <mergeCell ref="C13:D13"/>
    <mergeCell ref="C14:D14"/>
    <mergeCell ref="C15:D15"/>
    <mergeCell ref="C16:D16"/>
    <mergeCell ref="C9:D9"/>
    <mergeCell ref="C10:D10"/>
    <mergeCell ref="C6:D6"/>
    <mergeCell ref="C8:D8"/>
    <mergeCell ref="A2:D2"/>
    <mergeCell ref="A3:E3"/>
    <mergeCell ref="A1:H1"/>
    <mergeCell ref="C28:D28"/>
    <mergeCell ref="C4:D4"/>
    <mergeCell ref="C25:D25"/>
  </mergeCells>
  <phoneticPr fontId="0" type="noConversion"/>
  <printOptions horizontalCentered="1" verticalCentered="1"/>
  <pageMargins left="0" right="0" top="0" bottom="0" header="0" footer="0"/>
  <pageSetup paperSize="5" orientation="landscape"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7"/>
  <sheetViews>
    <sheetView showGridLines="0" view="pageBreakPreview" zoomScaleNormal="70" zoomScaleSheetLayoutView="100" workbookViewId="0">
      <selection activeCell="C6" sqref="C6:E6"/>
    </sheetView>
  </sheetViews>
  <sheetFormatPr defaultColWidth="9.140625" defaultRowHeight="12.75"/>
  <cols>
    <col min="1" max="1" width="34.42578125" style="269" customWidth="1"/>
    <col min="2" max="2" width="1.7109375" style="269" customWidth="1"/>
    <col min="3" max="4" width="13.5703125" style="269" customWidth="1"/>
    <col min="5" max="5" width="1.7109375" style="269" customWidth="1"/>
    <col min="6" max="6" width="26.140625" style="269" customWidth="1"/>
    <col min="7" max="7" width="1.7109375" style="269" customWidth="1"/>
    <col min="8" max="8" width="26.140625" style="269" customWidth="1"/>
    <col min="9" max="16384" width="9.140625" style="269"/>
  </cols>
  <sheetData>
    <row r="1" spans="1:13" s="297" customFormat="1" ht="22.5">
      <c r="A1" s="998" t="s">
        <v>250</v>
      </c>
      <c r="B1" s="998"/>
      <c r="C1" s="998"/>
      <c r="D1" s="998"/>
      <c r="E1" s="998"/>
      <c r="F1" s="998"/>
      <c r="G1" s="998"/>
      <c r="H1" s="998"/>
      <c r="I1" s="321"/>
      <c r="J1" s="321"/>
      <c r="K1" s="321"/>
      <c r="L1" s="321"/>
      <c r="M1" s="321"/>
    </row>
    <row r="2" spans="1:13" s="300" customFormat="1" ht="17.100000000000001" customHeight="1">
      <c r="A2" s="1161" t="str">
        <f>'Marketing Summary'!A2</f>
        <v>HENDRY COUNTY SCHOOL DISTRICT</v>
      </c>
      <c r="B2" s="1161"/>
      <c r="C2" s="1161"/>
      <c r="D2" s="1161"/>
      <c r="E2" s="968"/>
      <c r="F2" s="298"/>
      <c r="G2" s="298"/>
      <c r="H2" s="298"/>
      <c r="I2" s="298"/>
      <c r="J2" s="298"/>
      <c r="K2" s="298"/>
      <c r="L2" s="299"/>
    </row>
    <row r="3" spans="1:13" s="300" customFormat="1" ht="17.100000000000001" customHeight="1">
      <c r="A3" s="1161" t="str">
        <f>'Marketing Summary'!A3</f>
        <v>JANUARY 1, 2027 - DECEMBER 31, 2027</v>
      </c>
      <c r="B3" s="1161"/>
      <c r="C3" s="1161"/>
      <c r="D3" s="1161"/>
      <c r="E3" s="1161"/>
      <c r="F3" s="298"/>
      <c r="G3" s="298"/>
      <c r="H3" s="298"/>
      <c r="I3" s="298"/>
      <c r="J3" s="298"/>
      <c r="K3" s="298"/>
      <c r="L3" s="299"/>
    </row>
    <row r="4" spans="1:13" s="261" customFormat="1" ht="20.100000000000001" customHeight="1">
      <c r="A4" s="394" t="s">
        <v>251</v>
      </c>
      <c r="B4" s="395"/>
      <c r="C4" s="396" t="s">
        <v>22</v>
      </c>
      <c r="D4" s="397"/>
      <c r="F4" s="398" t="s">
        <v>8</v>
      </c>
      <c r="H4" s="399" t="s">
        <v>10</v>
      </c>
    </row>
    <row r="5" spans="1:13" s="261" customFormat="1" ht="20.100000000000001" customHeight="1">
      <c r="A5" s="400" t="s">
        <v>5</v>
      </c>
      <c r="B5" s="395"/>
      <c r="C5" s="1279" t="s">
        <v>37</v>
      </c>
      <c r="D5" s="1280"/>
      <c r="F5" s="401" t="s">
        <v>37</v>
      </c>
      <c r="H5" s="402" t="s">
        <v>37</v>
      </c>
    </row>
    <row r="6" spans="1:13" s="261" customFormat="1" ht="30" customHeight="1">
      <c r="A6" s="829" t="s">
        <v>493</v>
      </c>
      <c r="B6" s="830"/>
      <c r="C6" s="1271" t="s">
        <v>491</v>
      </c>
      <c r="D6" s="1281"/>
      <c r="E6" s="802"/>
      <c r="F6" s="827"/>
      <c r="G6" s="627"/>
      <c r="H6" s="828"/>
    </row>
    <row r="7" spans="1:13" s="261" customFormat="1" ht="15" customHeight="1">
      <c r="A7" s="553" t="s">
        <v>253</v>
      </c>
      <c r="B7" s="631"/>
      <c r="C7" s="1006"/>
      <c r="D7" s="1007"/>
      <c r="E7" s="631"/>
      <c r="F7" s="831"/>
      <c r="G7" s="631"/>
      <c r="H7" s="832"/>
    </row>
    <row r="8" spans="1:13" s="261" customFormat="1" ht="15" customHeight="1">
      <c r="A8" s="677" t="s">
        <v>254</v>
      </c>
      <c r="B8" s="830"/>
      <c r="C8" s="1273"/>
      <c r="D8" s="1273"/>
      <c r="E8" s="631"/>
      <c r="F8" s="833"/>
      <c r="G8" s="631"/>
      <c r="H8" s="833"/>
    </row>
    <row r="9" spans="1:13" s="261" customFormat="1" ht="15" customHeight="1">
      <c r="A9" s="677" t="s">
        <v>255</v>
      </c>
      <c r="B9" s="830"/>
      <c r="C9" s="1273"/>
      <c r="D9" s="1273"/>
      <c r="E9" s="631"/>
      <c r="F9" s="833"/>
      <c r="G9" s="631"/>
      <c r="H9" s="833"/>
    </row>
    <row r="10" spans="1:13" s="261" customFormat="1" ht="15" customHeight="1">
      <c r="A10" s="677" t="s">
        <v>256</v>
      </c>
      <c r="B10" s="830"/>
      <c r="C10" s="1273"/>
      <c r="D10" s="1273"/>
      <c r="E10" s="631"/>
      <c r="F10" s="833"/>
      <c r="G10" s="631"/>
      <c r="H10" s="833"/>
    </row>
    <row r="11" spans="1:13" s="261" customFormat="1" ht="15">
      <c r="A11" s="542" t="s">
        <v>232</v>
      </c>
      <c r="B11" s="830"/>
      <c r="C11" s="1274"/>
      <c r="D11" s="1274"/>
      <c r="E11" s="631"/>
      <c r="F11" s="833"/>
      <c r="G11" s="631"/>
      <c r="H11" s="833"/>
    </row>
    <row r="12" spans="1:13" s="261" customFormat="1" ht="15" customHeight="1">
      <c r="A12" s="553" t="s">
        <v>257</v>
      </c>
      <c r="B12" s="631"/>
      <c r="C12" s="1006"/>
      <c r="D12" s="1007"/>
      <c r="E12" s="631"/>
      <c r="F12" s="831"/>
      <c r="G12" s="631"/>
      <c r="H12" s="832"/>
    </row>
    <row r="13" spans="1:13" s="261" customFormat="1" ht="15" customHeight="1">
      <c r="A13" s="677" t="s">
        <v>254</v>
      </c>
      <c r="B13" s="830"/>
      <c r="C13" s="1273"/>
      <c r="D13" s="1273"/>
      <c r="E13" s="631"/>
      <c r="F13" s="833"/>
      <c r="G13" s="631"/>
      <c r="H13" s="833"/>
    </row>
    <row r="14" spans="1:13" s="261" customFormat="1" ht="15" customHeight="1">
      <c r="A14" s="677" t="s">
        <v>255</v>
      </c>
      <c r="B14" s="830"/>
      <c r="C14" s="1273"/>
      <c r="D14" s="1273"/>
      <c r="E14" s="631"/>
      <c r="F14" s="833"/>
      <c r="G14" s="631"/>
      <c r="H14" s="833"/>
    </row>
    <row r="15" spans="1:13" s="261" customFormat="1" ht="15" customHeight="1">
      <c r="A15" s="677" t="s">
        <v>256</v>
      </c>
      <c r="B15" s="830"/>
      <c r="C15" s="1273"/>
      <c r="D15" s="1273"/>
      <c r="E15" s="631"/>
      <c r="F15" s="833"/>
      <c r="G15" s="631"/>
      <c r="H15" s="833"/>
    </row>
    <row r="16" spans="1:13" s="261" customFormat="1" ht="15">
      <c r="A16" s="542" t="s">
        <v>232</v>
      </c>
      <c r="B16" s="830"/>
      <c r="C16" s="1277"/>
      <c r="D16" s="1278"/>
      <c r="E16" s="631"/>
      <c r="F16" s="833"/>
      <c r="G16" s="631"/>
      <c r="H16" s="833"/>
    </row>
    <row r="17" spans="1:8" s="261" customFormat="1" ht="15" customHeight="1">
      <c r="A17" s="553" t="s">
        <v>258</v>
      </c>
      <c r="B17" s="631"/>
      <c r="C17" s="1006"/>
      <c r="D17" s="1007"/>
      <c r="E17" s="631"/>
      <c r="F17" s="831"/>
      <c r="G17" s="631"/>
      <c r="H17" s="832"/>
    </row>
    <row r="18" spans="1:8" s="261" customFormat="1" ht="15" customHeight="1">
      <c r="A18" s="677" t="s">
        <v>254</v>
      </c>
      <c r="B18" s="830"/>
      <c r="C18" s="1273"/>
      <c r="D18" s="1273"/>
      <c r="E18" s="631"/>
      <c r="F18" s="833"/>
      <c r="G18" s="631"/>
      <c r="H18" s="833"/>
    </row>
    <row r="19" spans="1:8" s="261" customFormat="1" ht="15" customHeight="1">
      <c r="A19" s="677" t="s">
        <v>255</v>
      </c>
      <c r="B19" s="830"/>
      <c r="C19" s="1273"/>
      <c r="D19" s="1273"/>
      <c r="E19" s="631"/>
      <c r="F19" s="833"/>
      <c r="G19" s="631"/>
      <c r="H19" s="833"/>
    </row>
    <row r="20" spans="1:8" s="261" customFormat="1" ht="15" customHeight="1">
      <c r="A20" s="677" t="s">
        <v>256</v>
      </c>
      <c r="B20" s="830"/>
      <c r="C20" s="1273"/>
      <c r="D20" s="1273"/>
      <c r="E20" s="631"/>
      <c r="F20" s="833"/>
      <c r="G20" s="631"/>
      <c r="H20" s="833"/>
    </row>
    <row r="21" spans="1:8" s="261" customFormat="1" ht="15" customHeight="1">
      <c r="A21" s="677" t="s">
        <v>232</v>
      </c>
      <c r="B21" s="830"/>
      <c r="C21" s="1273"/>
      <c r="D21" s="1273"/>
      <c r="E21" s="631"/>
      <c r="F21" s="833"/>
      <c r="G21" s="631"/>
      <c r="H21" s="833"/>
    </row>
    <row r="22" spans="1:8" s="261" customFormat="1" ht="15" customHeight="1">
      <c r="A22" s="834" t="s">
        <v>233</v>
      </c>
      <c r="B22" s="631"/>
      <c r="C22" s="1283" t="s">
        <v>234</v>
      </c>
      <c r="D22" s="1283"/>
      <c r="E22" s="631"/>
      <c r="F22" s="634" t="s">
        <v>234</v>
      </c>
      <c r="G22" s="631"/>
      <c r="H22" s="634" t="s">
        <v>234</v>
      </c>
    </row>
    <row r="23" spans="1:8" s="261" customFormat="1" ht="15" customHeight="1">
      <c r="A23" s="664" t="s">
        <v>235</v>
      </c>
      <c r="B23" s="835"/>
      <c r="C23" s="1160"/>
      <c r="D23" s="1160"/>
      <c r="E23" s="631"/>
      <c r="F23" s="822"/>
      <c r="G23" s="631"/>
      <c r="H23" s="822"/>
    </row>
    <row r="24" spans="1:8" s="261" customFormat="1" ht="15" customHeight="1">
      <c r="A24" s="664" t="s">
        <v>236</v>
      </c>
      <c r="B24" s="835"/>
      <c r="C24" s="1160"/>
      <c r="D24" s="1160"/>
      <c r="E24" s="631"/>
      <c r="F24" s="656"/>
      <c r="G24" s="631"/>
      <c r="H24" s="656"/>
    </row>
    <row r="25" spans="1:8" s="261" customFormat="1" ht="15" customHeight="1">
      <c r="A25" s="664" t="s">
        <v>237</v>
      </c>
      <c r="B25" s="835"/>
      <c r="C25" s="1160"/>
      <c r="D25" s="1160"/>
      <c r="E25" s="631"/>
      <c r="F25" s="656"/>
      <c r="G25" s="631"/>
      <c r="H25" s="656"/>
    </row>
    <row r="26" spans="1:8" s="261" customFormat="1" ht="15" customHeight="1">
      <c r="A26" s="664" t="s">
        <v>238</v>
      </c>
      <c r="B26" s="835"/>
      <c r="C26" s="1160"/>
      <c r="D26" s="1160"/>
      <c r="E26" s="631"/>
      <c r="F26" s="656"/>
      <c r="G26" s="631"/>
      <c r="H26" s="656"/>
    </row>
    <row r="27" spans="1:8" s="261" customFormat="1" ht="15" customHeight="1">
      <c r="A27" s="834" t="s">
        <v>259</v>
      </c>
      <c r="B27" s="631"/>
      <c r="C27" s="1283"/>
      <c r="D27" s="1283"/>
      <c r="E27" s="631"/>
      <c r="F27" s="553"/>
      <c r="G27" s="631"/>
      <c r="H27" s="634"/>
    </row>
    <row r="28" spans="1:8" s="261" customFormat="1" ht="15" customHeight="1">
      <c r="A28" s="677" t="s">
        <v>241</v>
      </c>
      <c r="B28" s="830"/>
      <c r="C28" s="1275"/>
      <c r="D28" s="1276"/>
      <c r="E28" s="631"/>
      <c r="F28" s="804"/>
      <c r="G28" s="631"/>
      <c r="H28" s="804"/>
    </row>
    <row r="29" spans="1:8" s="261" customFormat="1" ht="15" customHeight="1">
      <c r="A29" s="677" t="s">
        <v>240</v>
      </c>
      <c r="B29" s="830"/>
      <c r="C29" s="1275"/>
      <c r="D29" s="1276"/>
      <c r="E29" s="631"/>
      <c r="F29" s="806"/>
      <c r="G29" s="631"/>
      <c r="H29" s="806"/>
    </row>
    <row r="30" spans="1:8" s="261" customFormat="1" ht="15" customHeight="1">
      <c r="A30" s="845" t="s">
        <v>242</v>
      </c>
      <c r="B30" s="830"/>
      <c r="C30" s="1284"/>
      <c r="D30" s="1285"/>
      <c r="E30" s="631"/>
      <c r="F30" s="847"/>
      <c r="G30" s="631"/>
      <c r="H30" s="847"/>
    </row>
    <row r="31" spans="1:8" s="261" customFormat="1" ht="15" customHeight="1">
      <c r="A31" s="677" t="s">
        <v>260</v>
      </c>
      <c r="B31" s="830"/>
      <c r="C31" s="1275"/>
      <c r="D31" s="1276"/>
      <c r="E31" s="631"/>
      <c r="F31" s="804"/>
      <c r="G31" s="631"/>
      <c r="H31" s="804"/>
    </row>
    <row r="32" spans="1:8" s="261" customFormat="1" ht="3.75" customHeight="1">
      <c r="A32" s="830"/>
      <c r="B32" s="830"/>
      <c r="C32" s="846"/>
      <c r="D32" s="846"/>
      <c r="E32" s="631"/>
      <c r="F32" s="846"/>
      <c r="G32" s="631"/>
      <c r="H32" s="846"/>
    </row>
    <row r="33" spans="1:8" s="261" customFormat="1" ht="15" customHeight="1">
      <c r="A33" s="630" t="s">
        <v>166</v>
      </c>
      <c r="B33" s="830"/>
      <c r="C33" s="1286"/>
      <c r="D33" s="1287"/>
      <c r="E33" s="631"/>
      <c r="F33" s="826"/>
      <c r="G33" s="631"/>
      <c r="H33" s="826"/>
    </row>
    <row r="34" spans="1:8" s="261" customFormat="1" ht="3.75" customHeight="1">
      <c r="A34" s="830"/>
      <c r="B34" s="830"/>
      <c r="C34" s="846"/>
      <c r="D34" s="846"/>
      <c r="E34" s="631"/>
      <c r="F34" s="846"/>
      <c r="G34" s="631"/>
      <c r="H34" s="846"/>
    </row>
    <row r="35" spans="1:8" s="261" customFormat="1" ht="15" customHeight="1">
      <c r="A35" s="630" t="s">
        <v>74</v>
      </c>
      <c r="B35" s="830"/>
      <c r="C35" s="837" t="s">
        <v>7</v>
      </c>
      <c r="D35" s="836" t="s">
        <v>36</v>
      </c>
      <c r="E35" s="631"/>
      <c r="F35" s="837" t="s">
        <v>8</v>
      </c>
      <c r="G35" s="631"/>
      <c r="H35" s="837" t="s">
        <v>10</v>
      </c>
    </row>
    <row r="36" spans="1:8" s="261" customFormat="1" ht="15.75" customHeight="1">
      <c r="A36" s="838" t="s">
        <v>261</v>
      </c>
      <c r="B36" s="835"/>
      <c r="C36" s="1282" t="s">
        <v>262</v>
      </c>
      <c r="D36" s="1282"/>
      <c r="E36" s="631"/>
      <c r="F36" s="839" t="s">
        <v>262</v>
      </c>
      <c r="G36" s="631"/>
      <c r="H36" s="839" t="s">
        <v>262</v>
      </c>
    </row>
    <row r="37" spans="1:8" s="261" customFormat="1" ht="15" customHeight="1">
      <c r="A37" s="677" t="s">
        <v>263</v>
      </c>
      <c r="B37" s="835"/>
      <c r="C37" s="840"/>
      <c r="D37" s="840"/>
      <c r="E37" s="631"/>
      <c r="F37" s="841"/>
      <c r="G37" s="631"/>
      <c r="H37" s="841"/>
    </row>
    <row r="38" spans="1:8" s="261" customFormat="1" ht="15" customHeight="1">
      <c r="A38" s="677" t="s">
        <v>264</v>
      </c>
      <c r="B38" s="835"/>
      <c r="C38" s="840"/>
      <c r="D38" s="840"/>
      <c r="E38" s="631"/>
      <c r="F38" s="841"/>
      <c r="G38" s="631"/>
      <c r="H38" s="841"/>
    </row>
    <row r="39" spans="1:8" s="261" customFormat="1" ht="15" customHeight="1">
      <c r="A39" s="677" t="s">
        <v>265</v>
      </c>
      <c r="B39" s="835"/>
      <c r="C39" s="840"/>
      <c r="D39" s="840"/>
      <c r="E39" s="631"/>
      <c r="F39" s="841"/>
      <c r="G39" s="631"/>
      <c r="H39" s="841"/>
    </row>
    <row r="40" spans="1:8" s="261" customFormat="1" ht="15" customHeight="1">
      <c r="A40" s="677" t="s">
        <v>266</v>
      </c>
      <c r="B40" s="835"/>
      <c r="C40" s="840"/>
      <c r="D40" s="840"/>
      <c r="E40" s="631"/>
      <c r="F40" s="841"/>
      <c r="G40" s="631"/>
      <c r="H40" s="841"/>
    </row>
    <row r="41" spans="1:8" s="261" customFormat="1" ht="15" customHeight="1">
      <c r="A41" s="677" t="s">
        <v>267</v>
      </c>
      <c r="B41" s="835"/>
      <c r="C41" s="840"/>
      <c r="D41" s="840"/>
      <c r="E41" s="631"/>
      <c r="F41" s="841"/>
      <c r="G41" s="631"/>
      <c r="H41" s="841"/>
    </row>
    <row r="42" spans="1:8" s="261" customFormat="1" ht="15" customHeight="1">
      <c r="A42" s="677" t="s">
        <v>268</v>
      </c>
      <c r="B42" s="835"/>
      <c r="C42" s="840"/>
      <c r="D42" s="840"/>
      <c r="E42" s="631"/>
      <c r="F42" s="841"/>
      <c r="G42" s="631"/>
      <c r="H42" s="841"/>
    </row>
    <row r="43" spans="1:8" s="261" customFormat="1" ht="15" customHeight="1">
      <c r="A43" s="677" t="s">
        <v>269</v>
      </c>
      <c r="B43" s="835"/>
      <c r="C43" s="840"/>
      <c r="D43" s="840"/>
      <c r="E43" s="631"/>
      <c r="F43" s="841"/>
      <c r="G43" s="631"/>
      <c r="H43" s="841"/>
    </row>
    <row r="44" spans="1:8" s="261" customFormat="1" ht="15" customHeight="1">
      <c r="A44" s="677" t="s">
        <v>270</v>
      </c>
      <c r="B44" s="835"/>
      <c r="C44" s="840"/>
      <c r="D44" s="840"/>
      <c r="E44" s="631"/>
      <c r="F44" s="841"/>
      <c r="G44" s="631"/>
      <c r="H44" s="841"/>
    </row>
    <row r="45" spans="1:8" s="261" customFormat="1" ht="15" customHeight="1">
      <c r="A45" s="677" t="s">
        <v>271</v>
      </c>
      <c r="B45" s="835"/>
      <c r="C45" s="840"/>
      <c r="D45" s="840"/>
      <c r="E45" s="631"/>
      <c r="F45" s="841"/>
      <c r="G45" s="631"/>
      <c r="H45" s="841"/>
    </row>
    <row r="46" spans="1:8" s="261" customFormat="1" ht="15" customHeight="1">
      <c r="A46" s="677" t="s">
        <v>272</v>
      </c>
      <c r="B46" s="835"/>
      <c r="C46" s="840"/>
      <c r="D46" s="840"/>
      <c r="E46" s="631"/>
      <c r="F46" s="841"/>
      <c r="G46" s="631"/>
      <c r="H46" s="841"/>
    </row>
    <row r="47" spans="1:8" s="261" customFormat="1" ht="15" customHeight="1">
      <c r="A47" s="677" t="s">
        <v>273</v>
      </c>
      <c r="B47" s="835"/>
      <c r="C47" s="840"/>
      <c r="D47" s="840"/>
      <c r="E47" s="631"/>
      <c r="F47" s="841"/>
      <c r="G47" s="631"/>
      <c r="H47" s="841"/>
    </row>
    <row r="48" spans="1:8" s="261" customFormat="1" ht="15" customHeight="1">
      <c r="A48" s="677" t="s">
        <v>274</v>
      </c>
      <c r="B48" s="631"/>
      <c r="C48" s="842"/>
      <c r="D48" s="842"/>
      <c r="E48" s="843"/>
      <c r="F48" s="844"/>
      <c r="G48" s="843"/>
      <c r="H48" s="844"/>
    </row>
    <row r="49" spans="1:8" s="261" customFormat="1" ht="15" customHeight="1">
      <c r="A49" s="677" t="s">
        <v>275</v>
      </c>
      <c r="B49" s="631"/>
      <c r="C49" s="842"/>
      <c r="D49" s="842"/>
      <c r="E49" s="843"/>
      <c r="F49" s="844"/>
      <c r="G49" s="843"/>
      <c r="H49" s="844"/>
    </row>
    <row r="50" spans="1:8" s="261" customFormat="1" ht="15" customHeight="1">
      <c r="A50" s="677" t="s">
        <v>276</v>
      </c>
      <c r="B50" s="631"/>
      <c r="C50" s="842"/>
      <c r="D50" s="842"/>
      <c r="E50" s="843"/>
      <c r="F50" s="844"/>
      <c r="G50" s="843"/>
      <c r="H50" s="844"/>
    </row>
    <row r="51" spans="1:8" s="261" customFormat="1" ht="15" customHeight="1">
      <c r="A51" s="677" t="s">
        <v>277</v>
      </c>
      <c r="B51" s="631"/>
      <c r="C51" s="842"/>
      <c r="D51" s="842"/>
      <c r="E51" s="843"/>
      <c r="F51" s="844"/>
      <c r="G51" s="843"/>
      <c r="H51" s="844"/>
    </row>
    <row r="53" spans="1:8" ht="24.6" customHeight="1">
      <c r="A53" s="1010" t="s">
        <v>17</v>
      </c>
      <c r="B53" s="1010"/>
      <c r="C53" s="1010"/>
      <c r="D53" s="1010"/>
      <c r="E53" s="1010"/>
      <c r="F53" s="1010"/>
      <c r="G53" s="1010"/>
      <c r="H53" s="1010"/>
    </row>
    <row r="57" spans="1:8">
      <c r="D57" s="403"/>
    </row>
  </sheetData>
  <mergeCells count="33">
    <mergeCell ref="A53:H53"/>
    <mergeCell ref="C36:D36"/>
    <mergeCell ref="C21:D21"/>
    <mergeCell ref="C23:D23"/>
    <mergeCell ref="C24:D24"/>
    <mergeCell ref="C25:D25"/>
    <mergeCell ref="C26:D26"/>
    <mergeCell ref="C22:D22"/>
    <mergeCell ref="C30:D30"/>
    <mergeCell ref="C28:D28"/>
    <mergeCell ref="C29:D29"/>
    <mergeCell ref="C27:D27"/>
    <mergeCell ref="C33:D33"/>
    <mergeCell ref="A1:H1"/>
    <mergeCell ref="A3:E3"/>
    <mergeCell ref="C8:D8"/>
    <mergeCell ref="C9:D9"/>
    <mergeCell ref="C10:D10"/>
    <mergeCell ref="C7:D7"/>
    <mergeCell ref="C5:D5"/>
    <mergeCell ref="C6:D6"/>
    <mergeCell ref="C13:D13"/>
    <mergeCell ref="C11:D11"/>
    <mergeCell ref="C31:D31"/>
    <mergeCell ref="A2:D2"/>
    <mergeCell ref="C18:D18"/>
    <mergeCell ref="C19:D19"/>
    <mergeCell ref="C20:D20"/>
    <mergeCell ref="C12:D12"/>
    <mergeCell ref="C14:D14"/>
    <mergeCell ref="C15:D15"/>
    <mergeCell ref="C16:D16"/>
    <mergeCell ref="C17:D17"/>
  </mergeCells>
  <phoneticPr fontId="0" type="noConversion"/>
  <printOptions horizontalCentered="1" verticalCentered="1"/>
  <pageMargins left="0" right="0" top="0" bottom="0" header="0" footer="0"/>
  <pageSetup paperSize="5" scale="73" orientation="landscape"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34"/>
  <sheetViews>
    <sheetView showGridLines="0" view="pageBreakPreview" zoomScaleNormal="70" zoomScaleSheetLayoutView="100" workbookViewId="0">
      <selection activeCell="C6" sqref="C6:E6"/>
    </sheetView>
  </sheetViews>
  <sheetFormatPr defaultColWidth="9.140625" defaultRowHeight="12.75"/>
  <cols>
    <col min="1" max="1" width="38.42578125" style="392" customWidth="1"/>
    <col min="2" max="2" width="1.7109375" style="269" customWidth="1"/>
    <col min="3" max="4" width="14.5703125" style="269" customWidth="1"/>
    <col min="5" max="5" width="1.5703125" style="269" customWidth="1"/>
    <col min="6" max="6" width="26.42578125" style="269" customWidth="1"/>
    <col min="7" max="7" width="1.5703125" style="269" customWidth="1"/>
    <col min="8" max="8" width="26.42578125" style="269" customWidth="1"/>
    <col min="9" max="16384" width="9.140625" style="269"/>
  </cols>
  <sheetData>
    <row r="1" spans="1:13" s="297" customFormat="1" ht="22.5">
      <c r="A1" s="998" t="s">
        <v>13</v>
      </c>
      <c r="B1" s="998"/>
      <c r="C1" s="998"/>
      <c r="D1" s="998"/>
      <c r="E1" s="998"/>
      <c r="F1" s="998"/>
      <c r="G1" s="998"/>
      <c r="H1" s="998"/>
      <c r="I1" s="321"/>
      <c r="J1" s="321"/>
      <c r="K1" s="321"/>
      <c r="L1" s="321"/>
      <c r="M1" s="321"/>
    </row>
    <row r="2" spans="1:13" s="300" customFormat="1" ht="17.100000000000001" customHeight="1">
      <c r="A2" s="1161" t="str">
        <f>'Marketing Summary'!A2</f>
        <v>HENDRY COUNTY SCHOOL DISTRICT</v>
      </c>
      <c r="B2" s="1161"/>
      <c r="C2" s="1161"/>
      <c r="D2" s="1161"/>
      <c r="E2" s="968"/>
      <c r="F2" s="298"/>
      <c r="G2" s="298"/>
      <c r="H2" s="298"/>
      <c r="I2" s="298"/>
      <c r="J2" s="298"/>
      <c r="K2" s="298"/>
      <c r="L2" s="299"/>
    </row>
    <row r="3" spans="1:13" s="300" customFormat="1" ht="17.100000000000001" customHeight="1">
      <c r="A3" s="1161" t="str">
        <f>'Marketing Summary'!A3</f>
        <v>JANUARY 1, 2027 - DECEMBER 31, 2027</v>
      </c>
      <c r="B3" s="1161"/>
      <c r="C3" s="1161"/>
      <c r="D3" s="1161"/>
      <c r="E3" s="1161"/>
      <c r="F3" s="298"/>
      <c r="G3" s="298"/>
      <c r="H3" s="298"/>
      <c r="I3" s="298"/>
      <c r="J3" s="298"/>
      <c r="K3" s="298"/>
      <c r="L3" s="299"/>
    </row>
    <row r="4" spans="1:13" s="267" customFormat="1" ht="15.75">
      <c r="A4" s="385" t="s">
        <v>13</v>
      </c>
      <c r="C4" s="1293" t="s">
        <v>22</v>
      </c>
      <c r="D4" s="1294"/>
      <c r="F4" s="386" t="s">
        <v>8</v>
      </c>
      <c r="H4" s="387" t="s">
        <v>10</v>
      </c>
    </row>
    <row r="5" spans="1:13" s="267" customFormat="1" ht="15.75">
      <c r="A5" s="388" t="s">
        <v>5</v>
      </c>
      <c r="C5" s="1291" t="s">
        <v>37</v>
      </c>
      <c r="D5" s="1292"/>
      <c r="F5" s="389" t="s">
        <v>37</v>
      </c>
      <c r="H5" s="390" t="s">
        <v>37</v>
      </c>
    </row>
    <row r="6" spans="1:13" s="265" customFormat="1" ht="30" customHeight="1">
      <c r="A6" s="870" t="s">
        <v>492</v>
      </c>
      <c r="B6" s="627"/>
      <c r="C6" s="1271" t="s">
        <v>491</v>
      </c>
      <c r="D6" s="1281"/>
      <c r="E6" s="794"/>
      <c r="F6" s="827"/>
      <c r="G6" s="631"/>
      <c r="H6" s="828"/>
    </row>
    <row r="7" spans="1:13" s="265" customFormat="1" ht="15">
      <c r="A7" s="848" t="s">
        <v>259</v>
      </c>
      <c r="B7" s="627"/>
      <c r="C7" s="1295"/>
      <c r="D7" s="1296"/>
      <c r="E7" s="627"/>
      <c r="F7" s="849"/>
      <c r="G7" s="627"/>
      <c r="H7" s="824"/>
    </row>
    <row r="8" spans="1:13" s="265" customFormat="1" ht="15">
      <c r="A8" s="850" t="s">
        <v>278</v>
      </c>
      <c r="B8" s="627"/>
      <c r="C8" s="1297"/>
      <c r="D8" s="1297"/>
      <c r="E8" s="627"/>
      <c r="F8" s="851"/>
      <c r="G8" s="627"/>
      <c r="H8" s="851"/>
    </row>
    <row r="9" spans="1:13" s="265" customFormat="1" ht="15">
      <c r="A9" s="852" t="s">
        <v>279</v>
      </c>
      <c r="B9" s="627"/>
      <c r="C9" s="1299"/>
      <c r="D9" s="1299"/>
      <c r="E9" s="853"/>
      <c r="F9" s="798"/>
      <c r="G9" s="853"/>
      <c r="H9" s="854"/>
    </row>
    <row r="10" spans="1:13" s="265" customFormat="1" ht="15">
      <c r="A10" s="852" t="s">
        <v>280</v>
      </c>
      <c r="B10" s="627"/>
      <c r="C10" s="1288"/>
      <c r="D10" s="1288"/>
      <c r="E10" s="855"/>
      <c r="F10" s="856"/>
      <c r="G10" s="855"/>
      <c r="H10" s="856"/>
    </row>
    <row r="11" spans="1:13" s="265" customFormat="1" ht="15">
      <c r="A11" s="850" t="s">
        <v>281</v>
      </c>
      <c r="B11" s="627"/>
      <c r="C11" s="1265"/>
      <c r="D11" s="1265"/>
      <c r="E11" s="627"/>
      <c r="F11" s="804"/>
      <c r="G11" s="627"/>
      <c r="H11" s="804"/>
    </row>
    <row r="12" spans="1:13" s="265" customFormat="1" ht="15">
      <c r="A12" s="850" t="s">
        <v>282</v>
      </c>
      <c r="B12" s="627"/>
      <c r="C12" s="1265"/>
      <c r="D12" s="1265"/>
      <c r="E12" s="627"/>
      <c r="F12" s="804"/>
      <c r="G12" s="627"/>
      <c r="H12" s="804"/>
    </row>
    <row r="13" spans="1:13" s="265" customFormat="1" ht="15">
      <c r="A13" s="850" t="s">
        <v>283</v>
      </c>
      <c r="B13" s="627"/>
      <c r="C13" s="1298"/>
      <c r="D13" s="1298"/>
      <c r="E13" s="627"/>
      <c r="F13" s="871"/>
      <c r="G13" s="627"/>
      <c r="H13" s="871"/>
    </row>
    <row r="14" spans="1:13" s="265" customFormat="1" ht="15">
      <c r="A14" s="850" t="s">
        <v>284</v>
      </c>
      <c r="B14" s="627"/>
      <c r="C14" s="1265"/>
      <c r="D14" s="1265"/>
      <c r="E14" s="627"/>
      <c r="F14" s="804"/>
      <c r="G14" s="627"/>
      <c r="H14" s="804"/>
    </row>
    <row r="15" spans="1:13" s="265" customFormat="1" ht="16.5" customHeight="1">
      <c r="A15" s="852" t="s">
        <v>285</v>
      </c>
      <c r="B15" s="627"/>
      <c r="C15" s="1265"/>
      <c r="D15" s="1265"/>
      <c r="E15" s="627"/>
      <c r="F15" s="804"/>
      <c r="G15" s="627"/>
      <c r="H15" s="804"/>
    </row>
    <row r="16" spans="1:13" s="265" customFormat="1" ht="15">
      <c r="A16" s="852" t="s">
        <v>286</v>
      </c>
      <c r="B16" s="627"/>
      <c r="C16" s="1265"/>
      <c r="D16" s="1265"/>
      <c r="E16" s="627"/>
      <c r="F16" s="804"/>
      <c r="G16" s="627"/>
      <c r="H16" s="804"/>
    </row>
    <row r="17" spans="1:8" s="265" customFormat="1" ht="15">
      <c r="A17" s="850" t="s">
        <v>287</v>
      </c>
      <c r="B17" s="627"/>
      <c r="C17" s="1265"/>
      <c r="D17" s="1265"/>
      <c r="E17" s="627"/>
      <c r="F17" s="804"/>
      <c r="G17" s="627"/>
      <c r="H17" s="804"/>
    </row>
    <row r="18" spans="1:8" s="265" customFormat="1" ht="15">
      <c r="A18" s="850" t="s">
        <v>288</v>
      </c>
      <c r="B18" s="627"/>
      <c r="C18" s="1265"/>
      <c r="D18" s="1265"/>
      <c r="E18" s="627"/>
      <c r="F18" s="804"/>
      <c r="G18" s="627"/>
      <c r="H18" s="804"/>
    </row>
    <row r="19" spans="1:8" s="265" customFormat="1" ht="15">
      <c r="A19" s="850" t="s">
        <v>289</v>
      </c>
      <c r="B19" s="627"/>
      <c r="C19" s="1265"/>
      <c r="D19" s="1265"/>
      <c r="E19" s="627"/>
      <c r="F19" s="804"/>
      <c r="G19" s="627"/>
      <c r="H19" s="804"/>
    </row>
    <row r="20" spans="1:8" s="265" customFormat="1" ht="15" customHeight="1">
      <c r="A20" s="850" t="s">
        <v>411</v>
      </c>
      <c r="B20" s="627"/>
      <c r="C20" s="1265"/>
      <c r="D20" s="1265"/>
      <c r="E20" s="627"/>
      <c r="F20" s="804"/>
      <c r="G20" s="627"/>
      <c r="H20" s="804"/>
    </row>
    <row r="21" spans="1:8" s="265" customFormat="1" ht="5.0999999999999996" customHeight="1">
      <c r="A21" s="808"/>
      <c r="B21" s="627"/>
      <c r="C21" s="823"/>
      <c r="D21" s="823"/>
      <c r="E21" s="627"/>
      <c r="F21" s="823"/>
      <c r="G21" s="627"/>
      <c r="H21" s="823"/>
    </row>
    <row r="22" spans="1:8" s="265" customFormat="1" ht="15" customHeight="1">
      <c r="A22" s="873" t="s">
        <v>166</v>
      </c>
      <c r="B22" s="627"/>
      <c r="C22" s="1289"/>
      <c r="D22" s="1290"/>
      <c r="E22" s="627"/>
      <c r="F22" s="801"/>
      <c r="G22" s="627"/>
      <c r="H22" s="801"/>
    </row>
    <row r="23" spans="1:8" s="265" customFormat="1" ht="5.0999999999999996" customHeight="1">
      <c r="A23" s="808"/>
      <c r="B23" s="627"/>
      <c r="C23" s="823"/>
      <c r="D23" s="823"/>
      <c r="E23" s="627"/>
      <c r="F23" s="823"/>
      <c r="G23" s="627"/>
      <c r="H23" s="823"/>
    </row>
    <row r="24" spans="1:8" s="265" customFormat="1" ht="15" customHeight="1">
      <c r="A24" s="848" t="s">
        <v>74</v>
      </c>
      <c r="B24" s="627"/>
      <c r="C24" s="858" t="s">
        <v>7</v>
      </c>
      <c r="D24" s="858" t="s">
        <v>36</v>
      </c>
      <c r="E24" s="627"/>
      <c r="F24" s="858" t="s">
        <v>8</v>
      </c>
      <c r="G24" s="627"/>
      <c r="H24" s="858" t="s">
        <v>10</v>
      </c>
    </row>
    <row r="25" spans="1:8" s="265" customFormat="1" ht="15">
      <c r="A25" s="813" t="s">
        <v>246</v>
      </c>
      <c r="B25" s="627"/>
      <c r="C25" s="861"/>
      <c r="D25" s="861"/>
      <c r="E25" s="627"/>
      <c r="F25" s="861"/>
      <c r="G25" s="627"/>
      <c r="H25" s="861"/>
    </row>
    <row r="26" spans="1:8" s="265" customFormat="1" ht="15">
      <c r="A26" s="814" t="s">
        <v>290</v>
      </c>
      <c r="B26" s="862"/>
      <c r="C26" s="863"/>
      <c r="D26" s="863"/>
      <c r="E26" s="627"/>
      <c r="F26" s="863"/>
      <c r="G26" s="627"/>
      <c r="H26" s="863"/>
    </row>
    <row r="27" spans="1:8" s="265" customFormat="1" ht="5.0999999999999996" customHeight="1">
      <c r="A27" s="808"/>
      <c r="B27" s="627"/>
      <c r="C27" s="864"/>
      <c r="D27" s="864"/>
      <c r="E27" s="627"/>
      <c r="F27" s="864"/>
      <c r="G27" s="627"/>
      <c r="H27" s="864"/>
    </row>
    <row r="28" spans="1:8" s="265" customFormat="1" ht="15">
      <c r="A28" s="558" t="s">
        <v>79</v>
      </c>
      <c r="B28" s="627"/>
      <c r="C28" s="818">
        <f>C25/100*C26</f>
        <v>0</v>
      </c>
      <c r="D28" s="818">
        <f>D25/100*D26</f>
        <v>0</v>
      </c>
      <c r="E28" s="865"/>
      <c r="F28" s="818">
        <f>F25/100*F26</f>
        <v>0</v>
      </c>
      <c r="G28" s="865"/>
      <c r="H28" s="866">
        <f>H25/100*H26</f>
        <v>0</v>
      </c>
    </row>
    <row r="29" spans="1:8" s="265" customFormat="1" ht="15">
      <c r="A29" s="566" t="s">
        <v>80</v>
      </c>
      <c r="B29" s="627"/>
      <c r="C29" s="867">
        <f>C28*12</f>
        <v>0</v>
      </c>
      <c r="D29" s="867">
        <f>D28*12</f>
        <v>0</v>
      </c>
      <c r="E29" s="865"/>
      <c r="F29" s="867">
        <f>F28*12</f>
        <v>0</v>
      </c>
      <c r="G29" s="865"/>
      <c r="H29" s="818">
        <f>H28*12</f>
        <v>0</v>
      </c>
    </row>
    <row r="30" spans="1:8" s="265" customFormat="1" ht="5.0999999999999996" customHeight="1">
      <c r="A30" s="373"/>
      <c r="B30" s="627"/>
      <c r="C30" s="865"/>
      <c r="D30" s="865"/>
      <c r="E30" s="865"/>
      <c r="F30" s="865"/>
      <c r="G30" s="865"/>
      <c r="H30" s="865"/>
    </row>
    <row r="31" spans="1:8" s="265" customFormat="1" ht="15">
      <c r="A31" s="558" t="s">
        <v>15</v>
      </c>
      <c r="B31" s="868"/>
      <c r="C31" s="865"/>
      <c r="D31" s="818">
        <f>D29-$C29</f>
        <v>0</v>
      </c>
      <c r="E31" s="865"/>
      <c r="F31" s="818">
        <f>F29-$C29</f>
        <v>0</v>
      </c>
      <c r="G31" s="865"/>
      <c r="H31" s="818">
        <f>H29-$C29</f>
        <v>0</v>
      </c>
    </row>
    <row r="32" spans="1:8" s="265" customFormat="1" ht="15">
      <c r="A32" s="566" t="s">
        <v>16</v>
      </c>
      <c r="B32" s="869"/>
      <c r="C32" s="627"/>
      <c r="D32" s="686" t="e">
        <f>D29/$C29-1</f>
        <v>#DIV/0!</v>
      </c>
      <c r="E32" s="627"/>
      <c r="F32" s="686" t="e">
        <f>F29/$C29-1</f>
        <v>#DIV/0!</v>
      </c>
      <c r="G32" s="627"/>
      <c r="H32" s="686" t="e">
        <f>H29/$C29-1</f>
        <v>#DIV/0!</v>
      </c>
    </row>
    <row r="33" spans="1:8" s="270" customFormat="1">
      <c r="A33" s="392"/>
    </row>
    <row r="34" spans="1:8" ht="29.25" customHeight="1">
      <c r="A34" s="1010" t="s">
        <v>17</v>
      </c>
      <c r="B34" s="1010"/>
      <c r="C34" s="1010"/>
      <c r="D34" s="1010"/>
      <c r="E34" s="1010"/>
      <c r="F34" s="1010"/>
      <c r="G34" s="1010"/>
      <c r="H34" s="1010"/>
    </row>
  </sheetData>
  <mergeCells count="22">
    <mergeCell ref="C19:D19"/>
    <mergeCell ref="A2:D2"/>
    <mergeCell ref="C22:D22"/>
    <mergeCell ref="A34:H34"/>
    <mergeCell ref="C6:D6"/>
    <mergeCell ref="C5:D5"/>
    <mergeCell ref="C4:D4"/>
    <mergeCell ref="C7:D7"/>
    <mergeCell ref="C8:D8"/>
    <mergeCell ref="C20:D20"/>
    <mergeCell ref="C11:D11"/>
    <mergeCell ref="C12:D12"/>
    <mergeCell ref="C13:D13"/>
    <mergeCell ref="C14:D14"/>
    <mergeCell ref="C15:D15"/>
    <mergeCell ref="C9:D9"/>
    <mergeCell ref="A1:H1"/>
    <mergeCell ref="A3:E3"/>
    <mergeCell ref="C16:D16"/>
    <mergeCell ref="C17:D17"/>
    <mergeCell ref="C18:D18"/>
    <mergeCell ref="C10:D10"/>
  </mergeCells>
  <phoneticPr fontId="0" type="noConversion"/>
  <printOptions horizontalCentered="1" verticalCentered="1"/>
  <pageMargins left="0" right="0" top="0" bottom="0" header="0" footer="0"/>
  <pageSetup paperSize="5" orientation="landscape"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9"/>
  <sheetViews>
    <sheetView showGridLines="0" view="pageBreakPreview" zoomScaleNormal="70" zoomScaleSheetLayoutView="100" workbookViewId="0">
      <selection sqref="A1:P1"/>
    </sheetView>
  </sheetViews>
  <sheetFormatPr defaultColWidth="9.140625" defaultRowHeight="12.75"/>
  <cols>
    <col min="1" max="1" width="38.42578125" style="392" customWidth="1"/>
    <col min="2" max="2" width="1.7109375" style="269" customWidth="1"/>
    <col min="3" max="4" width="13.42578125" style="269" customWidth="1"/>
    <col min="5" max="5" width="1.5703125" style="269" customWidth="1"/>
    <col min="6" max="6" width="24.28515625" style="269" customWidth="1"/>
    <col min="7" max="7" width="1.5703125" style="269" customWidth="1"/>
    <col min="8" max="8" width="24.28515625" style="269" customWidth="1"/>
    <col min="9" max="16384" width="9.140625" style="269"/>
  </cols>
  <sheetData>
    <row r="1" spans="1:13" s="297" customFormat="1" ht="22.5">
      <c r="A1" s="998" t="s">
        <v>291</v>
      </c>
      <c r="B1" s="998"/>
      <c r="C1" s="998"/>
      <c r="D1" s="998"/>
      <c r="E1" s="998"/>
      <c r="F1" s="998"/>
      <c r="G1" s="998"/>
      <c r="H1" s="998"/>
      <c r="I1" s="321"/>
      <c r="J1" s="321"/>
      <c r="K1" s="321"/>
      <c r="L1" s="321"/>
      <c r="M1" s="321"/>
    </row>
    <row r="2" spans="1:13" s="300" customFormat="1" ht="17.100000000000001" customHeight="1">
      <c r="A2" s="1161" t="str">
        <f>'Marketing Summary'!A2</f>
        <v>HENDRY COUNTY SCHOOL DISTRICT</v>
      </c>
      <c r="B2" s="1161"/>
      <c r="C2" s="1161"/>
      <c r="D2" s="1161"/>
      <c r="E2" s="968"/>
      <c r="F2" s="298"/>
      <c r="G2" s="298"/>
      <c r="H2" s="298"/>
      <c r="I2" s="298"/>
      <c r="J2" s="298"/>
      <c r="K2" s="298"/>
      <c r="L2" s="299"/>
    </row>
    <row r="3" spans="1:13" s="300" customFormat="1" ht="17.100000000000001" customHeight="1">
      <c r="A3" s="1161" t="str">
        <f>'Marketing Summary'!A3</f>
        <v>JANUARY 1, 2027 - DECEMBER 31, 2027</v>
      </c>
      <c r="B3" s="1161"/>
      <c r="C3" s="1161"/>
      <c r="D3" s="1161"/>
      <c r="E3" s="1161"/>
      <c r="F3" s="298"/>
      <c r="G3" s="298"/>
      <c r="H3" s="298"/>
      <c r="I3" s="298"/>
      <c r="J3" s="298"/>
      <c r="K3" s="298"/>
      <c r="L3" s="299"/>
    </row>
    <row r="4" spans="1:13" s="267" customFormat="1" ht="15.75">
      <c r="A4" s="385" t="s">
        <v>291</v>
      </c>
      <c r="C4" s="1293" t="s">
        <v>22</v>
      </c>
      <c r="D4" s="1294"/>
      <c r="F4" s="386" t="s">
        <v>8</v>
      </c>
      <c r="H4" s="387" t="s">
        <v>10</v>
      </c>
    </row>
    <row r="5" spans="1:13" s="267" customFormat="1" ht="15.75">
      <c r="A5" s="388" t="s">
        <v>5</v>
      </c>
      <c r="C5" s="1291" t="s">
        <v>37</v>
      </c>
      <c r="D5" s="1292"/>
      <c r="F5" s="389" t="s">
        <v>37</v>
      </c>
      <c r="H5" s="390" t="s">
        <v>37</v>
      </c>
    </row>
    <row r="6" spans="1:13" s="265" customFormat="1" ht="30" customHeight="1">
      <c r="A6" s="870" t="s">
        <v>492</v>
      </c>
      <c r="B6" s="637"/>
      <c r="C6" s="1271" t="s">
        <v>491</v>
      </c>
      <c r="D6" s="1281"/>
      <c r="E6" s="794"/>
      <c r="F6" s="827"/>
      <c r="G6" s="631"/>
      <c r="H6" s="828"/>
    </row>
    <row r="7" spans="1:13" s="265" customFormat="1" ht="15">
      <c r="A7" s="848" t="s">
        <v>259</v>
      </c>
      <c r="B7" s="627"/>
      <c r="C7" s="1300"/>
      <c r="D7" s="1301"/>
      <c r="E7" s="627"/>
      <c r="F7" s="874"/>
      <c r="G7" s="627"/>
      <c r="H7" s="874"/>
    </row>
    <row r="8" spans="1:13" s="265" customFormat="1" ht="15">
      <c r="A8" s="850" t="s">
        <v>278</v>
      </c>
      <c r="B8" s="627"/>
      <c r="C8" s="1297"/>
      <c r="D8" s="1297"/>
      <c r="E8" s="627"/>
      <c r="F8" s="851"/>
      <c r="G8" s="627"/>
      <c r="H8" s="851"/>
    </row>
    <row r="9" spans="1:13" s="265" customFormat="1" ht="15">
      <c r="A9" s="852" t="s">
        <v>279</v>
      </c>
      <c r="B9" s="627"/>
      <c r="C9" s="1302"/>
      <c r="D9" s="1302"/>
      <c r="E9" s="627"/>
      <c r="F9" s="798"/>
      <c r="G9" s="691"/>
      <c r="H9" s="798"/>
    </row>
    <row r="10" spans="1:13" s="265" customFormat="1" ht="15">
      <c r="A10" s="852" t="s">
        <v>280</v>
      </c>
      <c r="B10" s="627"/>
      <c r="C10" s="1265"/>
      <c r="D10" s="1265"/>
      <c r="E10" s="875"/>
      <c r="F10" s="804"/>
      <c r="G10" s="875"/>
      <c r="H10" s="804"/>
    </row>
    <row r="11" spans="1:13" s="265" customFormat="1" ht="15">
      <c r="A11" s="850" t="s">
        <v>281</v>
      </c>
      <c r="B11" s="627"/>
      <c r="C11" s="1265"/>
      <c r="D11" s="1265"/>
      <c r="E11" s="875"/>
      <c r="F11" s="804"/>
      <c r="G11" s="875"/>
      <c r="H11" s="804"/>
    </row>
    <row r="12" spans="1:13" s="265" customFormat="1" ht="15">
      <c r="A12" s="850" t="s">
        <v>282</v>
      </c>
      <c r="B12" s="627"/>
      <c r="C12" s="1265"/>
      <c r="D12" s="1265"/>
      <c r="E12" s="875"/>
      <c r="F12" s="804"/>
      <c r="G12" s="875"/>
      <c r="H12" s="804"/>
    </row>
    <row r="13" spans="1:13" s="265" customFormat="1" ht="15">
      <c r="A13" s="850" t="s">
        <v>283</v>
      </c>
      <c r="B13" s="627"/>
      <c r="C13" s="1297"/>
      <c r="D13" s="1297"/>
      <c r="E13" s="823"/>
      <c r="F13" s="851"/>
      <c r="G13" s="823"/>
      <c r="H13" s="851"/>
    </row>
    <row r="14" spans="1:13" s="265" customFormat="1" ht="15">
      <c r="A14" s="850" t="s">
        <v>284</v>
      </c>
      <c r="B14" s="627"/>
      <c r="C14" s="1265"/>
      <c r="D14" s="1265"/>
      <c r="E14" s="875"/>
      <c r="F14" s="804"/>
      <c r="G14" s="875"/>
      <c r="H14" s="804"/>
    </row>
    <row r="15" spans="1:13" s="265" customFormat="1" ht="16.5" customHeight="1">
      <c r="A15" s="852" t="s">
        <v>285</v>
      </c>
      <c r="B15" s="627"/>
      <c r="C15" s="1265"/>
      <c r="D15" s="1265"/>
      <c r="E15" s="875"/>
      <c r="F15" s="804"/>
      <c r="G15" s="875"/>
      <c r="H15" s="804"/>
    </row>
    <row r="16" spans="1:13" s="265" customFormat="1" ht="15">
      <c r="A16" s="852" t="s">
        <v>286</v>
      </c>
      <c r="B16" s="627"/>
      <c r="C16" s="1265"/>
      <c r="D16" s="1265"/>
      <c r="E16" s="875"/>
      <c r="F16" s="804"/>
      <c r="G16" s="875"/>
      <c r="H16" s="804"/>
    </row>
    <row r="17" spans="1:8" s="265" customFormat="1" ht="15">
      <c r="A17" s="850" t="s">
        <v>287</v>
      </c>
      <c r="B17" s="627"/>
      <c r="C17" s="1265"/>
      <c r="D17" s="1265"/>
      <c r="E17" s="875"/>
      <c r="F17" s="804"/>
      <c r="G17" s="875"/>
      <c r="H17" s="804"/>
    </row>
    <row r="18" spans="1:8" s="265" customFormat="1" ht="15">
      <c r="A18" s="850" t="s">
        <v>288</v>
      </c>
      <c r="B18" s="627"/>
      <c r="C18" s="1265"/>
      <c r="D18" s="1265"/>
      <c r="E18" s="875"/>
      <c r="F18" s="804"/>
      <c r="G18" s="875"/>
      <c r="H18" s="804"/>
    </row>
    <row r="19" spans="1:8" s="265" customFormat="1" ht="15">
      <c r="A19" s="850" t="s">
        <v>289</v>
      </c>
      <c r="B19" s="627"/>
      <c r="C19" s="1265"/>
      <c r="D19" s="1265"/>
      <c r="E19" s="875"/>
      <c r="F19" s="804"/>
      <c r="G19" s="875"/>
      <c r="H19" s="804"/>
    </row>
    <row r="20" spans="1:8" s="265" customFormat="1" ht="5.0999999999999996" customHeight="1">
      <c r="A20" s="808"/>
      <c r="B20" s="627"/>
      <c r="C20" s="823"/>
      <c r="D20" s="823"/>
      <c r="E20" s="627"/>
      <c r="F20" s="823"/>
      <c r="G20" s="627"/>
      <c r="H20" s="823"/>
    </row>
    <row r="21" spans="1:8" s="265" customFormat="1" ht="15" customHeight="1">
      <c r="A21" s="873" t="s">
        <v>166</v>
      </c>
      <c r="B21" s="627"/>
      <c r="C21" s="1209"/>
      <c r="D21" s="1210"/>
      <c r="E21" s="627"/>
      <c r="F21" s="647"/>
      <c r="G21" s="627"/>
      <c r="H21" s="647"/>
    </row>
    <row r="22" spans="1:8" s="265" customFormat="1" ht="5.0999999999999996" customHeight="1">
      <c r="A22" s="808"/>
      <c r="B22" s="627"/>
      <c r="C22" s="823"/>
      <c r="D22" s="823"/>
      <c r="E22" s="627"/>
      <c r="F22" s="823"/>
      <c r="G22" s="627"/>
      <c r="H22" s="823"/>
    </row>
    <row r="23" spans="1:8" s="265" customFormat="1" ht="15">
      <c r="A23" s="873" t="s">
        <v>74</v>
      </c>
      <c r="B23" s="627"/>
      <c r="C23" s="858" t="s">
        <v>7</v>
      </c>
      <c r="D23" s="858" t="s">
        <v>36</v>
      </c>
      <c r="E23" s="627"/>
      <c r="F23" s="858" t="s">
        <v>8</v>
      </c>
      <c r="G23" s="627"/>
      <c r="H23" s="858" t="s">
        <v>10</v>
      </c>
    </row>
    <row r="24" spans="1:8" s="265" customFormat="1" ht="15">
      <c r="A24" s="876"/>
      <c r="B24" s="860"/>
      <c r="C24" s="1303" t="s">
        <v>292</v>
      </c>
      <c r="D24" s="1304"/>
      <c r="E24" s="627"/>
      <c r="F24" s="877" t="s">
        <v>292</v>
      </c>
      <c r="G24" s="627"/>
      <c r="H24" s="877" t="s">
        <v>292</v>
      </c>
    </row>
    <row r="25" spans="1:8" s="265" customFormat="1" ht="15">
      <c r="A25" s="677" t="s">
        <v>263</v>
      </c>
      <c r="B25" s="860"/>
      <c r="C25" s="878"/>
      <c r="D25" s="878"/>
      <c r="E25" s="879"/>
      <c r="F25" s="878"/>
      <c r="G25" s="879"/>
      <c r="H25" s="878"/>
    </row>
    <row r="26" spans="1:8" s="265" customFormat="1" ht="15">
      <c r="A26" s="677" t="s">
        <v>264</v>
      </c>
      <c r="B26" s="860"/>
      <c r="C26" s="878"/>
      <c r="D26" s="878"/>
      <c r="E26" s="879"/>
      <c r="F26" s="878"/>
      <c r="G26" s="879"/>
      <c r="H26" s="878"/>
    </row>
    <row r="27" spans="1:8" s="265" customFormat="1" ht="15">
      <c r="A27" s="677" t="s">
        <v>265</v>
      </c>
      <c r="B27" s="860"/>
      <c r="C27" s="878"/>
      <c r="D27" s="878"/>
      <c r="E27" s="879"/>
      <c r="F27" s="878"/>
      <c r="G27" s="879"/>
      <c r="H27" s="878"/>
    </row>
    <row r="28" spans="1:8" s="265" customFormat="1" ht="15">
      <c r="A28" s="677" t="s">
        <v>266</v>
      </c>
      <c r="B28" s="860"/>
      <c r="C28" s="878"/>
      <c r="D28" s="878"/>
      <c r="E28" s="879"/>
      <c r="F28" s="878"/>
      <c r="G28" s="879"/>
      <c r="H28" s="878"/>
    </row>
    <row r="29" spans="1:8" s="265" customFormat="1" ht="15">
      <c r="A29" s="677" t="s">
        <v>267</v>
      </c>
      <c r="B29" s="860"/>
      <c r="C29" s="878"/>
      <c r="D29" s="878"/>
      <c r="E29" s="879"/>
      <c r="F29" s="878"/>
      <c r="G29" s="879"/>
      <c r="H29" s="878"/>
    </row>
    <row r="30" spans="1:8" s="265" customFormat="1" ht="15">
      <c r="A30" s="677" t="s">
        <v>268</v>
      </c>
      <c r="B30" s="860"/>
      <c r="C30" s="878"/>
      <c r="D30" s="878"/>
      <c r="E30" s="879"/>
      <c r="F30" s="878"/>
      <c r="G30" s="879"/>
      <c r="H30" s="878"/>
    </row>
    <row r="31" spans="1:8" s="265" customFormat="1" ht="15">
      <c r="A31" s="677" t="s">
        <v>269</v>
      </c>
      <c r="B31" s="860"/>
      <c r="C31" s="878"/>
      <c r="D31" s="878"/>
      <c r="E31" s="879"/>
      <c r="F31" s="878"/>
      <c r="G31" s="879"/>
      <c r="H31" s="878"/>
    </row>
    <row r="32" spans="1:8" s="265" customFormat="1" ht="15">
      <c r="A32" s="677" t="s">
        <v>270</v>
      </c>
      <c r="B32" s="860"/>
      <c r="C32" s="878"/>
      <c r="D32" s="878"/>
      <c r="E32" s="879"/>
      <c r="F32" s="878"/>
      <c r="G32" s="879"/>
      <c r="H32" s="878"/>
    </row>
    <row r="33" spans="1:8" s="265" customFormat="1" ht="15">
      <c r="A33" s="677" t="s">
        <v>271</v>
      </c>
      <c r="B33" s="860"/>
      <c r="C33" s="878"/>
      <c r="D33" s="878"/>
      <c r="E33" s="879"/>
      <c r="F33" s="878"/>
      <c r="G33" s="879"/>
      <c r="H33" s="878"/>
    </row>
    <row r="34" spans="1:8" s="265" customFormat="1" ht="15">
      <c r="A34" s="677" t="s">
        <v>272</v>
      </c>
      <c r="B34" s="860"/>
      <c r="C34" s="878"/>
      <c r="D34" s="878"/>
      <c r="E34" s="879"/>
      <c r="F34" s="878"/>
      <c r="G34" s="879"/>
      <c r="H34" s="878"/>
    </row>
    <row r="35" spans="1:8" s="265" customFormat="1" ht="15">
      <c r="A35" s="677" t="s">
        <v>293</v>
      </c>
      <c r="B35" s="860"/>
      <c r="C35" s="878"/>
      <c r="D35" s="878"/>
      <c r="E35" s="879"/>
      <c r="F35" s="878"/>
      <c r="G35" s="879"/>
      <c r="H35" s="878"/>
    </row>
    <row r="36" spans="1:8" s="265" customFormat="1" ht="15">
      <c r="A36" s="677" t="s">
        <v>294</v>
      </c>
      <c r="B36" s="860"/>
      <c r="C36" s="878"/>
      <c r="D36" s="878"/>
      <c r="E36" s="879"/>
      <c r="F36" s="878"/>
      <c r="G36" s="879"/>
      <c r="H36" s="878"/>
    </row>
    <row r="37" spans="1:8" s="265" customFormat="1" ht="15">
      <c r="A37" s="677" t="s">
        <v>295</v>
      </c>
      <c r="B37" s="860"/>
      <c r="C37" s="878"/>
      <c r="D37" s="878"/>
      <c r="E37" s="879"/>
      <c r="F37" s="878"/>
      <c r="G37" s="879"/>
      <c r="H37" s="878"/>
    </row>
    <row r="38" spans="1:8" s="265" customFormat="1">
      <c r="A38" s="383"/>
      <c r="C38" s="391"/>
      <c r="D38" s="391"/>
      <c r="F38" s="391"/>
      <c r="H38" s="391"/>
    </row>
    <row r="39" spans="1:8" ht="27" customHeight="1">
      <c r="A39" s="1010" t="s">
        <v>17</v>
      </c>
      <c r="B39" s="1010"/>
      <c r="C39" s="1010"/>
      <c r="D39" s="1010"/>
      <c r="E39" s="1010"/>
      <c r="F39" s="1010"/>
      <c r="G39" s="1010"/>
      <c r="H39" s="1010"/>
    </row>
  </sheetData>
  <mergeCells count="22">
    <mergeCell ref="C21:D21"/>
    <mergeCell ref="C14:D14"/>
    <mergeCell ref="C16:D16"/>
    <mergeCell ref="C17:D17"/>
    <mergeCell ref="C18:D18"/>
    <mergeCell ref="C19:D19"/>
    <mergeCell ref="A2:D2"/>
    <mergeCell ref="A1:H1"/>
    <mergeCell ref="A3:E3"/>
    <mergeCell ref="A39:H39"/>
    <mergeCell ref="C15:D15"/>
    <mergeCell ref="C5:D5"/>
    <mergeCell ref="C4:D4"/>
    <mergeCell ref="C6:D6"/>
    <mergeCell ref="C7:D7"/>
    <mergeCell ref="C8:D8"/>
    <mergeCell ref="C9:D9"/>
    <mergeCell ref="C10:D10"/>
    <mergeCell ref="C11:D11"/>
    <mergeCell ref="C12:D12"/>
    <mergeCell ref="C13:D13"/>
    <mergeCell ref="C24:D24"/>
  </mergeCells>
  <printOptions horizontalCentered="1" verticalCentered="1"/>
  <pageMargins left="0" right="0" top="0" bottom="0" header="0" footer="0"/>
  <pageSetup paperSize="5" scale="99" orientation="landscape"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30"/>
  <sheetViews>
    <sheetView showGridLines="0" view="pageBreakPreview" zoomScaleNormal="70" zoomScaleSheetLayoutView="100" workbookViewId="0">
      <selection activeCell="C6" sqref="C6:E6"/>
    </sheetView>
  </sheetViews>
  <sheetFormatPr defaultColWidth="9.140625" defaultRowHeight="12.75"/>
  <cols>
    <col min="1" max="1" width="35.85546875" style="269" customWidth="1"/>
    <col min="2" max="2" width="1.85546875" style="269" customWidth="1"/>
    <col min="3" max="4" width="13.42578125" style="269" customWidth="1"/>
    <col min="5" max="5" width="1.5703125" style="269" customWidth="1"/>
    <col min="6" max="6" width="22.28515625" style="269" customWidth="1"/>
    <col min="7" max="7" width="1.5703125" style="269" customWidth="1"/>
    <col min="8" max="8" width="22.28515625" style="269" customWidth="1"/>
    <col min="9" max="16384" width="9.140625" style="269"/>
  </cols>
  <sheetData>
    <row r="1" spans="1:13" s="297" customFormat="1" ht="23.1" customHeight="1">
      <c r="A1" s="998" t="s">
        <v>14</v>
      </c>
      <c r="B1" s="998"/>
      <c r="C1" s="998"/>
      <c r="D1" s="998"/>
      <c r="E1" s="998"/>
      <c r="F1" s="998"/>
      <c r="G1" s="998"/>
      <c r="H1" s="998"/>
      <c r="I1" s="321"/>
      <c r="J1" s="321"/>
      <c r="K1" s="321"/>
      <c r="L1" s="321"/>
      <c r="M1" s="321"/>
    </row>
    <row r="2" spans="1:13" s="300" customFormat="1" ht="17.100000000000001" customHeight="1">
      <c r="A2" s="1161" t="str">
        <f>'Marketing Summary'!A2</f>
        <v>HENDRY COUNTY SCHOOL DISTRICT</v>
      </c>
      <c r="B2" s="1161"/>
      <c r="C2" s="1161"/>
      <c r="D2" s="1161"/>
      <c r="E2" s="968"/>
      <c r="F2" s="298"/>
      <c r="G2" s="298"/>
      <c r="H2" s="298"/>
      <c r="I2" s="298"/>
      <c r="J2" s="298"/>
      <c r="K2" s="298"/>
      <c r="L2" s="299"/>
    </row>
    <row r="3" spans="1:13" s="300" customFormat="1" ht="17.100000000000001" customHeight="1">
      <c r="A3" s="1161" t="str">
        <f>'Marketing Summary'!A3</f>
        <v>JANUARY 1, 2027 - DECEMBER 31, 2027</v>
      </c>
      <c r="B3" s="1161"/>
      <c r="C3" s="1161"/>
      <c r="D3" s="1161"/>
      <c r="E3" s="1161"/>
      <c r="F3" s="298"/>
      <c r="G3" s="298"/>
      <c r="H3" s="298"/>
      <c r="I3" s="298"/>
      <c r="J3" s="298"/>
      <c r="K3" s="298"/>
      <c r="L3" s="299"/>
    </row>
    <row r="4" spans="1:13" s="261" customFormat="1" ht="20.100000000000001" customHeight="1">
      <c r="A4" s="374" t="s">
        <v>14</v>
      </c>
      <c r="B4" s="375"/>
      <c r="C4" s="1307" t="s">
        <v>22</v>
      </c>
      <c r="D4" s="1308"/>
      <c r="F4" s="376" t="s">
        <v>8</v>
      </c>
      <c r="H4" s="377" t="s">
        <v>10</v>
      </c>
    </row>
    <row r="5" spans="1:13" s="261" customFormat="1" ht="20.100000000000001" customHeight="1">
      <c r="A5" s="378" t="s">
        <v>5</v>
      </c>
      <c r="B5" s="375"/>
      <c r="C5" s="1266" t="s">
        <v>37</v>
      </c>
      <c r="D5" s="1267"/>
      <c r="F5" s="379" t="s">
        <v>37</v>
      </c>
      <c r="H5" s="380" t="s">
        <v>37</v>
      </c>
    </row>
    <row r="6" spans="1:13" s="261" customFormat="1" ht="30.75" customHeight="1">
      <c r="A6" s="580" t="s">
        <v>252</v>
      </c>
      <c r="B6" s="556"/>
      <c r="C6" s="1271" t="s">
        <v>491</v>
      </c>
      <c r="D6" s="1281"/>
      <c r="E6" s="794"/>
      <c r="F6" s="827"/>
      <c r="G6" s="631"/>
      <c r="H6" s="828"/>
    </row>
    <row r="7" spans="1:13" s="261" customFormat="1" ht="15" customHeight="1">
      <c r="A7" s="553" t="s">
        <v>280</v>
      </c>
      <c r="B7" s="631"/>
      <c r="C7" s="1006"/>
      <c r="D7" s="1007"/>
      <c r="E7" s="627"/>
      <c r="F7" s="832"/>
      <c r="G7" s="627"/>
      <c r="H7" s="832"/>
    </row>
    <row r="8" spans="1:13" s="261" customFormat="1" ht="15" customHeight="1">
      <c r="A8" s="664" t="s">
        <v>296</v>
      </c>
      <c r="B8" s="631"/>
      <c r="C8" s="1265"/>
      <c r="D8" s="1265"/>
      <c r="E8" s="875"/>
      <c r="F8" s="804"/>
      <c r="G8" s="875"/>
      <c r="H8" s="804"/>
    </row>
    <row r="9" spans="1:13" s="261" customFormat="1" ht="15" customHeight="1">
      <c r="A9" s="880" t="s">
        <v>297</v>
      </c>
      <c r="B9" s="631"/>
      <c r="C9" s="1265"/>
      <c r="D9" s="1265"/>
      <c r="E9" s="875"/>
      <c r="F9" s="804"/>
      <c r="G9" s="875"/>
      <c r="H9" s="804"/>
    </row>
    <row r="10" spans="1:13" s="261" customFormat="1" ht="15" customHeight="1">
      <c r="A10" s="553" t="s">
        <v>259</v>
      </c>
      <c r="B10" s="631"/>
      <c r="C10" s="1306"/>
      <c r="D10" s="1306"/>
      <c r="E10" s="627"/>
      <c r="F10" s="832"/>
      <c r="G10" s="627"/>
      <c r="H10" s="832"/>
    </row>
    <row r="11" spans="1:13" s="261" customFormat="1" ht="15" customHeight="1">
      <c r="A11" s="850" t="s">
        <v>192</v>
      </c>
      <c r="B11" s="631"/>
      <c r="C11" s="1160"/>
      <c r="D11" s="1160"/>
      <c r="E11" s="678"/>
      <c r="F11" s="656"/>
      <c r="G11" s="678"/>
      <c r="H11" s="656"/>
    </row>
    <row r="12" spans="1:13" s="261" customFormat="1" ht="15" customHeight="1">
      <c r="A12" s="850" t="s">
        <v>298</v>
      </c>
      <c r="B12" s="631"/>
      <c r="C12" s="1159"/>
      <c r="D12" s="1159"/>
      <c r="E12" s="691"/>
      <c r="F12" s="692"/>
      <c r="G12" s="691"/>
      <c r="H12" s="692"/>
    </row>
    <row r="13" spans="1:13" s="261" customFormat="1" ht="15" customHeight="1">
      <c r="A13" s="850" t="s">
        <v>282</v>
      </c>
      <c r="B13" s="631"/>
      <c r="C13" s="1305"/>
      <c r="D13" s="1305"/>
      <c r="E13" s="875"/>
      <c r="F13" s="806"/>
      <c r="G13" s="875"/>
      <c r="H13" s="806"/>
    </row>
    <row r="14" spans="1:13" s="261" customFormat="1" ht="15" customHeight="1">
      <c r="A14" s="664" t="s">
        <v>299</v>
      </c>
      <c r="B14" s="631"/>
      <c r="C14" s="1305"/>
      <c r="D14" s="1305"/>
      <c r="E14" s="875"/>
      <c r="F14" s="806"/>
      <c r="G14" s="875"/>
      <c r="H14" s="806"/>
    </row>
    <row r="15" spans="1:13" s="261" customFormat="1" ht="15" customHeight="1">
      <c r="A15" s="664" t="s">
        <v>300</v>
      </c>
      <c r="B15" s="631"/>
      <c r="C15" s="1305"/>
      <c r="D15" s="1305"/>
      <c r="E15" s="875"/>
      <c r="F15" s="806"/>
      <c r="G15" s="875"/>
      <c r="H15" s="806"/>
    </row>
    <row r="16" spans="1:13" s="261" customFormat="1" ht="15" customHeight="1">
      <c r="A16" s="850" t="s">
        <v>301</v>
      </c>
      <c r="B16" s="631"/>
      <c r="C16" s="1305"/>
      <c r="D16" s="1305"/>
      <c r="E16" s="875"/>
      <c r="F16" s="806"/>
      <c r="G16" s="875"/>
      <c r="H16" s="806"/>
    </row>
    <row r="17" spans="1:8" s="265" customFormat="1" ht="5.0999999999999996" customHeight="1">
      <c r="A17" s="808"/>
      <c r="B17" s="627"/>
      <c r="C17" s="823"/>
      <c r="D17" s="823"/>
      <c r="E17" s="627"/>
      <c r="F17" s="823"/>
      <c r="G17" s="627"/>
      <c r="H17" s="823"/>
    </row>
    <row r="18" spans="1:8" s="265" customFormat="1" ht="15" customHeight="1">
      <c r="A18" s="873" t="s">
        <v>166</v>
      </c>
      <c r="B18" s="627"/>
      <c r="C18" s="1209"/>
      <c r="D18" s="1210"/>
      <c r="E18" s="627"/>
      <c r="F18" s="647"/>
      <c r="G18" s="627"/>
      <c r="H18" s="647"/>
    </row>
    <row r="19" spans="1:8" s="265" customFormat="1" ht="5.0999999999999996" customHeight="1">
      <c r="A19" s="808"/>
      <c r="B19" s="627"/>
      <c r="C19" s="823"/>
      <c r="D19" s="823"/>
      <c r="E19" s="627"/>
      <c r="F19" s="823"/>
      <c r="G19" s="627"/>
      <c r="H19" s="823"/>
    </row>
    <row r="20" spans="1:8" s="261" customFormat="1" ht="15" customHeight="1">
      <c r="A20" s="553" t="s">
        <v>74</v>
      </c>
      <c r="B20" s="627"/>
      <c r="C20" s="858" t="s">
        <v>7</v>
      </c>
      <c r="D20" s="881" t="s">
        <v>36</v>
      </c>
      <c r="E20" s="627"/>
      <c r="F20" s="858" t="s">
        <v>8</v>
      </c>
      <c r="G20" s="627"/>
      <c r="H20" s="858" t="s">
        <v>10</v>
      </c>
    </row>
    <row r="21" spans="1:8" s="261" customFormat="1" ht="15" customHeight="1">
      <c r="A21" s="813" t="s">
        <v>246</v>
      </c>
      <c r="B21" s="627"/>
      <c r="C21" s="861"/>
      <c r="D21" s="861"/>
      <c r="E21" s="627"/>
      <c r="F21" s="861"/>
      <c r="G21" s="627"/>
      <c r="H21" s="861"/>
    </row>
    <row r="22" spans="1:8" s="261" customFormat="1" ht="15" customHeight="1">
      <c r="A22" s="814" t="s">
        <v>302</v>
      </c>
      <c r="B22" s="627"/>
      <c r="C22" s="863"/>
      <c r="D22" s="863"/>
      <c r="E22" s="627"/>
      <c r="F22" s="863"/>
      <c r="G22" s="627"/>
      <c r="H22" s="863"/>
    </row>
    <row r="23" spans="1:8" s="261" customFormat="1" ht="5.0999999999999996" customHeight="1">
      <c r="A23" s="808"/>
      <c r="B23" s="627"/>
      <c r="C23" s="864"/>
      <c r="D23" s="864"/>
      <c r="E23" s="627"/>
      <c r="F23" s="864"/>
      <c r="G23" s="627"/>
      <c r="H23" s="864"/>
    </row>
    <row r="24" spans="1:8" s="261" customFormat="1" ht="15">
      <c r="A24" s="558" t="s">
        <v>79</v>
      </c>
      <c r="B24" s="626"/>
      <c r="C24" s="818">
        <f>C21/10*C22</f>
        <v>0</v>
      </c>
      <c r="D24" s="818">
        <f>D21/10*D22</f>
        <v>0</v>
      </c>
      <c r="E24" s="865"/>
      <c r="F24" s="818">
        <f>F21/10*F22</f>
        <v>0</v>
      </c>
      <c r="G24" s="865"/>
      <c r="H24" s="818">
        <f>H21/10*H22</f>
        <v>0</v>
      </c>
    </row>
    <row r="25" spans="1:8" s="261" customFormat="1" ht="15">
      <c r="A25" s="566" t="s">
        <v>80</v>
      </c>
      <c r="B25" s="626"/>
      <c r="C25" s="867">
        <f>C24*12</f>
        <v>0</v>
      </c>
      <c r="D25" s="867">
        <f>D24*12</f>
        <v>0</v>
      </c>
      <c r="E25" s="865"/>
      <c r="F25" s="867">
        <f>F24*12</f>
        <v>0</v>
      </c>
      <c r="G25" s="865"/>
      <c r="H25" s="867">
        <f>H24*12</f>
        <v>0</v>
      </c>
    </row>
    <row r="26" spans="1:8" s="261" customFormat="1" ht="15">
      <c r="A26" s="373"/>
      <c r="B26" s="631"/>
      <c r="C26" s="627"/>
      <c r="D26" s="627"/>
      <c r="E26" s="627"/>
      <c r="F26" s="627"/>
      <c r="G26" s="627"/>
      <c r="H26" s="627"/>
    </row>
    <row r="27" spans="1:8" s="261" customFormat="1" ht="15">
      <c r="A27" s="558" t="s">
        <v>15</v>
      </c>
      <c r="B27" s="788"/>
      <c r="C27" s="627"/>
      <c r="D27" s="642">
        <f>D25-$C$25</f>
        <v>0</v>
      </c>
      <c r="E27" s="643"/>
      <c r="F27" s="642">
        <f>F25-$C$25</f>
        <v>0</v>
      </c>
      <c r="G27" s="643"/>
      <c r="H27" s="642">
        <f>H25-$C$25</f>
        <v>0</v>
      </c>
    </row>
    <row r="28" spans="1:8" s="261" customFormat="1" ht="15">
      <c r="A28" s="566" t="s">
        <v>16</v>
      </c>
      <c r="B28" s="373"/>
      <c r="C28" s="627"/>
      <c r="D28" s="686" t="e">
        <f>D25/$C$25-1</f>
        <v>#DIV/0!</v>
      </c>
      <c r="E28" s="627"/>
      <c r="F28" s="686" t="e">
        <f>F25/$C$25-1</f>
        <v>#DIV/0!</v>
      </c>
      <c r="G28" s="627"/>
      <c r="H28" s="686" t="e">
        <f>H25/$C$25-1</f>
        <v>#DIV/0!</v>
      </c>
    </row>
    <row r="30" spans="1:8" ht="26.25" customHeight="1">
      <c r="A30" s="1010" t="s">
        <v>17</v>
      </c>
      <c r="B30" s="1010"/>
      <c r="C30" s="1010"/>
      <c r="D30" s="1010"/>
      <c r="E30" s="1010"/>
      <c r="F30" s="1010"/>
      <c r="G30" s="1010"/>
      <c r="H30" s="1010"/>
    </row>
  </sheetData>
  <mergeCells count="18">
    <mergeCell ref="A3:E3"/>
    <mergeCell ref="C4:D4"/>
    <mergeCell ref="A1:H1"/>
    <mergeCell ref="A2:D2"/>
    <mergeCell ref="A30:H30"/>
    <mergeCell ref="C16:D16"/>
    <mergeCell ref="C5:D5"/>
    <mergeCell ref="C9:D9"/>
    <mergeCell ref="C14:D14"/>
    <mergeCell ref="C15:D15"/>
    <mergeCell ref="C7:D7"/>
    <mergeCell ref="C8:D8"/>
    <mergeCell ref="C6:D6"/>
    <mergeCell ref="C10:D10"/>
    <mergeCell ref="C11:D11"/>
    <mergeCell ref="C12:D12"/>
    <mergeCell ref="C13:D13"/>
    <mergeCell ref="C18:D18"/>
  </mergeCells>
  <phoneticPr fontId="0" type="noConversion"/>
  <printOptions horizontalCentered="1" verticalCentered="1"/>
  <pageMargins left="0" right="0" top="0" bottom="0" header="0" footer="0"/>
  <pageSetup paperSize="5" orientation="landscape"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37"/>
  <sheetViews>
    <sheetView showGridLines="0" view="pageBreakPreview" zoomScaleNormal="70" zoomScaleSheetLayoutView="100" workbookViewId="0">
      <selection sqref="A1:P1"/>
    </sheetView>
  </sheetViews>
  <sheetFormatPr defaultColWidth="9.140625" defaultRowHeight="12.75"/>
  <cols>
    <col min="1" max="1" width="35.85546875" style="269" customWidth="1"/>
    <col min="2" max="2" width="1.85546875" style="269" customWidth="1"/>
    <col min="3" max="4" width="13.42578125" style="269" customWidth="1"/>
    <col min="5" max="5" width="1.5703125" style="269" customWidth="1"/>
    <col min="6" max="6" width="25.7109375" style="269" customWidth="1"/>
    <col min="7" max="7" width="1.5703125" style="269" customWidth="1"/>
    <col min="8" max="8" width="25.7109375" style="269" customWidth="1"/>
    <col min="9" max="16384" width="9.140625" style="269"/>
  </cols>
  <sheetData>
    <row r="1" spans="1:13" s="297" customFormat="1" ht="23.1" customHeight="1">
      <c r="A1" s="998" t="s">
        <v>303</v>
      </c>
      <c r="B1" s="998"/>
      <c r="C1" s="998"/>
      <c r="D1" s="998"/>
      <c r="E1" s="998"/>
      <c r="F1" s="998"/>
      <c r="G1" s="998"/>
      <c r="H1" s="998"/>
      <c r="I1" s="321"/>
      <c r="J1" s="321"/>
      <c r="K1" s="321"/>
      <c r="L1" s="321"/>
      <c r="M1" s="321"/>
    </row>
    <row r="2" spans="1:13" s="300" customFormat="1" ht="17.100000000000001" customHeight="1">
      <c r="A2" s="1161" t="str">
        <f>'Marketing Summary'!A2</f>
        <v>HENDRY COUNTY SCHOOL DISTRICT</v>
      </c>
      <c r="B2" s="1161"/>
      <c r="C2" s="1161"/>
      <c r="D2" s="1161"/>
      <c r="E2" s="968"/>
      <c r="F2" s="298"/>
      <c r="G2" s="298"/>
      <c r="H2" s="298"/>
      <c r="I2" s="298"/>
      <c r="J2" s="298"/>
      <c r="K2" s="298"/>
      <c r="L2" s="299"/>
    </row>
    <row r="3" spans="1:13" s="300" customFormat="1" ht="17.100000000000001" customHeight="1">
      <c r="A3" s="1161" t="str">
        <f>'Marketing Summary'!A3</f>
        <v>JANUARY 1, 2027 - DECEMBER 31, 2027</v>
      </c>
      <c r="B3" s="1161"/>
      <c r="C3" s="1161"/>
      <c r="D3" s="1161"/>
      <c r="E3" s="1161"/>
      <c r="F3" s="298"/>
      <c r="G3" s="298"/>
      <c r="H3" s="298"/>
      <c r="I3" s="298"/>
      <c r="J3" s="298"/>
      <c r="K3" s="298"/>
      <c r="L3" s="299"/>
    </row>
    <row r="4" spans="1:13" s="261" customFormat="1" ht="20.100000000000001" customHeight="1">
      <c r="A4" s="374" t="s">
        <v>303</v>
      </c>
      <c r="B4" s="375"/>
      <c r="C4" s="1307" t="s">
        <v>22</v>
      </c>
      <c r="D4" s="1308"/>
      <c r="F4" s="376" t="s">
        <v>8</v>
      </c>
      <c r="H4" s="377" t="s">
        <v>10</v>
      </c>
    </row>
    <row r="5" spans="1:13" s="261" customFormat="1" ht="20.100000000000001" customHeight="1">
      <c r="A5" s="378" t="s">
        <v>5</v>
      </c>
      <c r="B5" s="375"/>
      <c r="C5" s="1266" t="s">
        <v>37</v>
      </c>
      <c r="D5" s="1267"/>
      <c r="F5" s="379" t="s">
        <v>37</v>
      </c>
      <c r="H5" s="380" t="s">
        <v>37</v>
      </c>
    </row>
    <row r="6" spans="1:13" s="261" customFormat="1" ht="15" hidden="1" customHeight="1">
      <c r="A6" s="344"/>
      <c r="B6" s="348"/>
      <c r="C6" s="1310"/>
      <c r="D6" s="1311"/>
      <c r="F6" s="381"/>
      <c r="H6" s="345"/>
    </row>
    <row r="7" spans="1:13" s="261" customFormat="1" ht="30" customHeight="1">
      <c r="A7" s="882" t="s">
        <v>252</v>
      </c>
      <c r="B7" s="556"/>
      <c r="C7" s="1271" t="s">
        <v>491</v>
      </c>
      <c r="D7" s="1281"/>
      <c r="E7" s="802"/>
      <c r="F7" s="827"/>
      <c r="G7" s="627"/>
      <c r="H7" s="828"/>
    </row>
    <row r="8" spans="1:13" s="261" customFormat="1" ht="15" customHeight="1">
      <c r="A8" s="553" t="s">
        <v>280</v>
      </c>
      <c r="B8" s="631"/>
      <c r="C8" s="1006"/>
      <c r="D8" s="1007"/>
      <c r="E8" s="631"/>
      <c r="F8" s="831"/>
      <c r="G8" s="631"/>
      <c r="H8" s="831"/>
    </row>
    <row r="9" spans="1:13" s="261" customFormat="1" ht="15" customHeight="1">
      <c r="A9" s="664" t="s">
        <v>296</v>
      </c>
      <c r="B9" s="631"/>
      <c r="C9" s="1265"/>
      <c r="D9" s="1265"/>
      <c r="E9" s="887"/>
      <c r="F9" s="888"/>
      <c r="G9" s="887"/>
      <c r="H9" s="888"/>
    </row>
    <row r="10" spans="1:13" s="261" customFormat="1" ht="15" customHeight="1">
      <c r="A10" s="664" t="s">
        <v>297</v>
      </c>
      <c r="B10" s="631"/>
      <c r="C10" s="1265"/>
      <c r="D10" s="1265"/>
      <c r="E10" s="887"/>
      <c r="F10" s="888"/>
      <c r="G10" s="887"/>
      <c r="H10" s="888"/>
    </row>
    <row r="11" spans="1:13" s="261" customFormat="1" ht="15" customHeight="1">
      <c r="A11" s="553" t="s">
        <v>259</v>
      </c>
      <c r="B11" s="631"/>
      <c r="C11" s="1306"/>
      <c r="D11" s="1306"/>
      <c r="E11" s="631"/>
      <c r="F11" s="831"/>
      <c r="G11" s="631"/>
      <c r="H11" s="831"/>
    </row>
    <row r="12" spans="1:13" s="261" customFormat="1" ht="15" customHeight="1">
      <c r="A12" s="850" t="s">
        <v>192</v>
      </c>
      <c r="B12" s="631"/>
      <c r="C12" s="1160"/>
      <c r="D12" s="1160"/>
      <c r="E12" s="631"/>
      <c r="F12" s="883"/>
      <c r="G12" s="631"/>
      <c r="H12" s="883"/>
    </row>
    <row r="13" spans="1:13" s="261" customFormat="1" ht="15" customHeight="1">
      <c r="A13" s="850" t="s">
        <v>298</v>
      </c>
      <c r="B13" s="631"/>
      <c r="C13" s="1159"/>
      <c r="D13" s="1159"/>
      <c r="E13" s="631"/>
      <c r="F13" s="800"/>
      <c r="G13" s="631"/>
      <c r="H13" s="800"/>
    </row>
    <row r="14" spans="1:13" s="261" customFormat="1" ht="15" customHeight="1">
      <c r="A14" s="850" t="s">
        <v>282</v>
      </c>
      <c r="B14" s="631"/>
      <c r="C14" s="1305"/>
      <c r="D14" s="1305"/>
      <c r="E14" s="887"/>
      <c r="F14" s="884"/>
      <c r="G14" s="887"/>
      <c r="H14" s="884"/>
    </row>
    <row r="15" spans="1:13" s="261" customFormat="1" ht="15" customHeight="1">
      <c r="A15" s="664" t="s">
        <v>299</v>
      </c>
      <c r="B15" s="631"/>
      <c r="C15" s="1305"/>
      <c r="D15" s="1305"/>
      <c r="E15" s="887"/>
      <c r="F15" s="884"/>
      <c r="G15" s="887"/>
      <c r="H15" s="884"/>
    </row>
    <row r="16" spans="1:13" s="261" customFormat="1" ht="15" customHeight="1">
      <c r="A16" s="664" t="s">
        <v>300</v>
      </c>
      <c r="B16" s="631"/>
      <c r="C16" s="1305"/>
      <c r="D16" s="1305"/>
      <c r="E16" s="887"/>
      <c r="F16" s="884"/>
      <c r="G16" s="887"/>
      <c r="H16" s="884"/>
    </row>
    <row r="17" spans="1:8" s="261" customFormat="1" ht="15" customHeight="1">
      <c r="A17" s="850" t="s">
        <v>301</v>
      </c>
      <c r="B17" s="631"/>
      <c r="C17" s="1305"/>
      <c r="D17" s="1305"/>
      <c r="E17" s="887"/>
      <c r="F17" s="884"/>
      <c r="G17" s="887"/>
      <c r="H17" s="884"/>
    </row>
    <row r="18" spans="1:8" s="265" customFormat="1" ht="5.0999999999999996" customHeight="1">
      <c r="A18" s="808"/>
      <c r="B18" s="627"/>
      <c r="C18" s="823"/>
      <c r="D18" s="823"/>
      <c r="E18" s="627"/>
      <c r="F18" s="823"/>
      <c r="G18" s="627"/>
      <c r="H18" s="823"/>
    </row>
    <row r="19" spans="1:8" s="265" customFormat="1" ht="15" customHeight="1">
      <c r="A19" s="873" t="s">
        <v>166</v>
      </c>
      <c r="B19" s="627"/>
      <c r="C19" s="1209"/>
      <c r="D19" s="1210"/>
      <c r="E19" s="627"/>
      <c r="F19" s="647"/>
      <c r="G19" s="627"/>
      <c r="H19" s="647"/>
    </row>
    <row r="20" spans="1:8" s="265" customFormat="1" ht="5.0999999999999996" customHeight="1">
      <c r="A20" s="808"/>
      <c r="B20" s="627"/>
      <c r="C20" s="823"/>
      <c r="D20" s="823"/>
      <c r="E20" s="627"/>
      <c r="F20" s="823"/>
      <c r="G20" s="627"/>
      <c r="H20" s="823"/>
    </row>
    <row r="21" spans="1:8" s="261" customFormat="1" ht="15" customHeight="1">
      <c r="A21" s="553" t="s">
        <v>74</v>
      </c>
      <c r="B21" s="627"/>
      <c r="C21" s="858" t="s">
        <v>7</v>
      </c>
      <c r="D21" s="881" t="s">
        <v>36</v>
      </c>
      <c r="E21" s="631"/>
      <c r="F21" s="858" t="s">
        <v>8</v>
      </c>
      <c r="G21" s="631"/>
      <c r="H21" s="858" t="s">
        <v>10</v>
      </c>
    </row>
    <row r="22" spans="1:8" s="261" customFormat="1" ht="15" customHeight="1">
      <c r="A22" s="885"/>
      <c r="B22" s="632"/>
      <c r="C22" s="1312" t="s">
        <v>304</v>
      </c>
      <c r="D22" s="1312"/>
      <c r="E22" s="631"/>
      <c r="F22" s="886" t="s">
        <v>304</v>
      </c>
      <c r="G22" s="631"/>
      <c r="H22" s="886" t="s">
        <v>304</v>
      </c>
    </row>
    <row r="23" spans="1:8" s="261" customFormat="1" ht="15" customHeight="1">
      <c r="A23" s="677" t="s">
        <v>263</v>
      </c>
      <c r="B23" s="632"/>
      <c r="C23" s="815"/>
      <c r="D23" s="815"/>
      <c r="E23" s="631"/>
      <c r="F23" s="816"/>
      <c r="G23" s="843"/>
      <c r="H23" s="816"/>
    </row>
    <row r="24" spans="1:8" s="261" customFormat="1" ht="15" customHeight="1">
      <c r="A24" s="677" t="s">
        <v>264</v>
      </c>
      <c r="B24" s="632"/>
      <c r="C24" s="815"/>
      <c r="D24" s="815"/>
      <c r="E24" s="631"/>
      <c r="F24" s="816"/>
      <c r="G24" s="843"/>
      <c r="H24" s="816"/>
    </row>
    <row r="25" spans="1:8" s="261" customFormat="1" ht="15" customHeight="1">
      <c r="A25" s="677" t="s">
        <v>265</v>
      </c>
      <c r="B25" s="632"/>
      <c r="C25" s="815"/>
      <c r="D25" s="815"/>
      <c r="E25" s="631"/>
      <c r="F25" s="816"/>
      <c r="G25" s="843"/>
      <c r="H25" s="816"/>
    </row>
    <row r="26" spans="1:8" s="261" customFormat="1" ht="15" customHeight="1">
      <c r="A26" s="677" t="s">
        <v>266</v>
      </c>
      <c r="B26" s="632"/>
      <c r="C26" s="815"/>
      <c r="D26" s="815"/>
      <c r="E26" s="631"/>
      <c r="F26" s="816"/>
      <c r="G26" s="843"/>
      <c r="H26" s="816"/>
    </row>
    <row r="27" spans="1:8" s="261" customFormat="1" ht="15" customHeight="1">
      <c r="A27" s="677" t="s">
        <v>267</v>
      </c>
      <c r="B27" s="632"/>
      <c r="C27" s="815"/>
      <c r="D27" s="815"/>
      <c r="E27" s="631"/>
      <c r="F27" s="816"/>
      <c r="G27" s="843"/>
      <c r="H27" s="816"/>
    </row>
    <row r="28" spans="1:8" s="261" customFormat="1" ht="15" customHeight="1">
      <c r="A28" s="677" t="s">
        <v>268</v>
      </c>
      <c r="B28" s="632"/>
      <c r="C28" s="815"/>
      <c r="D28" s="815"/>
      <c r="E28" s="631"/>
      <c r="F28" s="816"/>
      <c r="G28" s="843"/>
      <c r="H28" s="816"/>
    </row>
    <row r="29" spans="1:8" s="261" customFormat="1" ht="15" customHeight="1">
      <c r="A29" s="677" t="s">
        <v>269</v>
      </c>
      <c r="B29" s="632"/>
      <c r="C29" s="815"/>
      <c r="D29" s="815"/>
      <c r="E29" s="631"/>
      <c r="F29" s="816"/>
      <c r="G29" s="843"/>
      <c r="H29" s="816"/>
    </row>
    <row r="30" spans="1:8" s="261" customFormat="1" ht="15" customHeight="1">
      <c r="A30" s="677" t="s">
        <v>270</v>
      </c>
      <c r="B30" s="632"/>
      <c r="C30" s="815"/>
      <c r="D30" s="815"/>
      <c r="E30" s="631"/>
      <c r="F30" s="816"/>
      <c r="G30" s="843"/>
      <c r="H30" s="816"/>
    </row>
    <row r="31" spans="1:8" s="261" customFormat="1" ht="15" customHeight="1">
      <c r="A31" s="677" t="s">
        <v>271</v>
      </c>
      <c r="B31" s="632"/>
      <c r="C31" s="815"/>
      <c r="D31" s="815"/>
      <c r="E31" s="631"/>
      <c r="F31" s="816"/>
      <c r="G31" s="843"/>
      <c r="H31" s="816"/>
    </row>
    <row r="32" spans="1:8" s="261" customFormat="1" ht="15" customHeight="1">
      <c r="A32" s="677" t="s">
        <v>272</v>
      </c>
      <c r="B32" s="632"/>
      <c r="C32" s="815"/>
      <c r="D32" s="815"/>
      <c r="E32" s="631"/>
      <c r="F32" s="816"/>
      <c r="G32" s="843"/>
      <c r="H32" s="816"/>
    </row>
    <row r="33" spans="1:8" s="261" customFormat="1" ht="15" customHeight="1">
      <c r="A33" s="677" t="s">
        <v>293</v>
      </c>
      <c r="B33" s="632"/>
      <c r="C33" s="815"/>
      <c r="D33" s="815"/>
      <c r="E33" s="631"/>
      <c r="F33" s="816"/>
      <c r="G33" s="843"/>
      <c r="H33" s="816"/>
    </row>
    <row r="34" spans="1:8" s="261" customFormat="1" ht="15" customHeight="1">
      <c r="A34" s="677" t="s">
        <v>294</v>
      </c>
      <c r="B34" s="632"/>
      <c r="C34" s="815"/>
      <c r="D34" s="815"/>
      <c r="E34" s="631"/>
      <c r="F34" s="816"/>
      <c r="G34" s="843"/>
      <c r="H34" s="816"/>
    </row>
    <row r="35" spans="1:8" s="261" customFormat="1" ht="15" customHeight="1">
      <c r="A35" s="677" t="s">
        <v>295</v>
      </c>
      <c r="B35" s="627"/>
      <c r="C35" s="815"/>
      <c r="D35" s="815"/>
      <c r="E35" s="631"/>
      <c r="F35" s="816"/>
      <c r="G35" s="843"/>
      <c r="H35" s="816"/>
    </row>
    <row r="37" spans="1:8" s="315" customFormat="1" ht="24" customHeight="1">
      <c r="A37" s="1309" t="s">
        <v>17</v>
      </c>
      <c r="B37" s="1309"/>
      <c r="C37" s="1309"/>
      <c r="D37" s="1309"/>
      <c r="E37" s="1309"/>
      <c r="F37" s="1309"/>
      <c r="G37" s="1309"/>
      <c r="H37" s="1309"/>
    </row>
  </sheetData>
  <mergeCells count="20">
    <mergeCell ref="C19:D19"/>
    <mergeCell ref="A37:H37"/>
    <mergeCell ref="C9:D9"/>
    <mergeCell ref="C5:D5"/>
    <mergeCell ref="C4:D4"/>
    <mergeCell ref="C6:D6"/>
    <mergeCell ref="C7:D7"/>
    <mergeCell ref="C8:D8"/>
    <mergeCell ref="C16:D16"/>
    <mergeCell ref="C17:D17"/>
    <mergeCell ref="C22:D22"/>
    <mergeCell ref="C10:D10"/>
    <mergeCell ref="C11:D11"/>
    <mergeCell ref="C12:D12"/>
    <mergeCell ref="A1:H1"/>
    <mergeCell ref="A3:E3"/>
    <mergeCell ref="C13:D13"/>
    <mergeCell ref="C14:D14"/>
    <mergeCell ref="C15:D15"/>
    <mergeCell ref="A2:D2"/>
  </mergeCells>
  <printOptions horizontalCentered="1" verticalCentered="1"/>
  <pageMargins left="0" right="0" top="0" bottom="0" header="0" footer="0"/>
  <pageSetup paperSize="5"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044C-EC30-48BE-86DF-0D8AED6B8323}">
  <sheetPr>
    <pageSetUpPr fitToPage="1"/>
  </sheetPr>
  <dimension ref="A1:P34"/>
  <sheetViews>
    <sheetView showGridLines="0" view="pageBreakPreview" zoomScaleNormal="106" zoomScaleSheetLayoutView="100" workbookViewId="0">
      <selection sqref="A1:P1"/>
    </sheetView>
  </sheetViews>
  <sheetFormatPr defaultColWidth="9.140625" defaultRowHeight="12.75"/>
  <cols>
    <col min="1" max="1" width="48.5703125" style="261" customWidth="1"/>
    <col min="2" max="2" width="2.42578125" style="261" customWidth="1"/>
    <col min="3" max="4" width="20.42578125" style="261" customWidth="1"/>
    <col min="5" max="5" width="2.140625" style="261" customWidth="1"/>
    <col min="6" max="6" width="20.5703125" style="261" customWidth="1"/>
    <col min="7" max="7" width="16.140625" style="261" customWidth="1"/>
    <col min="8" max="8" width="2.140625" style="261" customWidth="1"/>
    <col min="9" max="9" width="17.5703125" style="261" customWidth="1"/>
    <col min="10" max="10" width="16" style="261" customWidth="1"/>
    <col min="11" max="11" width="2.140625" style="261" customWidth="1"/>
    <col min="12" max="12" width="17.85546875" style="261" customWidth="1"/>
    <col min="13" max="13" width="14.5703125" style="261" customWidth="1"/>
    <col min="14" max="14" width="2" style="261" customWidth="1"/>
    <col min="15" max="15" width="17.28515625" style="261" customWidth="1"/>
    <col min="16" max="16" width="14.7109375" style="261" customWidth="1"/>
    <col min="17" max="16384" width="9.140625" style="261"/>
  </cols>
  <sheetData>
    <row r="1" spans="1:16" ht="22.5">
      <c r="A1" s="1322" t="s">
        <v>297</v>
      </c>
      <c r="B1" s="1322"/>
      <c r="C1" s="1322"/>
      <c r="D1" s="1322"/>
      <c r="E1" s="1322"/>
      <c r="F1" s="1322"/>
      <c r="G1" s="1322"/>
      <c r="H1" s="1322"/>
      <c r="I1" s="1322"/>
      <c r="J1" s="1322"/>
      <c r="K1" s="1322"/>
      <c r="L1" s="1322"/>
      <c r="M1" s="1322"/>
      <c r="N1" s="1322"/>
      <c r="O1" s="1322"/>
      <c r="P1" s="1322"/>
    </row>
    <row r="2" spans="1:16" s="300" customFormat="1" ht="17.100000000000001" customHeight="1">
      <c r="A2" s="1161" t="str">
        <f>'Marketing Summary'!A2</f>
        <v>HENDRY COUNTY SCHOOL DISTRICT</v>
      </c>
      <c r="B2" s="1161"/>
      <c r="C2" s="1161"/>
      <c r="D2" s="1161"/>
      <c r="E2" s="298"/>
      <c r="F2" s="298"/>
      <c r="G2" s="298"/>
      <c r="H2" s="298"/>
      <c r="I2" s="298"/>
      <c r="J2" s="298"/>
      <c r="K2" s="298"/>
      <c r="L2" s="299"/>
    </row>
    <row r="3" spans="1:16" s="300" customFormat="1" ht="17.100000000000001" customHeight="1">
      <c r="A3" s="1161" t="str">
        <f>'Marketing Summary'!A3</f>
        <v>JANUARY 1, 2027 - DECEMBER 31, 2027</v>
      </c>
      <c r="B3" s="1161"/>
      <c r="C3" s="1161"/>
      <c r="D3" s="1161"/>
      <c r="E3" s="889"/>
      <c r="F3" s="298"/>
      <c r="G3" s="298"/>
      <c r="H3" s="298"/>
      <c r="I3" s="298"/>
      <c r="J3" s="298"/>
      <c r="K3" s="298"/>
      <c r="L3" s="299"/>
    </row>
    <row r="4" spans="1:16" s="268" customFormat="1" ht="20.100000000000001" customHeight="1">
      <c r="A4" s="374" t="s">
        <v>297</v>
      </c>
      <c r="B4" s="263"/>
      <c r="C4" s="1003" t="s">
        <v>508</v>
      </c>
      <c r="D4" s="1005"/>
      <c r="F4" s="1003" t="s">
        <v>8</v>
      </c>
      <c r="G4" s="1005"/>
      <c r="I4" s="1003" t="s">
        <v>10</v>
      </c>
      <c r="J4" s="1005"/>
      <c r="L4" s="1003" t="s">
        <v>11</v>
      </c>
      <c r="M4" s="1005"/>
      <c r="O4" s="1003" t="s">
        <v>9</v>
      </c>
      <c r="P4" s="1005"/>
    </row>
    <row r="5" spans="1:16" s="268" customFormat="1" ht="20.100000000000001" customHeight="1">
      <c r="A5" s="378" t="s">
        <v>5</v>
      </c>
      <c r="B5" s="263"/>
      <c r="C5" s="379" t="s">
        <v>37</v>
      </c>
      <c r="D5" s="412" t="s">
        <v>37</v>
      </c>
      <c r="F5" s="1266" t="s">
        <v>37</v>
      </c>
      <c r="G5" s="1267"/>
      <c r="I5" s="1266" t="s">
        <v>37</v>
      </c>
      <c r="J5" s="1267"/>
      <c r="L5" s="1266" t="s">
        <v>37</v>
      </c>
      <c r="M5" s="1267"/>
      <c r="O5" s="1266" t="s">
        <v>37</v>
      </c>
      <c r="P5" s="1267"/>
    </row>
    <row r="6" spans="1:16" s="358" customFormat="1" ht="15" customHeight="1">
      <c r="A6" s="553" t="s">
        <v>499</v>
      </c>
      <c r="B6" s="631"/>
      <c r="C6" s="986"/>
      <c r="D6" s="987"/>
      <c r="F6" s="986"/>
      <c r="G6" s="987"/>
      <c r="I6" s="986"/>
      <c r="J6" s="987"/>
      <c r="L6" s="986"/>
      <c r="M6" s="987"/>
      <c r="O6" s="986"/>
      <c r="P6" s="987"/>
    </row>
    <row r="7" spans="1:16" s="358" customFormat="1" ht="15" customHeight="1">
      <c r="A7" s="796" t="s">
        <v>509</v>
      </c>
      <c r="B7" s="631"/>
      <c r="C7" s="1275"/>
      <c r="D7" s="1276"/>
      <c r="F7" s="1275"/>
      <c r="G7" s="1276"/>
      <c r="I7" s="1275"/>
      <c r="J7" s="1276"/>
      <c r="L7" s="1275"/>
      <c r="M7" s="1276"/>
      <c r="O7" s="1275"/>
      <c r="P7" s="1276"/>
    </row>
    <row r="8" spans="1:16" s="358" customFormat="1" ht="15" customHeight="1">
      <c r="A8" s="796" t="s">
        <v>320</v>
      </c>
      <c r="B8" s="631"/>
      <c r="C8" s="798"/>
      <c r="D8" s="798"/>
      <c r="F8" s="798"/>
      <c r="G8" s="798"/>
      <c r="I8" s="798"/>
      <c r="J8" s="798"/>
      <c r="L8" s="798"/>
      <c r="M8" s="798"/>
      <c r="O8" s="798"/>
      <c r="P8" s="798"/>
    </row>
    <row r="9" spans="1:16" s="358" customFormat="1" ht="15">
      <c r="A9" s="796" t="s">
        <v>319</v>
      </c>
      <c r="B9" s="631"/>
      <c r="C9" s="804"/>
      <c r="D9" s="804"/>
      <c r="F9" s="804"/>
      <c r="G9" s="804"/>
      <c r="I9" s="804"/>
      <c r="J9" s="804"/>
      <c r="L9" s="804"/>
      <c r="M9" s="804"/>
      <c r="O9" s="804"/>
      <c r="P9" s="804"/>
    </row>
    <row r="10" spans="1:16" s="358" customFormat="1" ht="15" customHeight="1">
      <c r="A10" s="799" t="s">
        <v>321</v>
      </c>
      <c r="B10" s="631"/>
      <c r="C10" s="692"/>
      <c r="D10" s="692"/>
      <c r="F10" s="692"/>
      <c r="G10" s="692"/>
      <c r="I10" s="692"/>
      <c r="J10" s="692"/>
      <c r="L10" s="692"/>
      <c r="M10" s="692"/>
      <c r="O10" s="692"/>
      <c r="P10" s="692"/>
    </row>
    <row r="11" spans="1:16" s="358" customFormat="1" ht="15">
      <c r="A11" s="796" t="s">
        <v>308</v>
      </c>
      <c r="B11" s="631"/>
      <c r="C11" s="1320"/>
      <c r="D11" s="1321"/>
      <c r="F11" s="1320"/>
      <c r="G11" s="1321"/>
      <c r="I11" s="1320"/>
      <c r="J11" s="1321"/>
      <c r="L11" s="1320"/>
      <c r="M11" s="1321"/>
      <c r="O11" s="1320"/>
      <c r="P11" s="1321"/>
    </row>
    <row r="12" spans="1:16" s="358" customFormat="1" ht="15">
      <c r="A12" s="796" t="s">
        <v>510</v>
      </c>
      <c r="B12" s="631"/>
      <c r="C12" s="806"/>
      <c r="D12" s="806"/>
      <c r="F12" s="806"/>
      <c r="G12" s="806"/>
      <c r="I12" s="806"/>
      <c r="J12" s="806"/>
      <c r="L12" s="806"/>
      <c r="M12" s="806"/>
      <c r="O12" s="806"/>
      <c r="P12" s="806"/>
    </row>
    <row r="13" spans="1:16" s="358" customFormat="1" ht="15" customHeight="1">
      <c r="A13" s="796" t="s">
        <v>333</v>
      </c>
      <c r="B13" s="631"/>
      <c r="C13" s="692"/>
      <c r="D13" s="806"/>
      <c r="F13" s="692"/>
      <c r="G13" s="806"/>
      <c r="I13" s="692"/>
      <c r="J13" s="806"/>
      <c r="L13" s="692"/>
      <c r="M13" s="806"/>
      <c r="O13" s="692"/>
      <c r="P13" s="806"/>
    </row>
    <row r="14" spans="1:16" s="358" customFormat="1" ht="15" customHeight="1">
      <c r="A14" s="799" t="s">
        <v>511</v>
      </c>
      <c r="B14" s="631"/>
      <c r="C14" s="1151"/>
      <c r="D14" s="1152"/>
      <c r="F14" s="1151"/>
      <c r="G14" s="1152"/>
      <c r="I14" s="1151"/>
      <c r="J14" s="1152"/>
      <c r="L14" s="1151"/>
      <c r="M14" s="1152"/>
      <c r="O14" s="1151"/>
      <c r="P14" s="1152"/>
    </row>
    <row r="15" spans="1:16" s="358" customFormat="1" ht="15" customHeight="1">
      <c r="A15" s="957" t="s">
        <v>505</v>
      </c>
      <c r="B15" s="631"/>
      <c r="C15" s="1154"/>
      <c r="D15" s="1155"/>
      <c r="F15" s="1154"/>
      <c r="G15" s="1155"/>
      <c r="I15" s="1154"/>
      <c r="J15" s="1155"/>
      <c r="L15" s="1154"/>
      <c r="M15" s="1155"/>
      <c r="O15" s="1154"/>
      <c r="P15" s="1155"/>
    </row>
    <row r="16" spans="1:16" s="358" customFormat="1" ht="15" customHeight="1">
      <c r="A16" s="796" t="s">
        <v>506</v>
      </c>
      <c r="B16" s="631"/>
      <c r="C16" s="1151"/>
      <c r="D16" s="1152"/>
      <c r="F16" s="1151"/>
      <c r="G16" s="1152"/>
      <c r="I16" s="1151"/>
      <c r="J16" s="1152"/>
      <c r="L16" s="1151"/>
      <c r="M16" s="1152"/>
      <c r="O16" s="1151"/>
      <c r="P16" s="1152"/>
    </row>
    <row r="17" spans="1:16" s="358" customFormat="1" ht="15" customHeight="1">
      <c r="A17" s="796" t="s">
        <v>507</v>
      </c>
      <c r="B17" s="631"/>
      <c r="C17" s="1151"/>
      <c r="D17" s="1152"/>
      <c r="F17" s="1151"/>
      <c r="G17" s="1152"/>
      <c r="I17" s="1151"/>
      <c r="J17" s="1152"/>
      <c r="L17" s="1151"/>
      <c r="M17" s="1152"/>
      <c r="O17" s="1151"/>
      <c r="P17" s="1152"/>
    </row>
    <row r="18" spans="1:16" s="358" customFormat="1" ht="15">
      <c r="A18" s="799" t="s">
        <v>166</v>
      </c>
      <c r="B18" s="631"/>
      <c r="C18" s="1151"/>
      <c r="D18" s="1152"/>
      <c r="F18" s="1151"/>
      <c r="G18" s="1152"/>
      <c r="I18" s="1151"/>
      <c r="J18" s="1152"/>
      <c r="L18" s="1151"/>
      <c r="M18" s="1152"/>
      <c r="O18" s="1151"/>
      <c r="P18" s="1152"/>
    </row>
    <row r="19" spans="1:16" s="358" customFormat="1" ht="15" customHeight="1">
      <c r="A19" s="553" t="s">
        <v>79</v>
      </c>
      <c r="B19" s="631"/>
      <c r="C19" s="890" t="s">
        <v>7</v>
      </c>
      <c r="D19" s="890" t="s">
        <v>36</v>
      </c>
      <c r="F19" s="1317" t="s">
        <v>7</v>
      </c>
      <c r="G19" s="1318"/>
      <c r="I19" s="1317" t="s">
        <v>7</v>
      </c>
      <c r="J19" s="1318"/>
      <c r="L19" s="1317" t="s">
        <v>7</v>
      </c>
      <c r="M19" s="1318"/>
      <c r="O19" s="1317" t="s">
        <v>7</v>
      </c>
      <c r="P19" s="1318"/>
    </row>
    <row r="20" spans="1:16" s="358" customFormat="1" ht="15" customHeight="1">
      <c r="A20" s="891" t="s">
        <v>75</v>
      </c>
      <c r="B20" s="632"/>
      <c r="C20" s="892"/>
      <c r="D20" s="893"/>
      <c r="F20" s="1315"/>
      <c r="G20" s="1316"/>
      <c r="I20" s="1315"/>
      <c r="J20" s="1316"/>
      <c r="L20" s="1315"/>
      <c r="M20" s="1316"/>
      <c r="O20" s="1315"/>
      <c r="P20" s="1316"/>
    </row>
    <row r="21" spans="1:16" s="358" customFormat="1" ht="15" customHeight="1">
      <c r="A21" s="813" t="s">
        <v>338</v>
      </c>
      <c r="B21" s="627"/>
      <c r="C21" s="665"/>
      <c r="D21" s="893"/>
      <c r="F21" s="1313"/>
      <c r="G21" s="1314"/>
      <c r="I21" s="1313"/>
      <c r="J21" s="1314"/>
      <c r="L21" s="1313"/>
      <c r="M21" s="1314"/>
      <c r="O21" s="1313"/>
      <c r="P21" s="1314"/>
    </row>
    <row r="22" spans="1:16" s="358" customFormat="1" ht="15" customHeight="1">
      <c r="A22" s="814" t="s">
        <v>339</v>
      </c>
      <c r="B22" s="631"/>
      <c r="C22" s="665"/>
      <c r="D22" s="893"/>
      <c r="F22" s="1313"/>
      <c r="G22" s="1314"/>
      <c r="I22" s="1313"/>
      <c r="J22" s="1314"/>
      <c r="L22" s="1313"/>
      <c r="M22" s="1314"/>
      <c r="O22" s="1313"/>
      <c r="P22" s="1314"/>
    </row>
    <row r="23" spans="1:16" s="358" customFormat="1" ht="15" customHeight="1">
      <c r="A23" s="814" t="s">
        <v>173</v>
      </c>
      <c r="B23" s="631"/>
      <c r="C23" s="665"/>
      <c r="D23" s="893"/>
      <c r="F23" s="1313"/>
      <c r="G23" s="1314"/>
      <c r="I23" s="1313"/>
      <c r="J23" s="1314"/>
      <c r="L23" s="1313"/>
      <c r="M23" s="1314"/>
      <c r="O23" s="1313"/>
      <c r="P23" s="1314"/>
    </row>
    <row r="24" spans="1:16" s="358" customFormat="1" ht="15" hidden="1" customHeight="1">
      <c r="A24" s="553" t="s">
        <v>340</v>
      </c>
      <c r="B24" s="631"/>
      <c r="C24" s="890"/>
      <c r="D24" s="890"/>
    </row>
    <row r="25" spans="1:16" s="358" customFormat="1" ht="15" hidden="1" customHeight="1">
      <c r="A25" s="891" t="s">
        <v>341</v>
      </c>
      <c r="B25" s="632"/>
      <c r="C25" s="892"/>
      <c r="D25" s="893"/>
    </row>
    <row r="26" spans="1:16" s="358" customFormat="1" ht="15" hidden="1" customHeight="1">
      <c r="A26" s="813" t="s">
        <v>342</v>
      </c>
      <c r="B26" s="627"/>
      <c r="C26" s="665"/>
      <c r="D26" s="893"/>
    </row>
    <row r="27" spans="1:16" s="358" customFormat="1" ht="15" hidden="1">
      <c r="A27" s="814" t="s">
        <v>252</v>
      </c>
      <c r="B27" s="631"/>
      <c r="C27" s="894"/>
      <c r="D27" s="895"/>
    </row>
    <row r="28" spans="1:16" s="358" customFormat="1" ht="15" hidden="1" customHeight="1">
      <c r="A28" s="814" t="s">
        <v>166</v>
      </c>
      <c r="B28" s="631"/>
      <c r="C28" s="665"/>
      <c r="D28" s="893"/>
    </row>
    <row r="29" spans="1:16" s="358" customFormat="1" ht="15" hidden="1" customHeight="1">
      <c r="A29" s="814" t="s">
        <v>260</v>
      </c>
      <c r="B29" s="631"/>
      <c r="C29" s="665"/>
      <c r="D29" s="893"/>
    </row>
    <row r="30" spans="1:16" s="358" customFormat="1" ht="15" hidden="1">
      <c r="A30" s="553" t="s">
        <v>343</v>
      </c>
      <c r="B30" s="631"/>
      <c r="C30" s="890"/>
      <c r="D30" s="890"/>
    </row>
    <row r="31" spans="1:16" s="358" customFormat="1" ht="15" hidden="1">
      <c r="A31" s="850" t="s">
        <v>344</v>
      </c>
      <c r="B31" s="896"/>
      <c r="C31" s="897"/>
      <c r="D31" s="898"/>
    </row>
    <row r="32" spans="1:16" s="358" customFormat="1" ht="15" hidden="1">
      <c r="A32" s="850" t="s">
        <v>345</v>
      </c>
      <c r="B32" s="896"/>
      <c r="C32" s="898"/>
      <c r="D32" s="898"/>
    </row>
    <row r="33" spans="1:16">
      <c r="D33" s="320"/>
    </row>
    <row r="34" spans="1:16" ht="25.5" customHeight="1">
      <c r="A34" s="1319" t="s">
        <v>17</v>
      </c>
      <c r="B34" s="1319"/>
      <c r="C34" s="1319"/>
      <c r="D34" s="1319"/>
      <c r="E34" s="1319"/>
      <c r="F34" s="1319"/>
      <c r="G34" s="1319"/>
      <c r="H34" s="1319"/>
      <c r="I34" s="1319"/>
      <c r="J34" s="1319"/>
      <c r="K34" s="1319"/>
      <c r="L34" s="1319"/>
      <c r="M34" s="1319"/>
      <c r="N34" s="1319"/>
      <c r="O34" s="1319"/>
      <c r="P34" s="1319"/>
    </row>
  </sheetData>
  <mergeCells count="73">
    <mergeCell ref="A1:P1"/>
    <mergeCell ref="O11:P11"/>
    <mergeCell ref="O14:P14"/>
    <mergeCell ref="O16:P16"/>
    <mergeCell ref="O17:P17"/>
    <mergeCell ref="C16:D16"/>
    <mergeCell ref="C17:D17"/>
    <mergeCell ref="F11:G11"/>
    <mergeCell ref="F14:G14"/>
    <mergeCell ref="A2:D2"/>
    <mergeCell ref="A3:D3"/>
    <mergeCell ref="C4:D4"/>
    <mergeCell ref="C6:D6"/>
    <mergeCell ref="C7:D7"/>
    <mergeCell ref="C15:D15"/>
    <mergeCell ref="C11:D11"/>
    <mergeCell ref="A34:P34"/>
    <mergeCell ref="I11:J11"/>
    <mergeCell ref="I14:J14"/>
    <mergeCell ref="I16:J16"/>
    <mergeCell ref="I17:J17"/>
    <mergeCell ref="I18:J18"/>
    <mergeCell ref="L11:M11"/>
    <mergeCell ref="L14:M14"/>
    <mergeCell ref="L16:M16"/>
    <mergeCell ref="L17:M17"/>
    <mergeCell ref="L18:M18"/>
    <mergeCell ref="O20:P20"/>
    <mergeCell ref="O21:P21"/>
    <mergeCell ref="O22:P22"/>
    <mergeCell ref="O23:P23"/>
    <mergeCell ref="O19:P19"/>
    <mergeCell ref="C18:D18"/>
    <mergeCell ref="F16:G16"/>
    <mergeCell ref="F17:G17"/>
    <mergeCell ref="F18:G18"/>
    <mergeCell ref="O18:P18"/>
    <mergeCell ref="O4:P4"/>
    <mergeCell ref="O5:P5"/>
    <mergeCell ref="O6:P6"/>
    <mergeCell ref="O7:P7"/>
    <mergeCell ref="O15:P15"/>
    <mergeCell ref="I21:J21"/>
    <mergeCell ref="I22:J22"/>
    <mergeCell ref="I23:J23"/>
    <mergeCell ref="L4:M4"/>
    <mergeCell ref="L5:M5"/>
    <mergeCell ref="L6:M6"/>
    <mergeCell ref="L7:M7"/>
    <mergeCell ref="L15:M15"/>
    <mergeCell ref="L19:M19"/>
    <mergeCell ref="L21:M21"/>
    <mergeCell ref="L22:M22"/>
    <mergeCell ref="L23:M23"/>
    <mergeCell ref="L20:M20"/>
    <mergeCell ref="I20:J20"/>
    <mergeCell ref="I19:J19"/>
    <mergeCell ref="I4:J4"/>
    <mergeCell ref="F4:G4"/>
    <mergeCell ref="F6:G6"/>
    <mergeCell ref="F7:G7"/>
    <mergeCell ref="F15:G15"/>
    <mergeCell ref="F19:G19"/>
    <mergeCell ref="I5:J5"/>
    <mergeCell ref="I6:J6"/>
    <mergeCell ref="I7:J7"/>
    <mergeCell ref="I15:J15"/>
    <mergeCell ref="C14:D14"/>
    <mergeCell ref="F21:G21"/>
    <mergeCell ref="F22:G22"/>
    <mergeCell ref="F23:G23"/>
    <mergeCell ref="F5:G5"/>
    <mergeCell ref="F20:G20"/>
  </mergeCells>
  <printOptions horizontalCentered="1" verticalCentered="1"/>
  <pageMargins left="0" right="0" top="0" bottom="0" header="0" footer="0"/>
  <pageSetup paperSize="5" scale="74"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44D1D-7796-4C14-9596-662505BB6742}">
  <sheetPr>
    <pageSetUpPr fitToPage="1"/>
  </sheetPr>
  <dimension ref="A1:L54"/>
  <sheetViews>
    <sheetView showGridLines="0" view="pageBreakPreview" zoomScaleNormal="106" zoomScaleSheetLayoutView="100" workbookViewId="0">
      <selection activeCell="C6" sqref="C6:E6"/>
    </sheetView>
  </sheetViews>
  <sheetFormatPr defaultColWidth="9.140625" defaultRowHeight="12.75"/>
  <cols>
    <col min="1" max="1" width="48.5703125" style="261" customWidth="1"/>
    <col min="2" max="2" width="2.42578125" style="261" customWidth="1"/>
    <col min="3" max="4" width="20.42578125" style="261" customWidth="1"/>
    <col min="5" max="16384" width="9.140625" style="261"/>
  </cols>
  <sheetData>
    <row r="1" spans="1:12" ht="22.5">
      <c r="A1" s="1322" t="s">
        <v>297</v>
      </c>
      <c r="B1" s="1322"/>
      <c r="C1" s="1322"/>
      <c r="D1" s="1322"/>
      <c r="E1" s="411"/>
      <c r="F1" s="411"/>
      <c r="G1" s="411"/>
    </row>
    <row r="2" spans="1:12" s="300" customFormat="1" ht="17.100000000000001" customHeight="1">
      <c r="A2" s="1161" t="str">
        <f>'Marketing Summary'!A2</f>
        <v>HENDRY COUNTY SCHOOL DISTRICT</v>
      </c>
      <c r="B2" s="1161"/>
      <c r="C2" s="1161"/>
      <c r="D2" s="1161"/>
      <c r="E2" s="298"/>
      <c r="F2" s="298"/>
      <c r="G2" s="298"/>
      <c r="H2" s="298"/>
      <c r="I2" s="298"/>
      <c r="J2" s="298"/>
      <c r="K2" s="298"/>
      <c r="L2" s="299"/>
    </row>
    <row r="3" spans="1:12" s="300" customFormat="1" ht="17.100000000000001" customHeight="1">
      <c r="A3" s="1161" t="str">
        <f>'Marketing Summary'!A3</f>
        <v>JANUARY 1, 2027 - DECEMBER 31, 2027</v>
      </c>
      <c r="B3" s="1161"/>
      <c r="C3" s="1161"/>
      <c r="D3" s="1161"/>
      <c r="E3" s="889"/>
      <c r="F3" s="298"/>
      <c r="G3" s="298"/>
      <c r="H3" s="298"/>
      <c r="I3" s="298"/>
      <c r="J3" s="298"/>
      <c r="K3" s="298"/>
      <c r="L3" s="299"/>
    </row>
    <row r="4" spans="1:12" s="268" customFormat="1" ht="20.100000000000001" customHeight="1">
      <c r="A4" s="374" t="s">
        <v>297</v>
      </c>
      <c r="B4" s="263"/>
      <c r="C4" s="322" t="s">
        <v>7</v>
      </c>
      <c r="D4" s="478" t="s">
        <v>36</v>
      </c>
    </row>
    <row r="5" spans="1:12" s="268" customFormat="1" ht="20.100000000000001" customHeight="1">
      <c r="A5" s="378" t="s">
        <v>5</v>
      </c>
      <c r="B5" s="263"/>
      <c r="C5" s="379" t="s">
        <v>37</v>
      </c>
      <c r="D5" s="412" t="s">
        <v>37</v>
      </c>
    </row>
    <row r="6" spans="1:12" s="358" customFormat="1" ht="15" customHeight="1">
      <c r="A6" s="553" t="s">
        <v>306</v>
      </c>
      <c r="B6" s="631"/>
      <c r="C6" s="899"/>
      <c r="D6" s="899"/>
    </row>
    <row r="7" spans="1:12" s="358" customFormat="1" ht="15" customHeight="1">
      <c r="A7" s="796" t="s">
        <v>307</v>
      </c>
      <c r="B7" s="631"/>
      <c r="C7" s="804"/>
      <c r="D7" s="804"/>
    </row>
    <row r="8" spans="1:12" s="358" customFormat="1" ht="15" customHeight="1">
      <c r="A8" s="796" t="s">
        <v>308</v>
      </c>
      <c r="B8" s="631"/>
      <c r="C8" s="798"/>
      <c r="D8" s="798"/>
    </row>
    <row r="9" spans="1:12" s="358" customFormat="1" ht="15">
      <c r="A9" s="796" t="s">
        <v>309</v>
      </c>
      <c r="B9" s="631"/>
      <c r="C9" s="804"/>
      <c r="D9" s="804"/>
    </row>
    <row r="10" spans="1:12" s="358" customFormat="1" ht="15" customHeight="1">
      <c r="A10" s="799" t="s">
        <v>310</v>
      </c>
      <c r="B10" s="631"/>
      <c r="C10" s="692"/>
      <c r="D10" s="692"/>
    </row>
    <row r="11" spans="1:12" s="358" customFormat="1" ht="15">
      <c r="A11" s="796" t="s">
        <v>311</v>
      </c>
      <c r="B11" s="631"/>
      <c r="C11" s="806"/>
      <c r="D11" s="804"/>
    </row>
    <row r="12" spans="1:12" s="358" customFormat="1" ht="15">
      <c r="A12" s="796" t="s">
        <v>312</v>
      </c>
      <c r="B12" s="631"/>
      <c r="C12" s="806"/>
      <c r="D12" s="806"/>
    </row>
    <row r="13" spans="1:12" s="358" customFormat="1" ht="15" customHeight="1">
      <c r="A13" s="796" t="s">
        <v>313</v>
      </c>
      <c r="B13" s="631"/>
      <c r="C13" s="692"/>
      <c r="D13" s="806"/>
    </row>
    <row r="14" spans="1:12" s="358" customFormat="1" ht="15" customHeight="1">
      <c r="A14" s="799" t="s">
        <v>314</v>
      </c>
      <c r="B14" s="631"/>
      <c r="C14" s="692"/>
      <c r="D14" s="692"/>
    </row>
    <row r="15" spans="1:12" s="358" customFormat="1" ht="15" customHeight="1">
      <c r="A15" s="796" t="s">
        <v>315</v>
      </c>
      <c r="B15" s="631"/>
      <c r="C15" s="692"/>
      <c r="D15" s="692"/>
    </row>
    <row r="16" spans="1:12" s="358" customFormat="1" ht="15" customHeight="1">
      <c r="A16" s="796" t="s">
        <v>316</v>
      </c>
      <c r="B16" s="631"/>
      <c r="C16" s="692"/>
      <c r="D16" s="806"/>
    </row>
    <row r="17" spans="1:4" s="358" customFormat="1" ht="15" customHeight="1">
      <c r="A17" s="796" t="s">
        <v>317</v>
      </c>
      <c r="B17" s="631"/>
      <c r="C17" s="804"/>
      <c r="D17" s="798"/>
    </row>
    <row r="18" spans="1:4" s="358" customFormat="1" ht="15">
      <c r="A18" s="799" t="s">
        <v>318</v>
      </c>
      <c r="B18" s="631"/>
      <c r="C18" s="806"/>
      <c r="D18" s="804"/>
    </row>
    <row r="19" spans="1:4" s="358" customFormat="1" ht="15" customHeight="1">
      <c r="A19" s="796" t="s">
        <v>319</v>
      </c>
      <c r="B19" s="631"/>
      <c r="C19" s="806"/>
      <c r="D19" s="806"/>
    </row>
    <row r="20" spans="1:4" s="358" customFormat="1" ht="15" customHeight="1">
      <c r="A20" s="796" t="s">
        <v>320</v>
      </c>
      <c r="B20" s="631"/>
      <c r="C20" s="804"/>
      <c r="D20" s="804"/>
    </row>
    <row r="21" spans="1:4" s="358" customFormat="1" ht="15" customHeight="1">
      <c r="A21" s="796" t="s">
        <v>321</v>
      </c>
      <c r="B21" s="631"/>
      <c r="C21" s="804"/>
      <c r="D21" s="804"/>
    </row>
    <row r="22" spans="1:4" s="358" customFormat="1" ht="15" customHeight="1">
      <c r="A22" s="799" t="s">
        <v>322</v>
      </c>
      <c r="B22" s="631"/>
      <c r="C22" s="804"/>
      <c r="D22" s="804"/>
    </row>
    <row r="23" spans="1:4" s="358" customFormat="1" ht="15" customHeight="1">
      <c r="A23" s="796" t="s">
        <v>323</v>
      </c>
      <c r="B23" s="631"/>
      <c r="C23" s="798"/>
      <c r="D23" s="798"/>
    </row>
    <row r="24" spans="1:4" s="358" customFormat="1" ht="15" customHeight="1">
      <c r="A24" s="796" t="s">
        <v>324</v>
      </c>
      <c r="B24" s="631"/>
      <c r="C24" s="798"/>
      <c r="D24" s="798"/>
    </row>
    <row r="25" spans="1:4" s="358" customFormat="1" ht="15" customHeight="1">
      <c r="A25" s="796" t="s">
        <v>325</v>
      </c>
      <c r="B25" s="631"/>
      <c r="C25" s="804"/>
      <c r="D25" s="804"/>
    </row>
    <row r="26" spans="1:4" s="358" customFormat="1" ht="15" customHeight="1">
      <c r="A26" s="799" t="s">
        <v>326</v>
      </c>
      <c r="B26" s="631"/>
      <c r="C26" s="804"/>
      <c r="D26" s="798"/>
    </row>
    <row r="27" spans="1:4" s="358" customFormat="1" ht="15">
      <c r="A27" s="796" t="s">
        <v>327</v>
      </c>
      <c r="B27" s="631"/>
      <c r="C27" s="804"/>
      <c r="D27" s="804"/>
    </row>
    <row r="28" spans="1:4" s="358" customFormat="1" ht="15">
      <c r="A28" s="796" t="s">
        <v>328</v>
      </c>
      <c r="B28" s="631"/>
      <c r="C28" s="798"/>
      <c r="D28" s="804"/>
    </row>
    <row r="29" spans="1:4" s="358" customFormat="1" ht="15">
      <c r="A29" s="796" t="s">
        <v>329</v>
      </c>
      <c r="B29" s="631"/>
      <c r="C29" s="804"/>
      <c r="D29" s="804"/>
    </row>
    <row r="30" spans="1:4" s="358" customFormat="1" ht="15">
      <c r="A30" s="799" t="s">
        <v>330</v>
      </c>
      <c r="B30" s="631"/>
      <c r="C30" s="804"/>
      <c r="D30" s="804"/>
    </row>
    <row r="31" spans="1:4" s="358" customFormat="1" ht="15">
      <c r="A31" s="796" t="s">
        <v>331</v>
      </c>
      <c r="B31" s="631"/>
      <c r="C31" s="692"/>
      <c r="D31" s="692"/>
    </row>
    <row r="32" spans="1:4" s="358" customFormat="1" ht="15">
      <c r="A32" s="796" t="s">
        <v>332</v>
      </c>
      <c r="B32" s="631"/>
      <c r="C32" s="872"/>
      <c r="D32" s="872"/>
    </row>
    <row r="33" spans="1:4" s="358" customFormat="1" ht="15">
      <c r="A33" s="796" t="s">
        <v>333</v>
      </c>
      <c r="B33" s="631"/>
      <c r="C33" s="851"/>
      <c r="D33" s="851"/>
    </row>
    <row r="34" spans="1:4" s="358" customFormat="1" ht="15">
      <c r="A34" s="799" t="s">
        <v>334</v>
      </c>
      <c r="B34" s="631"/>
      <c r="C34" s="872"/>
      <c r="D34" s="692"/>
    </row>
    <row r="35" spans="1:4" s="358" customFormat="1" ht="15">
      <c r="A35" s="796" t="s">
        <v>335</v>
      </c>
      <c r="B35" s="631"/>
      <c r="C35" s="872"/>
      <c r="D35" s="872"/>
    </row>
    <row r="36" spans="1:4" s="358" customFormat="1" ht="15">
      <c r="A36" s="796" t="s">
        <v>336</v>
      </c>
      <c r="B36" s="631"/>
      <c r="C36" s="872"/>
      <c r="D36" s="872"/>
    </row>
    <row r="37" spans="1:4" s="358" customFormat="1" ht="15">
      <c r="A37" s="796" t="s">
        <v>337</v>
      </c>
      <c r="B37" s="631"/>
      <c r="C37" s="692"/>
      <c r="D37" s="676"/>
    </row>
    <row r="38" spans="1:4" s="358" customFormat="1" ht="15">
      <c r="A38" s="796" t="s">
        <v>166</v>
      </c>
      <c r="B38" s="631"/>
      <c r="C38" s="800"/>
      <c r="D38" s="800"/>
    </row>
    <row r="39" spans="1:4" s="358" customFormat="1" ht="15" customHeight="1">
      <c r="A39" s="553" t="s">
        <v>79</v>
      </c>
      <c r="B39" s="631"/>
      <c r="C39" s="890"/>
      <c r="D39" s="890"/>
    </row>
    <row r="40" spans="1:4" s="358" customFormat="1" ht="15" customHeight="1">
      <c r="A40" s="891" t="s">
        <v>75</v>
      </c>
      <c r="B40" s="632"/>
      <c r="C40" s="892"/>
      <c r="D40" s="893"/>
    </row>
    <row r="41" spans="1:4" s="358" customFormat="1" ht="15" customHeight="1">
      <c r="A41" s="813" t="s">
        <v>338</v>
      </c>
      <c r="B41" s="627"/>
      <c r="C41" s="665"/>
      <c r="D41" s="893"/>
    </row>
    <row r="42" spans="1:4" s="358" customFormat="1" ht="15" customHeight="1">
      <c r="A42" s="814" t="s">
        <v>339</v>
      </c>
      <c r="B42" s="631"/>
      <c r="C42" s="665"/>
      <c r="D42" s="893"/>
    </row>
    <row r="43" spans="1:4" s="358" customFormat="1" ht="15" customHeight="1">
      <c r="A43" s="814" t="s">
        <v>173</v>
      </c>
      <c r="B43" s="631"/>
      <c r="C43" s="665"/>
      <c r="D43" s="893"/>
    </row>
    <row r="44" spans="1:4" s="358" customFormat="1" ht="15" hidden="1" customHeight="1">
      <c r="A44" s="553" t="s">
        <v>340</v>
      </c>
      <c r="B44" s="631"/>
      <c r="C44" s="890"/>
      <c r="D44" s="890"/>
    </row>
    <row r="45" spans="1:4" s="358" customFormat="1" ht="15" hidden="1" customHeight="1">
      <c r="A45" s="891" t="s">
        <v>341</v>
      </c>
      <c r="B45" s="632"/>
      <c r="C45" s="892"/>
      <c r="D45" s="893"/>
    </row>
    <row r="46" spans="1:4" s="358" customFormat="1" ht="15" hidden="1" customHeight="1">
      <c r="A46" s="813" t="s">
        <v>342</v>
      </c>
      <c r="B46" s="627"/>
      <c r="C46" s="665"/>
      <c r="D46" s="893"/>
    </row>
    <row r="47" spans="1:4" s="358" customFormat="1" ht="15" hidden="1">
      <c r="A47" s="814" t="s">
        <v>252</v>
      </c>
      <c r="B47" s="631"/>
      <c r="C47" s="894"/>
      <c r="D47" s="895"/>
    </row>
    <row r="48" spans="1:4" s="358" customFormat="1" ht="15" hidden="1" customHeight="1">
      <c r="A48" s="814" t="s">
        <v>166</v>
      </c>
      <c r="B48" s="631"/>
      <c r="C48" s="665"/>
      <c r="D48" s="893"/>
    </row>
    <row r="49" spans="1:4" s="358" customFormat="1" ht="15" hidden="1" customHeight="1">
      <c r="A49" s="814" t="s">
        <v>260</v>
      </c>
      <c r="B49" s="631"/>
      <c r="C49" s="665"/>
      <c r="D49" s="893"/>
    </row>
    <row r="50" spans="1:4" s="358" customFormat="1" ht="15" hidden="1">
      <c r="A50" s="553" t="s">
        <v>343</v>
      </c>
      <c r="B50" s="631"/>
      <c r="C50" s="890"/>
      <c r="D50" s="890"/>
    </row>
    <row r="51" spans="1:4" s="358" customFormat="1" ht="15" hidden="1">
      <c r="A51" s="850" t="s">
        <v>344</v>
      </c>
      <c r="B51" s="896"/>
      <c r="C51" s="897"/>
      <c r="D51" s="898"/>
    </row>
    <row r="52" spans="1:4" s="358" customFormat="1" ht="15" hidden="1">
      <c r="A52" s="850" t="s">
        <v>345</v>
      </c>
      <c r="B52" s="896"/>
      <c r="C52" s="898"/>
      <c r="D52" s="898"/>
    </row>
    <row r="53" spans="1:4">
      <c r="D53" s="320"/>
    </row>
    <row r="54" spans="1:4" ht="25.5" customHeight="1">
      <c r="A54" s="1319" t="s">
        <v>17</v>
      </c>
      <c r="B54" s="1319"/>
      <c r="C54" s="1319"/>
      <c r="D54" s="1319"/>
    </row>
  </sheetData>
  <mergeCells count="4">
    <mergeCell ref="A54:D54"/>
    <mergeCell ref="A1:D1"/>
    <mergeCell ref="A2:D2"/>
    <mergeCell ref="A3:D3"/>
  </mergeCells>
  <printOptions horizontalCentered="1" verticalCentered="1"/>
  <pageMargins left="0" right="0" top="0" bottom="0" header="0" footer="0"/>
  <pageSetup paperSize="5" scale="8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BFAB0-7853-4C4C-8F24-1C18671093EF}">
  <sheetPr>
    <pageSetUpPr fitToPage="1"/>
  </sheetPr>
  <dimension ref="A1:H41"/>
  <sheetViews>
    <sheetView showGridLines="0" view="pageBreakPreview" zoomScaleNormal="106" zoomScaleSheetLayoutView="100" workbookViewId="0">
      <selection sqref="A1:P1"/>
    </sheetView>
  </sheetViews>
  <sheetFormatPr defaultColWidth="9.140625" defaultRowHeight="12.75"/>
  <cols>
    <col min="1" max="1" width="48.5703125" style="261" customWidth="1"/>
    <col min="2" max="2" width="2.42578125" style="261" customWidth="1"/>
    <col min="3" max="3" width="22.85546875" style="261" customWidth="1"/>
    <col min="4" max="4" width="21.140625" style="261" customWidth="1"/>
    <col min="5" max="5" width="2.5703125" style="261" customWidth="1"/>
    <col min="6" max="6" width="14" style="261" customWidth="1"/>
    <col min="7" max="7" width="13.7109375" style="261" customWidth="1"/>
    <col min="8" max="8" width="1.85546875" style="261" customWidth="1"/>
    <col min="9" max="16384" width="9.140625" style="261"/>
  </cols>
  <sheetData>
    <row r="1" spans="1:8" ht="22.5">
      <c r="A1" s="1322" t="s">
        <v>346</v>
      </c>
      <c r="B1" s="1322"/>
      <c r="C1" s="1322"/>
      <c r="D1" s="1322"/>
      <c r="E1" s="1322"/>
      <c r="F1" s="1322"/>
      <c r="G1" s="1322"/>
    </row>
    <row r="2" spans="1:8" s="300" customFormat="1" ht="17.100000000000001" customHeight="1">
      <c r="A2" s="1161" t="str">
        <f>'Marketing Summary'!A2</f>
        <v>HENDRY COUNTY SCHOOL DISTRICT</v>
      </c>
      <c r="B2" s="1161"/>
      <c r="C2" s="1161"/>
      <c r="D2" s="1161"/>
      <c r="E2" s="298"/>
      <c r="F2" s="298"/>
      <c r="G2" s="298"/>
      <c r="H2" s="298"/>
    </row>
    <row r="3" spans="1:8" s="300" customFormat="1" ht="17.100000000000001" customHeight="1">
      <c r="A3" s="1161" t="str">
        <f>'Marketing Summary'!A3</f>
        <v>JANUARY 1, 2027 - DECEMBER 31, 2027</v>
      </c>
      <c r="B3" s="1161"/>
      <c r="C3" s="1161"/>
      <c r="D3" s="1161"/>
      <c r="E3" s="298"/>
      <c r="F3" s="298"/>
      <c r="G3" s="298"/>
      <c r="H3" s="298"/>
    </row>
    <row r="4" spans="1:8" s="268" customFormat="1" ht="20.100000000000001" customHeight="1">
      <c r="A4" s="374" t="s">
        <v>346</v>
      </c>
      <c r="B4" s="263"/>
      <c r="C4" s="1003" t="s">
        <v>508</v>
      </c>
      <c r="D4" s="1005"/>
      <c r="F4" s="1003" t="s">
        <v>8</v>
      </c>
      <c r="G4" s="1005"/>
    </row>
    <row r="5" spans="1:8" s="268" customFormat="1" ht="20.100000000000001" customHeight="1">
      <c r="A5" s="378" t="s">
        <v>5</v>
      </c>
      <c r="B5" s="263"/>
      <c r="C5" s="1266" t="s">
        <v>37</v>
      </c>
      <c r="D5" s="1267"/>
      <c r="F5" s="1266" t="s">
        <v>37</v>
      </c>
      <c r="G5" s="1267"/>
    </row>
    <row r="6" spans="1:8" s="358" customFormat="1" ht="15" customHeight="1">
      <c r="A6" s="553" t="s">
        <v>512</v>
      </c>
      <c r="B6" s="631"/>
      <c r="C6" s="986"/>
      <c r="D6" s="987"/>
      <c r="F6" s="986"/>
      <c r="G6" s="987"/>
    </row>
    <row r="7" spans="1:8" s="358" customFormat="1" ht="15" customHeight="1">
      <c r="A7" s="796" t="s">
        <v>513</v>
      </c>
      <c r="B7" s="631"/>
      <c r="C7" s="1323"/>
      <c r="D7" s="1324"/>
      <c r="F7" s="1323"/>
      <c r="G7" s="1324"/>
    </row>
    <row r="8" spans="1:8" s="358" customFormat="1" ht="15">
      <c r="A8" s="796" t="s">
        <v>514</v>
      </c>
      <c r="B8" s="631"/>
      <c r="C8" s="1323"/>
      <c r="D8" s="1324"/>
      <c r="F8" s="1323"/>
      <c r="G8" s="1324"/>
    </row>
    <row r="9" spans="1:8" s="358" customFormat="1" ht="15" customHeight="1">
      <c r="A9" s="799" t="s">
        <v>515</v>
      </c>
      <c r="B9" s="631"/>
      <c r="C9" s="1323"/>
      <c r="D9" s="1324"/>
      <c r="F9" s="1323"/>
      <c r="G9" s="1324"/>
    </row>
    <row r="10" spans="1:8" s="358" customFormat="1" ht="15">
      <c r="A10" s="796" t="s">
        <v>516</v>
      </c>
      <c r="B10" s="631"/>
      <c r="C10" s="1323"/>
      <c r="D10" s="1324"/>
      <c r="F10" s="1323"/>
      <c r="G10" s="1324"/>
    </row>
    <row r="11" spans="1:8" s="358" customFormat="1" ht="15">
      <c r="A11" s="796" t="s">
        <v>517</v>
      </c>
      <c r="B11" s="631"/>
      <c r="C11" s="1323"/>
      <c r="D11" s="1324"/>
      <c r="F11" s="1323"/>
      <c r="G11" s="1324"/>
    </row>
    <row r="12" spans="1:8" s="358" customFormat="1" ht="15" customHeight="1">
      <c r="A12" s="796" t="s">
        <v>518</v>
      </c>
      <c r="B12" s="631"/>
      <c r="C12" s="1323"/>
      <c r="D12" s="1324"/>
      <c r="F12" s="1323"/>
      <c r="G12" s="1324"/>
    </row>
    <row r="13" spans="1:8" s="358" customFormat="1" ht="15" customHeight="1">
      <c r="A13" s="799" t="s">
        <v>519</v>
      </c>
      <c r="B13" s="631"/>
      <c r="C13" s="1323"/>
      <c r="D13" s="1324"/>
      <c r="F13" s="1323"/>
      <c r="G13" s="1324"/>
    </row>
    <row r="14" spans="1:8" s="358" customFormat="1" ht="15" customHeight="1">
      <c r="A14" s="957" t="s">
        <v>520</v>
      </c>
      <c r="B14" s="631"/>
      <c r="C14" s="1325"/>
      <c r="D14" s="1326"/>
      <c r="F14" s="1325"/>
      <c r="G14" s="1326"/>
    </row>
    <row r="15" spans="1:8" s="358" customFormat="1" ht="15" customHeight="1">
      <c r="A15" s="796" t="s">
        <v>385</v>
      </c>
      <c r="B15" s="631"/>
      <c r="C15" s="1323"/>
      <c r="D15" s="1324"/>
      <c r="F15" s="1323"/>
      <c r="G15" s="1324"/>
    </row>
    <row r="16" spans="1:8" s="358" customFormat="1" ht="15" customHeight="1">
      <c r="A16" s="796" t="s">
        <v>521</v>
      </c>
      <c r="B16" s="631"/>
      <c r="C16" s="1323"/>
      <c r="D16" s="1324"/>
      <c r="F16" s="1323"/>
      <c r="G16" s="1324"/>
    </row>
    <row r="17" spans="1:7" s="358" customFormat="1" ht="15">
      <c r="A17" s="799" t="s">
        <v>353</v>
      </c>
      <c r="B17" s="631"/>
      <c r="C17" s="1323"/>
      <c r="D17" s="1324"/>
      <c r="F17" s="1323"/>
      <c r="G17" s="1324"/>
    </row>
    <row r="18" spans="1:7" s="358" customFormat="1" ht="15" customHeight="1">
      <c r="A18" s="796" t="s">
        <v>350</v>
      </c>
      <c r="B18" s="631"/>
      <c r="C18" s="1323"/>
      <c r="D18" s="1324"/>
      <c r="F18" s="1323"/>
      <c r="G18" s="1324"/>
    </row>
    <row r="19" spans="1:7" s="358" customFormat="1" ht="15">
      <c r="A19" s="796" t="s">
        <v>349</v>
      </c>
      <c r="B19" s="631"/>
      <c r="C19" s="1323"/>
      <c r="D19" s="1324"/>
      <c r="F19" s="1323"/>
      <c r="G19" s="1324"/>
    </row>
    <row r="20" spans="1:7" s="358" customFormat="1" ht="15" customHeight="1">
      <c r="A20" s="796" t="s">
        <v>522</v>
      </c>
      <c r="B20" s="631"/>
      <c r="C20" s="1323"/>
      <c r="D20" s="1324"/>
      <c r="F20" s="1323"/>
      <c r="G20" s="1324"/>
    </row>
    <row r="21" spans="1:7" s="358" customFormat="1" ht="15" customHeight="1">
      <c r="A21" s="959" t="s">
        <v>523</v>
      </c>
      <c r="B21" s="631"/>
      <c r="C21" s="1325"/>
      <c r="D21" s="1326"/>
      <c r="F21" s="1325"/>
      <c r="G21" s="1326"/>
    </row>
    <row r="22" spans="1:7" s="358" customFormat="1" ht="15" customHeight="1">
      <c r="A22" s="796" t="s">
        <v>524</v>
      </c>
      <c r="B22" s="631"/>
      <c r="C22" s="1323"/>
      <c r="D22" s="1324"/>
      <c r="F22" s="1323"/>
      <c r="G22" s="1324"/>
    </row>
    <row r="23" spans="1:7" s="358" customFormat="1" ht="15" customHeight="1">
      <c r="A23" s="796" t="s">
        <v>365</v>
      </c>
      <c r="B23" s="631"/>
      <c r="C23" s="1323"/>
      <c r="D23" s="1324"/>
      <c r="F23" s="1323"/>
      <c r="G23" s="1324"/>
    </row>
    <row r="24" spans="1:7" s="358" customFormat="1" ht="15">
      <c r="A24" s="796" t="s">
        <v>525</v>
      </c>
      <c r="B24" s="631"/>
      <c r="C24" s="1323"/>
      <c r="D24" s="1324"/>
      <c r="F24" s="1323"/>
      <c r="G24" s="1324"/>
    </row>
    <row r="25" spans="1:7" s="358" customFormat="1" ht="15" customHeight="1">
      <c r="A25" s="960" t="s">
        <v>375</v>
      </c>
      <c r="B25" s="631"/>
      <c r="C25" s="1323"/>
      <c r="D25" s="1324"/>
      <c r="F25" s="1323"/>
      <c r="G25" s="1324"/>
    </row>
    <row r="26" spans="1:7" s="358" customFormat="1" ht="15" customHeight="1">
      <c r="A26" s="553" t="s">
        <v>532</v>
      </c>
      <c r="B26" s="632"/>
      <c r="C26" s="1325"/>
      <c r="D26" s="1326"/>
      <c r="F26" s="1325"/>
      <c r="G26" s="1326"/>
    </row>
    <row r="27" spans="1:7" s="358" customFormat="1" ht="15">
      <c r="A27" s="813" t="s">
        <v>526</v>
      </c>
      <c r="B27" s="627"/>
      <c r="C27" s="1323"/>
      <c r="D27" s="1324"/>
      <c r="F27" s="1323"/>
      <c r="G27" s="1324"/>
    </row>
    <row r="28" spans="1:7" s="358" customFormat="1" ht="15">
      <c r="A28" s="961" t="s">
        <v>527</v>
      </c>
      <c r="B28" s="631"/>
      <c r="C28" s="1325"/>
      <c r="D28" s="1326"/>
      <c r="F28" s="1325"/>
      <c r="G28" s="1326"/>
    </row>
    <row r="29" spans="1:7" s="358" customFormat="1" ht="15" customHeight="1">
      <c r="A29" s="814" t="s">
        <v>506</v>
      </c>
      <c r="B29" s="631"/>
      <c r="C29" s="1323"/>
      <c r="D29" s="1324"/>
      <c r="F29" s="1323"/>
      <c r="G29" s="1324"/>
    </row>
    <row r="30" spans="1:7" s="358" customFormat="1" ht="15" customHeight="1">
      <c r="A30" s="814" t="s">
        <v>507</v>
      </c>
      <c r="B30" s="631"/>
      <c r="C30" s="1323"/>
      <c r="D30" s="1324"/>
      <c r="F30" s="1323"/>
      <c r="G30" s="1324"/>
    </row>
    <row r="31" spans="1:7" s="358" customFormat="1" ht="15" customHeight="1">
      <c r="A31" s="664" t="s">
        <v>528</v>
      </c>
      <c r="B31" s="632"/>
      <c r="C31" s="1323"/>
      <c r="D31" s="1324"/>
      <c r="F31" s="1323"/>
      <c r="G31" s="1324"/>
    </row>
    <row r="32" spans="1:7" s="358" customFormat="1" ht="15" customHeight="1">
      <c r="A32" s="813" t="s">
        <v>166</v>
      </c>
      <c r="B32" s="627"/>
      <c r="C32" s="1323"/>
      <c r="D32" s="1324"/>
      <c r="F32" s="1323"/>
      <c r="G32" s="1324"/>
    </row>
    <row r="33" spans="1:8" s="358" customFormat="1" ht="15">
      <c r="A33" s="553" t="s">
        <v>79</v>
      </c>
      <c r="B33" s="631"/>
      <c r="C33" s="900" t="s">
        <v>7</v>
      </c>
      <c r="D33" s="900" t="s">
        <v>36</v>
      </c>
      <c r="F33" s="1329"/>
      <c r="G33" s="1330"/>
    </row>
    <row r="34" spans="1:8" s="358" customFormat="1" ht="15">
      <c r="A34" s="850" t="s">
        <v>529</v>
      </c>
      <c r="B34" s="631"/>
      <c r="C34" s="908"/>
      <c r="D34" s="908"/>
      <c r="F34" s="1327"/>
      <c r="G34" s="1328"/>
    </row>
    <row r="35" spans="1:8" ht="15">
      <c r="A35" s="958" t="s">
        <v>530</v>
      </c>
      <c r="B35" s="631"/>
      <c r="C35" s="909"/>
      <c r="D35" s="909"/>
      <c r="F35" s="1327"/>
      <c r="G35" s="1328"/>
    </row>
    <row r="36" spans="1:8" ht="15">
      <c r="A36" s="958" t="s">
        <v>531</v>
      </c>
      <c r="B36" s="631"/>
      <c r="C36" s="909"/>
      <c r="D36" s="909"/>
      <c r="F36" s="1327"/>
      <c r="G36" s="1328"/>
    </row>
    <row r="37" spans="1:8" ht="15" hidden="1">
      <c r="A37" s="553" t="s">
        <v>343</v>
      </c>
      <c r="B37" s="631"/>
      <c r="C37" s="890"/>
      <c r="D37" s="890"/>
      <c r="F37" s="1327"/>
      <c r="G37" s="1328"/>
    </row>
    <row r="38" spans="1:8" ht="15" hidden="1">
      <c r="A38" s="850" t="s">
        <v>344</v>
      </c>
      <c r="B38" s="896"/>
      <c r="C38" s="897"/>
      <c r="D38" s="898"/>
      <c r="F38" s="1327"/>
      <c r="G38" s="1328"/>
    </row>
    <row r="39" spans="1:8" ht="15" hidden="1">
      <c r="A39" s="850" t="s">
        <v>345</v>
      </c>
      <c r="B39" s="896"/>
      <c r="C39" s="898"/>
      <c r="D39" s="898"/>
      <c r="F39" s="1327"/>
      <c r="G39" s="1328"/>
    </row>
    <row r="41" spans="1:8" ht="23.25" customHeight="1">
      <c r="A41" s="1319" t="s">
        <v>17</v>
      </c>
      <c r="B41" s="1319"/>
      <c r="C41" s="1319"/>
      <c r="D41" s="1319"/>
      <c r="E41" s="1319"/>
      <c r="F41" s="1319"/>
      <c r="G41" s="1319"/>
      <c r="H41" s="1319"/>
    </row>
  </sheetData>
  <mergeCells count="69">
    <mergeCell ref="F27:G27"/>
    <mergeCell ref="F16:G16"/>
    <mergeCell ref="F17:G17"/>
    <mergeCell ref="F18:G18"/>
    <mergeCell ref="F19:G19"/>
    <mergeCell ref="F20:G20"/>
    <mergeCell ref="F21:G21"/>
    <mergeCell ref="F22:G22"/>
    <mergeCell ref="F23:G23"/>
    <mergeCell ref="F24:G24"/>
    <mergeCell ref="F25:G25"/>
    <mergeCell ref="F26:G26"/>
    <mergeCell ref="F37:G37"/>
    <mergeCell ref="F38:G38"/>
    <mergeCell ref="F39:G39"/>
    <mergeCell ref="F28:G28"/>
    <mergeCell ref="F29:G29"/>
    <mergeCell ref="F30:G30"/>
    <mergeCell ref="F31:G31"/>
    <mergeCell ref="F32:G32"/>
    <mergeCell ref="F33:G33"/>
    <mergeCell ref="F34:G34"/>
    <mergeCell ref="F35:G35"/>
    <mergeCell ref="F36:G36"/>
    <mergeCell ref="F13:G13"/>
    <mergeCell ref="F14:G14"/>
    <mergeCell ref="F15:G15"/>
    <mergeCell ref="F4:G4"/>
    <mergeCell ref="F5:G5"/>
    <mergeCell ref="F6:G6"/>
    <mergeCell ref="F7:G7"/>
    <mergeCell ref="F8:G8"/>
    <mergeCell ref="F9:G9"/>
    <mergeCell ref="F10:G10"/>
    <mergeCell ref="F11:G11"/>
    <mergeCell ref="F12:G12"/>
    <mergeCell ref="C28:D28"/>
    <mergeCell ref="C29:D29"/>
    <mergeCell ref="C30:D30"/>
    <mergeCell ref="C31:D31"/>
    <mergeCell ref="C32:D32"/>
    <mergeCell ref="C27:D27"/>
    <mergeCell ref="C21:D21"/>
    <mergeCell ref="C22:D22"/>
    <mergeCell ref="C23:D23"/>
    <mergeCell ref="C24:D24"/>
    <mergeCell ref="C25:D25"/>
    <mergeCell ref="C26:D26"/>
    <mergeCell ref="C10:D10"/>
    <mergeCell ref="C11:D11"/>
    <mergeCell ref="C12:D12"/>
    <mergeCell ref="C13:D13"/>
    <mergeCell ref="C14:D14"/>
    <mergeCell ref="A1:G1"/>
    <mergeCell ref="A2:D2"/>
    <mergeCell ref="A3:D3"/>
    <mergeCell ref="A41:H41"/>
    <mergeCell ref="C5:D5"/>
    <mergeCell ref="C4:D4"/>
    <mergeCell ref="C6:D6"/>
    <mergeCell ref="C7:D7"/>
    <mergeCell ref="C8:D8"/>
    <mergeCell ref="C15:D15"/>
    <mergeCell ref="C16:D16"/>
    <mergeCell ref="C17:D17"/>
    <mergeCell ref="C18:D18"/>
    <mergeCell ref="C19:D19"/>
    <mergeCell ref="C20:D20"/>
    <mergeCell ref="C9:D9"/>
  </mergeCells>
  <printOptions horizontalCentered="1" verticalCentered="1"/>
  <pageMargins left="0" right="0" top="0" bottom="0" header="0" footer="0"/>
  <pageSetup paperSize="5" orientation="landscape"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4"/>
  <sheetViews>
    <sheetView showGridLines="0" view="pageBreakPreview" zoomScale="90" zoomScaleNormal="55" zoomScaleSheetLayoutView="90" workbookViewId="0">
      <selection activeCell="B4" sqref="B4"/>
    </sheetView>
  </sheetViews>
  <sheetFormatPr defaultColWidth="9.140625" defaultRowHeight="12.75"/>
  <cols>
    <col min="1" max="1" width="58.5703125" style="270" customWidth="1"/>
    <col min="2" max="2" width="58.5703125" style="269" customWidth="1"/>
    <col min="3" max="3" width="58.5703125" style="270" customWidth="1"/>
    <col min="4" max="4" width="2.5703125" style="269" customWidth="1"/>
    <col min="5" max="16384" width="9.140625" style="269"/>
  </cols>
  <sheetData>
    <row r="1" spans="1:4" s="261" customFormat="1" ht="43.5" customHeight="1">
      <c r="A1" s="1008" t="s">
        <v>541</v>
      </c>
      <c r="B1" s="1008"/>
      <c r="C1" s="1008"/>
      <c r="D1" s="970"/>
    </row>
    <row r="2" spans="1:4" s="261" customFormat="1" ht="19.5" customHeight="1">
      <c r="A2" s="265"/>
      <c r="B2" s="971"/>
      <c r="C2" s="971"/>
      <c r="D2" s="266"/>
    </row>
    <row r="3" spans="1:4" s="263" customFormat="1" ht="23.25" customHeight="1">
      <c r="A3" s="974" t="s">
        <v>545</v>
      </c>
      <c r="B3" s="974" t="s">
        <v>542</v>
      </c>
      <c r="C3" s="974" t="s">
        <v>543</v>
      </c>
    </row>
    <row r="4" spans="1:4" s="261" customFormat="1" ht="19.5" customHeight="1">
      <c r="A4" s="972" t="s">
        <v>37</v>
      </c>
      <c r="B4" s="973"/>
      <c r="C4" s="973"/>
      <c r="D4" s="266"/>
    </row>
    <row r="5" spans="1:4" s="261" customFormat="1" ht="19.5" customHeight="1">
      <c r="A5" s="969" t="s">
        <v>37</v>
      </c>
      <c r="B5" s="264"/>
      <c r="C5" s="264"/>
      <c r="D5" s="266"/>
    </row>
    <row r="6" spans="1:4" s="261" customFormat="1" ht="19.5" customHeight="1">
      <c r="A6" s="969" t="s">
        <v>37</v>
      </c>
      <c r="B6" s="264"/>
      <c r="C6" s="264"/>
      <c r="D6" s="266"/>
    </row>
    <row r="7" spans="1:4" s="261" customFormat="1" ht="19.5" customHeight="1">
      <c r="A7" s="969" t="s">
        <v>37</v>
      </c>
      <c r="B7" s="264"/>
      <c r="C7" s="264"/>
      <c r="D7" s="266"/>
    </row>
    <row r="8" spans="1:4" s="261" customFormat="1" ht="19.5" customHeight="1">
      <c r="A8" s="969" t="s">
        <v>37</v>
      </c>
      <c r="B8" s="264"/>
      <c r="C8" s="264"/>
      <c r="D8" s="266"/>
    </row>
    <row r="9" spans="1:4" s="261" customFormat="1" ht="19.5" customHeight="1">
      <c r="A9" s="969" t="s">
        <v>37</v>
      </c>
      <c r="B9" s="264"/>
      <c r="C9" s="264"/>
      <c r="D9" s="266"/>
    </row>
    <row r="10" spans="1:4" s="261" customFormat="1" ht="19.5" customHeight="1">
      <c r="A10" s="969" t="s">
        <v>37</v>
      </c>
      <c r="B10" s="264"/>
      <c r="C10" s="264"/>
      <c r="D10" s="266"/>
    </row>
    <row r="11" spans="1:4" s="261" customFormat="1" ht="19.5" customHeight="1">
      <c r="A11" s="969" t="s">
        <v>37</v>
      </c>
      <c r="B11" s="264"/>
      <c r="C11" s="264"/>
      <c r="D11" s="266"/>
    </row>
    <row r="12" spans="1:4" s="261" customFormat="1" ht="19.5" customHeight="1">
      <c r="A12" s="976" t="s">
        <v>37</v>
      </c>
      <c r="B12" s="975"/>
      <c r="C12" s="975"/>
      <c r="D12" s="266"/>
    </row>
    <row r="14" spans="1:4">
      <c r="A14" s="1009" t="s">
        <v>544</v>
      </c>
      <c r="B14" s="1009"/>
      <c r="C14" s="1009"/>
    </row>
  </sheetData>
  <mergeCells count="2">
    <mergeCell ref="A1:C1"/>
    <mergeCell ref="A14:C14"/>
  </mergeCells>
  <phoneticPr fontId="11" type="noConversion"/>
  <printOptions horizontalCentered="1" verticalCentered="1"/>
  <pageMargins left="0" right="0" top="0" bottom="0" header="0" footer="0"/>
  <pageSetup paperSize="5" orientation="landscape" r:id="rId1"/>
  <headerFooter scaleWithDoc="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24A69-048A-4BB7-ABBA-A379B70D0AAA}">
  <sheetPr>
    <pageSetUpPr fitToPage="1"/>
  </sheetPr>
  <dimension ref="A1:K45"/>
  <sheetViews>
    <sheetView showGridLines="0" view="pageBreakPreview" zoomScaleNormal="106" zoomScaleSheetLayoutView="100" workbookViewId="0">
      <selection activeCell="C6" sqref="C6:E6"/>
    </sheetView>
  </sheetViews>
  <sheetFormatPr defaultColWidth="9.140625" defaultRowHeight="12.75"/>
  <cols>
    <col min="1" max="1" width="48.5703125" style="261" customWidth="1"/>
    <col min="2" max="2" width="2.42578125" style="261" customWidth="1"/>
    <col min="3" max="4" width="20.42578125" style="261" customWidth="1"/>
    <col min="5" max="16384" width="9.140625" style="261"/>
  </cols>
  <sheetData>
    <row r="1" spans="1:11" ht="22.5">
      <c r="A1" s="1322" t="s">
        <v>346</v>
      </c>
      <c r="B1" s="1322"/>
      <c r="C1" s="1322"/>
      <c r="D1" s="1322"/>
    </row>
    <row r="2" spans="1:11" s="300" customFormat="1" ht="17.100000000000001" customHeight="1">
      <c r="A2" s="1161" t="str">
        <f>'Marketing Summary'!A2</f>
        <v>HENDRY COUNTY SCHOOL DISTRICT</v>
      </c>
      <c r="B2" s="1161"/>
      <c r="C2" s="1161"/>
      <c r="D2" s="1161"/>
      <c r="E2" s="298"/>
      <c r="F2" s="298"/>
      <c r="G2" s="298"/>
      <c r="H2" s="298"/>
      <c r="I2" s="298"/>
      <c r="J2" s="298"/>
      <c r="K2" s="299"/>
    </row>
    <row r="3" spans="1:11" s="300" customFormat="1" ht="17.100000000000001" customHeight="1">
      <c r="A3" s="1161" t="str">
        <f>'Marketing Summary'!A3</f>
        <v>JANUARY 1, 2027 - DECEMBER 31, 2027</v>
      </c>
      <c r="B3" s="1161"/>
      <c r="C3" s="1161"/>
      <c r="D3" s="1161"/>
      <c r="E3" s="298"/>
      <c r="F3" s="298"/>
      <c r="G3" s="298"/>
      <c r="H3" s="298"/>
      <c r="I3" s="298"/>
      <c r="J3" s="298"/>
      <c r="K3" s="299"/>
    </row>
    <row r="4" spans="1:11" s="268" customFormat="1" ht="20.100000000000001" customHeight="1">
      <c r="A4" s="374" t="s">
        <v>346</v>
      </c>
      <c r="B4" s="263"/>
      <c r="C4" s="322" t="s">
        <v>7</v>
      </c>
      <c r="D4" s="478" t="s">
        <v>36</v>
      </c>
    </row>
    <row r="5" spans="1:11" s="268" customFormat="1" ht="20.100000000000001" customHeight="1">
      <c r="A5" s="378" t="s">
        <v>5</v>
      </c>
      <c r="B5" s="263"/>
      <c r="C5" s="379" t="s">
        <v>37</v>
      </c>
      <c r="D5" s="412" t="s">
        <v>37</v>
      </c>
    </row>
    <row r="6" spans="1:11" s="358" customFormat="1" ht="15" customHeight="1">
      <c r="A6" s="553" t="s">
        <v>306</v>
      </c>
      <c r="B6" s="631"/>
      <c r="C6" s="899"/>
      <c r="D6" s="899"/>
    </row>
    <row r="7" spans="1:11" s="358" customFormat="1" ht="15" customHeight="1">
      <c r="A7" s="796" t="s">
        <v>347</v>
      </c>
      <c r="B7" s="631"/>
      <c r="C7" s="903"/>
      <c r="D7" s="856"/>
    </row>
    <row r="8" spans="1:11" s="358" customFormat="1" ht="15">
      <c r="A8" s="796" t="s">
        <v>348</v>
      </c>
      <c r="B8" s="631"/>
      <c r="C8" s="857"/>
      <c r="D8" s="857"/>
    </row>
    <row r="9" spans="1:11" s="358" customFormat="1" ht="15" customHeight="1">
      <c r="A9" s="799" t="s">
        <v>349</v>
      </c>
      <c r="B9" s="631"/>
      <c r="C9" s="872"/>
      <c r="D9" s="872"/>
    </row>
    <row r="10" spans="1:11" s="358" customFormat="1" ht="15">
      <c r="A10" s="796" t="s">
        <v>350</v>
      </c>
      <c r="B10" s="631"/>
      <c r="C10" s="872"/>
      <c r="D10" s="872"/>
    </row>
    <row r="11" spans="1:11" s="358" customFormat="1" ht="15">
      <c r="A11" s="796" t="s">
        <v>351</v>
      </c>
      <c r="B11" s="631"/>
      <c r="C11" s="872"/>
      <c r="D11" s="872"/>
    </row>
    <row r="12" spans="1:11" s="358" customFormat="1" ht="15" customHeight="1">
      <c r="A12" s="796" t="s">
        <v>352</v>
      </c>
      <c r="B12" s="631"/>
      <c r="C12" s="872"/>
      <c r="D12" s="872"/>
    </row>
    <row r="13" spans="1:11" s="358" customFormat="1" ht="15" customHeight="1">
      <c r="A13" s="799" t="s">
        <v>353</v>
      </c>
      <c r="B13" s="631"/>
      <c r="C13" s="872"/>
      <c r="D13" s="872"/>
    </row>
    <row r="14" spans="1:11" s="358" customFormat="1" ht="15" customHeight="1">
      <c r="A14" s="796" t="s">
        <v>354</v>
      </c>
      <c r="B14" s="631"/>
      <c r="C14" s="872"/>
      <c r="D14" s="872"/>
    </row>
    <row r="15" spans="1:11" s="358" customFormat="1" ht="15" customHeight="1">
      <c r="A15" s="796" t="s">
        <v>355</v>
      </c>
      <c r="B15" s="631"/>
      <c r="C15" s="872"/>
      <c r="D15" s="872"/>
    </row>
    <row r="16" spans="1:11" s="358" customFormat="1" ht="15" customHeight="1">
      <c r="A16" s="796" t="s">
        <v>356</v>
      </c>
      <c r="B16" s="631"/>
      <c r="C16" s="872"/>
      <c r="D16" s="903"/>
    </row>
    <row r="17" spans="1:4" s="358" customFormat="1" ht="15">
      <c r="A17" s="799" t="s">
        <v>334</v>
      </c>
      <c r="B17" s="631"/>
      <c r="C17" s="872"/>
      <c r="D17" s="872"/>
    </row>
    <row r="18" spans="1:4" s="358" customFormat="1" ht="15" customHeight="1">
      <c r="A18" s="796" t="s">
        <v>357</v>
      </c>
      <c r="B18" s="631"/>
      <c r="C18" s="872"/>
      <c r="D18" s="872"/>
    </row>
    <row r="19" spans="1:4" s="358" customFormat="1" ht="15">
      <c r="A19" s="796" t="s">
        <v>358</v>
      </c>
      <c r="B19" s="631"/>
      <c r="C19" s="903"/>
      <c r="D19" s="872"/>
    </row>
    <row r="20" spans="1:4" s="358" customFormat="1" ht="15" customHeight="1">
      <c r="A20" s="796" t="s">
        <v>359</v>
      </c>
      <c r="B20" s="631"/>
      <c r="C20" s="903"/>
      <c r="D20" s="872"/>
    </row>
    <row r="21" spans="1:4" s="358" customFormat="1" ht="15" customHeight="1">
      <c r="A21" s="799" t="s">
        <v>360</v>
      </c>
      <c r="B21" s="631"/>
      <c r="C21" s="903"/>
      <c r="D21" s="903"/>
    </row>
    <row r="22" spans="1:4" s="358" customFormat="1" ht="15" customHeight="1">
      <c r="A22" s="796" t="s">
        <v>361</v>
      </c>
      <c r="B22" s="631"/>
      <c r="C22" s="903"/>
      <c r="D22" s="903"/>
    </row>
    <row r="23" spans="1:4" s="358" customFormat="1" ht="15" customHeight="1">
      <c r="A23" s="796" t="s">
        <v>362</v>
      </c>
      <c r="B23" s="631"/>
      <c r="C23" s="903"/>
      <c r="D23" s="903"/>
    </row>
    <row r="24" spans="1:4" s="358" customFormat="1" ht="15">
      <c r="A24" s="796" t="s">
        <v>363</v>
      </c>
      <c r="B24" s="631"/>
      <c r="C24" s="856"/>
      <c r="D24" s="856"/>
    </row>
    <row r="25" spans="1:4" s="358" customFormat="1" ht="15" customHeight="1">
      <c r="A25" s="553" t="s">
        <v>340</v>
      </c>
      <c r="B25" s="631"/>
      <c r="C25" s="890"/>
      <c r="D25" s="890"/>
    </row>
    <row r="26" spans="1:4" s="358" customFormat="1" ht="15" customHeight="1">
      <c r="A26" s="664" t="s">
        <v>364</v>
      </c>
      <c r="B26" s="632"/>
      <c r="C26" s="892"/>
      <c r="D26" s="898"/>
    </row>
    <row r="27" spans="1:4" s="358" customFormat="1" ht="15">
      <c r="A27" s="813" t="s">
        <v>365</v>
      </c>
      <c r="B27" s="627"/>
      <c r="C27" s="904"/>
      <c r="D27" s="895"/>
    </row>
    <row r="28" spans="1:4" s="358" customFormat="1" ht="15">
      <c r="A28" s="814" t="s">
        <v>366</v>
      </c>
      <c r="B28" s="631"/>
      <c r="C28" s="894"/>
      <c r="D28" s="895"/>
    </row>
    <row r="29" spans="1:4" s="358" customFormat="1" ht="15" customHeight="1">
      <c r="A29" s="814" t="s">
        <v>337</v>
      </c>
      <c r="B29" s="631"/>
      <c r="C29" s="692"/>
      <c r="D29" s="905"/>
    </row>
    <row r="30" spans="1:4" s="358" customFormat="1" ht="15" customHeight="1">
      <c r="A30" s="814" t="s">
        <v>367</v>
      </c>
      <c r="B30" s="631"/>
      <c r="C30" s="665"/>
      <c r="D30" s="893"/>
    </row>
    <row r="31" spans="1:4" s="358" customFormat="1" ht="15" customHeight="1">
      <c r="A31" s="664" t="s">
        <v>368</v>
      </c>
      <c r="B31" s="632"/>
      <c r="C31" s="892"/>
      <c r="D31" s="893"/>
    </row>
    <row r="32" spans="1:4" s="358" customFormat="1" ht="15" customHeight="1">
      <c r="A32" s="813" t="s">
        <v>260</v>
      </c>
      <c r="B32" s="627"/>
      <c r="C32" s="665"/>
      <c r="D32" s="893"/>
    </row>
    <row r="33" spans="1:4" s="358" customFormat="1" ht="15">
      <c r="A33" s="814" t="s">
        <v>166</v>
      </c>
      <c r="B33" s="631"/>
      <c r="C33" s="894"/>
      <c r="D33" s="906"/>
    </row>
    <row r="34" spans="1:4" s="358" customFormat="1" ht="15">
      <c r="A34" s="553" t="s">
        <v>79</v>
      </c>
      <c r="B34" s="631"/>
      <c r="C34" s="900"/>
      <c r="D34" s="900"/>
    </row>
    <row r="35" spans="1:4" s="358" customFormat="1" ht="15">
      <c r="A35" s="901" t="s">
        <v>369</v>
      </c>
      <c r="B35" s="631"/>
      <c r="C35" s="907"/>
      <c r="D35" s="907"/>
    </row>
    <row r="36" spans="1:4" s="358" customFormat="1" ht="15">
      <c r="A36" s="901"/>
      <c r="B36" s="631"/>
      <c r="C36" s="908"/>
      <c r="D36" s="908"/>
    </row>
    <row r="37" spans="1:4" ht="15">
      <c r="A37" s="902"/>
      <c r="B37" s="631"/>
      <c r="C37" s="909"/>
      <c r="D37" s="909"/>
    </row>
    <row r="38" spans="1:4" ht="15">
      <c r="A38" s="902"/>
      <c r="B38" s="631"/>
      <c r="C38" s="909"/>
      <c r="D38" s="909"/>
    </row>
    <row r="39" spans="1:4" ht="15">
      <c r="A39" s="902"/>
      <c r="B39" s="631"/>
      <c r="C39" s="909"/>
      <c r="D39" s="909"/>
    </row>
    <row r="40" spans="1:4" ht="15">
      <c r="A40" s="664"/>
      <c r="B40" s="631"/>
      <c r="C40" s="664"/>
      <c r="D40" s="664"/>
    </row>
    <row r="41" spans="1:4" ht="15" hidden="1">
      <c r="A41" s="553" t="s">
        <v>343</v>
      </c>
      <c r="B41" s="631"/>
      <c r="C41" s="890"/>
      <c r="D41" s="890"/>
    </row>
    <row r="42" spans="1:4" ht="15" hidden="1">
      <c r="A42" s="850" t="s">
        <v>344</v>
      </c>
      <c r="B42" s="896"/>
      <c r="C42" s="897"/>
      <c r="D42" s="898"/>
    </row>
    <row r="43" spans="1:4" ht="15" hidden="1">
      <c r="A43" s="850" t="s">
        <v>345</v>
      </c>
      <c r="B43" s="896"/>
      <c r="C43" s="898"/>
      <c r="D43" s="898"/>
    </row>
    <row r="45" spans="1:4" ht="23.25" customHeight="1">
      <c r="A45" s="1319" t="s">
        <v>17</v>
      </c>
      <c r="B45" s="1319"/>
      <c r="C45" s="1319"/>
      <c r="D45" s="1319"/>
    </row>
  </sheetData>
  <mergeCells count="4">
    <mergeCell ref="A45:D45"/>
    <mergeCell ref="A1:D1"/>
    <mergeCell ref="A2:D2"/>
    <mergeCell ref="A3:D3"/>
  </mergeCells>
  <printOptions horizontalCentered="1" verticalCentered="1"/>
  <pageMargins left="0" right="0" top="0" bottom="0" header="0" footer="0"/>
  <pageSetup paperSize="5" scale="91"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D5F39-DD14-4B53-B1C8-AB3C17F07FCE}">
  <sheetPr>
    <pageSetUpPr fitToPage="1"/>
  </sheetPr>
  <dimension ref="A1:P33"/>
  <sheetViews>
    <sheetView showGridLines="0" view="pageBreakPreview" zoomScaleNormal="106" zoomScaleSheetLayoutView="100" workbookViewId="0">
      <selection sqref="A1:P1"/>
    </sheetView>
  </sheetViews>
  <sheetFormatPr defaultColWidth="9.140625" defaultRowHeight="12.75"/>
  <cols>
    <col min="1" max="1" width="48.5703125" style="261" customWidth="1"/>
    <col min="2" max="2" width="2.42578125" style="261" customWidth="1"/>
    <col min="3" max="4" width="20.42578125" style="261" customWidth="1"/>
    <col min="5" max="5" width="1.85546875" style="261" customWidth="1"/>
    <col min="6" max="6" width="14.5703125" style="261" customWidth="1"/>
    <col min="7" max="7" width="11.42578125" style="261" customWidth="1"/>
    <col min="8" max="8" width="2.28515625" style="261" customWidth="1"/>
    <col min="9" max="9" width="14" style="261" customWidth="1"/>
    <col min="10" max="10" width="13" style="261" customWidth="1"/>
    <col min="11" max="11" width="2.140625" style="261" customWidth="1"/>
    <col min="12" max="12" width="12.85546875" style="261" customWidth="1"/>
    <col min="13" max="13" width="13.28515625" style="261" customWidth="1"/>
    <col min="14" max="14" width="2.85546875" style="261" customWidth="1"/>
    <col min="15" max="15" width="13.42578125" style="261" customWidth="1"/>
    <col min="16" max="16" width="12.5703125" style="261" customWidth="1"/>
    <col min="17" max="16384" width="9.140625" style="261"/>
  </cols>
  <sheetData>
    <row r="1" spans="1:16" ht="22.5">
      <c r="A1" s="1322" t="s">
        <v>370</v>
      </c>
      <c r="B1" s="1322"/>
      <c r="C1" s="1322"/>
      <c r="D1" s="1322"/>
      <c r="E1" s="1322"/>
      <c r="F1" s="1322"/>
      <c r="G1" s="1322"/>
      <c r="H1" s="1322"/>
      <c r="I1" s="1322"/>
      <c r="J1" s="1322"/>
      <c r="K1" s="1322"/>
      <c r="L1" s="1322"/>
      <c r="M1" s="1322"/>
      <c r="N1" s="1322"/>
      <c r="O1" s="1322"/>
      <c r="P1" s="1322"/>
    </row>
    <row r="2" spans="1:16" s="300" customFormat="1" ht="17.100000000000001" customHeight="1">
      <c r="A2" s="1161" t="str">
        <f>'Marketing Summary'!A2</f>
        <v>HENDRY COUNTY SCHOOL DISTRICT</v>
      </c>
      <c r="B2" s="1161"/>
      <c r="C2" s="1161"/>
      <c r="D2" s="1161"/>
      <c r="E2" s="298"/>
      <c r="F2" s="298"/>
      <c r="G2" s="298"/>
      <c r="H2" s="298"/>
      <c r="I2" s="298"/>
      <c r="J2" s="298"/>
      <c r="K2" s="298"/>
      <c r="L2" s="299"/>
    </row>
    <row r="3" spans="1:16" s="300" customFormat="1" ht="17.100000000000001" customHeight="1">
      <c r="A3" s="1161" t="str">
        <f>'Marketing Summary'!A3</f>
        <v>JANUARY 1, 2027 - DECEMBER 31, 2027</v>
      </c>
      <c r="B3" s="1161"/>
      <c r="C3" s="1161"/>
      <c r="D3" s="1161"/>
      <c r="E3" s="889"/>
      <c r="F3" s="298"/>
      <c r="G3" s="298"/>
      <c r="H3" s="298"/>
      <c r="I3" s="298"/>
      <c r="J3" s="298"/>
      <c r="K3" s="298"/>
      <c r="L3" s="299"/>
    </row>
    <row r="4" spans="1:16" s="268" customFormat="1" ht="20.100000000000001" customHeight="1">
      <c r="A4" s="374" t="s">
        <v>297</v>
      </c>
      <c r="B4" s="263"/>
      <c r="C4" s="322" t="s">
        <v>7</v>
      </c>
      <c r="D4" s="478" t="s">
        <v>36</v>
      </c>
      <c r="F4" s="1003" t="s">
        <v>8</v>
      </c>
      <c r="G4" s="1005"/>
      <c r="I4" s="1003" t="s">
        <v>10</v>
      </c>
      <c r="J4" s="1005"/>
      <c r="L4" s="1003" t="s">
        <v>11</v>
      </c>
      <c r="M4" s="1005"/>
      <c r="O4" s="1003" t="s">
        <v>9</v>
      </c>
      <c r="P4" s="1005"/>
    </row>
    <row r="5" spans="1:16" s="268" customFormat="1" ht="20.100000000000001" customHeight="1">
      <c r="A5" s="378" t="s">
        <v>5</v>
      </c>
      <c r="B5" s="263"/>
      <c r="C5" s="379" t="s">
        <v>37</v>
      </c>
      <c r="D5" s="412" t="s">
        <v>37</v>
      </c>
      <c r="F5" s="1266" t="s">
        <v>37</v>
      </c>
      <c r="G5" s="1267"/>
      <c r="I5" s="1266" t="s">
        <v>37</v>
      </c>
      <c r="J5" s="1267"/>
      <c r="L5" s="1266" t="s">
        <v>37</v>
      </c>
      <c r="M5" s="1267"/>
      <c r="O5" s="1266" t="s">
        <v>37</v>
      </c>
      <c r="P5" s="1267"/>
    </row>
    <row r="6" spans="1:16" s="358" customFormat="1" ht="15" customHeight="1">
      <c r="A6" s="553" t="s">
        <v>499</v>
      </c>
      <c r="B6" s="631"/>
      <c r="C6" s="986"/>
      <c r="D6" s="987"/>
      <c r="F6" s="986"/>
      <c r="G6" s="987"/>
      <c r="I6" s="986"/>
      <c r="J6" s="987"/>
      <c r="L6" s="986"/>
      <c r="M6" s="987"/>
      <c r="O6" s="986"/>
      <c r="P6" s="987"/>
    </row>
    <row r="7" spans="1:16" s="358" customFormat="1" ht="15" customHeight="1">
      <c r="A7" s="796" t="s">
        <v>500</v>
      </c>
      <c r="B7" s="631"/>
      <c r="C7" s="1275"/>
      <c r="D7" s="1276"/>
      <c r="F7" s="1275"/>
      <c r="G7" s="1276"/>
      <c r="I7" s="1275"/>
      <c r="J7" s="1276"/>
      <c r="L7" s="1275"/>
      <c r="M7" s="1276"/>
      <c r="O7" s="1275"/>
      <c r="P7" s="1276"/>
    </row>
    <row r="8" spans="1:16" s="358" customFormat="1" ht="15" customHeight="1">
      <c r="A8" s="796" t="s">
        <v>501</v>
      </c>
      <c r="B8" s="631"/>
      <c r="C8" s="1275"/>
      <c r="D8" s="1276"/>
      <c r="F8" s="1275"/>
      <c r="G8" s="1276"/>
      <c r="I8" s="1275"/>
      <c r="J8" s="1276"/>
      <c r="L8" s="1275"/>
      <c r="M8" s="1276"/>
      <c r="O8" s="1275"/>
      <c r="P8" s="1276"/>
    </row>
    <row r="9" spans="1:16" s="358" customFormat="1" ht="15">
      <c r="A9" s="796" t="s">
        <v>502</v>
      </c>
      <c r="B9" s="631"/>
      <c r="C9" s="1275"/>
      <c r="D9" s="1276"/>
      <c r="F9" s="1275"/>
      <c r="G9" s="1276"/>
      <c r="I9" s="1275"/>
      <c r="J9" s="1276"/>
      <c r="L9" s="1275"/>
      <c r="M9" s="1276"/>
      <c r="O9" s="1275"/>
      <c r="P9" s="1276"/>
    </row>
    <row r="10" spans="1:16" s="358" customFormat="1" ht="15" customHeight="1">
      <c r="A10" s="799" t="s">
        <v>503</v>
      </c>
      <c r="B10" s="631"/>
      <c r="C10" s="1275"/>
      <c r="D10" s="1276"/>
      <c r="F10" s="1275"/>
      <c r="G10" s="1276"/>
      <c r="I10" s="1275"/>
      <c r="J10" s="1276"/>
      <c r="L10" s="1275"/>
      <c r="M10" s="1276"/>
      <c r="O10" s="1275"/>
      <c r="P10" s="1276"/>
    </row>
    <row r="11" spans="1:16" s="358" customFormat="1" ht="15">
      <c r="A11" s="553" t="s">
        <v>504</v>
      </c>
      <c r="B11" s="631"/>
      <c r="C11" s="986"/>
      <c r="D11" s="987"/>
      <c r="F11" s="986"/>
      <c r="G11" s="987"/>
      <c r="I11" s="986"/>
      <c r="J11" s="987"/>
      <c r="L11" s="986"/>
      <c r="M11" s="987"/>
      <c r="O11" s="986"/>
      <c r="P11" s="987"/>
    </row>
    <row r="12" spans="1:16" s="358" customFormat="1" ht="15">
      <c r="A12" s="796" t="s">
        <v>301</v>
      </c>
      <c r="B12" s="631"/>
      <c r="C12" s="1320"/>
      <c r="D12" s="1321"/>
      <c r="F12" s="1320"/>
      <c r="G12" s="1321"/>
      <c r="I12" s="1320"/>
      <c r="J12" s="1321"/>
      <c r="L12" s="1320"/>
      <c r="M12" s="1321"/>
      <c r="O12" s="1320"/>
      <c r="P12" s="1321"/>
    </row>
    <row r="13" spans="1:16" s="358" customFormat="1" ht="15" customHeight="1">
      <c r="A13" s="796" t="s">
        <v>337</v>
      </c>
      <c r="B13" s="631"/>
      <c r="C13" s="1320"/>
      <c r="D13" s="1321"/>
      <c r="F13" s="1320"/>
      <c r="G13" s="1321"/>
      <c r="I13" s="1320"/>
      <c r="J13" s="1321"/>
      <c r="L13" s="1320"/>
      <c r="M13" s="1321"/>
      <c r="O13" s="1320"/>
      <c r="P13" s="1321"/>
    </row>
    <row r="14" spans="1:16" s="358" customFormat="1" ht="15" customHeight="1">
      <c r="A14" s="553" t="s">
        <v>505</v>
      </c>
      <c r="B14" s="631"/>
      <c r="C14" s="986"/>
      <c r="D14" s="987"/>
      <c r="F14" s="986"/>
      <c r="G14" s="987"/>
      <c r="I14" s="986"/>
      <c r="J14" s="987"/>
      <c r="L14" s="986"/>
      <c r="M14" s="987"/>
      <c r="O14" s="986"/>
      <c r="P14" s="987"/>
    </row>
    <row r="15" spans="1:16" s="358" customFormat="1" ht="15" customHeight="1">
      <c r="A15" s="796" t="s">
        <v>506</v>
      </c>
      <c r="B15" s="631"/>
      <c r="C15" s="1151"/>
      <c r="D15" s="1152"/>
      <c r="F15" s="1151"/>
      <c r="G15" s="1152"/>
      <c r="I15" s="1151"/>
      <c r="J15" s="1152"/>
      <c r="L15" s="1151"/>
      <c r="M15" s="1152"/>
      <c r="O15" s="1151"/>
      <c r="P15" s="1152"/>
    </row>
    <row r="16" spans="1:16" s="358" customFormat="1" ht="15" customHeight="1">
      <c r="A16" s="796" t="s">
        <v>507</v>
      </c>
      <c r="B16" s="631"/>
      <c r="C16" s="1151"/>
      <c r="D16" s="1152"/>
      <c r="F16" s="1151"/>
      <c r="G16" s="1152"/>
      <c r="I16" s="1151"/>
      <c r="J16" s="1152"/>
      <c r="L16" s="1151"/>
      <c r="M16" s="1152"/>
      <c r="O16" s="1151"/>
      <c r="P16" s="1152"/>
    </row>
    <row r="17" spans="1:16" s="358" customFormat="1" ht="15" customHeight="1">
      <c r="A17" s="796" t="s">
        <v>166</v>
      </c>
      <c r="B17" s="631"/>
      <c r="C17" s="1151"/>
      <c r="D17" s="1152"/>
      <c r="F17" s="1151"/>
      <c r="G17" s="1152"/>
      <c r="I17" s="1151"/>
      <c r="J17" s="1152"/>
      <c r="L17" s="1151"/>
      <c r="M17" s="1152"/>
      <c r="O17" s="1151"/>
      <c r="P17" s="1152"/>
    </row>
    <row r="18" spans="1:16" s="358" customFormat="1" ht="15" customHeight="1">
      <c r="A18" s="553" t="s">
        <v>79</v>
      </c>
      <c r="B18" s="631"/>
      <c r="C18" s="858" t="s">
        <v>7</v>
      </c>
      <c r="D18" s="858" t="s">
        <v>36</v>
      </c>
      <c r="F18" s="1317"/>
      <c r="G18" s="1318"/>
      <c r="I18" s="1317"/>
      <c r="J18" s="1318"/>
      <c r="L18" s="1317"/>
      <c r="M18" s="1318"/>
      <c r="O18" s="1317"/>
      <c r="P18" s="1318"/>
    </row>
    <row r="19" spans="1:16" s="358" customFormat="1" ht="15" customHeight="1">
      <c r="A19" s="891" t="s">
        <v>75</v>
      </c>
      <c r="B19" s="632"/>
      <c r="C19" s="956"/>
      <c r="D19" s="956"/>
      <c r="F19" s="1315"/>
      <c r="G19" s="1316"/>
      <c r="I19" s="1315"/>
      <c r="J19" s="1316"/>
      <c r="L19" s="1315"/>
      <c r="M19" s="1316"/>
      <c r="O19" s="1315"/>
      <c r="P19" s="1316"/>
    </row>
    <row r="20" spans="1:16" s="358" customFormat="1" ht="15" customHeight="1">
      <c r="A20" s="813" t="s">
        <v>338</v>
      </c>
      <c r="B20" s="627"/>
      <c r="C20" s="956"/>
      <c r="D20" s="956"/>
      <c r="F20" s="1315"/>
      <c r="G20" s="1316"/>
      <c r="I20" s="1315"/>
      <c r="J20" s="1316"/>
      <c r="L20" s="1315"/>
      <c r="M20" s="1316"/>
      <c r="O20" s="1315"/>
      <c r="P20" s="1316"/>
    </row>
    <row r="21" spans="1:16" s="358" customFormat="1" ht="15" customHeight="1">
      <c r="A21" s="814" t="s">
        <v>339</v>
      </c>
      <c r="B21" s="631"/>
      <c r="C21" s="956"/>
      <c r="D21" s="956"/>
      <c r="F21" s="1315"/>
      <c r="G21" s="1316"/>
      <c r="I21" s="1315"/>
      <c r="J21" s="1316"/>
      <c r="L21" s="1315"/>
      <c r="M21" s="1316"/>
      <c r="O21" s="1315"/>
      <c r="P21" s="1316"/>
    </row>
    <row r="22" spans="1:16" s="358" customFormat="1" ht="15" customHeight="1">
      <c r="A22" s="814" t="s">
        <v>173</v>
      </c>
      <c r="B22" s="631"/>
      <c r="C22" s="956"/>
      <c r="D22" s="956"/>
      <c r="F22" s="1315"/>
      <c r="G22" s="1316"/>
      <c r="I22" s="1315"/>
      <c r="J22" s="1316"/>
      <c r="L22" s="1315"/>
      <c r="M22" s="1316"/>
      <c r="O22" s="1315"/>
      <c r="P22" s="1316"/>
    </row>
    <row r="23" spans="1:16" s="358" customFormat="1" ht="15" hidden="1" customHeight="1">
      <c r="A23" s="553" t="s">
        <v>340</v>
      </c>
      <c r="B23" s="631"/>
      <c r="C23" s="890"/>
      <c r="D23" s="890"/>
    </row>
    <row r="24" spans="1:16" s="358" customFormat="1" ht="15" hidden="1" customHeight="1">
      <c r="A24" s="891" t="s">
        <v>341</v>
      </c>
      <c r="B24" s="632"/>
      <c r="C24" s="892"/>
      <c r="D24" s="893"/>
    </row>
    <row r="25" spans="1:16" s="358" customFormat="1" ht="15" hidden="1" customHeight="1">
      <c r="A25" s="813" t="s">
        <v>342</v>
      </c>
      <c r="B25" s="627"/>
      <c r="C25" s="665"/>
      <c r="D25" s="893"/>
    </row>
    <row r="26" spans="1:16" s="358" customFormat="1" ht="15" hidden="1">
      <c r="A26" s="814" t="s">
        <v>252</v>
      </c>
      <c r="B26" s="631"/>
      <c r="C26" s="894"/>
      <c r="D26" s="895"/>
    </row>
    <row r="27" spans="1:16" s="358" customFormat="1" ht="15" hidden="1" customHeight="1">
      <c r="A27" s="814" t="s">
        <v>166</v>
      </c>
      <c r="B27" s="631"/>
      <c r="C27" s="665"/>
      <c r="D27" s="893"/>
    </row>
    <row r="28" spans="1:16" s="358" customFormat="1" ht="15" hidden="1" customHeight="1">
      <c r="A28" s="814" t="s">
        <v>260</v>
      </c>
      <c r="B28" s="631"/>
      <c r="C28" s="665"/>
      <c r="D28" s="893"/>
    </row>
    <row r="29" spans="1:16" s="358" customFormat="1" ht="15" hidden="1">
      <c r="A29" s="553" t="s">
        <v>343</v>
      </c>
      <c r="B29" s="631"/>
      <c r="C29" s="890"/>
      <c r="D29" s="890"/>
    </row>
    <row r="30" spans="1:16" s="358" customFormat="1" ht="15" hidden="1">
      <c r="A30" s="850" t="s">
        <v>344</v>
      </c>
      <c r="B30" s="896"/>
      <c r="C30" s="897"/>
      <c r="D30" s="898"/>
    </row>
    <row r="31" spans="1:16" s="358" customFormat="1" ht="15" hidden="1">
      <c r="A31" s="850" t="s">
        <v>345</v>
      </c>
      <c r="B31" s="896"/>
      <c r="C31" s="898"/>
      <c r="D31" s="898"/>
    </row>
    <row r="32" spans="1:16">
      <c r="D32" s="320"/>
    </row>
    <row r="33" spans="1:16" ht="25.5" customHeight="1">
      <c r="A33" s="1319" t="s">
        <v>17</v>
      </c>
      <c r="B33" s="1319"/>
      <c r="C33" s="1319"/>
      <c r="D33" s="1319"/>
      <c r="E33" s="1319"/>
      <c r="F33" s="1319"/>
      <c r="G33" s="1319"/>
      <c r="H33" s="1319"/>
      <c r="I33" s="1319"/>
      <c r="J33" s="1319"/>
      <c r="K33" s="1319"/>
      <c r="L33" s="1319"/>
      <c r="M33" s="1319"/>
      <c r="N33" s="1319"/>
      <c r="O33" s="1319"/>
      <c r="P33" s="1319"/>
    </row>
  </sheetData>
  <mergeCells count="92">
    <mergeCell ref="I5:J5"/>
    <mergeCell ref="L5:M5"/>
    <mergeCell ref="O5:P5"/>
    <mergeCell ref="A33:P33"/>
    <mergeCell ref="A1:P1"/>
    <mergeCell ref="O18:P18"/>
    <mergeCell ref="O19:P19"/>
    <mergeCell ref="O20:P20"/>
    <mergeCell ref="O21:P21"/>
    <mergeCell ref="O22:P22"/>
    <mergeCell ref="F4:G4"/>
    <mergeCell ref="I4:J4"/>
    <mergeCell ref="L4:M4"/>
    <mergeCell ref="O4:P4"/>
    <mergeCell ref="F5:G5"/>
    <mergeCell ref="O12:P12"/>
    <mergeCell ref="O6:P6"/>
    <mergeCell ref="O7:P7"/>
    <mergeCell ref="O8:P8"/>
    <mergeCell ref="O9:P9"/>
    <mergeCell ref="O10:P10"/>
    <mergeCell ref="O11:P11"/>
    <mergeCell ref="L17:M17"/>
    <mergeCell ref="L18:M18"/>
    <mergeCell ref="L19:M19"/>
    <mergeCell ref="L20:M20"/>
    <mergeCell ref="O13:P13"/>
    <mergeCell ref="O14:P14"/>
    <mergeCell ref="O15:P15"/>
    <mergeCell ref="O16:P16"/>
    <mergeCell ref="O17:P17"/>
    <mergeCell ref="L21:M21"/>
    <mergeCell ref="L22:M22"/>
    <mergeCell ref="L11:M11"/>
    <mergeCell ref="L12:M12"/>
    <mergeCell ref="L13:M13"/>
    <mergeCell ref="L14:M14"/>
    <mergeCell ref="L15:M15"/>
    <mergeCell ref="L16:M16"/>
    <mergeCell ref="I18:J18"/>
    <mergeCell ref="I19:J19"/>
    <mergeCell ref="I20:J20"/>
    <mergeCell ref="I21:J21"/>
    <mergeCell ref="I22:J22"/>
    <mergeCell ref="L6:M6"/>
    <mergeCell ref="L7:M7"/>
    <mergeCell ref="L8:M8"/>
    <mergeCell ref="L9:M9"/>
    <mergeCell ref="L10:M10"/>
    <mergeCell ref="I17:J17"/>
    <mergeCell ref="I6:J6"/>
    <mergeCell ref="I7:J7"/>
    <mergeCell ref="I8:J8"/>
    <mergeCell ref="I9:J9"/>
    <mergeCell ref="I10:J10"/>
    <mergeCell ref="I11:J11"/>
    <mergeCell ref="I12:J12"/>
    <mergeCell ref="I13:J13"/>
    <mergeCell ref="I14:J14"/>
    <mergeCell ref="I15:J15"/>
    <mergeCell ref="I16:J16"/>
    <mergeCell ref="F22:G22"/>
    <mergeCell ref="F11:G11"/>
    <mergeCell ref="F12:G12"/>
    <mergeCell ref="F13:G13"/>
    <mergeCell ref="F14:G14"/>
    <mergeCell ref="F15:G15"/>
    <mergeCell ref="F16:G16"/>
    <mergeCell ref="F17:G17"/>
    <mergeCell ref="F18:G18"/>
    <mergeCell ref="F19:G19"/>
    <mergeCell ref="F20:G20"/>
    <mergeCell ref="F21:G21"/>
    <mergeCell ref="F6:G6"/>
    <mergeCell ref="F7:G7"/>
    <mergeCell ref="F8:G8"/>
    <mergeCell ref="F9:G9"/>
    <mergeCell ref="F10:G10"/>
    <mergeCell ref="C17:D17"/>
    <mergeCell ref="A2:D2"/>
    <mergeCell ref="A3:D3"/>
    <mergeCell ref="C7:D7"/>
    <mergeCell ref="C8:D8"/>
    <mergeCell ref="C9:D9"/>
    <mergeCell ref="C10:D10"/>
    <mergeCell ref="C6:D6"/>
    <mergeCell ref="C11:D11"/>
    <mergeCell ref="C14:D14"/>
    <mergeCell ref="C12:D12"/>
    <mergeCell ref="C13:D13"/>
    <mergeCell ref="C15:D15"/>
    <mergeCell ref="C16:D16"/>
  </mergeCells>
  <printOptions horizontalCentered="1" verticalCentered="1"/>
  <pageMargins left="0" right="0" top="0" bottom="0" header="0" footer="0"/>
  <pageSetup paperSize="5" scale="85" orientation="landscape" r:id="rId1"/>
  <headerFooter scaleWithDoc="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793A-DE59-41D0-98D6-1DAD7F7F6A1D}">
  <sheetPr>
    <pageSetUpPr fitToPage="1"/>
  </sheetPr>
  <dimension ref="A1:J26"/>
  <sheetViews>
    <sheetView showGridLines="0" view="pageBreakPreview" zoomScaleNormal="106" zoomScaleSheetLayoutView="100" workbookViewId="0">
      <selection activeCell="C6" sqref="C6:E6"/>
    </sheetView>
  </sheetViews>
  <sheetFormatPr defaultColWidth="9.140625" defaultRowHeight="12.75"/>
  <cols>
    <col min="1" max="1" width="48.5703125" style="261" customWidth="1"/>
    <col min="2" max="2" width="2.42578125" style="261" customWidth="1"/>
    <col min="3" max="4" width="20.42578125" style="261" customWidth="1"/>
    <col min="5" max="16384" width="9.140625" style="261"/>
  </cols>
  <sheetData>
    <row r="1" spans="1:10" ht="22.5">
      <c r="A1" s="1322" t="s">
        <v>370</v>
      </c>
      <c r="B1" s="1322"/>
      <c r="C1" s="1322"/>
      <c r="D1" s="1322"/>
    </row>
    <row r="2" spans="1:10" s="300" customFormat="1" ht="17.100000000000001" customHeight="1">
      <c r="A2" s="1161" t="str">
        <f>'Marketing Summary'!A2</f>
        <v>HENDRY COUNTY SCHOOL DISTRICT</v>
      </c>
      <c r="B2" s="1161"/>
      <c r="C2" s="1161"/>
      <c r="D2" s="1161"/>
      <c r="E2" s="298"/>
      <c r="F2" s="298"/>
      <c r="G2" s="298"/>
      <c r="H2" s="298"/>
      <c r="I2" s="298"/>
      <c r="J2" s="299"/>
    </row>
    <row r="3" spans="1:10" s="300" customFormat="1" ht="17.100000000000001" customHeight="1">
      <c r="A3" s="1161" t="str">
        <f>'Marketing Summary'!A3</f>
        <v>JANUARY 1, 2027 - DECEMBER 31, 2027</v>
      </c>
      <c r="B3" s="1161"/>
      <c r="C3" s="1161"/>
      <c r="D3" s="1161"/>
      <c r="E3" s="298"/>
      <c r="F3" s="298"/>
      <c r="G3" s="298"/>
      <c r="H3" s="298"/>
      <c r="I3" s="298"/>
      <c r="J3" s="299"/>
    </row>
    <row r="4" spans="1:10" s="268" customFormat="1" ht="15.75">
      <c r="A4" s="374" t="s">
        <v>370</v>
      </c>
      <c r="B4" s="263"/>
      <c r="C4" s="911" t="s">
        <v>7</v>
      </c>
      <c r="D4" s="912" t="s">
        <v>36</v>
      </c>
    </row>
    <row r="5" spans="1:10" s="268" customFormat="1" ht="20.100000000000001" customHeight="1">
      <c r="A5" s="378" t="s">
        <v>5</v>
      </c>
      <c r="B5" s="263"/>
      <c r="C5" s="913" t="s">
        <v>37</v>
      </c>
      <c r="D5" s="341" t="s">
        <v>37</v>
      </c>
    </row>
    <row r="6" spans="1:10" s="358" customFormat="1" ht="15" customHeight="1">
      <c r="A6" s="553" t="s">
        <v>306</v>
      </c>
      <c r="B6" s="631"/>
      <c r="C6" s="910"/>
      <c r="D6" s="910"/>
    </row>
    <row r="7" spans="1:10" s="358" customFormat="1" ht="15">
      <c r="A7" s="796" t="s">
        <v>308</v>
      </c>
      <c r="B7" s="631"/>
      <c r="C7" s="856"/>
      <c r="D7" s="857"/>
    </row>
    <row r="8" spans="1:10" s="358" customFormat="1" ht="15">
      <c r="A8" s="796" t="s">
        <v>371</v>
      </c>
      <c r="B8" s="631"/>
      <c r="C8" s="856"/>
      <c r="D8" s="856"/>
    </row>
    <row r="9" spans="1:10" s="358" customFormat="1" ht="15">
      <c r="A9" s="796" t="s">
        <v>372</v>
      </c>
      <c r="B9" s="631"/>
      <c r="C9" s="856"/>
      <c r="D9" s="856"/>
    </row>
    <row r="10" spans="1:10" s="358" customFormat="1" ht="15" customHeight="1">
      <c r="A10" s="553" t="s">
        <v>340</v>
      </c>
      <c r="B10" s="631"/>
      <c r="C10" s="890"/>
      <c r="D10" s="890"/>
    </row>
    <row r="11" spans="1:10" s="358" customFormat="1" ht="15">
      <c r="A11" s="796" t="s">
        <v>373</v>
      </c>
      <c r="B11" s="631"/>
      <c r="C11" s="872"/>
      <c r="D11" s="872"/>
    </row>
    <row r="12" spans="1:10" s="358" customFormat="1" ht="15">
      <c r="A12" s="796" t="s">
        <v>287</v>
      </c>
      <c r="B12" s="631"/>
      <c r="C12" s="872"/>
      <c r="D12" s="872"/>
    </row>
    <row r="13" spans="1:10" s="358" customFormat="1" ht="15" customHeight="1">
      <c r="A13" s="796" t="s">
        <v>374</v>
      </c>
      <c r="B13" s="631"/>
      <c r="C13" s="872"/>
      <c r="D13" s="872"/>
    </row>
    <row r="14" spans="1:10" s="358" customFormat="1" ht="15" customHeight="1">
      <c r="A14" s="799" t="s">
        <v>375</v>
      </c>
      <c r="B14" s="631"/>
      <c r="C14" s="872"/>
      <c r="D14" s="692"/>
    </row>
    <row r="15" spans="1:10" s="358" customFormat="1" ht="15" customHeight="1">
      <c r="A15" s="796" t="s">
        <v>260</v>
      </c>
      <c r="B15" s="631"/>
      <c r="C15" s="872"/>
      <c r="D15" s="872"/>
    </row>
    <row r="16" spans="1:10" s="358" customFormat="1" ht="15" customHeight="1">
      <c r="A16" s="799" t="s">
        <v>166</v>
      </c>
      <c r="B16" s="631"/>
      <c r="C16" s="903"/>
      <c r="D16" s="903"/>
    </row>
    <row r="17" spans="1:4" s="358" customFormat="1" ht="15" customHeight="1">
      <c r="A17" s="553" t="s">
        <v>79</v>
      </c>
      <c r="B17" s="631"/>
      <c r="C17" s="890"/>
      <c r="D17" s="890"/>
    </row>
    <row r="18" spans="1:4" s="358" customFormat="1" ht="15" customHeight="1">
      <c r="A18" s="796" t="s">
        <v>376</v>
      </c>
      <c r="B18" s="631"/>
      <c r="C18" s="872"/>
      <c r="D18" s="903"/>
    </row>
    <row r="19" spans="1:4" s="358" customFormat="1" ht="15">
      <c r="A19" s="799" t="s">
        <v>338</v>
      </c>
      <c r="B19" s="631"/>
      <c r="C19" s="872"/>
      <c r="D19" s="872"/>
    </row>
    <row r="20" spans="1:4" s="358" customFormat="1" ht="15" customHeight="1">
      <c r="A20" s="796" t="s">
        <v>339</v>
      </c>
      <c r="B20" s="631"/>
      <c r="C20" s="872"/>
      <c r="D20" s="872"/>
    </row>
    <row r="21" spans="1:4" s="358" customFormat="1" ht="15">
      <c r="A21" s="796" t="s">
        <v>173</v>
      </c>
      <c r="B21" s="631"/>
      <c r="C21" s="903"/>
      <c r="D21" s="872"/>
    </row>
    <row r="22" spans="1:4" s="358" customFormat="1" ht="15" hidden="1" customHeight="1">
      <c r="A22" s="553" t="s">
        <v>343</v>
      </c>
      <c r="B22" s="631"/>
      <c r="C22" s="890"/>
      <c r="D22" s="890"/>
    </row>
    <row r="23" spans="1:4" s="358" customFormat="1" ht="15" hidden="1" customHeight="1">
      <c r="A23" s="796" t="s">
        <v>344</v>
      </c>
      <c r="B23" s="631"/>
      <c r="C23" s="903"/>
      <c r="D23" s="903"/>
    </row>
    <row r="24" spans="1:4" s="358" customFormat="1" ht="15" hidden="1">
      <c r="A24" s="796" t="s">
        <v>345</v>
      </c>
      <c r="B24" s="631"/>
      <c r="C24" s="856"/>
      <c r="D24" s="856"/>
    </row>
    <row r="25" spans="1:4" s="358" customFormat="1">
      <c r="A25" s="538"/>
      <c r="B25" s="261"/>
      <c r="C25" s="539"/>
      <c r="D25" s="539"/>
    </row>
    <row r="26" spans="1:4" ht="23.25" customHeight="1">
      <c r="A26" s="1319" t="s">
        <v>17</v>
      </c>
      <c r="B26" s="1319"/>
      <c r="C26" s="1319"/>
      <c r="D26" s="1319"/>
    </row>
  </sheetData>
  <mergeCells count="4">
    <mergeCell ref="A26:D26"/>
    <mergeCell ref="A1:D1"/>
    <mergeCell ref="A2:D2"/>
    <mergeCell ref="A3:D3"/>
  </mergeCells>
  <printOptions horizontalCentered="1" verticalCentered="1"/>
  <pageMargins left="0" right="0" top="0" bottom="0" header="0" footer="0"/>
  <pageSetup paperSize="5" orientation="landscape" r:id="rId1"/>
  <headerFooter scaleWithDoc="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BDD2-B8C3-4E53-AD9A-F899D3007152}">
  <sheetPr>
    <pageSetUpPr fitToPage="1"/>
  </sheetPr>
  <dimension ref="A1:E27"/>
  <sheetViews>
    <sheetView showGridLines="0" view="pageBreakPreview" zoomScaleNormal="106" zoomScaleSheetLayoutView="100" workbookViewId="0">
      <selection sqref="A1:D1"/>
    </sheetView>
  </sheetViews>
  <sheetFormatPr defaultColWidth="9.140625" defaultRowHeight="12.75"/>
  <cols>
    <col min="1" max="1" width="48.5703125" style="261" customWidth="1"/>
    <col min="2" max="2" width="2.42578125" style="261" customWidth="1"/>
    <col min="3" max="4" width="20.42578125" style="261" customWidth="1"/>
    <col min="5" max="16384" width="9.140625" style="261"/>
  </cols>
  <sheetData>
    <row r="1" spans="1:5" ht="43.5" customHeight="1">
      <c r="A1" s="1331" t="s">
        <v>377</v>
      </c>
      <c r="B1" s="1331"/>
      <c r="C1" s="1331"/>
      <c r="D1" s="1331"/>
      <c r="E1" s="411"/>
    </row>
    <row r="2" spans="1:5" s="268" customFormat="1" ht="20.100000000000001" customHeight="1">
      <c r="A2" s="374" t="s">
        <v>377</v>
      </c>
      <c r="B2" s="263"/>
      <c r="C2" s="404" t="s">
        <v>37</v>
      </c>
      <c r="D2" s="404" t="s">
        <v>37</v>
      </c>
    </row>
    <row r="3" spans="1:5" s="268" customFormat="1" ht="20.100000000000001" customHeight="1">
      <c r="A3" s="378" t="s">
        <v>305</v>
      </c>
      <c r="B3" s="263"/>
      <c r="C3" s="380" t="s">
        <v>7</v>
      </c>
      <c r="D3" s="412" t="s">
        <v>8</v>
      </c>
    </row>
    <row r="4" spans="1:5" s="358" customFormat="1" ht="15" customHeight="1">
      <c r="A4" s="326" t="s">
        <v>306</v>
      </c>
      <c r="B4" s="261"/>
      <c r="C4" s="405"/>
      <c r="D4" s="413"/>
    </row>
    <row r="5" spans="1:5" s="358" customFormat="1" ht="15" customHeight="1">
      <c r="A5" s="414" t="s">
        <v>378</v>
      </c>
      <c r="B5" s="261"/>
      <c r="C5" s="530"/>
      <c r="D5" s="530"/>
    </row>
    <row r="6" spans="1:5" s="358" customFormat="1">
      <c r="A6" s="416" t="s">
        <v>348</v>
      </c>
      <c r="B6" s="261"/>
      <c r="C6" s="531"/>
      <c r="D6" s="532"/>
    </row>
    <row r="7" spans="1:5" s="358" customFormat="1">
      <c r="A7" s="416" t="s">
        <v>379</v>
      </c>
      <c r="B7" s="261"/>
      <c r="C7" s="532"/>
      <c r="D7" s="532"/>
    </row>
    <row r="8" spans="1:5" s="358" customFormat="1" ht="15" customHeight="1">
      <c r="A8" s="417" t="s">
        <v>380</v>
      </c>
      <c r="B8" s="261"/>
      <c r="C8" s="532"/>
      <c r="D8" s="532"/>
    </row>
    <row r="9" spans="1:5" s="358" customFormat="1">
      <c r="A9" s="416" t="s">
        <v>260</v>
      </c>
      <c r="B9" s="261"/>
      <c r="C9" s="532"/>
      <c r="D9" s="532"/>
    </row>
    <row r="10" spans="1:5" s="358" customFormat="1">
      <c r="A10" s="416" t="s">
        <v>368</v>
      </c>
      <c r="B10" s="261"/>
      <c r="C10" s="532"/>
      <c r="D10" s="532"/>
    </row>
    <row r="11" spans="1:5" s="358" customFormat="1" ht="15" customHeight="1">
      <c r="A11" s="416" t="s">
        <v>381</v>
      </c>
      <c r="B11" s="261"/>
      <c r="C11" s="532"/>
      <c r="D11" s="532"/>
    </row>
    <row r="12" spans="1:5" s="358" customFormat="1" ht="15" customHeight="1">
      <c r="A12" s="417" t="s">
        <v>382</v>
      </c>
      <c r="B12" s="261"/>
      <c r="C12" s="532"/>
      <c r="D12" s="532"/>
    </row>
    <row r="13" spans="1:5" s="358" customFormat="1" ht="15" customHeight="1">
      <c r="A13" s="416" t="s">
        <v>383</v>
      </c>
      <c r="B13" s="261"/>
      <c r="C13" s="532"/>
      <c r="D13" s="532"/>
    </row>
    <row r="14" spans="1:5" s="358" customFormat="1" ht="15" customHeight="1">
      <c r="A14" s="416" t="s">
        <v>384</v>
      </c>
      <c r="B14" s="261"/>
      <c r="C14" s="418"/>
      <c r="D14" s="532"/>
    </row>
    <row r="15" spans="1:5" s="358" customFormat="1" ht="15" customHeight="1">
      <c r="A15" s="416" t="s">
        <v>367</v>
      </c>
      <c r="B15" s="261"/>
      <c r="C15" s="532"/>
      <c r="D15" s="532"/>
    </row>
    <row r="16" spans="1:5" s="358" customFormat="1">
      <c r="A16" s="326" t="s">
        <v>79</v>
      </c>
      <c r="B16" s="261"/>
      <c r="C16" s="420"/>
      <c r="D16" s="420"/>
    </row>
    <row r="17" spans="1:4" s="358" customFormat="1" ht="15" customHeight="1">
      <c r="A17" s="533" t="s">
        <v>369</v>
      </c>
      <c r="B17" s="261"/>
      <c r="C17" s="532"/>
      <c r="D17" s="532"/>
    </row>
    <row r="18" spans="1:4" s="358" customFormat="1">
      <c r="A18" s="534"/>
      <c r="B18" s="261"/>
      <c r="C18" s="532"/>
      <c r="D18" s="532"/>
    </row>
    <row r="19" spans="1:4" s="358" customFormat="1">
      <c r="A19" s="535"/>
      <c r="B19" s="261"/>
      <c r="C19" s="532"/>
      <c r="D19" s="532"/>
    </row>
    <row r="20" spans="1:4" s="358" customFormat="1">
      <c r="A20" s="535"/>
      <c r="B20" s="261"/>
      <c r="C20" s="532"/>
      <c r="D20" s="532"/>
    </row>
    <row r="21" spans="1:4" s="358" customFormat="1" ht="15" customHeight="1">
      <c r="A21" s="416"/>
      <c r="B21" s="261"/>
      <c r="C21" s="532"/>
      <c r="D21" s="532"/>
    </row>
    <row r="22" spans="1:4" s="358" customFormat="1">
      <c r="A22" s="417"/>
      <c r="B22" s="261"/>
      <c r="C22" s="532"/>
      <c r="D22" s="532"/>
    </row>
    <row r="23" spans="1:4" s="358" customFormat="1">
      <c r="A23" s="314" t="s">
        <v>343</v>
      </c>
      <c r="B23" s="261"/>
      <c r="C23" s="407"/>
      <c r="D23" s="407"/>
    </row>
    <row r="24" spans="1:4" s="358" customFormat="1">
      <c r="A24" s="414" t="s">
        <v>344</v>
      </c>
      <c r="B24" s="536"/>
      <c r="C24" s="415"/>
      <c r="D24" s="415"/>
    </row>
    <row r="25" spans="1:4" s="358" customFormat="1">
      <c r="A25" s="419" t="s">
        <v>345</v>
      </c>
      <c r="B25" s="293"/>
      <c r="C25" s="537"/>
      <c r="D25" s="537"/>
    </row>
    <row r="27" spans="1:4" ht="25.5" customHeight="1">
      <c r="A27" s="1319" t="s">
        <v>17</v>
      </c>
      <c r="B27" s="1319"/>
      <c r="C27" s="1319"/>
      <c r="D27" s="1319"/>
    </row>
  </sheetData>
  <mergeCells count="2">
    <mergeCell ref="A27:D27"/>
    <mergeCell ref="A1:D1"/>
  </mergeCells>
  <printOptions horizontalCentered="1" verticalCentered="1"/>
  <pageMargins left="0" right="0" top="0" bottom="0" header="0" footer="0"/>
  <pageSetup paperSize="5" orientation="landscape" r:id="rId1"/>
  <headerFooter scaleWithDoc="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0E221-439A-41BA-90E8-5715F5B00C1A}">
  <sheetPr>
    <pageSetUpPr fitToPage="1"/>
  </sheetPr>
  <dimension ref="A1:I55"/>
  <sheetViews>
    <sheetView showGridLines="0" view="pageBreakPreview" zoomScaleNormal="100" zoomScaleSheetLayoutView="100" workbookViewId="0">
      <selection sqref="A1:G1"/>
    </sheetView>
  </sheetViews>
  <sheetFormatPr defaultColWidth="9.140625" defaultRowHeight="12.75"/>
  <cols>
    <col min="1" max="1" width="48.5703125" style="261" customWidth="1"/>
    <col min="2" max="2" width="4.5703125" style="261" customWidth="1"/>
    <col min="3" max="4" width="14.7109375" style="261" customWidth="1"/>
    <col min="5" max="5" width="3" style="261" customWidth="1"/>
    <col min="6" max="7" width="20.42578125" style="261" customWidth="1"/>
    <col min="8" max="16384" width="9.140625" style="269"/>
  </cols>
  <sheetData>
    <row r="1" spans="1:7" ht="43.5" customHeight="1">
      <c r="A1" s="1331" t="s">
        <v>385</v>
      </c>
      <c r="B1" s="1331"/>
      <c r="C1" s="1331"/>
      <c r="D1" s="1331"/>
      <c r="E1" s="1331"/>
      <c r="F1" s="1331"/>
      <c r="G1" s="1331"/>
    </row>
    <row r="2" spans="1:7" ht="15.75">
      <c r="A2" s="374" t="s">
        <v>385</v>
      </c>
      <c r="B2" s="263"/>
      <c r="C2" s="1003" t="s">
        <v>37</v>
      </c>
      <c r="D2" s="1005"/>
      <c r="E2" s="268"/>
      <c r="F2" s="404" t="s">
        <v>37</v>
      </c>
      <c r="G2" s="478" t="s">
        <v>37</v>
      </c>
    </row>
    <row r="3" spans="1:7" ht="15.75">
      <c r="A3" s="378" t="s">
        <v>386</v>
      </c>
      <c r="B3" s="263"/>
      <c r="C3" s="479" t="s">
        <v>22</v>
      </c>
      <c r="D3" s="480"/>
      <c r="E3" s="268"/>
      <c r="F3" s="380" t="s">
        <v>8</v>
      </c>
      <c r="G3" s="481" t="s">
        <v>10</v>
      </c>
    </row>
    <row r="4" spans="1:7">
      <c r="A4" s="326" t="s">
        <v>228</v>
      </c>
      <c r="C4" s="1335"/>
      <c r="D4" s="1336"/>
      <c r="E4" s="360"/>
      <c r="F4" s="405"/>
      <c r="G4" s="413"/>
    </row>
    <row r="5" spans="1:7">
      <c r="A5" s="414" t="s">
        <v>387</v>
      </c>
      <c r="C5" s="1337"/>
      <c r="D5" s="1338"/>
      <c r="E5" s="360"/>
      <c r="F5" s="483"/>
      <c r="G5" s="484"/>
    </row>
    <row r="6" spans="1:7">
      <c r="A6" s="416" t="s">
        <v>388</v>
      </c>
      <c r="C6" s="1341"/>
      <c r="D6" s="1342"/>
      <c r="E6" s="360"/>
      <c r="F6" s="486"/>
      <c r="G6" s="357"/>
    </row>
    <row r="7" spans="1:7">
      <c r="A7" s="326" t="s">
        <v>259</v>
      </c>
      <c r="C7" s="1335"/>
      <c r="D7" s="1336"/>
      <c r="E7" s="360"/>
      <c r="F7" s="405"/>
      <c r="G7" s="501"/>
    </row>
    <row r="8" spans="1:7">
      <c r="A8" s="416" t="s">
        <v>389</v>
      </c>
      <c r="C8" s="1341"/>
      <c r="D8" s="1342"/>
      <c r="E8" s="360"/>
      <c r="F8" s="502"/>
      <c r="G8" s="503"/>
    </row>
    <row r="9" spans="1:7">
      <c r="A9" s="346" t="s">
        <v>390</v>
      </c>
      <c r="C9" s="1344"/>
      <c r="D9" s="1345"/>
      <c r="E9" s="360"/>
      <c r="F9" s="504"/>
      <c r="G9" s="505"/>
    </row>
    <row r="10" spans="1:7" s="358" customFormat="1">
      <c r="A10" s="416" t="s">
        <v>55</v>
      </c>
      <c r="B10" s="261"/>
      <c r="C10" s="506"/>
      <c r="D10" s="507"/>
      <c r="E10" s="508"/>
      <c r="F10" s="509"/>
      <c r="G10" s="359"/>
    </row>
    <row r="11" spans="1:7" s="358" customFormat="1">
      <c r="A11" s="416" t="s">
        <v>182</v>
      </c>
      <c r="B11" s="261"/>
      <c r="C11" s="506"/>
      <c r="D11" s="507"/>
      <c r="E11" s="508"/>
      <c r="F11" s="509"/>
      <c r="G11" s="359"/>
    </row>
    <row r="12" spans="1:7" s="358" customFormat="1" ht="15" customHeight="1">
      <c r="A12" s="416" t="s">
        <v>391</v>
      </c>
      <c r="B12" s="261"/>
      <c r="C12" s="506"/>
      <c r="D12" s="507"/>
      <c r="E12" s="507"/>
      <c r="F12" s="509"/>
      <c r="G12" s="359"/>
    </row>
    <row r="13" spans="1:7" s="358" customFormat="1" ht="15" customHeight="1">
      <c r="A13" s="417" t="s">
        <v>392</v>
      </c>
      <c r="B13" s="261"/>
      <c r="C13" s="506"/>
      <c r="D13" s="507"/>
      <c r="E13" s="507"/>
      <c r="F13" s="509"/>
      <c r="G13" s="359"/>
    </row>
    <row r="14" spans="1:7" s="358" customFormat="1" ht="15" customHeight="1">
      <c r="A14" s="416" t="s">
        <v>393</v>
      </c>
      <c r="B14" s="261"/>
      <c r="C14" s="506"/>
      <c r="D14" s="507"/>
      <c r="E14" s="507"/>
      <c r="F14" s="509"/>
      <c r="G14" s="359"/>
    </row>
    <row r="15" spans="1:7" s="358" customFormat="1" ht="15" customHeight="1">
      <c r="A15" s="416" t="s">
        <v>394</v>
      </c>
      <c r="B15" s="261"/>
      <c r="C15" s="506"/>
      <c r="D15" s="507"/>
      <c r="E15" s="507"/>
      <c r="F15" s="509"/>
      <c r="G15" s="359"/>
    </row>
    <row r="16" spans="1:7" s="358" customFormat="1" ht="15" customHeight="1">
      <c r="A16" s="416" t="s">
        <v>395</v>
      </c>
      <c r="B16" s="261"/>
      <c r="C16" s="506"/>
      <c r="D16" s="510"/>
      <c r="E16" s="510"/>
      <c r="F16" s="509"/>
      <c r="G16" s="359"/>
    </row>
    <row r="17" spans="1:7" s="358" customFormat="1">
      <c r="A17" s="417" t="s">
        <v>396</v>
      </c>
      <c r="B17" s="261"/>
      <c r="C17" s="506"/>
      <c r="D17" s="507"/>
      <c r="E17" s="507"/>
      <c r="F17" s="509"/>
      <c r="G17" s="359"/>
    </row>
    <row r="18" spans="1:7" s="358" customFormat="1" ht="15" customHeight="1">
      <c r="A18" s="416" t="s">
        <v>397</v>
      </c>
      <c r="B18" s="261"/>
      <c r="C18" s="506"/>
      <c r="D18" s="507"/>
      <c r="E18" s="507"/>
      <c r="F18" s="509"/>
      <c r="G18" s="359"/>
    </row>
    <row r="19" spans="1:7" s="358" customFormat="1">
      <c r="A19" s="416" t="s">
        <v>398</v>
      </c>
      <c r="B19" s="261"/>
      <c r="C19" s="511"/>
      <c r="D19" s="507"/>
      <c r="E19" s="508"/>
      <c r="F19" s="509"/>
      <c r="G19" s="359"/>
    </row>
    <row r="20" spans="1:7" s="358" customFormat="1" ht="15" customHeight="1">
      <c r="A20" s="416" t="s">
        <v>399</v>
      </c>
      <c r="B20" s="261"/>
      <c r="C20" s="511"/>
      <c r="D20" s="507"/>
      <c r="E20" s="510"/>
      <c r="F20" s="509"/>
      <c r="G20" s="359"/>
    </row>
    <row r="21" spans="1:7" s="358" customFormat="1" ht="15" customHeight="1">
      <c r="A21" s="417" t="s">
        <v>309</v>
      </c>
      <c r="B21" s="261"/>
      <c r="C21" s="511"/>
      <c r="D21" s="510"/>
      <c r="E21" s="510"/>
      <c r="F21" s="509"/>
      <c r="G21" s="359"/>
    </row>
    <row r="22" spans="1:7">
      <c r="A22" s="346" t="s">
        <v>400</v>
      </c>
      <c r="C22" s="1339"/>
      <c r="D22" s="1340"/>
      <c r="E22" s="360"/>
      <c r="F22" s="512"/>
      <c r="G22" s="513"/>
    </row>
    <row r="23" spans="1:7">
      <c r="A23" s="346" t="s">
        <v>401</v>
      </c>
      <c r="C23" s="1339"/>
      <c r="D23" s="1340"/>
      <c r="E23" s="360"/>
      <c r="F23" s="512"/>
      <c r="G23" s="513"/>
    </row>
    <row r="24" spans="1:7">
      <c r="A24" s="346" t="s">
        <v>317</v>
      </c>
      <c r="C24" s="1339"/>
      <c r="D24" s="1340"/>
      <c r="E24" s="360"/>
      <c r="F24" s="512"/>
      <c r="G24" s="513"/>
    </row>
    <row r="25" spans="1:7" s="358" customFormat="1" ht="15" customHeight="1">
      <c r="A25" s="416" t="s">
        <v>62</v>
      </c>
      <c r="B25" s="261"/>
      <c r="C25" s="511"/>
      <c r="D25" s="507"/>
      <c r="E25" s="510"/>
      <c r="F25" s="509"/>
      <c r="G25" s="359"/>
    </row>
    <row r="26" spans="1:7" s="358" customFormat="1" ht="15" customHeight="1">
      <c r="A26" s="417" t="s">
        <v>402</v>
      </c>
      <c r="B26" s="261"/>
      <c r="C26" s="511"/>
      <c r="D26" s="510"/>
      <c r="E26" s="510"/>
      <c r="F26" s="509"/>
      <c r="G26" s="359"/>
    </row>
    <row r="27" spans="1:7">
      <c r="A27" s="346" t="s">
        <v>403</v>
      </c>
      <c r="C27" s="1339"/>
      <c r="D27" s="1340"/>
      <c r="E27" s="360"/>
      <c r="F27" s="512"/>
      <c r="G27" s="513"/>
    </row>
    <row r="28" spans="1:7">
      <c r="A28" s="346" t="s">
        <v>404</v>
      </c>
      <c r="C28" s="1339"/>
      <c r="D28" s="1340"/>
      <c r="E28" s="360"/>
      <c r="F28" s="512"/>
      <c r="G28" s="513"/>
    </row>
    <row r="29" spans="1:7">
      <c r="A29" s="346" t="s">
        <v>405</v>
      </c>
      <c r="C29" s="1339"/>
      <c r="D29" s="1340"/>
      <c r="E29" s="360"/>
      <c r="F29" s="512"/>
      <c r="G29" s="513"/>
    </row>
    <row r="30" spans="1:7">
      <c r="A30" s="346" t="s">
        <v>406</v>
      </c>
      <c r="C30" s="1339"/>
      <c r="D30" s="1340"/>
      <c r="E30" s="360"/>
      <c r="F30" s="512"/>
      <c r="G30" s="513"/>
    </row>
    <row r="31" spans="1:7" s="358" customFormat="1" ht="15" customHeight="1">
      <c r="A31" s="416" t="s">
        <v>407</v>
      </c>
      <c r="B31" s="261"/>
      <c r="C31" s="511"/>
      <c r="D31" s="507"/>
      <c r="E31" s="510"/>
      <c r="F31" s="509"/>
      <c r="G31" s="359"/>
    </row>
    <row r="32" spans="1:7" s="358" customFormat="1" ht="15" customHeight="1">
      <c r="A32" s="417" t="s">
        <v>408</v>
      </c>
      <c r="B32" s="261"/>
      <c r="C32" s="511"/>
      <c r="D32" s="510"/>
      <c r="E32" s="510"/>
      <c r="F32" s="509"/>
      <c r="G32" s="514"/>
    </row>
    <row r="33" spans="1:9">
      <c r="A33" s="326" t="s">
        <v>340</v>
      </c>
      <c r="C33" s="1335"/>
      <c r="D33" s="1336"/>
      <c r="E33" s="360"/>
      <c r="F33" s="405"/>
      <c r="G33" s="515"/>
    </row>
    <row r="34" spans="1:9">
      <c r="A34" s="516" t="s">
        <v>409</v>
      </c>
      <c r="C34" s="1337"/>
      <c r="D34" s="1338"/>
      <c r="E34" s="360"/>
      <c r="F34" s="483"/>
      <c r="G34" s="484"/>
    </row>
    <row r="35" spans="1:9">
      <c r="A35" s="517" t="s">
        <v>241</v>
      </c>
      <c r="C35" s="1339"/>
      <c r="D35" s="1340"/>
      <c r="E35" s="360"/>
      <c r="F35" s="487"/>
      <c r="G35" s="488"/>
    </row>
    <row r="36" spans="1:9">
      <c r="A36" s="517" t="s">
        <v>260</v>
      </c>
      <c r="C36" s="1339"/>
      <c r="D36" s="1340"/>
      <c r="E36" s="360"/>
      <c r="F36" s="487"/>
      <c r="G36" s="488"/>
    </row>
    <row r="37" spans="1:9">
      <c r="A37" s="518" t="s">
        <v>287</v>
      </c>
      <c r="C37" s="1341"/>
      <c r="D37" s="1342"/>
      <c r="E37" s="360"/>
      <c r="F37" s="519"/>
      <c r="G37" s="357"/>
    </row>
    <row r="38" spans="1:9" ht="6.75" customHeight="1">
      <c r="A38" s="353"/>
      <c r="C38" s="520"/>
      <c r="D38" s="520"/>
      <c r="E38" s="360"/>
      <c r="F38" s="521"/>
      <c r="G38" s="522"/>
    </row>
    <row r="39" spans="1:9" ht="15" customHeight="1">
      <c r="A39" s="324" t="s">
        <v>166</v>
      </c>
      <c r="B39" s="262"/>
      <c r="C39" s="1333"/>
      <c r="D39" s="1334"/>
      <c r="E39" s="262"/>
      <c r="F39" s="523"/>
      <c r="G39" s="524"/>
      <c r="H39" s="1343"/>
      <c r="I39" s="1343"/>
    </row>
    <row r="40" spans="1:9" ht="6" customHeight="1">
      <c r="A40" s="383"/>
      <c r="C40" s="406"/>
      <c r="D40" s="406"/>
      <c r="E40" s="358"/>
      <c r="F40" s="406"/>
      <c r="G40" s="406"/>
    </row>
    <row r="41" spans="1:9">
      <c r="A41" s="326" t="s">
        <v>74</v>
      </c>
      <c r="C41" s="420" t="s">
        <v>7</v>
      </c>
      <c r="D41" s="325" t="s">
        <v>36</v>
      </c>
      <c r="E41" s="358"/>
      <c r="F41" s="420" t="s">
        <v>8</v>
      </c>
      <c r="G41" s="420" t="s">
        <v>10</v>
      </c>
    </row>
    <row r="42" spans="1:9">
      <c r="A42" s="525" t="s">
        <v>166</v>
      </c>
      <c r="B42" s="262"/>
      <c r="C42" s="526"/>
      <c r="D42" s="527"/>
      <c r="E42" s="408"/>
      <c r="F42" s="526"/>
      <c r="G42" s="527"/>
    </row>
    <row r="43" spans="1:9">
      <c r="A43" s="421" t="s">
        <v>75</v>
      </c>
      <c r="B43" s="265"/>
      <c r="C43" s="528"/>
      <c r="D43" s="528"/>
      <c r="E43" s="408"/>
      <c r="F43" s="528"/>
      <c r="G43" s="528"/>
    </row>
    <row r="44" spans="1:9">
      <c r="A44" s="422" t="s">
        <v>76</v>
      </c>
      <c r="C44" s="528"/>
      <c r="D44" s="528"/>
      <c r="E44" s="408"/>
      <c r="F44" s="528"/>
      <c r="G44" s="528"/>
    </row>
    <row r="45" spans="1:9">
      <c r="A45" s="422" t="s">
        <v>77</v>
      </c>
      <c r="C45" s="528"/>
      <c r="D45" s="528"/>
      <c r="E45" s="408"/>
      <c r="F45" s="528"/>
      <c r="G45" s="528"/>
    </row>
    <row r="46" spans="1:9">
      <c r="A46" s="423" t="s">
        <v>78</v>
      </c>
      <c r="C46" s="529"/>
      <c r="D46" s="529"/>
      <c r="E46" s="408"/>
      <c r="F46" s="529"/>
      <c r="G46" s="529"/>
    </row>
    <row r="47" spans="1:9">
      <c r="A47" s="383"/>
      <c r="C47" s="391"/>
      <c r="D47" s="391"/>
      <c r="E47" s="358"/>
      <c r="F47" s="391"/>
      <c r="G47" s="391"/>
    </row>
    <row r="48" spans="1:9">
      <c r="A48" s="316" t="s">
        <v>79</v>
      </c>
      <c r="C48" s="497">
        <f>C43/1000*C46</f>
        <v>0</v>
      </c>
      <c r="D48" s="498">
        <f>C43/1000*D46</f>
        <v>0</v>
      </c>
      <c r="E48" s="358"/>
      <c r="F48" s="497">
        <f>F43/1000*F46</f>
        <v>0</v>
      </c>
      <c r="G48" s="498">
        <f>G43/1000*G46</f>
        <v>0</v>
      </c>
    </row>
    <row r="49" spans="1:9">
      <c r="A49" s="319" t="s">
        <v>80</v>
      </c>
      <c r="C49" s="499">
        <f>C48*12</f>
        <v>0</v>
      </c>
      <c r="D49" s="500">
        <f>D48*12</f>
        <v>0</v>
      </c>
      <c r="E49" s="358"/>
      <c r="F49" s="499">
        <f>F48*12</f>
        <v>0</v>
      </c>
      <c r="G49" s="500">
        <f>G48*12</f>
        <v>0</v>
      </c>
    </row>
    <row r="50" spans="1:9">
      <c r="A50" s="327"/>
      <c r="C50" s="1332"/>
      <c r="D50" s="1332"/>
      <c r="E50" s="358"/>
      <c r="F50" s="1332"/>
      <c r="G50" s="1332"/>
    </row>
    <row r="51" spans="1:9">
      <c r="A51" s="316" t="s">
        <v>15</v>
      </c>
      <c r="B51" s="384"/>
      <c r="D51" s="494">
        <f>D49-$C$49</f>
        <v>0</v>
      </c>
      <c r="E51" s="358"/>
      <c r="F51" s="494">
        <f>F49-$C$49</f>
        <v>0</v>
      </c>
      <c r="G51" s="494">
        <f>G49-$C$49</f>
        <v>0</v>
      </c>
    </row>
    <row r="52" spans="1:9">
      <c r="A52" s="319" t="s">
        <v>16</v>
      </c>
      <c r="B52" s="327"/>
      <c r="D52" s="495" t="e">
        <f>D49/$C$49-1</f>
        <v>#DIV/0!</v>
      </c>
      <c r="E52" s="358"/>
      <c r="F52" s="495" t="e">
        <f>F49/$C$49-1</f>
        <v>#DIV/0!</v>
      </c>
      <c r="G52" s="495" t="e">
        <f>G49/$C$49-1</f>
        <v>#DIV/0!</v>
      </c>
    </row>
    <row r="53" spans="1:9">
      <c r="C53" s="496"/>
      <c r="D53" s="496"/>
      <c r="E53" s="358"/>
      <c r="F53" s="358"/>
      <c r="G53" s="358"/>
    </row>
    <row r="55" spans="1:9" ht="30.75" customHeight="1">
      <c r="A55" s="1010" t="s">
        <v>17</v>
      </c>
      <c r="B55" s="1010"/>
      <c r="C55" s="1010"/>
      <c r="D55" s="1010"/>
      <c r="E55" s="1010"/>
      <c r="F55" s="1010"/>
      <c r="G55" s="1010"/>
      <c r="H55" s="288"/>
      <c r="I55" s="288"/>
    </row>
  </sheetData>
  <mergeCells count="25">
    <mergeCell ref="A1:G1"/>
    <mergeCell ref="H39:I39"/>
    <mergeCell ref="C7:D7"/>
    <mergeCell ref="C27:D27"/>
    <mergeCell ref="C28:D28"/>
    <mergeCell ref="C29:D29"/>
    <mergeCell ref="C30:D30"/>
    <mergeCell ref="C9:D9"/>
    <mergeCell ref="C22:D22"/>
    <mergeCell ref="C23:D23"/>
    <mergeCell ref="C24:D24"/>
    <mergeCell ref="C2:D2"/>
    <mergeCell ref="C4:D4"/>
    <mergeCell ref="C5:D5"/>
    <mergeCell ref="C6:D6"/>
    <mergeCell ref="C8:D8"/>
    <mergeCell ref="C50:D50"/>
    <mergeCell ref="F50:G50"/>
    <mergeCell ref="A55:G55"/>
    <mergeCell ref="C39:D39"/>
    <mergeCell ref="C33:D33"/>
    <mergeCell ref="C34:D34"/>
    <mergeCell ref="C35:D35"/>
    <mergeCell ref="C36:D36"/>
    <mergeCell ref="C37:D37"/>
  </mergeCells>
  <printOptions horizontalCentered="1" verticalCentered="1"/>
  <pageMargins left="0" right="0" top="0" bottom="0" header="0" footer="0"/>
  <pageSetup paperSize="5" scale="77" orientation="landscape" r:id="rId1"/>
  <headerFooter scaleWithDoc="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31"/>
  <sheetViews>
    <sheetView showGridLines="0" view="pageBreakPreview" zoomScaleNormal="70" zoomScaleSheetLayoutView="100" workbookViewId="0">
      <selection activeCell="C6" sqref="C6:E6"/>
    </sheetView>
  </sheetViews>
  <sheetFormatPr defaultColWidth="9.140625" defaultRowHeight="12.75"/>
  <cols>
    <col min="1" max="1" width="48.5703125" style="261" customWidth="1"/>
    <col min="2" max="2" width="1" style="280" customWidth="1"/>
    <col min="3" max="3" width="6.28515625" style="261" bestFit="1" customWidth="1"/>
    <col min="4" max="5" width="11.85546875" style="261" customWidth="1"/>
    <col min="6" max="6" width="1.140625" style="261" customWidth="1"/>
    <col min="7" max="8" width="22.28515625" style="261" customWidth="1"/>
    <col min="9" max="16384" width="9.140625" style="261"/>
  </cols>
  <sheetData>
    <row r="1" spans="1:11" ht="22.5">
      <c r="A1" s="1322" t="s">
        <v>410</v>
      </c>
      <c r="B1" s="1322"/>
      <c r="C1" s="1322"/>
      <c r="D1" s="1322"/>
      <c r="E1" s="1322"/>
      <c r="F1" s="1322"/>
      <c r="G1" s="1322"/>
      <c r="H1" s="1322"/>
    </row>
    <row r="2" spans="1:11" s="300" customFormat="1" ht="17.100000000000001" customHeight="1">
      <c r="A2" s="1161" t="str">
        <f>'Marketing Summary'!A2</f>
        <v>HENDRY COUNTY SCHOOL DISTRICT</v>
      </c>
      <c r="B2" s="1161"/>
      <c r="C2" s="1161"/>
      <c r="D2" s="1161"/>
      <c r="E2" s="1161"/>
      <c r="F2" s="298"/>
      <c r="G2" s="298"/>
      <c r="H2" s="298"/>
      <c r="I2" s="298"/>
      <c r="J2" s="298"/>
      <c r="K2" s="299"/>
    </row>
    <row r="3" spans="1:11" s="300" customFormat="1" ht="17.100000000000001" customHeight="1">
      <c r="A3" s="1161" t="str">
        <f>'Marketing Summary'!A3</f>
        <v>JANUARY 1, 2027 - DECEMBER 31, 2027</v>
      </c>
      <c r="B3" s="1161"/>
      <c r="C3" s="1161"/>
      <c r="D3" s="1161"/>
      <c r="E3" s="1161"/>
      <c r="F3" s="298"/>
      <c r="G3" s="298"/>
      <c r="H3" s="298"/>
      <c r="I3" s="298"/>
      <c r="J3" s="298"/>
      <c r="K3" s="299"/>
    </row>
    <row r="4" spans="1:11" s="268" customFormat="1" ht="20.100000000000001" customHeight="1">
      <c r="A4" s="374" t="s">
        <v>411</v>
      </c>
      <c r="B4" s="922"/>
      <c r="C4" s="263"/>
      <c r="D4" s="1003" t="s">
        <v>22</v>
      </c>
      <c r="E4" s="1005"/>
      <c r="G4" s="404" t="s">
        <v>8</v>
      </c>
      <c r="H4" s="478" t="s">
        <v>10</v>
      </c>
    </row>
    <row r="5" spans="1:11" s="268" customFormat="1" ht="20.100000000000001" customHeight="1">
      <c r="A5" s="378" t="s">
        <v>5</v>
      </c>
      <c r="B5" s="922"/>
      <c r="C5" s="263"/>
      <c r="D5" s="1266" t="s">
        <v>37</v>
      </c>
      <c r="E5" s="1267"/>
      <c r="G5" s="380" t="s">
        <v>37</v>
      </c>
      <c r="H5" s="481" t="s">
        <v>37</v>
      </c>
    </row>
    <row r="6" spans="1:11" s="358" customFormat="1" ht="15" customHeight="1">
      <c r="A6" s="553" t="s">
        <v>412</v>
      </c>
      <c r="B6" s="923"/>
      <c r="C6" s="631"/>
      <c r="D6" s="986"/>
      <c r="E6" s="987"/>
      <c r="F6" s="794"/>
      <c r="G6" s="795"/>
      <c r="H6" s="914"/>
    </row>
    <row r="7" spans="1:11" s="358" customFormat="1" ht="15" customHeight="1">
      <c r="A7" s="796" t="s">
        <v>413</v>
      </c>
      <c r="B7" s="924"/>
      <c r="C7" s="631"/>
      <c r="D7" s="1265"/>
      <c r="E7" s="1265"/>
      <c r="F7" s="794"/>
      <c r="G7" s="888"/>
      <c r="H7" s="888"/>
    </row>
    <row r="8" spans="1:11" s="358" customFormat="1" ht="15" customHeight="1">
      <c r="A8" s="796" t="s">
        <v>414</v>
      </c>
      <c r="B8" s="924"/>
      <c r="C8" s="631"/>
      <c r="D8" s="1265"/>
      <c r="E8" s="1265"/>
      <c r="F8" s="794"/>
      <c r="G8" s="888"/>
      <c r="H8" s="888"/>
    </row>
    <row r="9" spans="1:11" s="358" customFormat="1" ht="15" customHeight="1">
      <c r="A9" s="796" t="s">
        <v>415</v>
      </c>
      <c r="B9" s="924"/>
      <c r="C9" s="631"/>
      <c r="D9" s="1265"/>
      <c r="E9" s="1265"/>
      <c r="F9" s="794"/>
      <c r="G9" s="888"/>
      <c r="H9" s="888"/>
    </row>
    <row r="10" spans="1:11" s="358" customFormat="1" ht="15" customHeight="1">
      <c r="A10" s="796" t="s">
        <v>416</v>
      </c>
      <c r="B10" s="924"/>
      <c r="C10" s="631"/>
      <c r="D10" s="1265"/>
      <c r="E10" s="1265"/>
      <c r="F10" s="794"/>
      <c r="G10" s="888"/>
      <c r="H10" s="888"/>
    </row>
    <row r="11" spans="1:11" s="358" customFormat="1" ht="15" customHeight="1">
      <c r="A11" s="796" t="s">
        <v>417</v>
      </c>
      <c r="B11" s="924"/>
      <c r="C11" s="631"/>
      <c r="D11" s="1265"/>
      <c r="E11" s="1265"/>
      <c r="F11" s="794"/>
      <c r="G11" s="888"/>
      <c r="H11" s="888"/>
    </row>
    <row r="12" spans="1:11" s="358" customFormat="1" ht="15" customHeight="1">
      <c r="A12" s="796" t="s">
        <v>418</v>
      </c>
      <c r="B12" s="924"/>
      <c r="C12" s="631"/>
      <c r="D12" s="1265"/>
      <c r="E12" s="1265"/>
      <c r="F12" s="794"/>
      <c r="G12" s="888"/>
      <c r="H12" s="888"/>
    </row>
    <row r="13" spans="1:11" s="358" customFormat="1" ht="15" customHeight="1">
      <c r="A13" s="796" t="s">
        <v>419</v>
      </c>
      <c r="B13" s="924"/>
      <c r="C13" s="631"/>
      <c r="D13" s="1265"/>
      <c r="E13" s="1265"/>
      <c r="F13" s="794"/>
      <c r="G13" s="888"/>
      <c r="H13" s="888"/>
    </row>
    <row r="14" spans="1:11" s="358" customFormat="1" ht="15" customHeight="1">
      <c r="A14" s="799" t="s">
        <v>420</v>
      </c>
      <c r="B14" s="925"/>
      <c r="C14" s="631"/>
      <c r="D14" s="1305"/>
      <c r="E14" s="1305"/>
      <c r="F14" s="794"/>
      <c r="G14" s="884"/>
      <c r="H14" s="884"/>
    </row>
    <row r="15" spans="1:11" s="358" customFormat="1" ht="15" customHeight="1">
      <c r="A15" s="553" t="s">
        <v>421</v>
      </c>
      <c r="B15" s="923"/>
      <c r="C15" s="631"/>
      <c r="D15" s="1268"/>
      <c r="E15" s="1269"/>
      <c r="F15" s="794"/>
      <c r="G15" s="915"/>
      <c r="H15" s="915"/>
    </row>
    <row r="16" spans="1:11" s="358" customFormat="1" ht="15" customHeight="1">
      <c r="A16" s="664" t="s">
        <v>422</v>
      </c>
      <c r="B16" s="926"/>
      <c r="C16" s="631"/>
      <c r="D16" s="1346"/>
      <c r="E16" s="1346"/>
      <c r="F16" s="794"/>
      <c r="G16" s="921"/>
      <c r="H16" s="921"/>
    </row>
    <row r="17" spans="1:8" s="358" customFormat="1" ht="15" customHeight="1">
      <c r="A17" s="664" t="s">
        <v>423</v>
      </c>
      <c r="B17" s="926"/>
      <c r="C17" s="631"/>
      <c r="D17" s="1305"/>
      <c r="E17" s="1305"/>
      <c r="F17" s="794"/>
      <c r="G17" s="884"/>
      <c r="H17" s="884"/>
    </row>
    <row r="18" spans="1:8" s="358" customFormat="1" ht="15" customHeight="1">
      <c r="A18" s="664" t="s">
        <v>424</v>
      </c>
      <c r="B18" s="926"/>
      <c r="C18" s="631"/>
      <c r="D18" s="1305"/>
      <c r="E18" s="1305"/>
      <c r="F18" s="794"/>
      <c r="G18" s="884"/>
      <c r="H18" s="884"/>
    </row>
    <row r="19" spans="1:8" s="358" customFormat="1" ht="15" customHeight="1">
      <c r="A19" s="664" t="s">
        <v>425</v>
      </c>
      <c r="B19" s="926"/>
      <c r="C19" s="631"/>
      <c r="D19" s="1305"/>
      <c r="E19" s="1305"/>
      <c r="F19" s="794"/>
      <c r="G19" s="884"/>
      <c r="H19" s="884"/>
    </row>
    <row r="20" spans="1:8" s="358" customFormat="1" ht="15" customHeight="1">
      <c r="A20" s="664" t="s">
        <v>426</v>
      </c>
      <c r="B20" s="926"/>
      <c r="C20" s="631"/>
      <c r="D20" s="1305"/>
      <c r="E20" s="1305"/>
      <c r="F20" s="794"/>
      <c r="G20" s="884"/>
      <c r="H20" s="884"/>
    </row>
    <row r="21" spans="1:8" s="358" customFormat="1" ht="5.0999999999999996" customHeight="1">
      <c r="A21" s="808"/>
      <c r="B21" s="928"/>
      <c r="C21" s="631"/>
      <c r="D21" s="809"/>
      <c r="E21" s="809"/>
      <c r="F21" s="810"/>
      <c r="G21" s="809"/>
      <c r="H21" s="809"/>
    </row>
    <row r="22" spans="1:8" s="358" customFormat="1" ht="15" customHeight="1">
      <c r="A22" s="553" t="s">
        <v>74</v>
      </c>
      <c r="B22" s="923"/>
      <c r="C22" s="558" t="s">
        <v>6</v>
      </c>
      <c r="D22" s="890" t="s">
        <v>7</v>
      </c>
      <c r="E22" s="688" t="s">
        <v>36</v>
      </c>
      <c r="F22" s="810"/>
      <c r="G22" s="890" t="s">
        <v>8</v>
      </c>
      <c r="H22" s="890" t="s">
        <v>10</v>
      </c>
    </row>
    <row r="23" spans="1:8" s="358" customFormat="1" ht="15" customHeight="1">
      <c r="A23" s="859" t="s">
        <v>427</v>
      </c>
      <c r="B23" s="929"/>
      <c r="C23" s="931"/>
      <c r="D23" s="916"/>
      <c r="E23" s="917"/>
      <c r="F23" s="787"/>
      <c r="G23" s="916"/>
      <c r="H23" s="917"/>
    </row>
    <row r="24" spans="1:8" s="358" customFormat="1" ht="5.0999999999999996" customHeight="1">
      <c r="A24" s="808"/>
      <c r="B24" s="928"/>
      <c r="C24" s="631"/>
      <c r="D24" s="817"/>
      <c r="E24" s="817"/>
      <c r="F24" s="810"/>
      <c r="G24" s="817"/>
      <c r="H24" s="817"/>
    </row>
    <row r="25" spans="1:8" s="358" customFormat="1" ht="15">
      <c r="A25" s="558" t="s">
        <v>79</v>
      </c>
      <c r="B25" s="927"/>
      <c r="C25" s="631"/>
      <c r="D25" s="919">
        <f>C23*D23</f>
        <v>0</v>
      </c>
      <c r="E25" s="919">
        <f>C23*E23</f>
        <v>0</v>
      </c>
      <c r="F25" s="810"/>
      <c r="G25" s="919">
        <f>C23*G23</f>
        <v>0</v>
      </c>
      <c r="H25" s="919">
        <f>C23*H23</f>
        <v>0</v>
      </c>
    </row>
    <row r="26" spans="1:8" s="358" customFormat="1" ht="15">
      <c r="A26" s="558" t="s">
        <v>80</v>
      </c>
      <c r="B26" s="927"/>
      <c r="C26" s="631"/>
      <c r="D26" s="920">
        <f>D25*12</f>
        <v>0</v>
      </c>
      <c r="E26" s="920">
        <f>E25*12</f>
        <v>0</v>
      </c>
      <c r="F26" s="810"/>
      <c r="G26" s="920">
        <f>G25*12</f>
        <v>0</v>
      </c>
      <c r="H26" s="920">
        <f>H25*12</f>
        <v>0</v>
      </c>
    </row>
    <row r="27" spans="1:8" s="358" customFormat="1" ht="5.0999999999999996" customHeight="1">
      <c r="A27" s="373"/>
      <c r="B27" s="930"/>
      <c r="C27" s="631"/>
      <c r="D27" s="1264"/>
      <c r="E27" s="1264"/>
      <c r="F27" s="810"/>
      <c r="G27" s="1264"/>
      <c r="H27" s="1264"/>
    </row>
    <row r="28" spans="1:8" s="358" customFormat="1" ht="15">
      <c r="A28" s="558" t="s">
        <v>15</v>
      </c>
      <c r="B28" s="927"/>
      <c r="C28" s="788"/>
      <c r="D28" s="631"/>
      <c r="E28" s="636">
        <f>E26-$D$26</f>
        <v>0</v>
      </c>
      <c r="F28" s="810"/>
      <c r="G28" s="636">
        <f>G26-$D$26</f>
        <v>0</v>
      </c>
      <c r="H28" s="636">
        <f>H26-$D$26</f>
        <v>0</v>
      </c>
    </row>
    <row r="29" spans="1:8" s="358" customFormat="1" ht="15">
      <c r="A29" s="558" t="s">
        <v>16</v>
      </c>
      <c r="B29" s="927"/>
      <c r="C29" s="373"/>
      <c r="D29" s="631"/>
      <c r="E29" s="918" t="e">
        <f>E26/$D$26-1</f>
        <v>#DIV/0!</v>
      </c>
      <c r="F29" s="810"/>
      <c r="G29" s="918" t="e">
        <f>G26/$D$26-1</f>
        <v>#DIV/0!</v>
      </c>
      <c r="H29" s="918" t="e">
        <f>H26/$D$26-1</f>
        <v>#DIV/0!</v>
      </c>
    </row>
    <row r="31" spans="1:8" ht="24.75" customHeight="1">
      <c r="A31" s="1010" t="s">
        <v>17</v>
      </c>
      <c r="B31" s="1010"/>
      <c r="C31" s="1010"/>
      <c r="D31" s="1010"/>
      <c r="E31" s="1010"/>
      <c r="F31" s="1010"/>
      <c r="G31" s="1010"/>
      <c r="H31" s="1010"/>
    </row>
  </sheetData>
  <mergeCells count="23">
    <mergeCell ref="D20:E20"/>
    <mergeCell ref="D19:E19"/>
    <mergeCell ref="D14:E14"/>
    <mergeCell ref="D15:E15"/>
    <mergeCell ref="D16:E16"/>
    <mergeCell ref="D17:E17"/>
    <mergeCell ref="D18:E18"/>
    <mergeCell ref="A31:H31"/>
    <mergeCell ref="A2:E2"/>
    <mergeCell ref="A3:E3"/>
    <mergeCell ref="D5:E5"/>
    <mergeCell ref="A1:H1"/>
    <mergeCell ref="D4:E4"/>
    <mergeCell ref="D6:E6"/>
    <mergeCell ref="D7:E7"/>
    <mergeCell ref="D8:E8"/>
    <mergeCell ref="D9:E9"/>
    <mergeCell ref="D27:E27"/>
    <mergeCell ref="G27:H27"/>
    <mergeCell ref="D10:E10"/>
    <mergeCell ref="D11:E11"/>
    <mergeCell ref="D12:E12"/>
    <mergeCell ref="D13:E13"/>
  </mergeCells>
  <printOptions horizontalCentered="1" verticalCentered="1"/>
  <pageMargins left="0" right="0" top="0" bottom="0" header="0" footer="0"/>
  <pageSetup paperSize="5" orientation="landscape" r:id="rId1"/>
  <headerFooter scaleWithDoc="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26"/>
  <sheetViews>
    <sheetView showGridLines="0" view="pageBreakPreview" zoomScaleNormal="70" zoomScaleSheetLayoutView="100" workbookViewId="0">
      <selection activeCell="C6" sqref="C6:E6"/>
    </sheetView>
  </sheetViews>
  <sheetFormatPr defaultColWidth="9.140625" defaultRowHeight="12.75"/>
  <cols>
    <col min="1" max="1" width="48.5703125" style="261" customWidth="1"/>
    <col min="2" max="2" width="1" style="280" customWidth="1"/>
    <col min="3" max="3" width="6.28515625" style="261" bestFit="1" customWidth="1"/>
    <col min="4" max="5" width="14.7109375" style="261" customWidth="1"/>
    <col min="6" max="6" width="0.85546875" style="261" customWidth="1"/>
    <col min="7" max="8" width="20.42578125" style="261" customWidth="1"/>
    <col min="9" max="16384" width="9.140625" style="261"/>
  </cols>
  <sheetData>
    <row r="1" spans="1:13" ht="22.5">
      <c r="A1" s="1322" t="s">
        <v>428</v>
      </c>
      <c r="B1" s="1322"/>
      <c r="C1" s="1322"/>
      <c r="D1" s="1322"/>
      <c r="E1" s="1322"/>
      <c r="F1" s="1322"/>
      <c r="G1" s="1322"/>
      <c r="H1" s="1322"/>
    </row>
    <row r="2" spans="1:13" s="300" customFormat="1" ht="17.100000000000001" customHeight="1">
      <c r="A2" s="1161" t="str">
        <f>'Marketing Summary'!A2</f>
        <v>HENDRY COUNTY SCHOOL DISTRICT</v>
      </c>
      <c r="B2" s="1161"/>
      <c r="C2" s="1161"/>
      <c r="D2" s="1161"/>
      <c r="E2" s="1161"/>
      <c r="F2" s="298"/>
      <c r="G2" s="298"/>
      <c r="H2" s="298"/>
      <c r="I2" s="298"/>
      <c r="J2" s="298"/>
      <c r="K2" s="298"/>
      <c r="L2" s="298"/>
      <c r="M2" s="299"/>
    </row>
    <row r="3" spans="1:13" s="300" customFormat="1" ht="17.100000000000001" customHeight="1">
      <c r="A3" s="1161" t="str">
        <f>'Marketing Summary'!A3</f>
        <v>JANUARY 1, 2027 - DECEMBER 31, 2027</v>
      </c>
      <c r="B3" s="1161"/>
      <c r="C3" s="1161"/>
      <c r="D3" s="1161"/>
      <c r="E3" s="1161"/>
      <c r="F3" s="889"/>
      <c r="G3" s="298"/>
      <c r="H3" s="298"/>
      <c r="I3" s="298"/>
      <c r="J3" s="298"/>
      <c r="K3" s="298"/>
      <c r="L3" s="298"/>
      <c r="M3" s="299"/>
    </row>
    <row r="4" spans="1:13" s="268" customFormat="1" ht="20.100000000000001" customHeight="1">
      <c r="A4" s="374" t="s">
        <v>429</v>
      </c>
      <c r="B4" s="922"/>
      <c r="C4" s="263"/>
      <c r="D4" s="1003" t="s">
        <v>22</v>
      </c>
      <c r="E4" s="1005"/>
      <c r="G4" s="404" t="s">
        <v>8</v>
      </c>
      <c r="H4" s="478" t="s">
        <v>10</v>
      </c>
    </row>
    <row r="5" spans="1:13" s="268" customFormat="1" ht="20.100000000000001" customHeight="1">
      <c r="A5" s="378" t="s">
        <v>5</v>
      </c>
      <c r="B5" s="922"/>
      <c r="C5" s="263"/>
      <c r="D5" s="1266" t="s">
        <v>37</v>
      </c>
      <c r="E5" s="1267"/>
      <c r="G5" s="380" t="s">
        <v>37</v>
      </c>
      <c r="H5" s="481" t="s">
        <v>37</v>
      </c>
    </row>
    <row r="6" spans="1:13" s="358" customFormat="1" ht="15" customHeight="1">
      <c r="A6" s="579" t="s">
        <v>430</v>
      </c>
      <c r="B6" s="923"/>
      <c r="C6" s="631"/>
      <c r="D6" s="1269"/>
      <c r="E6" s="1269"/>
      <c r="F6" s="794"/>
      <c r="G6" s="795"/>
      <c r="H6" s="914"/>
    </row>
    <row r="7" spans="1:13" s="358" customFormat="1" ht="15" customHeight="1">
      <c r="A7" s="664" t="s">
        <v>431</v>
      </c>
      <c r="B7" s="932"/>
      <c r="C7" s="631"/>
      <c r="D7" s="1265"/>
      <c r="E7" s="1265"/>
      <c r="F7" s="794"/>
      <c r="G7" s="888"/>
      <c r="H7" s="888"/>
    </row>
    <row r="8" spans="1:13" s="358" customFormat="1" ht="15" customHeight="1">
      <c r="A8" s="664" t="s">
        <v>432</v>
      </c>
      <c r="B8" s="932"/>
      <c r="C8" s="631"/>
      <c r="D8" s="1265"/>
      <c r="E8" s="1265"/>
      <c r="F8" s="794"/>
      <c r="G8" s="888"/>
      <c r="H8" s="888"/>
    </row>
    <row r="9" spans="1:13" s="358" customFormat="1" ht="15" customHeight="1">
      <c r="A9" s="664" t="s">
        <v>494</v>
      </c>
      <c r="B9" s="932"/>
      <c r="C9" s="631"/>
      <c r="D9" s="1265"/>
      <c r="E9" s="1265"/>
      <c r="F9" s="794"/>
      <c r="G9" s="888"/>
      <c r="H9" s="888"/>
    </row>
    <row r="10" spans="1:13" s="358" customFormat="1" ht="15" customHeight="1">
      <c r="A10" s="664" t="s">
        <v>434</v>
      </c>
      <c r="B10" s="932"/>
      <c r="C10" s="631"/>
      <c r="D10" s="1265"/>
      <c r="E10" s="1265"/>
      <c r="F10" s="794"/>
      <c r="G10" s="888"/>
      <c r="H10" s="888"/>
    </row>
    <row r="11" spans="1:13" s="358" customFormat="1" ht="15" customHeight="1">
      <c r="A11" s="664" t="s">
        <v>436</v>
      </c>
      <c r="B11" s="926"/>
      <c r="C11" s="631"/>
      <c r="D11" s="1305"/>
      <c r="E11" s="1305"/>
      <c r="F11" s="794"/>
      <c r="G11" s="884"/>
      <c r="H11" s="884"/>
    </row>
    <row r="12" spans="1:13" s="358" customFormat="1" ht="15" customHeight="1">
      <c r="A12" s="664" t="s">
        <v>437</v>
      </c>
      <c r="B12" s="926"/>
      <c r="C12" s="631"/>
      <c r="D12" s="1305"/>
      <c r="E12" s="1305"/>
      <c r="F12" s="794"/>
      <c r="G12" s="884"/>
      <c r="H12" s="884"/>
    </row>
    <row r="13" spans="1:13" s="358" customFormat="1" ht="15" customHeight="1">
      <c r="A13" s="664" t="s">
        <v>438</v>
      </c>
      <c r="B13" s="926"/>
      <c r="C13" s="631"/>
      <c r="D13" s="1305"/>
      <c r="E13" s="1305"/>
      <c r="F13" s="794"/>
      <c r="G13" s="884"/>
      <c r="H13" s="884"/>
    </row>
    <row r="14" spans="1:13" s="358" customFormat="1" ht="15" customHeight="1">
      <c r="A14" s="664" t="s">
        <v>439</v>
      </c>
      <c r="B14" s="926"/>
      <c r="C14" s="631"/>
      <c r="D14" s="1305"/>
      <c r="E14" s="1305"/>
      <c r="F14" s="794"/>
      <c r="G14" s="884"/>
      <c r="H14" s="884"/>
    </row>
    <row r="15" spans="1:13" s="358" customFormat="1" ht="15" customHeight="1">
      <c r="A15" s="664" t="s">
        <v>440</v>
      </c>
      <c r="B15" s="926"/>
      <c r="C15" s="631"/>
      <c r="D15" s="1305"/>
      <c r="E15" s="1305"/>
      <c r="F15" s="794"/>
      <c r="G15" s="884"/>
      <c r="H15" s="884"/>
    </row>
    <row r="16" spans="1:13" s="358" customFormat="1" ht="15" customHeight="1">
      <c r="A16" s="664" t="s">
        <v>441</v>
      </c>
      <c r="B16" s="926"/>
      <c r="C16" s="631"/>
      <c r="D16" s="1305"/>
      <c r="E16" s="1305"/>
      <c r="F16" s="794"/>
      <c r="G16" s="884"/>
      <c r="H16" s="884"/>
    </row>
    <row r="17" spans="1:8" s="358" customFormat="1" ht="15" customHeight="1">
      <c r="A17" s="664" t="s">
        <v>442</v>
      </c>
      <c r="B17" s="926"/>
      <c r="C17" s="631"/>
      <c r="D17" s="1305"/>
      <c r="E17" s="1305"/>
      <c r="F17" s="794"/>
      <c r="G17" s="884"/>
      <c r="H17" s="884"/>
    </row>
    <row r="18" spans="1:8" s="358" customFormat="1" ht="5.0999999999999996" customHeight="1">
      <c r="A18" s="808"/>
      <c r="B18" s="928"/>
      <c r="C18" s="631"/>
      <c r="D18" s="809"/>
      <c r="E18" s="809"/>
      <c r="F18" s="810"/>
      <c r="G18" s="809"/>
      <c r="H18" s="809"/>
    </row>
    <row r="19" spans="1:8" s="358" customFormat="1" ht="15" customHeight="1">
      <c r="A19" s="553" t="s">
        <v>443</v>
      </c>
      <c r="B19" s="923"/>
      <c r="C19" s="791" t="s">
        <v>6</v>
      </c>
      <c r="D19" s="890" t="s">
        <v>7</v>
      </c>
      <c r="E19" s="688" t="s">
        <v>36</v>
      </c>
      <c r="F19" s="810"/>
      <c r="G19" s="890" t="s">
        <v>8</v>
      </c>
      <c r="H19" s="890" t="s">
        <v>10</v>
      </c>
    </row>
    <row r="20" spans="1:8" s="358" customFormat="1" ht="15" customHeight="1">
      <c r="A20" s="859" t="s">
        <v>443</v>
      </c>
      <c r="B20" s="929"/>
      <c r="C20" s="933"/>
      <c r="D20" s="916"/>
      <c r="E20" s="917"/>
      <c r="F20" s="787"/>
      <c r="G20" s="916"/>
      <c r="H20" s="917"/>
    </row>
    <row r="21" spans="1:8" s="358" customFormat="1" ht="5.0999999999999996" customHeight="1">
      <c r="A21" s="808"/>
      <c r="B21" s="928"/>
      <c r="C21" s="631"/>
      <c r="D21" s="817"/>
      <c r="E21" s="817"/>
      <c r="F21" s="810"/>
      <c r="G21" s="817"/>
      <c r="H21" s="817"/>
    </row>
    <row r="22" spans="1:8" s="358" customFormat="1" ht="5.0999999999999996" customHeight="1">
      <c r="A22" s="373"/>
      <c r="B22" s="930"/>
      <c r="C22" s="631"/>
      <c r="D22" s="1264"/>
      <c r="E22" s="1264"/>
      <c r="F22" s="810"/>
      <c r="G22" s="1264"/>
      <c r="H22" s="1264"/>
    </row>
    <row r="23" spans="1:8" s="358" customFormat="1" ht="15">
      <c r="A23" s="558" t="s">
        <v>15</v>
      </c>
      <c r="B23" s="927"/>
      <c r="C23" s="788"/>
      <c r="D23" s="631"/>
      <c r="E23" s="636">
        <f>E20-D20</f>
        <v>0</v>
      </c>
      <c r="F23" s="810"/>
      <c r="G23" s="636">
        <f>G20-D20</f>
        <v>0</v>
      </c>
      <c r="H23" s="636">
        <f>H20-D20</f>
        <v>0</v>
      </c>
    </row>
    <row r="24" spans="1:8" s="358" customFormat="1" ht="15">
      <c r="A24" s="558" t="s">
        <v>16</v>
      </c>
      <c r="B24" s="927"/>
      <c r="C24" s="373"/>
      <c r="D24" s="631"/>
      <c r="E24" s="918" t="e">
        <f>E23/D20-1</f>
        <v>#DIV/0!</v>
      </c>
      <c r="F24" s="810"/>
      <c r="G24" s="918" t="e">
        <f>G23/D20-1</f>
        <v>#DIV/0!</v>
      </c>
      <c r="H24" s="918" t="e">
        <f>H23/D20-1</f>
        <v>#DIV/0!</v>
      </c>
    </row>
    <row r="26" spans="1:8" ht="22.5" customHeight="1">
      <c r="A26" s="1010" t="s">
        <v>17</v>
      </c>
      <c r="B26" s="1010"/>
      <c r="C26" s="1010"/>
      <c r="D26" s="1010"/>
      <c r="E26" s="1010"/>
      <c r="F26" s="1010"/>
      <c r="G26" s="1010"/>
      <c r="H26" s="1010"/>
    </row>
  </sheetData>
  <mergeCells count="20">
    <mergeCell ref="A26:H26"/>
    <mergeCell ref="A1:H1"/>
    <mergeCell ref="D4:E4"/>
    <mergeCell ref="D6:E6"/>
    <mergeCell ref="D7:E7"/>
    <mergeCell ref="D8:E8"/>
    <mergeCell ref="A2:E2"/>
    <mergeCell ref="A3:E3"/>
    <mergeCell ref="D5:E5"/>
    <mergeCell ref="D9:E9"/>
    <mergeCell ref="D10:E10"/>
    <mergeCell ref="G22:H22"/>
    <mergeCell ref="D13:E13"/>
    <mergeCell ref="D14:E14"/>
    <mergeCell ref="D17:E17"/>
    <mergeCell ref="D22:E22"/>
    <mergeCell ref="D15:E15"/>
    <mergeCell ref="D16:E16"/>
    <mergeCell ref="D11:E11"/>
    <mergeCell ref="D12:E12"/>
  </mergeCells>
  <printOptions horizontalCentered="1" verticalCentered="1"/>
  <pageMargins left="0" right="0" top="0" bottom="0" header="0" footer="0"/>
  <pageSetup paperSize="5" orientation="landscape" r:id="rId1"/>
  <headerFooter scaleWithDoc="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8C7A5-54AA-4F91-BF4C-976EC512362E}">
  <sheetPr>
    <pageSetUpPr fitToPage="1"/>
  </sheetPr>
  <dimension ref="A2:H21"/>
  <sheetViews>
    <sheetView showGridLines="0" view="pageBreakPreview" zoomScale="130" zoomScaleNormal="70" zoomScaleSheetLayoutView="130" workbookViewId="0">
      <selection activeCell="D28" sqref="D28"/>
    </sheetView>
  </sheetViews>
  <sheetFormatPr defaultColWidth="9.42578125" defaultRowHeight="17.100000000000001" customHeight="1"/>
  <cols>
    <col min="1" max="1" width="5.42578125" style="256" customWidth="1"/>
    <col min="2" max="2" width="24.5703125" style="257" customWidth="1"/>
    <col min="3" max="3" width="7.42578125" style="259" customWidth="1"/>
    <col min="4" max="4" width="21.42578125" style="257" customWidth="1"/>
    <col min="5" max="5" width="12" style="256" customWidth="1"/>
    <col min="6" max="6" width="9.42578125" style="256"/>
    <col min="7" max="7" width="47.5703125" style="256" customWidth="1"/>
    <col min="8" max="10" width="9.42578125" style="256"/>
    <col min="11" max="13" width="45.5703125" style="256" customWidth="1"/>
    <col min="14" max="16384" width="9.42578125" style="256"/>
  </cols>
  <sheetData>
    <row r="2" spans="1:8" ht="17.25" customHeight="1">
      <c r="A2" s="1347" t="s">
        <v>4</v>
      </c>
      <c r="B2" s="1347"/>
      <c r="C2" s="1347"/>
      <c r="D2" s="1347"/>
      <c r="E2" s="1347"/>
      <c r="F2" s="1347"/>
      <c r="G2" s="1347"/>
      <c r="H2" s="1347"/>
    </row>
    <row r="3" spans="1:8" s="935" customFormat="1" ht="9.6" customHeight="1">
      <c r="A3" s="934"/>
      <c r="B3" s="934"/>
      <c r="C3" s="934"/>
      <c r="D3" s="934"/>
      <c r="E3" s="934"/>
      <c r="F3" s="934"/>
      <c r="G3" s="934"/>
      <c r="H3" s="934"/>
    </row>
    <row r="5" spans="1:8" ht="17.100000000000001" customHeight="1">
      <c r="C5" s="258"/>
    </row>
    <row r="9" spans="1:8" ht="17.100000000000001" customHeight="1">
      <c r="B9" s="256"/>
      <c r="C9" s="256"/>
      <c r="D9" s="256"/>
    </row>
    <row r="10" spans="1:8" ht="17.100000000000001" customHeight="1">
      <c r="D10" s="260"/>
    </row>
    <row r="14" spans="1:8" ht="17.100000000000001" customHeight="1">
      <c r="C14" s="258"/>
    </row>
    <row r="15" spans="1:8" ht="17.100000000000001" customHeight="1">
      <c r="D15" s="260"/>
    </row>
    <row r="18" spans="2:4" ht="17.100000000000001" customHeight="1">
      <c r="B18" s="256"/>
      <c r="C18" s="256"/>
      <c r="D18" s="256"/>
    </row>
    <row r="20" spans="2:4" ht="17.100000000000001" customHeight="1">
      <c r="C20" s="258"/>
    </row>
    <row r="21" spans="2:4" ht="17.100000000000001" customHeight="1">
      <c r="D21" s="260"/>
    </row>
  </sheetData>
  <mergeCells count="1">
    <mergeCell ref="A2:H2"/>
  </mergeCells>
  <printOptions horizontalCentered="1" verticalCentered="1"/>
  <pageMargins left="0" right="0" top="0" bottom="0" header="0" footer="0"/>
  <pageSetup paperSize="5" orientation="landscape" r:id="rId1"/>
  <headerFooter scaleWithDoc="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22"/>
  <sheetViews>
    <sheetView showGridLines="0" view="pageBreakPreview" zoomScaleNormal="70" zoomScaleSheetLayoutView="100" workbookViewId="0">
      <selection sqref="A1:G1"/>
    </sheetView>
  </sheetViews>
  <sheetFormatPr defaultColWidth="9.140625" defaultRowHeight="12.75"/>
  <cols>
    <col min="1" max="1" width="48.5703125" style="261" customWidth="1"/>
    <col min="2" max="2" width="4.5703125" style="261" customWidth="1"/>
    <col min="3" max="4" width="14.7109375" style="261" customWidth="1"/>
    <col min="5" max="5" width="3" style="261" customWidth="1"/>
    <col min="6" max="7" width="20.42578125" style="261" customWidth="1"/>
    <col min="8" max="16384" width="9.140625" style="261"/>
  </cols>
  <sheetData>
    <row r="1" spans="1:7" ht="43.5" customHeight="1">
      <c r="A1" s="1331" t="s">
        <v>444</v>
      </c>
      <c r="B1" s="1331"/>
      <c r="C1" s="1331"/>
      <c r="D1" s="1331"/>
      <c r="E1" s="1331"/>
      <c r="F1" s="1331"/>
      <c r="G1" s="1331"/>
    </row>
    <row r="2" spans="1:7" s="268" customFormat="1" ht="20.100000000000001" customHeight="1">
      <c r="A2" s="374" t="s">
        <v>445</v>
      </c>
      <c r="B2" s="263"/>
      <c r="C2" s="1003" t="s">
        <v>37</v>
      </c>
      <c r="D2" s="1005"/>
      <c r="F2" s="404" t="s">
        <v>37</v>
      </c>
      <c r="G2" s="478" t="s">
        <v>37</v>
      </c>
    </row>
    <row r="3" spans="1:7" s="268" customFormat="1" ht="20.100000000000001" customHeight="1">
      <c r="A3" s="378" t="s">
        <v>386</v>
      </c>
      <c r="B3" s="263"/>
      <c r="C3" s="479" t="s">
        <v>22</v>
      </c>
      <c r="D3" s="480"/>
      <c r="F3" s="380" t="s">
        <v>8</v>
      </c>
      <c r="G3" s="481" t="s">
        <v>10</v>
      </c>
    </row>
    <row r="4" spans="1:7" s="358" customFormat="1" ht="15" customHeight="1">
      <c r="A4" s="326" t="s">
        <v>430</v>
      </c>
      <c r="B4" s="261"/>
      <c r="C4" s="1335"/>
      <c r="D4" s="1336"/>
      <c r="E4" s="360"/>
      <c r="F4" s="405"/>
      <c r="G4" s="413"/>
    </row>
    <row r="5" spans="1:7" s="358" customFormat="1" ht="15" customHeight="1">
      <c r="A5" s="482" t="s">
        <v>446</v>
      </c>
      <c r="B5" s="261"/>
      <c r="C5" s="1337"/>
      <c r="D5" s="1338"/>
      <c r="E5" s="360"/>
      <c r="F5" s="483"/>
      <c r="G5" s="484"/>
    </row>
    <row r="6" spans="1:7" s="358" customFormat="1" ht="15" customHeight="1">
      <c r="A6" s="485" t="s">
        <v>447</v>
      </c>
      <c r="B6" s="261"/>
      <c r="C6" s="1341"/>
      <c r="D6" s="1342"/>
      <c r="E6" s="360"/>
      <c r="F6" s="486"/>
      <c r="G6" s="357"/>
    </row>
    <row r="7" spans="1:7" s="358" customFormat="1" ht="15" customHeight="1">
      <c r="A7" s="485" t="s">
        <v>433</v>
      </c>
      <c r="B7" s="261"/>
      <c r="C7" s="1341"/>
      <c r="D7" s="1342"/>
      <c r="E7" s="360"/>
      <c r="F7" s="486"/>
      <c r="G7" s="357"/>
    </row>
    <row r="8" spans="1:7" s="358" customFormat="1" ht="15" customHeight="1">
      <c r="A8" s="485" t="s">
        <v>434</v>
      </c>
      <c r="B8" s="261"/>
      <c r="C8" s="1341"/>
      <c r="D8" s="1342"/>
      <c r="E8" s="360"/>
      <c r="F8" s="486"/>
      <c r="G8" s="357"/>
    </row>
    <row r="9" spans="1:7" s="358" customFormat="1" ht="15" customHeight="1">
      <c r="A9" s="416" t="s">
        <v>435</v>
      </c>
      <c r="B9" s="261"/>
      <c r="C9" s="1341"/>
      <c r="D9" s="1342"/>
      <c r="E9" s="360"/>
      <c r="F9" s="486"/>
      <c r="G9" s="357"/>
    </row>
    <row r="10" spans="1:7" s="358" customFormat="1" ht="15" customHeight="1">
      <c r="A10" s="416" t="s">
        <v>448</v>
      </c>
      <c r="B10" s="261"/>
      <c r="C10" s="1341"/>
      <c r="D10" s="1342"/>
      <c r="E10" s="360"/>
      <c r="F10" s="486"/>
      <c r="G10" s="357"/>
    </row>
    <row r="11" spans="1:7" s="358" customFormat="1" ht="15" customHeight="1">
      <c r="A11" s="346" t="s">
        <v>449</v>
      </c>
      <c r="B11" s="261"/>
      <c r="C11" s="1339"/>
      <c r="D11" s="1340"/>
      <c r="E11" s="360"/>
      <c r="F11" s="487"/>
      <c r="G11" s="488"/>
    </row>
    <row r="12" spans="1:7" s="358" customFormat="1" ht="15" customHeight="1">
      <c r="A12" s="382" t="s">
        <v>442</v>
      </c>
      <c r="B12" s="261"/>
      <c r="C12" s="1348"/>
      <c r="D12" s="1349"/>
      <c r="E12" s="360"/>
      <c r="F12" s="489"/>
      <c r="G12" s="490"/>
    </row>
    <row r="13" spans="1:7" s="358" customFormat="1" ht="5.0999999999999996" customHeight="1">
      <c r="A13" s="383"/>
      <c r="B13" s="261"/>
      <c r="C13" s="406"/>
      <c r="D13" s="406"/>
      <c r="F13" s="406"/>
      <c r="G13" s="406"/>
    </row>
    <row r="14" spans="1:7" s="358" customFormat="1" ht="15" customHeight="1">
      <c r="A14" s="326" t="s">
        <v>443</v>
      </c>
      <c r="B14" s="318" t="s">
        <v>6</v>
      </c>
      <c r="C14" s="420" t="s">
        <v>7</v>
      </c>
      <c r="D14" s="325" t="s">
        <v>36</v>
      </c>
      <c r="F14" s="420" t="s">
        <v>8</v>
      </c>
      <c r="G14" s="420" t="s">
        <v>10</v>
      </c>
    </row>
    <row r="15" spans="1:7" s="358" customFormat="1" ht="15" customHeight="1">
      <c r="A15" s="393" t="s">
        <v>443</v>
      </c>
      <c r="B15" s="491"/>
      <c r="C15" s="492"/>
      <c r="D15" s="493"/>
      <c r="E15" s="408"/>
      <c r="F15" s="492"/>
      <c r="G15" s="493"/>
    </row>
    <row r="16" spans="1:7" s="358" customFormat="1" ht="5.0999999999999996" customHeight="1">
      <c r="A16" s="383"/>
      <c r="B16" s="261"/>
      <c r="C16" s="391"/>
      <c r="D16" s="391"/>
      <c r="F16" s="391"/>
      <c r="G16" s="391"/>
    </row>
    <row r="17" spans="1:9" s="358" customFormat="1" ht="5.0999999999999996" customHeight="1">
      <c r="A17" s="327"/>
      <c r="B17" s="261"/>
      <c r="C17" s="1332"/>
      <c r="D17" s="1332"/>
      <c r="F17" s="1332"/>
      <c r="G17" s="1332"/>
    </row>
    <row r="18" spans="1:9" s="358" customFormat="1">
      <c r="A18" s="316" t="s">
        <v>15</v>
      </c>
      <c r="B18" s="384"/>
      <c r="C18" s="261"/>
      <c r="D18" s="494">
        <f>D15-C15</f>
        <v>0</v>
      </c>
      <c r="F18" s="494">
        <f>F15-C15</f>
        <v>0</v>
      </c>
      <c r="G18" s="494">
        <f>G15-C15</f>
        <v>0</v>
      </c>
    </row>
    <row r="19" spans="1:9" s="358" customFormat="1">
      <c r="A19" s="319" t="s">
        <v>16</v>
      </c>
      <c r="B19" s="327"/>
      <c r="C19" s="261"/>
      <c r="D19" s="495" t="e">
        <f>D18/C15</f>
        <v>#DIV/0!</v>
      </c>
      <c r="F19" s="495" t="e">
        <f>F18/C15</f>
        <v>#DIV/0!</v>
      </c>
      <c r="G19" s="495" t="e">
        <f>G18/C15</f>
        <v>#DIV/0!</v>
      </c>
    </row>
    <row r="20" spans="1:9" s="358" customFormat="1">
      <c r="A20" s="261"/>
      <c r="B20" s="261"/>
      <c r="C20" s="496"/>
      <c r="D20" s="496"/>
    </row>
    <row r="22" spans="1:9" ht="25.5" customHeight="1">
      <c r="A22" s="1010" t="s">
        <v>17</v>
      </c>
      <c r="B22" s="1010"/>
      <c r="C22" s="1010"/>
      <c r="D22" s="1010"/>
      <c r="E22" s="1010"/>
      <c r="F22" s="1010"/>
      <c r="G22" s="1010"/>
      <c r="H22" s="288"/>
      <c r="I22" s="288"/>
    </row>
  </sheetData>
  <mergeCells count="14">
    <mergeCell ref="A1:G1"/>
    <mergeCell ref="A22:G22"/>
    <mergeCell ref="C9:D9"/>
    <mergeCell ref="C2:D2"/>
    <mergeCell ref="C4:D4"/>
    <mergeCell ref="C5:D5"/>
    <mergeCell ref="C6:D6"/>
    <mergeCell ref="C7:D7"/>
    <mergeCell ref="C8:D8"/>
    <mergeCell ref="C12:D12"/>
    <mergeCell ref="C17:D17"/>
    <mergeCell ref="F17:G17"/>
    <mergeCell ref="C10:D10"/>
    <mergeCell ref="C11:D11"/>
  </mergeCells>
  <printOptions horizontalCentered="1" verticalCentered="1"/>
  <pageMargins left="0" right="0" top="0" bottom="0" header="0" footer="0"/>
  <pageSetup paperSize="5" orientation="landscape" r:id="rId1"/>
  <headerFooter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35"/>
  <sheetViews>
    <sheetView showGridLines="0" view="pageBreakPreview" zoomScale="91" zoomScaleNormal="100" zoomScaleSheetLayoutView="91" workbookViewId="0">
      <selection activeCell="H5" sqref="H5"/>
    </sheetView>
  </sheetViews>
  <sheetFormatPr defaultColWidth="9.140625" defaultRowHeight="12.75"/>
  <cols>
    <col min="1" max="1" width="28" style="273" customWidth="1"/>
    <col min="2" max="2" width="1.28515625" style="273" customWidth="1"/>
    <col min="3" max="5" width="24.140625" style="297" customWidth="1"/>
    <col min="6" max="6" width="1.5703125" style="273" customWidth="1"/>
    <col min="7" max="10" width="24.140625" style="297" customWidth="1"/>
    <col min="11" max="16384" width="9.140625" style="273"/>
  </cols>
  <sheetData>
    <row r="1" spans="1:10" ht="43.5" customHeight="1">
      <c r="A1" s="1331" t="s">
        <v>450</v>
      </c>
      <c r="B1" s="1331"/>
      <c r="C1" s="1331"/>
      <c r="D1" s="1331"/>
      <c r="E1" s="1331"/>
      <c r="F1" s="1331"/>
      <c r="G1" s="1331"/>
      <c r="H1" s="1331"/>
      <c r="I1" s="1331"/>
      <c r="J1" s="1331"/>
    </row>
    <row r="2" spans="1:10" ht="15.75">
      <c r="A2" s="424" t="s">
        <v>451</v>
      </c>
      <c r="B2" s="425"/>
      <c r="C2" s="1352" t="s">
        <v>37</v>
      </c>
      <c r="D2" s="1353"/>
      <c r="E2" s="1354"/>
      <c r="G2" s="1350" t="s">
        <v>37</v>
      </c>
      <c r="H2" s="1350" t="s">
        <v>37</v>
      </c>
      <c r="I2" s="1350" t="s">
        <v>37</v>
      </c>
      <c r="J2" s="1350" t="s">
        <v>37</v>
      </c>
    </row>
    <row r="3" spans="1:10" ht="15.75">
      <c r="A3" s="426" t="s">
        <v>386</v>
      </c>
      <c r="B3" s="425"/>
      <c r="C3" s="427" t="s">
        <v>22</v>
      </c>
      <c r="D3" s="428"/>
      <c r="E3" s="429"/>
      <c r="G3" s="1351"/>
      <c r="H3" s="1351"/>
      <c r="I3" s="1351"/>
      <c r="J3" s="1351"/>
    </row>
    <row r="4" spans="1:10" ht="12.75" customHeight="1">
      <c r="A4" s="364" t="s">
        <v>94</v>
      </c>
      <c r="B4" s="425"/>
      <c r="C4" s="352" t="s">
        <v>7</v>
      </c>
      <c r="D4" s="430" t="s">
        <v>36</v>
      </c>
      <c r="E4" s="352" t="s">
        <v>452</v>
      </c>
      <c r="G4" s="352" t="s">
        <v>453</v>
      </c>
      <c r="H4" s="352" t="s">
        <v>454</v>
      </c>
      <c r="I4" s="352" t="s">
        <v>455</v>
      </c>
      <c r="J4" s="352" t="s">
        <v>456</v>
      </c>
    </row>
    <row r="5" spans="1:10">
      <c r="A5" s="431" t="s">
        <v>211</v>
      </c>
      <c r="B5" s="425"/>
      <c r="C5" s="432"/>
      <c r="D5" s="432"/>
      <c r="E5" s="433"/>
      <c r="G5" s="434"/>
      <c r="H5" s="434"/>
      <c r="I5" s="434"/>
      <c r="J5" s="434"/>
    </row>
    <row r="6" spans="1:10">
      <c r="A6" s="431" t="s">
        <v>457</v>
      </c>
      <c r="B6" s="425"/>
      <c r="C6" s="435"/>
      <c r="D6" s="435"/>
      <c r="E6" s="436"/>
      <c r="G6" s="435"/>
      <c r="H6" s="435"/>
      <c r="I6" s="435"/>
      <c r="J6" s="435"/>
    </row>
    <row r="7" spans="1:10">
      <c r="A7" s="431" t="s">
        <v>173</v>
      </c>
      <c r="B7" s="425"/>
      <c r="C7" s="435"/>
      <c r="D7" s="435"/>
      <c r="E7" s="436"/>
      <c r="G7" s="435"/>
      <c r="H7" s="435"/>
      <c r="I7" s="435"/>
      <c r="J7" s="435"/>
    </row>
    <row r="8" spans="1:10">
      <c r="A8" s="437" t="s">
        <v>458</v>
      </c>
      <c r="B8" s="425"/>
      <c r="C8" s="438">
        <f>C5+C6+C7</f>
        <v>0</v>
      </c>
      <c r="D8" s="438">
        <f>D5+D6+D7</f>
        <v>0</v>
      </c>
      <c r="E8" s="439">
        <f t="shared" ref="E8" si="0">E5+E6+E7</f>
        <v>0</v>
      </c>
      <c r="G8" s="438">
        <f>G5+G6+G7</f>
        <v>0</v>
      </c>
      <c r="H8" s="438">
        <f>H5+H6+H7</f>
        <v>0</v>
      </c>
      <c r="I8" s="438">
        <f>I5+I6+I7</f>
        <v>0</v>
      </c>
      <c r="J8" s="438">
        <f>J5+J6+J7</f>
        <v>0</v>
      </c>
    </row>
    <row r="9" spans="1:10">
      <c r="A9" s="364" t="s">
        <v>459</v>
      </c>
      <c r="B9" s="425"/>
      <c r="C9" s="440"/>
      <c r="D9" s="441"/>
      <c r="E9" s="442"/>
      <c r="G9" s="441"/>
      <c r="H9" s="441"/>
      <c r="I9" s="441"/>
      <c r="J9" s="441"/>
    </row>
    <row r="10" spans="1:10">
      <c r="A10" s="443" t="s">
        <v>460</v>
      </c>
      <c r="B10" s="425"/>
      <c r="C10" s="444"/>
      <c r="D10" s="445"/>
      <c r="E10" s="446"/>
      <c r="G10" s="356"/>
      <c r="H10" s="356"/>
      <c r="I10" s="356"/>
      <c r="J10" s="356"/>
    </row>
    <row r="11" spans="1:10">
      <c r="A11" s="447" t="s">
        <v>461</v>
      </c>
      <c r="B11" s="425"/>
      <c r="C11" s="448"/>
      <c r="D11" s="448"/>
      <c r="E11" s="449"/>
      <c r="G11" s="450"/>
      <c r="H11" s="450"/>
      <c r="I11" s="450"/>
      <c r="J11" s="450"/>
    </row>
    <row r="12" spans="1:10">
      <c r="A12" s="447" t="s">
        <v>462</v>
      </c>
      <c r="B12" s="425"/>
      <c r="C12" s="448"/>
      <c r="D12" s="448"/>
      <c r="E12" s="449"/>
      <c r="G12" s="450"/>
      <c r="H12" s="450"/>
      <c r="I12" s="450"/>
      <c r="J12" s="450"/>
    </row>
    <row r="13" spans="1:10">
      <c r="A13" s="447" t="s">
        <v>193</v>
      </c>
      <c r="B13" s="425"/>
      <c r="C13" s="451"/>
      <c r="D13" s="451"/>
      <c r="E13" s="452"/>
      <c r="G13" s="453"/>
      <c r="H13" s="453"/>
      <c r="I13" s="453"/>
      <c r="J13" s="453"/>
    </row>
    <row r="14" spans="1:10">
      <c r="A14" s="364" t="s">
        <v>463</v>
      </c>
      <c r="B14" s="425"/>
      <c r="C14" s="440"/>
      <c r="D14" s="441"/>
      <c r="E14" s="442"/>
      <c r="G14" s="441"/>
      <c r="H14" s="441"/>
      <c r="I14" s="441"/>
      <c r="J14" s="441"/>
    </row>
    <row r="15" spans="1:10">
      <c r="A15" s="454" t="s">
        <v>464</v>
      </c>
      <c r="B15" s="425"/>
      <c r="C15" s="448"/>
      <c r="D15" s="448"/>
      <c r="E15" s="449"/>
      <c r="G15" s="450"/>
      <c r="H15" s="450"/>
      <c r="I15" s="450"/>
      <c r="J15" s="450"/>
    </row>
    <row r="16" spans="1:10">
      <c r="A16" s="455" t="s">
        <v>465</v>
      </c>
      <c r="B16" s="425"/>
      <c r="C16" s="448"/>
      <c r="D16" s="448"/>
      <c r="E16" s="449"/>
      <c r="G16" s="450"/>
      <c r="H16" s="450"/>
      <c r="I16" s="450"/>
      <c r="J16" s="450"/>
    </row>
    <row r="17" spans="1:10">
      <c r="A17" s="456" t="s">
        <v>462</v>
      </c>
      <c r="B17" s="425"/>
      <c r="C17" s="457"/>
      <c r="D17" s="457"/>
      <c r="E17" s="458"/>
      <c r="G17" s="459"/>
      <c r="H17" s="459"/>
      <c r="I17" s="459"/>
      <c r="J17" s="459"/>
    </row>
    <row r="18" spans="1:10">
      <c r="A18" s="460"/>
      <c r="C18" s="461"/>
      <c r="D18" s="461"/>
      <c r="E18" s="461"/>
      <c r="G18" s="461"/>
      <c r="H18" s="461"/>
      <c r="I18" s="461"/>
      <c r="J18" s="461"/>
    </row>
    <row r="19" spans="1:10">
      <c r="A19" s="352" t="s">
        <v>466</v>
      </c>
      <c r="C19" s="352" t="s">
        <v>7</v>
      </c>
      <c r="D19" s="430" t="s">
        <v>36</v>
      </c>
      <c r="E19" s="352" t="s">
        <v>452</v>
      </c>
      <c r="G19" s="352" t="s">
        <v>453</v>
      </c>
      <c r="H19" s="352" t="s">
        <v>454</v>
      </c>
      <c r="I19" s="352" t="s">
        <v>455</v>
      </c>
      <c r="J19" s="352" t="s">
        <v>456</v>
      </c>
    </row>
    <row r="20" spans="1:10">
      <c r="A20" s="364" t="s">
        <v>467</v>
      </c>
      <c r="B20" s="425"/>
      <c r="C20" s="440"/>
      <c r="D20" s="441"/>
      <c r="E20" s="442"/>
      <c r="G20" s="441"/>
      <c r="H20" s="441"/>
      <c r="I20" s="441"/>
      <c r="J20" s="441"/>
    </row>
    <row r="21" spans="1:10">
      <c r="A21" s="431" t="s">
        <v>211</v>
      </c>
      <c r="B21" s="425"/>
      <c r="C21" s="445"/>
      <c r="D21" s="445"/>
      <c r="E21" s="446"/>
      <c r="G21" s="356"/>
      <c r="H21" s="356"/>
      <c r="I21" s="356"/>
      <c r="J21" s="356"/>
    </row>
    <row r="22" spans="1:10">
      <c r="A22" s="431" t="s">
        <v>457</v>
      </c>
      <c r="B22" s="425"/>
      <c r="C22" s="448"/>
      <c r="D22" s="448"/>
      <c r="E22" s="449"/>
      <c r="G22" s="450"/>
      <c r="H22" s="450"/>
      <c r="I22" s="450"/>
      <c r="J22" s="450"/>
    </row>
    <row r="23" spans="1:10">
      <c r="A23" s="431" t="s">
        <v>173</v>
      </c>
      <c r="B23" s="425"/>
      <c r="C23" s="448"/>
      <c r="D23" s="448"/>
      <c r="E23" s="449"/>
      <c r="G23" s="450"/>
      <c r="H23" s="450"/>
      <c r="I23" s="450"/>
      <c r="J23" s="450"/>
    </row>
    <row r="24" spans="1:10">
      <c r="A24" s="431" t="s">
        <v>468</v>
      </c>
      <c r="B24" s="425"/>
      <c r="C24" s="448"/>
      <c r="D24" s="448"/>
      <c r="E24" s="449"/>
      <c r="G24" s="450"/>
      <c r="H24" s="450"/>
      <c r="I24" s="450"/>
      <c r="J24" s="450"/>
    </row>
    <row r="25" spans="1:10">
      <c r="A25" s="364" t="s">
        <v>469</v>
      </c>
      <c r="B25" s="425"/>
      <c r="C25" s="440"/>
      <c r="D25" s="441"/>
      <c r="E25" s="442"/>
      <c r="G25" s="441"/>
      <c r="H25" s="441"/>
      <c r="I25" s="441"/>
      <c r="J25" s="441"/>
    </row>
    <row r="26" spans="1:10">
      <c r="A26" s="462" t="s">
        <v>468</v>
      </c>
      <c r="B26" s="425"/>
      <c r="C26" s="457"/>
      <c r="D26" s="457"/>
      <c r="E26" s="458"/>
      <c r="G26" s="459"/>
      <c r="H26" s="459"/>
      <c r="I26" s="459"/>
      <c r="J26" s="459"/>
    </row>
    <row r="27" spans="1:10">
      <c r="A27" s="463"/>
      <c r="C27" s="464"/>
      <c r="D27" s="465"/>
      <c r="E27" s="466"/>
      <c r="G27" s="466"/>
      <c r="H27" s="466"/>
      <c r="I27" s="466"/>
      <c r="J27" s="466"/>
    </row>
    <row r="28" spans="1:10">
      <c r="A28" s="467" t="s">
        <v>79</v>
      </c>
      <c r="C28" s="468"/>
      <c r="D28" s="469"/>
      <c r="E28" s="470"/>
      <c r="G28" s="470"/>
      <c r="H28" s="470"/>
      <c r="I28" s="470"/>
      <c r="J28" s="470"/>
    </row>
    <row r="29" spans="1:10">
      <c r="A29" s="467" t="s">
        <v>80</v>
      </c>
      <c r="C29" s="471">
        <f>C28*12</f>
        <v>0</v>
      </c>
      <c r="D29" s="471">
        <f>D28*12</f>
        <v>0</v>
      </c>
      <c r="E29" s="471">
        <f t="shared" ref="E29" si="1">E28*12</f>
        <v>0</v>
      </c>
      <c r="G29" s="471">
        <f>G28*12</f>
        <v>0</v>
      </c>
      <c r="H29" s="471">
        <f>H28*12</f>
        <v>0</v>
      </c>
      <c r="I29" s="471">
        <f>I28*12</f>
        <v>0</v>
      </c>
      <c r="J29" s="471">
        <f>J28*12</f>
        <v>0</v>
      </c>
    </row>
    <row r="30" spans="1:10">
      <c r="C30" s="472"/>
      <c r="D30" s="354"/>
      <c r="E30" s="354"/>
      <c r="G30" s="354"/>
      <c r="H30" s="354"/>
      <c r="I30" s="354"/>
      <c r="J30" s="354"/>
    </row>
    <row r="31" spans="1:10">
      <c r="A31" s="467" t="s">
        <v>15</v>
      </c>
      <c r="C31" s="473"/>
      <c r="D31" s="474">
        <f>D29-$C$29</f>
        <v>0</v>
      </c>
      <c r="E31" s="475">
        <f>E29-$C$29</f>
        <v>0</v>
      </c>
      <c r="G31" s="475">
        <f>G29-$C$29</f>
        <v>0</v>
      </c>
      <c r="H31" s="475">
        <f>H29-$C$29</f>
        <v>0</v>
      </c>
      <c r="I31" s="475">
        <f>I29-$C$29</f>
        <v>0</v>
      </c>
      <c r="J31" s="475">
        <f>J29-$C$29</f>
        <v>0</v>
      </c>
    </row>
    <row r="32" spans="1:10">
      <c r="A32" s="467" t="s">
        <v>16</v>
      </c>
      <c r="D32" s="476" t="e">
        <f>(D29-$C$29)/$C$29</f>
        <v>#DIV/0!</v>
      </c>
      <c r="E32" s="477" t="e">
        <f>(E29-$C$29)/$C$29</f>
        <v>#DIV/0!</v>
      </c>
      <c r="G32" s="477" t="e">
        <f>(G29-$C$29)/$C$29</f>
        <v>#DIV/0!</v>
      </c>
      <c r="H32" s="477" t="e">
        <f>(H29-$C$29)/$C$29</f>
        <v>#DIV/0!</v>
      </c>
      <c r="I32" s="477" t="e">
        <f>(I29-$C$29)/$C$29</f>
        <v>#DIV/0!</v>
      </c>
      <c r="J32" s="477" t="e">
        <f>(J29-$C$29)/$C$29</f>
        <v>#DIV/0!</v>
      </c>
    </row>
    <row r="33" spans="3:10">
      <c r="C33" s="355"/>
      <c r="D33" s="355"/>
      <c r="E33" s="355"/>
      <c r="G33" s="355"/>
      <c r="H33" s="355"/>
      <c r="I33" s="355"/>
      <c r="J33" s="355"/>
    </row>
    <row r="34" spans="3:10">
      <c r="C34" s="317"/>
      <c r="D34" s="317"/>
      <c r="E34" s="317"/>
      <c r="G34" s="317"/>
      <c r="H34" s="317"/>
      <c r="I34" s="317"/>
      <c r="J34" s="317"/>
    </row>
    <row r="35" spans="3:10">
      <c r="C35" s="261"/>
      <c r="D35" s="261"/>
      <c r="E35" s="261"/>
      <c r="G35" s="261"/>
      <c r="H35" s="261"/>
      <c r="I35" s="261"/>
      <c r="J35" s="261"/>
    </row>
  </sheetData>
  <mergeCells count="6">
    <mergeCell ref="A1:J1"/>
    <mergeCell ref="J2:J3"/>
    <mergeCell ref="G2:G3"/>
    <mergeCell ref="H2:H3"/>
    <mergeCell ref="I2:I3"/>
    <mergeCell ref="C2:E2"/>
  </mergeCells>
  <printOptions horizontalCentered="1" verticalCentered="1"/>
  <pageMargins left="0" right="0" top="0" bottom="0" header="0" footer="0"/>
  <pageSetup paperSize="5" scale="88" orientation="landscape" r:id="rId1"/>
  <headerFooter scaleWithDoc="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08BA6-A56C-46A7-A265-8F3FC70F79AA}">
  <sheetPr>
    <pageSetUpPr fitToPage="1"/>
  </sheetPr>
  <dimension ref="A1:F45"/>
  <sheetViews>
    <sheetView showGridLines="0" view="pageBreakPreview" zoomScale="120" zoomScaleNormal="100" zoomScaleSheetLayoutView="120" workbookViewId="0">
      <selection activeCell="A3" sqref="A3"/>
    </sheetView>
  </sheetViews>
  <sheetFormatPr defaultColWidth="9.140625" defaultRowHeight="12.75"/>
  <cols>
    <col min="1" max="1" width="26" style="269" customWidth="1"/>
    <col min="2" max="2" width="33.42578125" style="269" bestFit="1" customWidth="1"/>
    <col min="3" max="3" width="9.140625" style="269"/>
    <col min="4" max="4" width="24.7109375" style="269" bestFit="1" customWidth="1"/>
    <col min="5" max="16384" width="9.140625" style="269"/>
  </cols>
  <sheetData>
    <row r="1" spans="1:6" ht="37.5" customHeight="1">
      <c r="A1" s="1008" t="s">
        <v>547</v>
      </c>
      <c r="B1" s="1008"/>
      <c r="C1" s="1008"/>
      <c r="D1" s="1008"/>
      <c r="E1" s="1008"/>
      <c r="F1" s="261"/>
    </row>
    <row r="2" spans="1:6" ht="13.5" customHeight="1">
      <c r="A2" s="977" t="s">
        <v>547</v>
      </c>
      <c r="B2" s="966"/>
      <c r="C2" s="966"/>
      <c r="D2" s="966"/>
      <c r="E2" s="966"/>
      <c r="F2" s="261"/>
    </row>
    <row r="3" spans="1:6" ht="12.95" customHeight="1">
      <c r="A3" s="977" t="s">
        <v>548</v>
      </c>
      <c r="B3" s="966"/>
      <c r="C3" s="966"/>
      <c r="D3" s="966"/>
      <c r="E3" s="966"/>
      <c r="F3" s="261"/>
    </row>
    <row r="4" spans="1:6" ht="15.75">
      <c r="A4" s="275" t="s">
        <v>26</v>
      </c>
      <c r="B4" s="284"/>
      <c r="C4" s="284"/>
      <c r="D4" s="284"/>
      <c r="E4" s="285"/>
    </row>
    <row r="5" spans="1:6">
      <c r="A5" s="261"/>
      <c r="B5" s="261"/>
      <c r="C5" s="261"/>
      <c r="D5" s="261"/>
    </row>
    <row r="6" spans="1:6">
      <c r="A6" s="276" t="s">
        <v>5</v>
      </c>
      <c r="B6" s="277" t="s">
        <v>19</v>
      </c>
      <c r="C6" s="276"/>
      <c r="D6" s="278" t="s">
        <v>20</v>
      </c>
      <c r="E6" s="286"/>
    </row>
    <row r="7" spans="1:6" ht="13.5" customHeight="1">
      <c r="A7" s="293"/>
      <c r="B7" s="289" t="s">
        <v>22</v>
      </c>
      <c r="C7" s="293"/>
      <c r="D7" s="1012"/>
      <c r="E7" s="1012"/>
      <c r="F7" s="261"/>
    </row>
    <row r="8" spans="1:6" s="291" customFormat="1" ht="13.5" customHeight="1">
      <c r="A8" s="281"/>
      <c r="B8" s="290" t="s">
        <v>23</v>
      </c>
      <c r="C8" s="281"/>
      <c r="D8" s="1013"/>
      <c r="E8" s="1013"/>
      <c r="F8" s="283"/>
    </row>
    <row r="9" spans="1:6" ht="13.5" hidden="1" customHeight="1">
      <c r="A9" s="293"/>
      <c r="B9" s="294"/>
      <c r="C9" s="293"/>
      <c r="D9" s="1014"/>
      <c r="E9" s="1014"/>
      <c r="F9" s="261"/>
    </row>
    <row r="10" spans="1:6" s="291" customFormat="1" ht="13.5" hidden="1" customHeight="1">
      <c r="A10" s="281"/>
      <c r="B10" s="290"/>
      <c r="C10" s="281"/>
      <c r="D10" s="1013"/>
      <c r="E10" s="1013"/>
      <c r="F10" s="283"/>
    </row>
    <row r="11" spans="1:6" ht="13.5" customHeight="1">
      <c r="A11" s="293"/>
      <c r="B11" s="294"/>
      <c r="C11" s="293"/>
      <c r="D11" s="1014"/>
      <c r="E11" s="1014"/>
      <c r="F11" s="261"/>
    </row>
    <row r="12" spans="1:6" ht="15.75">
      <c r="A12" s="287" t="s">
        <v>27</v>
      </c>
      <c r="B12" s="284"/>
      <c r="C12" s="284"/>
      <c r="D12" s="1011"/>
      <c r="E12" s="1011"/>
    </row>
    <row r="13" spans="1:6">
      <c r="A13" s="261"/>
      <c r="B13" s="261"/>
      <c r="C13" s="261"/>
      <c r="D13" s="261"/>
    </row>
    <row r="14" spans="1:6">
      <c r="A14" s="276" t="s">
        <v>5</v>
      </c>
      <c r="B14" s="277" t="s">
        <v>19</v>
      </c>
      <c r="C14" s="276"/>
      <c r="D14" s="278" t="s">
        <v>20</v>
      </c>
      <c r="E14" s="286"/>
    </row>
    <row r="15" spans="1:6" ht="13.5" customHeight="1">
      <c r="A15" s="293"/>
      <c r="B15" s="289" t="s">
        <v>22</v>
      </c>
      <c r="C15" s="293"/>
      <c r="D15" s="1012"/>
      <c r="E15" s="1012"/>
    </row>
    <row r="16" spans="1:6" s="291" customFormat="1" ht="13.5" customHeight="1">
      <c r="A16" s="281"/>
      <c r="B16" s="290" t="s">
        <v>23</v>
      </c>
      <c r="C16" s="281"/>
      <c r="D16" s="1013"/>
      <c r="E16" s="1013"/>
    </row>
    <row r="17" spans="1:5" ht="13.5" hidden="1" customHeight="1">
      <c r="A17" s="293"/>
      <c r="B17" s="294"/>
      <c r="C17" s="293"/>
      <c r="D17" s="1014"/>
      <c r="E17" s="1014"/>
    </row>
    <row r="18" spans="1:5" s="291" customFormat="1" ht="13.5" hidden="1" customHeight="1">
      <c r="A18" s="281"/>
      <c r="B18" s="290"/>
      <c r="C18" s="281"/>
      <c r="D18" s="1013"/>
      <c r="E18" s="1013"/>
    </row>
    <row r="19" spans="1:5" ht="13.5" customHeight="1">
      <c r="A19" s="295"/>
      <c r="B19" s="294"/>
      <c r="C19" s="295"/>
      <c r="D19" s="1015"/>
      <c r="E19" s="1015"/>
    </row>
    <row r="20" spans="1:5" ht="15.75">
      <c r="A20" s="287" t="s">
        <v>533</v>
      </c>
      <c r="B20" s="284"/>
      <c r="C20" s="284"/>
      <c r="D20" s="1011"/>
      <c r="E20" s="1011"/>
    </row>
    <row r="21" spans="1:5">
      <c r="A21" s="261"/>
      <c r="B21" s="261"/>
      <c r="C21" s="261"/>
      <c r="D21" s="261"/>
    </row>
    <row r="22" spans="1:5">
      <c r="A22" s="276" t="s">
        <v>5</v>
      </c>
      <c r="B22" s="277" t="s">
        <v>19</v>
      </c>
      <c r="C22" s="276"/>
      <c r="D22" s="278" t="s">
        <v>20</v>
      </c>
      <c r="E22" s="286"/>
    </row>
    <row r="23" spans="1:5" ht="13.5" customHeight="1">
      <c r="A23" s="293"/>
      <c r="B23" s="289" t="s">
        <v>22</v>
      </c>
      <c r="C23" s="293"/>
      <c r="D23" s="1012"/>
      <c r="E23" s="1012"/>
    </row>
    <row r="24" spans="1:5" s="291" customFormat="1" ht="13.5" customHeight="1">
      <c r="A24" s="281"/>
      <c r="B24" s="290" t="s">
        <v>23</v>
      </c>
      <c r="C24" s="281"/>
      <c r="D24" s="1013"/>
      <c r="E24" s="1013"/>
    </row>
    <row r="25" spans="1:5" ht="13.5" hidden="1" customHeight="1">
      <c r="A25" s="293"/>
      <c r="B25" s="294"/>
      <c r="C25" s="293"/>
      <c r="D25" s="1014"/>
      <c r="E25" s="1014"/>
    </row>
    <row r="26" spans="1:5" s="291" customFormat="1" ht="13.5" hidden="1" customHeight="1">
      <c r="A26" s="281"/>
      <c r="B26" s="290"/>
      <c r="C26" s="281"/>
      <c r="D26" s="1013"/>
      <c r="E26" s="1013"/>
    </row>
    <row r="27" spans="1:5" s="291" customFormat="1" ht="13.5" customHeight="1">
      <c r="A27" s="279"/>
      <c r="B27" s="289"/>
      <c r="C27" s="279"/>
      <c r="D27" s="279"/>
      <c r="E27" s="279"/>
    </row>
    <row r="28" spans="1:5" ht="13.5" customHeight="1">
      <c r="A28" s="287" t="s">
        <v>534</v>
      </c>
      <c r="B28" s="284"/>
      <c r="C28" s="284"/>
      <c r="D28" s="1011"/>
      <c r="E28" s="1011"/>
    </row>
    <row r="29" spans="1:5" ht="13.5" customHeight="1">
      <c r="A29" s="261"/>
      <c r="B29" s="261"/>
      <c r="C29" s="261"/>
      <c r="D29" s="261"/>
    </row>
    <row r="30" spans="1:5" ht="13.5" customHeight="1">
      <c r="A30" s="276" t="s">
        <v>5</v>
      </c>
      <c r="B30" s="277" t="s">
        <v>19</v>
      </c>
      <c r="C30" s="276"/>
      <c r="D30" s="278" t="s">
        <v>20</v>
      </c>
      <c r="E30" s="286"/>
    </row>
    <row r="31" spans="1:5" ht="13.5" customHeight="1">
      <c r="A31" s="293"/>
      <c r="B31" s="289" t="s">
        <v>22</v>
      </c>
      <c r="C31" s="293"/>
      <c r="D31" s="1012"/>
      <c r="E31" s="1012"/>
    </row>
    <row r="32" spans="1:5" ht="13.5" customHeight="1">
      <c r="A32" s="281"/>
      <c r="B32" s="290" t="s">
        <v>23</v>
      </c>
      <c r="C32" s="281"/>
      <c r="D32" s="1013"/>
      <c r="E32" s="1013"/>
    </row>
    <row r="33" spans="1:6" ht="13.5" hidden="1" customHeight="1">
      <c r="A33" s="293"/>
      <c r="B33" s="294"/>
      <c r="C33" s="293"/>
      <c r="D33" s="1014"/>
      <c r="E33" s="1014"/>
    </row>
    <row r="34" spans="1:6" ht="13.5" hidden="1" customHeight="1">
      <c r="A34" s="281"/>
      <c r="B34" s="290"/>
      <c r="C34" s="281"/>
      <c r="D34" s="1013"/>
      <c r="E34" s="1013"/>
    </row>
    <row r="35" spans="1:6" ht="13.5" customHeight="1">
      <c r="A35" s="293"/>
      <c r="B35" s="294"/>
      <c r="C35" s="293"/>
      <c r="D35" s="293"/>
      <c r="E35" s="293"/>
    </row>
    <row r="36" spans="1:6" ht="15.75">
      <c r="A36" s="287" t="s">
        <v>535</v>
      </c>
      <c r="B36" s="284"/>
      <c r="C36" s="284"/>
      <c r="D36" s="1011"/>
      <c r="E36" s="1011"/>
    </row>
    <row r="37" spans="1:6">
      <c r="A37" s="261"/>
      <c r="B37" s="261"/>
      <c r="C37" s="261"/>
      <c r="D37" s="261"/>
    </row>
    <row r="38" spans="1:6">
      <c r="A38" s="276" t="s">
        <v>307</v>
      </c>
      <c r="B38" s="277" t="s">
        <v>19</v>
      </c>
      <c r="C38" s="276"/>
      <c r="D38" s="278" t="s">
        <v>20</v>
      </c>
      <c r="E38" s="286"/>
    </row>
    <row r="39" spans="1:6" ht="13.5" customHeight="1">
      <c r="A39" s="279" t="s">
        <v>297</v>
      </c>
      <c r="B39" s="289" t="s">
        <v>22</v>
      </c>
      <c r="C39" s="279"/>
      <c r="D39" s="1016" t="s">
        <v>472</v>
      </c>
      <c r="E39" s="1016"/>
    </row>
    <row r="40" spans="1:6" s="291" customFormat="1" ht="13.5" customHeight="1">
      <c r="A40" s="281" t="s">
        <v>346</v>
      </c>
      <c r="B40" s="290" t="s">
        <v>22</v>
      </c>
      <c r="C40" s="281"/>
      <c r="D40" s="1013" t="s">
        <v>472</v>
      </c>
      <c r="E40" s="1013"/>
    </row>
    <row r="41" spans="1:6" ht="13.5" customHeight="1">
      <c r="A41" s="279" t="s">
        <v>370</v>
      </c>
      <c r="B41" s="289" t="s">
        <v>22</v>
      </c>
      <c r="C41" s="279"/>
      <c r="D41" s="1016" t="s">
        <v>472</v>
      </c>
      <c r="E41" s="1016"/>
    </row>
    <row r="42" spans="1:6" s="291" customFormat="1" ht="13.5" customHeight="1">
      <c r="A42" s="281"/>
      <c r="B42" s="282"/>
      <c r="C42" s="283"/>
      <c r="D42" s="1017"/>
      <c r="E42" s="1017"/>
      <c r="F42" s="292"/>
    </row>
    <row r="43" spans="1:6">
      <c r="A43" s="279"/>
      <c r="B43" s="289"/>
      <c r="C43" s="279"/>
      <c r="D43" s="279"/>
      <c r="E43" s="280"/>
    </row>
    <row r="44" spans="1:6" ht="27" customHeight="1">
      <c r="A44" s="1010" t="s">
        <v>17</v>
      </c>
      <c r="B44" s="1010"/>
      <c r="C44" s="1010"/>
      <c r="D44" s="1010"/>
      <c r="E44" s="1010"/>
    </row>
    <row r="45" spans="1:6" ht="24.75" customHeight="1"/>
  </sheetData>
  <mergeCells count="28">
    <mergeCell ref="D24:E24"/>
    <mergeCell ref="D25:E25"/>
    <mergeCell ref="D40:E40"/>
    <mergeCell ref="D41:E41"/>
    <mergeCell ref="D42:E42"/>
    <mergeCell ref="D26:E26"/>
    <mergeCell ref="D28:E28"/>
    <mergeCell ref="D39:E39"/>
    <mergeCell ref="D31:E31"/>
    <mergeCell ref="D32:E32"/>
    <mergeCell ref="D33:E33"/>
    <mergeCell ref="D34:E34"/>
    <mergeCell ref="A1:E1"/>
    <mergeCell ref="A44:E44"/>
    <mergeCell ref="D12:E12"/>
    <mergeCell ref="D20:E20"/>
    <mergeCell ref="D36:E36"/>
    <mergeCell ref="D7:E7"/>
    <mergeCell ref="D8:E8"/>
    <mergeCell ref="D9:E9"/>
    <mergeCell ref="D10:E10"/>
    <mergeCell ref="D11:E11"/>
    <mergeCell ref="D15:E15"/>
    <mergeCell ref="D16:E16"/>
    <mergeCell ref="D17:E17"/>
    <mergeCell ref="D18:E18"/>
    <mergeCell ref="D19:E19"/>
    <mergeCell ref="D23:E23"/>
  </mergeCells>
  <dataValidations count="1">
    <dataValidation type="list" allowBlank="1" showInputMessage="1" sqref="B43:B44" xr:uid="{2EB1D3BA-B5BB-4ABA-A479-62CFD2C7FDAA}">
      <formula1>#REF!</formula1>
    </dataValidation>
  </dataValidations>
  <printOptions horizontalCentered="1" verticalCentered="1"/>
  <pageMargins left="0" right="0" top="0" bottom="0" header="0" footer="0"/>
  <pageSetup paperSize="5" orientation="landscape"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
  <sheetViews>
    <sheetView showGridLines="0" view="pageBreakPreview" topLeftCell="B1" zoomScaleNormal="70" zoomScaleSheetLayoutView="100" workbookViewId="0">
      <selection activeCell="D21" sqref="D21"/>
    </sheetView>
  </sheetViews>
  <sheetFormatPr defaultColWidth="9.140625" defaultRowHeight="12.75"/>
  <cols>
    <col min="1" max="1" width="30.5703125" style="1" customWidth="1"/>
    <col min="2" max="2" width="20.5703125" style="1" customWidth="1"/>
    <col min="3" max="3" width="2.5703125" style="1" customWidth="1"/>
    <col min="4" max="4" width="72.5703125" style="1" customWidth="1"/>
    <col min="5" max="16384" width="9.140625" style="1"/>
  </cols>
  <sheetData>
    <row r="1" spans="1:4" s="3" customFormat="1" ht="5.0999999999999996" customHeight="1">
      <c r="A1" s="6"/>
      <c r="B1" s="6"/>
      <c r="C1" s="6"/>
      <c r="D1" s="6"/>
    </row>
    <row r="2" spans="1:4" s="3" customFormat="1" ht="20.100000000000001" customHeight="1">
      <c r="A2" s="76" t="s">
        <v>28</v>
      </c>
      <c r="B2" s="77"/>
      <c r="C2" s="77"/>
      <c r="D2" s="77"/>
    </row>
    <row r="3" spans="1:4" s="6" customFormat="1" ht="6.75" customHeight="1"/>
    <row r="4" spans="1:4" s="6" customFormat="1">
      <c r="A4" s="10" t="s">
        <v>5</v>
      </c>
      <c r="B4" s="12" t="s">
        <v>29</v>
      </c>
      <c r="C4" s="10"/>
      <c r="D4" s="10" t="s">
        <v>30</v>
      </c>
    </row>
    <row r="5" spans="1:4" s="6" customFormat="1">
      <c r="A5" s="7" t="s">
        <v>25</v>
      </c>
      <c r="B5" s="8" t="s">
        <v>31</v>
      </c>
      <c r="C5" s="7"/>
      <c r="D5" s="9" t="s">
        <v>32</v>
      </c>
    </row>
    <row r="6" spans="1:4" s="6" customFormat="1">
      <c r="A6" s="27" t="s">
        <v>21</v>
      </c>
      <c r="B6" s="28" t="s">
        <v>31</v>
      </c>
      <c r="C6" s="27"/>
      <c r="D6" s="29" t="s">
        <v>23</v>
      </c>
    </row>
    <row r="7" spans="1:4" s="6" customFormat="1">
      <c r="A7" s="7" t="s">
        <v>33</v>
      </c>
      <c r="B7" s="8" t="s">
        <v>31</v>
      </c>
      <c r="C7" s="7"/>
      <c r="D7" s="9" t="s">
        <v>34</v>
      </c>
    </row>
    <row r="8" spans="1:4" s="6" customFormat="1">
      <c r="A8" s="27" t="s">
        <v>24</v>
      </c>
      <c r="B8" s="28" t="s">
        <v>31</v>
      </c>
      <c r="C8" s="27"/>
      <c r="D8" s="29" t="s">
        <v>23</v>
      </c>
    </row>
    <row r="10" spans="1:4">
      <c r="A10" s="23" t="s">
        <v>17</v>
      </c>
      <c r="B10" s="4"/>
      <c r="C10" s="4"/>
      <c r="D10" s="4"/>
    </row>
  </sheetData>
  <printOptions horizontalCentered="1"/>
  <pageMargins left="0.25" right="0.25" top="0.75" bottom="0.75" header="0.3" footer="0.3"/>
  <pageSetup orientation="landscape" r:id="rId1"/>
  <headerFooter scaleWithDoc="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7974-77FB-4996-BEA8-5689BE5FF002}">
  <sheetPr>
    <tabColor rgb="FFFFC000"/>
    <pageSetUpPr fitToPage="1"/>
  </sheetPr>
  <dimension ref="A1:K61"/>
  <sheetViews>
    <sheetView showGridLines="0" view="pageBreakPreview" topLeftCell="A8" zoomScale="90" zoomScaleNormal="70" zoomScaleSheetLayoutView="90" workbookViewId="0">
      <selection activeCell="D51" sqref="D51:E51"/>
    </sheetView>
  </sheetViews>
  <sheetFormatPr defaultColWidth="9.140625" defaultRowHeight="12.75"/>
  <cols>
    <col min="1" max="1" width="36.42578125" style="31" customWidth="1"/>
    <col min="2" max="2" width="5.42578125" style="30" customWidth="1"/>
    <col min="3" max="3" width="11.85546875" style="31" customWidth="1"/>
    <col min="4" max="5" width="6.140625" style="31" customWidth="1"/>
    <col min="6" max="6" width="11.85546875" style="31" customWidth="1"/>
    <col min="7" max="7" width="2.85546875" style="31" customWidth="1"/>
    <col min="8" max="10" width="32.7109375" style="30" customWidth="1"/>
    <col min="11" max="11" width="1.5703125" style="30" customWidth="1"/>
    <col min="12" max="16384" width="9.140625" style="31"/>
  </cols>
  <sheetData>
    <row r="1" spans="1:11" ht="43.5" customHeight="1">
      <c r="A1" s="1049" t="s">
        <v>18</v>
      </c>
      <c r="B1" s="1049"/>
      <c r="C1" s="1049"/>
      <c r="D1" s="1049"/>
      <c r="E1" s="1049"/>
      <c r="F1" s="1049"/>
      <c r="G1" s="1049"/>
      <c r="H1" s="1049"/>
      <c r="I1" s="1049"/>
      <c r="J1" s="1049"/>
      <c r="K1" s="43"/>
    </row>
    <row r="2" spans="1:11" s="121" customFormat="1" ht="17.100000000000001" customHeight="1">
      <c r="A2" s="123" t="e">
        <f>#REF!</f>
        <v>#REF!</v>
      </c>
      <c r="B2" s="122"/>
      <c r="C2" s="122"/>
      <c r="D2" s="122"/>
      <c r="E2" s="122"/>
      <c r="F2" s="122"/>
      <c r="G2" s="122"/>
      <c r="H2" s="122"/>
      <c r="I2" s="122"/>
      <c r="J2" s="122"/>
      <c r="K2" s="120"/>
    </row>
    <row r="3" spans="1:11" s="121" customFormat="1" ht="17.100000000000001" customHeight="1">
      <c r="A3" s="124" t="e">
        <f>#REF!</f>
        <v>#REF!</v>
      </c>
      <c r="B3" s="122"/>
      <c r="C3" s="122"/>
      <c r="D3" s="122"/>
      <c r="E3" s="122"/>
      <c r="F3" s="122"/>
      <c r="G3" s="122"/>
      <c r="H3" s="122"/>
      <c r="I3" s="122"/>
      <c r="J3" s="122"/>
      <c r="K3" s="120"/>
    </row>
    <row r="4" spans="1:11" s="39" customFormat="1" ht="15.75">
      <c r="A4" s="90"/>
      <c r="B4" s="36"/>
      <c r="C4" s="1050" t="s">
        <v>22</v>
      </c>
      <c r="D4" s="1051"/>
      <c r="E4" s="1051"/>
      <c r="F4" s="1052"/>
      <c r="G4" s="37"/>
      <c r="H4" s="102" t="s">
        <v>8</v>
      </c>
      <c r="I4" s="102" t="s">
        <v>10</v>
      </c>
      <c r="J4" s="102" t="s">
        <v>11</v>
      </c>
      <c r="K4" s="38"/>
    </row>
    <row r="5" spans="1:11" s="35" customFormat="1" ht="15.75">
      <c r="A5" s="73" t="s">
        <v>84</v>
      </c>
      <c r="B5" s="32"/>
      <c r="C5" s="1053" t="s">
        <v>37</v>
      </c>
      <c r="D5" s="1054"/>
      <c r="E5" s="1054"/>
      <c r="F5" s="1055"/>
      <c r="G5" s="33"/>
      <c r="H5" s="117" t="s">
        <v>37</v>
      </c>
      <c r="I5" s="117" t="s">
        <v>37</v>
      </c>
      <c r="J5" s="117" t="s">
        <v>37</v>
      </c>
      <c r="K5" s="34"/>
    </row>
    <row r="6" spans="1:11" s="35" customFormat="1" ht="15.75">
      <c r="A6" s="81" t="s">
        <v>87</v>
      </c>
      <c r="B6" s="32"/>
      <c r="C6" s="82"/>
      <c r="D6" s="129"/>
      <c r="E6" s="129"/>
      <c r="F6" s="83"/>
      <c r="G6" s="33"/>
      <c r="H6" s="117" t="s">
        <v>88</v>
      </c>
      <c r="I6" s="117" t="s">
        <v>89</v>
      </c>
      <c r="J6" s="117" t="s">
        <v>90</v>
      </c>
      <c r="K6" s="34"/>
    </row>
    <row r="7" spans="1:11" s="35" customFormat="1" ht="15.75">
      <c r="A7" s="74" t="s">
        <v>40</v>
      </c>
      <c r="B7" s="32"/>
      <c r="C7" s="111"/>
      <c r="D7" s="116"/>
      <c r="E7" s="116"/>
      <c r="F7" s="112"/>
      <c r="G7" s="33"/>
      <c r="H7" s="118"/>
      <c r="I7" s="118"/>
      <c r="J7" s="118"/>
      <c r="K7" s="34"/>
    </row>
    <row r="8" spans="1:11" s="44" customFormat="1" ht="12.75" customHeight="1">
      <c r="A8" s="24" t="s">
        <v>41</v>
      </c>
      <c r="B8" s="40"/>
      <c r="C8" s="1056" t="s">
        <v>42</v>
      </c>
      <c r="D8" s="1057"/>
      <c r="E8" s="1057"/>
      <c r="F8" s="1058"/>
      <c r="G8" s="41"/>
      <c r="H8" s="42" t="s">
        <v>42</v>
      </c>
      <c r="I8" s="42" t="s">
        <v>42</v>
      </c>
      <c r="J8" s="88" t="s">
        <v>42</v>
      </c>
      <c r="K8" s="43"/>
    </row>
    <row r="9" spans="1:11" s="44" customFormat="1">
      <c r="A9" s="130" t="s">
        <v>43</v>
      </c>
      <c r="B9" s="131"/>
      <c r="C9" s="1018"/>
      <c r="D9" s="1019"/>
      <c r="E9" s="1019"/>
      <c r="F9" s="1020"/>
      <c r="G9" s="170"/>
      <c r="H9" s="132"/>
      <c r="I9" s="133"/>
      <c r="J9" s="134"/>
      <c r="K9" s="43"/>
    </row>
    <row r="10" spans="1:11" s="44" customFormat="1">
      <c r="A10" s="135" t="s">
        <v>44</v>
      </c>
      <c r="B10" s="131"/>
      <c r="C10" s="1024"/>
      <c r="D10" s="1025"/>
      <c r="E10" s="1025"/>
      <c r="F10" s="1026"/>
      <c r="G10" s="170"/>
      <c r="H10" s="136"/>
      <c r="I10" s="137"/>
      <c r="J10" s="138"/>
      <c r="K10" s="43"/>
    </row>
    <row r="11" spans="1:11" s="44" customFormat="1">
      <c r="A11" s="135" t="s">
        <v>45</v>
      </c>
      <c r="B11" s="131"/>
      <c r="C11" s="139"/>
      <c r="D11" s="140"/>
      <c r="E11" s="140"/>
      <c r="F11" s="141"/>
      <c r="G11" s="170"/>
      <c r="H11" s="136"/>
      <c r="I11" s="137"/>
      <c r="J11" s="138"/>
      <c r="K11" s="43"/>
    </row>
    <row r="12" spans="1:11" s="44" customFormat="1">
      <c r="A12" s="135" t="s">
        <v>46</v>
      </c>
      <c r="B12" s="131"/>
      <c r="C12" s="139"/>
      <c r="D12" s="140"/>
      <c r="E12" s="140"/>
      <c r="F12" s="141"/>
      <c r="G12" s="170"/>
      <c r="H12" s="136"/>
      <c r="I12" s="137"/>
      <c r="J12" s="138"/>
      <c r="K12" s="43"/>
    </row>
    <row r="13" spans="1:11" s="44" customFormat="1" ht="14.25" customHeight="1">
      <c r="A13" s="135" t="s">
        <v>91</v>
      </c>
      <c r="B13" s="131"/>
      <c r="C13" s="1029"/>
      <c r="D13" s="1030"/>
      <c r="E13" s="1030"/>
      <c r="F13" s="1031"/>
      <c r="G13" s="171"/>
      <c r="H13" s="172"/>
      <c r="I13" s="172"/>
      <c r="J13" s="155"/>
      <c r="K13" s="43"/>
    </row>
    <row r="14" spans="1:11" s="44" customFormat="1">
      <c r="A14" s="143" t="s">
        <v>48</v>
      </c>
      <c r="B14" s="131"/>
      <c r="C14" s="1024"/>
      <c r="D14" s="1025"/>
      <c r="E14" s="1025"/>
      <c r="F14" s="1026"/>
      <c r="G14" s="170"/>
      <c r="H14" s="136"/>
      <c r="I14" s="137"/>
      <c r="J14" s="138"/>
      <c r="K14" s="43"/>
    </row>
    <row r="15" spans="1:11" s="44" customFormat="1">
      <c r="A15" s="144" t="s">
        <v>49</v>
      </c>
      <c r="B15" s="131"/>
      <c r="C15" s="1032"/>
      <c r="D15" s="1033"/>
      <c r="E15" s="1033"/>
      <c r="F15" s="1034"/>
      <c r="G15" s="170"/>
      <c r="H15" s="173"/>
      <c r="I15" s="174"/>
      <c r="J15" s="175"/>
      <c r="K15" s="43"/>
    </row>
    <row r="16" spans="1:11" s="44" customFormat="1">
      <c r="A16" s="145" t="s">
        <v>50</v>
      </c>
      <c r="B16" s="131"/>
      <c r="C16" s="1021"/>
      <c r="D16" s="1022"/>
      <c r="E16" s="1022"/>
      <c r="F16" s="1023"/>
      <c r="G16" s="170"/>
      <c r="H16" s="146"/>
      <c r="I16" s="147"/>
      <c r="J16" s="148"/>
      <c r="K16" s="43"/>
    </row>
    <row r="17" spans="1:11" s="44" customFormat="1">
      <c r="A17" s="149" t="s">
        <v>51</v>
      </c>
      <c r="B17" s="150"/>
      <c r="C17" s="1018"/>
      <c r="D17" s="1019"/>
      <c r="E17" s="1019"/>
      <c r="F17" s="1020"/>
      <c r="G17" s="140"/>
      <c r="H17" s="176"/>
      <c r="I17" s="177"/>
      <c r="J17" s="178"/>
      <c r="K17" s="43"/>
    </row>
    <row r="18" spans="1:11" s="44" customFormat="1">
      <c r="A18" s="151" t="s">
        <v>92</v>
      </c>
      <c r="B18" s="150"/>
      <c r="C18" s="1024"/>
      <c r="D18" s="1025"/>
      <c r="E18" s="1025"/>
      <c r="F18" s="1026"/>
      <c r="G18" s="140"/>
      <c r="H18" s="179"/>
      <c r="I18" s="180"/>
      <c r="J18" s="181"/>
      <c r="K18" s="43"/>
    </row>
    <row r="19" spans="1:11" s="44" customFormat="1">
      <c r="A19" s="151" t="s">
        <v>93</v>
      </c>
      <c r="B19" s="150"/>
      <c r="C19" s="1024"/>
      <c r="D19" s="1025"/>
      <c r="E19" s="1025"/>
      <c r="F19" s="1026"/>
      <c r="G19" s="140"/>
      <c r="H19" s="179"/>
      <c r="I19" s="180"/>
      <c r="J19" s="181"/>
      <c r="K19" s="43"/>
    </row>
    <row r="20" spans="1:11" s="44" customFormat="1">
      <c r="A20" s="143" t="s">
        <v>52</v>
      </c>
      <c r="B20" s="150"/>
      <c r="C20" s="1024"/>
      <c r="D20" s="1025"/>
      <c r="E20" s="1025"/>
      <c r="F20" s="1026"/>
      <c r="G20" s="140"/>
      <c r="H20" s="182"/>
      <c r="I20" s="183"/>
      <c r="J20" s="184"/>
      <c r="K20" s="43"/>
    </row>
    <row r="21" spans="1:11" s="44" customFormat="1">
      <c r="A21" s="152" t="s">
        <v>53</v>
      </c>
      <c r="B21" s="131"/>
      <c r="C21" s="1021"/>
      <c r="D21" s="1022"/>
      <c r="E21" s="1022"/>
      <c r="F21" s="1023"/>
      <c r="G21" s="170"/>
      <c r="H21" s="146"/>
      <c r="I21" s="147"/>
      <c r="J21" s="148"/>
      <c r="K21" s="43"/>
    </row>
    <row r="22" spans="1:11" s="44" customFormat="1">
      <c r="A22" s="151" t="s">
        <v>86</v>
      </c>
      <c r="B22" s="150"/>
      <c r="C22" s="1024"/>
      <c r="D22" s="1025"/>
      <c r="E22" s="1025"/>
      <c r="F22" s="1026"/>
      <c r="G22" s="140"/>
      <c r="H22" s="136"/>
      <c r="I22" s="137"/>
      <c r="J22" s="138"/>
      <c r="K22" s="43"/>
    </row>
    <row r="23" spans="1:11" s="44" customFormat="1" ht="12" customHeight="1">
      <c r="A23" s="135" t="s">
        <v>54</v>
      </c>
      <c r="B23" s="150"/>
      <c r="C23" s="1024"/>
      <c r="D23" s="1025"/>
      <c r="E23" s="1025"/>
      <c r="F23" s="1026"/>
      <c r="G23" s="140"/>
      <c r="H23" s="136"/>
      <c r="I23" s="137"/>
      <c r="J23" s="138"/>
      <c r="K23" s="43"/>
    </row>
    <row r="24" spans="1:11" s="44" customFormat="1" ht="12" customHeight="1">
      <c r="A24" s="135" t="s">
        <v>55</v>
      </c>
      <c r="B24" s="150"/>
      <c r="C24" s="139"/>
      <c r="D24" s="140"/>
      <c r="E24" s="140"/>
      <c r="F24" s="141"/>
      <c r="G24" s="140"/>
      <c r="H24" s="136"/>
      <c r="I24" s="137"/>
      <c r="J24" s="138"/>
      <c r="K24" s="43"/>
    </row>
    <row r="25" spans="1:11" s="44" customFormat="1">
      <c r="A25" s="152" t="s">
        <v>56</v>
      </c>
      <c r="B25" s="131"/>
      <c r="C25" s="1021"/>
      <c r="D25" s="1022"/>
      <c r="E25" s="1022"/>
      <c r="F25" s="1023"/>
      <c r="G25" s="170"/>
      <c r="H25" s="146"/>
      <c r="I25" s="147"/>
      <c r="J25" s="148"/>
      <c r="K25" s="43"/>
    </row>
    <row r="26" spans="1:11" s="44" customFormat="1">
      <c r="A26" s="151" t="s">
        <v>57</v>
      </c>
      <c r="B26" s="150"/>
      <c r="C26" s="1024"/>
      <c r="D26" s="1025"/>
      <c r="E26" s="1025"/>
      <c r="F26" s="1026"/>
      <c r="G26" s="140"/>
      <c r="H26" s="136"/>
      <c r="I26" s="137"/>
      <c r="J26" s="138"/>
      <c r="K26" s="43"/>
    </row>
    <row r="27" spans="1:11" s="44" customFormat="1">
      <c r="A27" s="151" t="s">
        <v>58</v>
      </c>
      <c r="B27" s="150"/>
      <c r="C27" s="139"/>
      <c r="D27" s="140"/>
      <c r="E27" s="140"/>
      <c r="F27" s="141"/>
      <c r="G27" s="140"/>
      <c r="H27" s="136"/>
      <c r="I27" s="137"/>
      <c r="J27" s="138"/>
      <c r="K27" s="43"/>
    </row>
    <row r="28" spans="1:11" s="44" customFormat="1" ht="38.25">
      <c r="A28" s="153" t="s">
        <v>59</v>
      </c>
      <c r="B28" s="150"/>
      <c r="C28" s="1024"/>
      <c r="D28" s="1025"/>
      <c r="E28" s="1025"/>
      <c r="F28" s="1026"/>
      <c r="G28" s="140"/>
      <c r="H28" s="136"/>
      <c r="I28" s="137"/>
      <c r="J28" s="138"/>
      <c r="K28" s="43"/>
    </row>
    <row r="29" spans="1:11" s="44" customFormat="1">
      <c r="A29" s="152" t="s">
        <v>60</v>
      </c>
      <c r="B29" s="150"/>
      <c r="C29" s="1021"/>
      <c r="D29" s="1022"/>
      <c r="E29" s="1022"/>
      <c r="F29" s="1023"/>
      <c r="G29" s="170"/>
      <c r="H29" s="146"/>
      <c r="I29" s="147"/>
      <c r="J29" s="148"/>
      <c r="K29" s="43"/>
    </row>
    <row r="30" spans="1:11" s="44" customFormat="1">
      <c r="A30" s="151" t="s">
        <v>61</v>
      </c>
      <c r="B30" s="150"/>
      <c r="C30" s="1024"/>
      <c r="D30" s="1025"/>
      <c r="E30" s="1025"/>
      <c r="F30" s="1026"/>
      <c r="G30" s="140"/>
      <c r="H30" s="179"/>
      <c r="I30" s="180"/>
      <c r="J30" s="181"/>
      <c r="K30" s="43"/>
    </row>
    <row r="31" spans="1:11" s="44" customFormat="1">
      <c r="A31" s="135" t="s">
        <v>62</v>
      </c>
      <c r="B31" s="150"/>
      <c r="C31" s="1024"/>
      <c r="D31" s="1025"/>
      <c r="E31" s="1025"/>
      <c r="F31" s="1026"/>
      <c r="G31" s="140"/>
      <c r="H31" s="136"/>
      <c r="I31" s="137"/>
      <c r="J31" s="138"/>
      <c r="K31" s="43"/>
    </row>
    <row r="32" spans="1:11" s="44" customFormat="1">
      <c r="A32" s="152" t="s">
        <v>63</v>
      </c>
      <c r="B32" s="150"/>
      <c r="C32" s="1021"/>
      <c r="D32" s="1022"/>
      <c r="E32" s="1022"/>
      <c r="F32" s="1023"/>
      <c r="G32" s="170"/>
      <c r="H32" s="185"/>
      <c r="I32" s="148"/>
      <c r="J32" s="148"/>
      <c r="K32" s="43"/>
    </row>
    <row r="33" spans="1:11" s="44" customFormat="1">
      <c r="A33" s="154" t="s">
        <v>64</v>
      </c>
      <c r="B33" s="150"/>
      <c r="C33" s="1018"/>
      <c r="D33" s="1019"/>
      <c r="E33" s="1019"/>
      <c r="F33" s="1020"/>
      <c r="G33" s="140"/>
      <c r="H33" s="186"/>
      <c r="I33" s="178"/>
      <c r="J33" s="178"/>
      <c r="K33" s="43"/>
    </row>
    <row r="34" spans="1:11" s="44" customFormat="1">
      <c r="A34" s="135" t="s">
        <v>65</v>
      </c>
      <c r="B34" s="150"/>
      <c r="C34" s="1024"/>
      <c r="D34" s="1025"/>
      <c r="E34" s="1025"/>
      <c r="F34" s="1026"/>
      <c r="G34" s="140"/>
      <c r="H34" s="142"/>
      <c r="I34" s="138"/>
      <c r="J34" s="138"/>
      <c r="K34" s="43"/>
    </row>
    <row r="35" spans="1:11" s="44" customFormat="1">
      <c r="A35" s="135" t="s">
        <v>66</v>
      </c>
      <c r="B35" s="150"/>
      <c r="C35" s="1024"/>
      <c r="D35" s="1025"/>
      <c r="E35" s="1025"/>
      <c r="F35" s="1026"/>
      <c r="G35" s="140"/>
      <c r="H35" s="142"/>
      <c r="I35" s="138"/>
      <c r="J35" s="138"/>
      <c r="K35" s="43"/>
    </row>
    <row r="36" spans="1:11" s="44" customFormat="1">
      <c r="A36" s="135" t="s">
        <v>67</v>
      </c>
      <c r="B36" s="131"/>
      <c r="C36" s="1024"/>
      <c r="D36" s="1025"/>
      <c r="E36" s="1025"/>
      <c r="F36" s="1026"/>
      <c r="G36" s="170"/>
      <c r="H36" s="142"/>
      <c r="I36" s="138"/>
      <c r="J36" s="138"/>
      <c r="K36" s="43"/>
    </row>
    <row r="37" spans="1:11" s="44" customFormat="1">
      <c r="A37" s="144" t="s">
        <v>68</v>
      </c>
      <c r="B37" s="150"/>
      <c r="C37" s="1032"/>
      <c r="D37" s="1033"/>
      <c r="E37" s="1033"/>
      <c r="F37" s="1034"/>
      <c r="G37" s="140"/>
      <c r="H37" s="187"/>
      <c r="I37" s="188"/>
      <c r="J37" s="188"/>
      <c r="K37" s="43"/>
    </row>
    <row r="38" spans="1:11" s="44" customFormat="1">
      <c r="A38" s="152" t="s">
        <v>69</v>
      </c>
      <c r="B38" s="150"/>
      <c r="C38" s="1059"/>
      <c r="D38" s="1060"/>
      <c r="E38" s="1060"/>
      <c r="F38" s="1061"/>
      <c r="G38" s="140"/>
      <c r="H38" s="189"/>
      <c r="I38" s="190"/>
      <c r="J38" s="190"/>
      <c r="K38" s="43"/>
    </row>
    <row r="39" spans="1:11" s="44" customFormat="1">
      <c r="A39" s="149" t="s">
        <v>71</v>
      </c>
      <c r="B39" s="150"/>
      <c r="C39" s="1018"/>
      <c r="D39" s="1019"/>
      <c r="E39" s="1019"/>
      <c r="F39" s="1020"/>
      <c r="G39" s="140"/>
      <c r="H39" s="191"/>
      <c r="I39" s="192"/>
      <c r="J39" s="192"/>
      <c r="K39" s="43"/>
    </row>
    <row r="40" spans="1:11" s="44" customFormat="1">
      <c r="A40" s="135" t="s">
        <v>72</v>
      </c>
      <c r="B40" s="150"/>
      <c r="C40" s="1029"/>
      <c r="D40" s="1030"/>
      <c r="E40" s="1030"/>
      <c r="F40" s="1031"/>
      <c r="G40" s="193"/>
      <c r="H40" s="155"/>
      <c r="I40" s="156"/>
      <c r="J40" s="156"/>
      <c r="K40" s="43"/>
    </row>
    <row r="41" spans="1:11" s="44" customFormat="1">
      <c r="A41" s="157" t="s">
        <v>73</v>
      </c>
      <c r="B41" s="150"/>
      <c r="C41" s="1032"/>
      <c r="D41" s="1033"/>
      <c r="E41" s="1033"/>
      <c r="F41" s="1034"/>
      <c r="G41" s="140"/>
      <c r="H41" s="187"/>
      <c r="I41" s="188"/>
      <c r="J41" s="188"/>
      <c r="K41" s="43"/>
    </row>
    <row r="42" spans="1:11" s="44" customFormat="1">
      <c r="A42" s="79"/>
      <c r="B42" s="45"/>
      <c r="C42" s="72"/>
      <c r="D42" s="72"/>
      <c r="E42" s="72"/>
      <c r="F42" s="72"/>
      <c r="G42" s="46"/>
      <c r="H42" s="80"/>
      <c r="I42" s="80"/>
      <c r="J42" s="103"/>
      <c r="K42" s="43"/>
    </row>
    <row r="43" spans="1:11" s="44" customFormat="1" hidden="1">
      <c r="A43" s="79"/>
      <c r="B43" s="45"/>
      <c r="C43" s="72"/>
      <c r="D43" s="72"/>
      <c r="E43" s="72"/>
      <c r="F43" s="72"/>
      <c r="G43" s="46"/>
      <c r="H43" s="80"/>
      <c r="I43" s="80"/>
      <c r="J43" s="103"/>
      <c r="K43" s="43"/>
    </row>
    <row r="44" spans="1:11" s="44" customFormat="1" hidden="1">
      <c r="A44" s="79"/>
      <c r="B44" s="45"/>
      <c r="C44" s="72"/>
      <c r="D44" s="72"/>
      <c r="E44" s="72"/>
      <c r="F44" s="72"/>
      <c r="G44" s="46"/>
      <c r="H44" s="80"/>
      <c r="I44" s="80"/>
      <c r="J44" s="103"/>
      <c r="K44" s="43"/>
    </row>
    <row r="45" spans="1:11" s="44" customFormat="1" hidden="1">
      <c r="A45" s="79"/>
      <c r="B45" s="45"/>
      <c r="C45" s="72"/>
      <c r="D45" s="72"/>
      <c r="E45" s="72"/>
      <c r="F45" s="72"/>
      <c r="G45" s="46"/>
      <c r="H45" s="80"/>
      <c r="I45" s="80"/>
      <c r="J45" s="103"/>
      <c r="K45" s="43"/>
    </row>
    <row r="46" spans="1:11" s="44" customFormat="1" hidden="1">
      <c r="A46" s="79"/>
      <c r="B46" s="45"/>
      <c r="C46" s="72"/>
      <c r="D46" s="72"/>
      <c r="E46" s="72"/>
      <c r="F46" s="72"/>
      <c r="G46" s="46"/>
      <c r="H46" s="80"/>
      <c r="I46" s="80"/>
      <c r="J46" s="103"/>
      <c r="K46" s="43"/>
    </row>
    <row r="47" spans="1:11" s="44" customFormat="1" hidden="1">
      <c r="A47" s="79"/>
      <c r="B47" s="45"/>
      <c r="C47" s="72"/>
      <c r="D47" s="72"/>
      <c r="E47" s="72"/>
      <c r="F47" s="72"/>
      <c r="G47" s="46"/>
      <c r="H47" s="80"/>
      <c r="I47" s="80"/>
      <c r="J47" s="103"/>
      <c r="K47" s="43"/>
    </row>
    <row r="48" spans="1:11" s="44" customFormat="1" hidden="1">
      <c r="A48" s="2"/>
      <c r="B48" s="40"/>
      <c r="C48" s="47"/>
      <c r="D48" s="47"/>
      <c r="E48" s="47"/>
      <c r="F48" s="47"/>
      <c r="G48" s="41"/>
      <c r="H48" s="48"/>
      <c r="I48" s="48"/>
      <c r="J48" s="104"/>
      <c r="K48" s="43"/>
    </row>
    <row r="49" spans="1:11" s="44" customFormat="1" ht="15.75" customHeight="1">
      <c r="A49" s="66" t="s">
        <v>74</v>
      </c>
      <c r="B49" s="252" t="s">
        <v>94</v>
      </c>
      <c r="C49" s="49" t="s">
        <v>7</v>
      </c>
      <c r="D49" s="1035" t="s">
        <v>36</v>
      </c>
      <c r="E49" s="1036"/>
      <c r="F49" s="49" t="s">
        <v>95</v>
      </c>
      <c r="G49" s="50"/>
      <c r="H49" s="84" t="str">
        <f>H6</f>
        <v>Plan Name 1</v>
      </c>
      <c r="I49" s="84" t="str">
        <f t="shared" ref="I49:J49" si="0">I6</f>
        <v>Plan Name 2</v>
      </c>
      <c r="J49" s="89" t="str">
        <f t="shared" si="0"/>
        <v>Plan Name 3</v>
      </c>
      <c r="K49" s="43"/>
    </row>
    <row r="50" spans="1:11" s="44" customFormat="1">
      <c r="A50" s="143" t="s">
        <v>75</v>
      </c>
      <c r="B50" s="158"/>
      <c r="C50" s="194"/>
      <c r="D50" s="1037"/>
      <c r="E50" s="1038"/>
      <c r="F50" s="195"/>
      <c r="G50" s="159"/>
      <c r="H50" s="160"/>
      <c r="I50" s="160"/>
      <c r="J50" s="161"/>
      <c r="K50" s="43"/>
    </row>
    <row r="51" spans="1:11" s="44" customFormat="1">
      <c r="A51" s="143" t="s">
        <v>76</v>
      </c>
      <c r="B51" s="162"/>
      <c r="C51" s="196"/>
      <c r="D51" s="1039"/>
      <c r="E51" s="1040"/>
      <c r="F51" s="197"/>
      <c r="G51" s="159"/>
      <c r="H51" s="163"/>
      <c r="I51" s="163"/>
      <c r="J51" s="164"/>
      <c r="K51" s="43"/>
    </row>
    <row r="52" spans="1:11" s="44" customFormat="1">
      <c r="A52" s="143" t="s">
        <v>77</v>
      </c>
      <c r="B52" s="162"/>
      <c r="C52" s="196"/>
      <c r="D52" s="1039"/>
      <c r="E52" s="1040"/>
      <c r="F52" s="197"/>
      <c r="G52" s="159"/>
      <c r="H52" s="163"/>
      <c r="I52" s="163"/>
      <c r="J52" s="164"/>
      <c r="K52" s="43"/>
    </row>
    <row r="53" spans="1:11" s="44" customFormat="1">
      <c r="A53" s="165" t="s">
        <v>78</v>
      </c>
      <c r="B53" s="166"/>
      <c r="C53" s="198"/>
      <c r="D53" s="1041"/>
      <c r="E53" s="1042"/>
      <c r="F53" s="199"/>
      <c r="G53" s="167"/>
      <c r="H53" s="168"/>
      <c r="I53" s="168"/>
      <c r="J53" s="169"/>
      <c r="K53" s="43"/>
    </row>
    <row r="54" spans="1:11" s="44" customFormat="1">
      <c r="A54" s="51"/>
      <c r="B54" s="65">
        <f>SUM(B50:B53)</f>
        <v>0</v>
      </c>
      <c r="C54" s="52"/>
      <c r="D54" s="52"/>
      <c r="E54" s="52"/>
      <c r="F54" s="52"/>
      <c r="G54" s="53"/>
      <c r="H54" s="54"/>
      <c r="I54" s="54"/>
      <c r="J54" s="105"/>
      <c r="K54" s="43"/>
    </row>
    <row r="55" spans="1:11" s="44" customFormat="1">
      <c r="A55" s="25" t="s">
        <v>79</v>
      </c>
      <c r="B55" s="55"/>
      <c r="C55" s="56">
        <f>SUMPRODUCT(C50:C53,$B50:$B53)</f>
        <v>0</v>
      </c>
      <c r="D55" s="1043">
        <f>SUMPRODUCT(D50:D53,$B50:$B53)</f>
        <v>0</v>
      </c>
      <c r="E55" s="1044"/>
      <c r="F55" s="57">
        <f>SUMPRODUCT(F50:F53,$B50:$B53)</f>
        <v>0</v>
      </c>
      <c r="G55" s="58"/>
      <c r="H55" s="71">
        <f>SUMPRODUCT(H50:H53,$B50:$B53)</f>
        <v>0</v>
      </c>
      <c r="I55" s="71">
        <f>SUMPRODUCT(I50:I53,$B50:$B53)</f>
        <v>0</v>
      </c>
      <c r="J55" s="87">
        <f>SUMPRODUCT(J50:J53,$B50:$B53)</f>
        <v>0</v>
      </c>
      <c r="K55" s="43"/>
    </row>
    <row r="56" spans="1:11" s="44" customFormat="1">
      <c r="A56" s="26" t="s">
        <v>80</v>
      </c>
      <c r="B56" s="55"/>
      <c r="C56" s="59">
        <f>C55*12</f>
        <v>0</v>
      </c>
      <c r="D56" s="1045">
        <f>D55*12</f>
        <v>0</v>
      </c>
      <c r="E56" s="1046"/>
      <c r="F56" s="60">
        <f>F55*12</f>
        <v>0</v>
      </c>
      <c r="G56" s="58"/>
      <c r="H56" s="70">
        <f>H55*12</f>
        <v>0</v>
      </c>
      <c r="I56" s="70">
        <f>I55*12</f>
        <v>0</v>
      </c>
      <c r="J56" s="85">
        <f>J55*12</f>
        <v>0</v>
      </c>
      <c r="K56" s="43"/>
    </row>
    <row r="57" spans="1:11" s="44" customFormat="1">
      <c r="A57" s="5"/>
      <c r="B57" s="61"/>
      <c r="C57" s="61"/>
      <c r="D57" s="61"/>
      <c r="E57" s="61"/>
      <c r="F57" s="61"/>
      <c r="G57" s="62"/>
      <c r="H57" s="61"/>
      <c r="I57" s="61"/>
      <c r="J57" s="106"/>
      <c r="K57" s="43"/>
    </row>
    <row r="58" spans="1:11" s="44" customFormat="1">
      <c r="A58" s="25" t="s">
        <v>15</v>
      </c>
      <c r="B58" s="55"/>
      <c r="C58" s="63"/>
      <c r="D58" s="1047">
        <f>D56-$C56</f>
        <v>0</v>
      </c>
      <c r="E58" s="1048"/>
      <c r="F58" s="126">
        <f>F56-$C56</f>
        <v>0</v>
      </c>
      <c r="G58" s="125"/>
      <c r="H58" s="127">
        <f>H56-$C56</f>
        <v>0</v>
      </c>
      <c r="I58" s="127">
        <f>I56-$C56</f>
        <v>0</v>
      </c>
      <c r="J58" s="128">
        <f>J56-$C56</f>
        <v>0</v>
      </c>
      <c r="K58" s="43"/>
    </row>
    <row r="59" spans="1:11" s="44" customFormat="1">
      <c r="A59" s="26" t="s">
        <v>16</v>
      </c>
      <c r="B59" s="55"/>
      <c r="C59" s="64"/>
      <c r="D59" s="1027" t="e">
        <f>D56/$C56-1</f>
        <v>#DIV/0!</v>
      </c>
      <c r="E59" s="1028"/>
      <c r="F59" s="95" t="e">
        <f>F56/$C56-1</f>
        <v>#DIV/0!</v>
      </c>
      <c r="G59" s="96"/>
      <c r="H59" s="94" t="e">
        <f>H56/$C56-1</f>
        <v>#DIV/0!</v>
      </c>
      <c r="I59" s="94" t="e">
        <f>I56/$C56-1</f>
        <v>#DIV/0!</v>
      </c>
      <c r="J59" s="101" t="e">
        <f>J56/$C56-1</f>
        <v>#DIV/0!</v>
      </c>
      <c r="K59" s="43"/>
    </row>
    <row r="60" spans="1:11" s="44" customFormat="1">
      <c r="A60" s="98"/>
      <c r="B60" s="98"/>
      <c r="C60" s="98"/>
      <c r="D60" s="98"/>
      <c r="E60" s="98"/>
      <c r="F60" s="98"/>
      <c r="G60" s="99"/>
      <c r="H60" s="98"/>
      <c r="I60" s="98"/>
      <c r="J60" s="98"/>
      <c r="K60" s="43"/>
    </row>
    <row r="61" spans="1:11" s="44" customFormat="1">
      <c r="A61" s="119" t="s">
        <v>17</v>
      </c>
      <c r="B61" s="110"/>
      <c r="C61" s="110"/>
      <c r="D61" s="110"/>
      <c r="E61" s="110"/>
      <c r="F61" s="110"/>
      <c r="G61" s="110"/>
      <c r="H61" s="110"/>
      <c r="I61" s="110"/>
      <c r="J61" s="110"/>
      <c r="K61" s="43"/>
    </row>
  </sheetData>
  <mergeCells count="42">
    <mergeCell ref="C37:F37"/>
    <mergeCell ref="C38:F38"/>
    <mergeCell ref="C28:F28"/>
    <mergeCell ref="C15:F15"/>
    <mergeCell ref="C16:F16"/>
    <mergeCell ref="C17:F17"/>
    <mergeCell ref="C18:F18"/>
    <mergeCell ref="C19:F19"/>
    <mergeCell ref="C20:F20"/>
    <mergeCell ref="C21:F21"/>
    <mergeCell ref="C22:F22"/>
    <mergeCell ref="C23:F23"/>
    <mergeCell ref="C25:F25"/>
    <mergeCell ref="C26:F26"/>
    <mergeCell ref="C31:F31"/>
    <mergeCell ref="C34:F34"/>
    <mergeCell ref="C35:F35"/>
    <mergeCell ref="A1:J1"/>
    <mergeCell ref="C4:F4"/>
    <mergeCell ref="C36:F36"/>
    <mergeCell ref="C14:F14"/>
    <mergeCell ref="C5:F5"/>
    <mergeCell ref="C8:F8"/>
    <mergeCell ref="C9:F9"/>
    <mergeCell ref="C10:F10"/>
    <mergeCell ref="C13:F13"/>
    <mergeCell ref="C39:F39"/>
    <mergeCell ref="C29:F29"/>
    <mergeCell ref="C30:F30"/>
    <mergeCell ref="D59:E59"/>
    <mergeCell ref="C40:F40"/>
    <mergeCell ref="C41:F41"/>
    <mergeCell ref="D49:E49"/>
    <mergeCell ref="D50:E50"/>
    <mergeCell ref="D51:E51"/>
    <mergeCell ref="D52:E52"/>
    <mergeCell ref="D53:E53"/>
    <mergeCell ref="D55:E55"/>
    <mergeCell ref="D56:E56"/>
    <mergeCell ref="D58:E58"/>
    <mergeCell ref="C32:F32"/>
    <mergeCell ref="C33:F33"/>
  </mergeCells>
  <printOptions horizontalCentered="1"/>
  <pageMargins left="0" right="0" top="0" bottom="0" header="0" footer="0"/>
  <pageSetup scale="76" orientation="landscape" r:id="rId1"/>
  <headerFooter scaleWithDoc="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DE555-04B0-49F3-B267-F5E94A9A45E8}">
  <sheetPr>
    <tabColor rgb="FFFFC000"/>
    <pageSetUpPr fitToPage="1"/>
  </sheetPr>
  <dimension ref="A1:K61"/>
  <sheetViews>
    <sheetView showGridLines="0" view="pageBreakPreview" zoomScale="90" zoomScaleNormal="70" zoomScaleSheetLayoutView="90" workbookViewId="0">
      <selection sqref="A1:J1"/>
    </sheetView>
  </sheetViews>
  <sheetFormatPr defaultColWidth="9.140625" defaultRowHeight="12.75"/>
  <cols>
    <col min="1" max="1" width="32.85546875" style="31" customWidth="1"/>
    <col min="2" max="4" width="5.42578125" style="30" customWidth="1"/>
    <col min="5" max="5" width="2.7109375" style="30" customWidth="1"/>
    <col min="6" max="8" width="34.5703125" style="31" customWidth="1"/>
    <col min="9" max="9" width="9.140625" style="30"/>
    <col min="10" max="16384" width="9.140625" style="31"/>
  </cols>
  <sheetData>
    <row r="1" spans="1:11" ht="43.5" customHeight="1">
      <c r="A1" s="1049" t="s">
        <v>18</v>
      </c>
      <c r="B1" s="1049"/>
      <c r="C1" s="1049"/>
      <c r="D1" s="1049"/>
      <c r="E1" s="1049"/>
      <c r="F1" s="1049"/>
      <c r="G1" s="1049"/>
      <c r="H1" s="1049"/>
      <c r="I1" s="1049"/>
      <c r="J1" s="1049"/>
      <c r="K1" s="43"/>
    </row>
    <row r="2" spans="1:11" s="121" customFormat="1" ht="17.100000000000001" customHeight="1">
      <c r="A2" s="123" t="e">
        <f>#REF!</f>
        <v>#REF!</v>
      </c>
      <c r="B2" s="122"/>
      <c r="C2" s="122"/>
      <c r="D2" s="122"/>
      <c r="E2" s="122"/>
      <c r="F2" s="122"/>
      <c r="G2" s="122"/>
      <c r="H2" s="122"/>
      <c r="I2" s="122"/>
      <c r="J2" s="122"/>
      <c r="K2" s="120"/>
    </row>
    <row r="3" spans="1:11" s="121" customFormat="1" ht="17.100000000000001" customHeight="1">
      <c r="A3" s="1080" t="e">
        <f>#REF!</f>
        <v>#REF!</v>
      </c>
      <c r="B3" s="1080"/>
      <c r="C3" s="1080"/>
      <c r="D3" s="1080"/>
      <c r="E3" s="122"/>
      <c r="F3" s="122"/>
      <c r="G3" s="122"/>
      <c r="H3" s="122"/>
      <c r="I3" s="122"/>
      <c r="J3" s="122"/>
      <c r="K3" s="120"/>
    </row>
    <row r="4" spans="1:11" s="39" customFormat="1" ht="15.75">
      <c r="A4" s="1090"/>
      <c r="B4" s="1090"/>
      <c r="C4" s="1090"/>
      <c r="D4" s="1090"/>
      <c r="E4" s="90"/>
      <c r="F4" s="1050" t="s">
        <v>35</v>
      </c>
      <c r="G4" s="1051"/>
      <c r="H4" s="1052"/>
      <c r="I4" s="38"/>
    </row>
    <row r="5" spans="1:11" s="35" customFormat="1" ht="15.75">
      <c r="A5" s="1065" t="s">
        <v>84</v>
      </c>
      <c r="B5" s="1066"/>
      <c r="C5" s="1066"/>
      <c r="D5" s="1067"/>
      <c r="E5" s="90"/>
      <c r="F5" s="1053" t="s">
        <v>37</v>
      </c>
      <c r="G5" s="1054"/>
      <c r="H5" s="1055"/>
      <c r="I5" s="34"/>
    </row>
    <row r="6" spans="1:11" s="35" customFormat="1" ht="15.75">
      <c r="A6" s="1102" t="s">
        <v>38</v>
      </c>
      <c r="B6" s="1103"/>
      <c r="C6" s="1103"/>
      <c r="D6" s="1104"/>
      <c r="E6" s="90"/>
      <c r="F6" s="82"/>
      <c r="G6" s="129"/>
      <c r="H6" s="83"/>
      <c r="I6" s="34"/>
    </row>
    <row r="7" spans="1:11" s="35" customFormat="1" ht="15.75">
      <c r="A7" s="113" t="s">
        <v>40</v>
      </c>
      <c r="B7" s="114"/>
      <c r="C7" s="114"/>
      <c r="D7" s="115"/>
      <c r="E7" s="90"/>
      <c r="F7" s="111"/>
      <c r="G7" s="116"/>
      <c r="H7" s="112"/>
      <c r="I7" s="34"/>
    </row>
    <row r="8" spans="1:11" s="44" customFormat="1" ht="12.75" customHeight="1">
      <c r="A8" s="1081" t="s">
        <v>41</v>
      </c>
      <c r="B8" s="1082"/>
      <c r="C8" s="1082"/>
      <c r="D8" s="1083"/>
      <c r="E8" s="91"/>
      <c r="F8" s="88" t="s">
        <v>42</v>
      </c>
      <c r="G8" s="88" t="s">
        <v>42</v>
      </c>
      <c r="H8" s="88" t="s">
        <v>42</v>
      </c>
      <c r="I8" s="43"/>
    </row>
    <row r="9" spans="1:11" s="44" customFormat="1">
      <c r="A9" s="1084" t="s">
        <v>43</v>
      </c>
      <c r="B9" s="1085"/>
      <c r="C9" s="1085"/>
      <c r="D9" s="1086"/>
      <c r="E9" s="200"/>
      <c r="F9" s="201"/>
      <c r="G9" s="201"/>
      <c r="H9" s="201"/>
      <c r="I9" s="43"/>
    </row>
    <row r="10" spans="1:11" s="44" customFormat="1">
      <c r="A10" s="1087" t="s">
        <v>44</v>
      </c>
      <c r="B10" s="1088"/>
      <c r="C10" s="1088"/>
      <c r="D10" s="1089"/>
      <c r="E10" s="202"/>
      <c r="F10" s="203"/>
      <c r="G10" s="203"/>
      <c r="H10" s="203"/>
      <c r="I10" s="43"/>
    </row>
    <row r="11" spans="1:11" s="44" customFormat="1">
      <c r="A11" s="204" t="s">
        <v>45</v>
      </c>
      <c r="B11" s="205"/>
      <c r="C11" s="205"/>
      <c r="D11" s="202"/>
      <c r="E11" s="202"/>
      <c r="F11" s="203"/>
      <c r="G11" s="203"/>
      <c r="H11" s="203"/>
      <c r="I11" s="43"/>
    </row>
    <row r="12" spans="1:11" s="44" customFormat="1">
      <c r="A12" s="204" t="s">
        <v>46</v>
      </c>
      <c r="B12" s="205"/>
      <c r="C12" s="205"/>
      <c r="D12" s="202"/>
      <c r="E12" s="202"/>
      <c r="F12" s="203"/>
      <c r="G12" s="203"/>
      <c r="H12" s="203"/>
      <c r="I12" s="43"/>
    </row>
    <row r="13" spans="1:11" s="44" customFormat="1" ht="14.25" customHeight="1">
      <c r="A13" s="1087" t="s">
        <v>47</v>
      </c>
      <c r="B13" s="1088"/>
      <c r="C13" s="1088"/>
      <c r="D13" s="1089"/>
      <c r="E13" s="202"/>
      <c r="F13" s="206"/>
      <c r="G13" s="206"/>
      <c r="H13" s="206"/>
      <c r="I13" s="43"/>
    </row>
    <row r="14" spans="1:11" s="44" customFormat="1">
      <c r="A14" s="1077" t="s">
        <v>48</v>
      </c>
      <c r="B14" s="1078"/>
      <c r="C14" s="1078"/>
      <c r="D14" s="1079"/>
      <c r="E14" s="200"/>
      <c r="F14" s="203"/>
      <c r="G14" s="203"/>
      <c r="H14" s="203"/>
      <c r="I14" s="43"/>
    </row>
    <row r="15" spans="1:11" s="44" customFormat="1">
      <c r="A15" s="1062" t="s">
        <v>49</v>
      </c>
      <c r="B15" s="1063"/>
      <c r="C15" s="1063"/>
      <c r="D15" s="1064"/>
      <c r="E15" s="202"/>
      <c r="F15" s="207"/>
      <c r="G15" s="207"/>
      <c r="H15" s="207"/>
      <c r="I15" s="43"/>
    </row>
    <row r="16" spans="1:11" s="44" customFormat="1">
      <c r="A16" s="1071" t="s">
        <v>50</v>
      </c>
      <c r="B16" s="1072"/>
      <c r="C16" s="1072"/>
      <c r="D16" s="1073"/>
      <c r="E16" s="208"/>
      <c r="F16" s="209"/>
      <c r="G16" s="209"/>
      <c r="H16" s="209"/>
      <c r="I16" s="43"/>
    </row>
    <row r="17" spans="1:9" s="44" customFormat="1">
      <c r="A17" s="221" t="s">
        <v>51</v>
      </c>
      <c r="B17" s="222"/>
      <c r="C17" s="222"/>
      <c r="D17" s="223"/>
      <c r="E17" s="212"/>
      <c r="F17" s="201"/>
      <c r="G17" s="201"/>
      <c r="H17" s="201"/>
      <c r="I17" s="43"/>
    </row>
    <row r="18" spans="1:9" s="44" customFormat="1">
      <c r="A18" s="213" t="s">
        <v>92</v>
      </c>
      <c r="B18" s="214"/>
      <c r="C18" s="214"/>
      <c r="D18" s="212"/>
      <c r="E18" s="212"/>
      <c r="F18" s="203"/>
      <c r="G18" s="203"/>
      <c r="H18" s="203"/>
      <c r="I18" s="43"/>
    </row>
    <row r="19" spans="1:9" s="44" customFormat="1">
      <c r="A19" s="213" t="s">
        <v>93</v>
      </c>
      <c r="B19" s="214"/>
      <c r="C19" s="214"/>
      <c r="D19" s="212"/>
      <c r="E19" s="212"/>
      <c r="F19" s="203"/>
      <c r="G19" s="203"/>
      <c r="H19" s="203"/>
      <c r="I19" s="43"/>
    </row>
    <row r="20" spans="1:9" s="44" customFormat="1">
      <c r="A20" s="235" t="s">
        <v>52</v>
      </c>
      <c r="B20" s="236"/>
      <c r="C20" s="236"/>
      <c r="D20" s="237"/>
      <c r="E20" s="200"/>
      <c r="F20" s="203"/>
      <c r="G20" s="203"/>
      <c r="H20" s="203"/>
      <c r="I20" s="43"/>
    </row>
    <row r="21" spans="1:9" s="44" customFormat="1">
      <c r="A21" s="1093" t="s">
        <v>53</v>
      </c>
      <c r="B21" s="1094"/>
      <c r="C21" s="1094"/>
      <c r="D21" s="1095"/>
      <c r="E21" s="208"/>
      <c r="F21" s="209"/>
      <c r="G21" s="209"/>
      <c r="H21" s="209"/>
      <c r="I21" s="43"/>
    </row>
    <row r="22" spans="1:9" s="44" customFormat="1">
      <c r="A22" s="221" t="s">
        <v>86</v>
      </c>
      <c r="B22" s="222"/>
      <c r="C22" s="222"/>
      <c r="D22" s="223"/>
      <c r="E22" s="212"/>
      <c r="F22" s="203"/>
      <c r="G22" s="203"/>
      <c r="H22" s="203"/>
      <c r="I22" s="43"/>
    </row>
    <row r="23" spans="1:9" s="44" customFormat="1">
      <c r="A23" s="204" t="s">
        <v>54</v>
      </c>
      <c r="B23" s="205"/>
      <c r="C23" s="205"/>
      <c r="D23" s="202"/>
      <c r="E23" s="202"/>
      <c r="F23" s="203"/>
      <c r="G23" s="203"/>
      <c r="H23" s="203"/>
      <c r="I23" s="43"/>
    </row>
    <row r="24" spans="1:9" s="44" customFormat="1">
      <c r="A24" s="218" t="s">
        <v>55</v>
      </c>
      <c r="B24" s="219"/>
      <c r="C24" s="219"/>
      <c r="D24" s="220"/>
      <c r="E24" s="202"/>
      <c r="F24" s="203"/>
      <c r="G24" s="203"/>
      <c r="H24" s="203"/>
      <c r="I24" s="43"/>
    </row>
    <row r="25" spans="1:9" s="44" customFormat="1">
      <c r="A25" s="1096" t="s">
        <v>56</v>
      </c>
      <c r="B25" s="1097"/>
      <c r="C25" s="1097"/>
      <c r="D25" s="1098"/>
      <c r="E25" s="208"/>
      <c r="F25" s="209"/>
      <c r="G25" s="209"/>
      <c r="H25" s="209"/>
      <c r="I25" s="43"/>
    </row>
    <row r="26" spans="1:9" s="44" customFormat="1">
      <c r="A26" s="1068" t="s">
        <v>57</v>
      </c>
      <c r="B26" s="1069"/>
      <c r="C26" s="1069"/>
      <c r="D26" s="1070"/>
      <c r="E26" s="212"/>
      <c r="F26" s="203"/>
      <c r="G26" s="203"/>
      <c r="H26" s="203"/>
      <c r="I26" s="43"/>
    </row>
    <row r="27" spans="1:9" s="44" customFormat="1">
      <c r="A27" s="1099" t="s">
        <v>58</v>
      </c>
      <c r="B27" s="1100"/>
      <c r="C27" s="1100"/>
      <c r="D27" s="1101"/>
      <c r="E27" s="212"/>
      <c r="F27" s="203"/>
      <c r="G27" s="203"/>
      <c r="H27" s="203"/>
      <c r="I27" s="43"/>
    </row>
    <row r="28" spans="1:9" s="44" customFormat="1" ht="26.25" customHeight="1">
      <c r="A28" s="1091" t="s">
        <v>59</v>
      </c>
      <c r="B28" s="1063"/>
      <c r="C28" s="1063"/>
      <c r="D28" s="1092"/>
      <c r="E28" s="202"/>
      <c r="F28" s="203"/>
      <c r="G28" s="203"/>
      <c r="H28" s="203"/>
      <c r="I28" s="43"/>
    </row>
    <row r="29" spans="1:9" s="44" customFormat="1">
      <c r="A29" s="1071" t="s">
        <v>60</v>
      </c>
      <c r="B29" s="1072"/>
      <c r="C29" s="1072"/>
      <c r="D29" s="1073"/>
      <c r="E29" s="208"/>
      <c r="F29" s="209"/>
      <c r="G29" s="209"/>
      <c r="H29" s="209"/>
      <c r="I29" s="43"/>
    </row>
    <row r="30" spans="1:9" s="44" customFormat="1">
      <c r="A30" s="1068" t="s">
        <v>61</v>
      </c>
      <c r="B30" s="1069"/>
      <c r="C30" s="1069"/>
      <c r="D30" s="1070"/>
      <c r="E30" s="212"/>
      <c r="F30" s="203"/>
      <c r="G30" s="203"/>
      <c r="H30" s="203"/>
      <c r="I30" s="43"/>
    </row>
    <row r="31" spans="1:9" s="44" customFormat="1">
      <c r="A31" s="1087" t="s">
        <v>62</v>
      </c>
      <c r="B31" s="1088"/>
      <c r="C31" s="1088"/>
      <c r="D31" s="1089"/>
      <c r="E31" s="202"/>
      <c r="F31" s="203"/>
      <c r="G31" s="203"/>
      <c r="H31" s="203"/>
      <c r="I31" s="43"/>
    </row>
    <row r="32" spans="1:9" s="44" customFormat="1">
      <c r="A32" s="1071" t="s">
        <v>69</v>
      </c>
      <c r="B32" s="1072"/>
      <c r="C32" s="1072"/>
      <c r="D32" s="1073"/>
      <c r="E32" s="208"/>
      <c r="F32" s="209"/>
      <c r="G32" s="209"/>
      <c r="H32" s="209"/>
      <c r="I32" s="43"/>
    </row>
    <row r="33" spans="1:9" s="44" customFormat="1">
      <c r="A33" s="1068" t="s">
        <v>71</v>
      </c>
      <c r="B33" s="1069"/>
      <c r="C33" s="1069"/>
      <c r="D33" s="1070"/>
      <c r="E33" s="212"/>
      <c r="F33" s="203"/>
      <c r="G33" s="203"/>
      <c r="H33" s="203"/>
      <c r="I33" s="43"/>
    </row>
    <row r="34" spans="1:9" s="44" customFormat="1">
      <c r="A34" s="1087" t="s">
        <v>72</v>
      </c>
      <c r="B34" s="1088"/>
      <c r="C34" s="1088"/>
      <c r="D34" s="1089"/>
      <c r="E34" s="202"/>
      <c r="F34" s="206"/>
      <c r="G34" s="206"/>
      <c r="H34" s="206"/>
      <c r="I34" s="43"/>
    </row>
    <row r="35" spans="1:9" s="44" customFormat="1">
      <c r="A35" s="1074" t="s">
        <v>73</v>
      </c>
      <c r="B35" s="1075"/>
      <c r="C35" s="1075"/>
      <c r="D35" s="1076"/>
      <c r="E35" s="212"/>
      <c r="F35" s="203"/>
      <c r="G35" s="203"/>
      <c r="H35" s="203"/>
      <c r="I35" s="43"/>
    </row>
    <row r="36" spans="1:9" s="44" customFormat="1">
      <c r="A36" s="1071" t="s">
        <v>63</v>
      </c>
      <c r="B36" s="1072"/>
      <c r="C36" s="1072"/>
      <c r="D36" s="1073"/>
      <c r="E36" s="208"/>
      <c r="F36" s="209"/>
      <c r="G36" s="209"/>
      <c r="H36" s="209"/>
      <c r="I36" s="43"/>
    </row>
    <row r="37" spans="1:9" s="44" customFormat="1">
      <c r="A37" s="224" t="s">
        <v>64</v>
      </c>
      <c r="B37" s="225"/>
      <c r="C37" s="225"/>
      <c r="D37" s="226"/>
      <c r="E37" s="202"/>
      <c r="F37" s="201"/>
      <c r="G37" s="201"/>
      <c r="H37" s="201"/>
      <c r="I37" s="43"/>
    </row>
    <row r="38" spans="1:9" s="44" customFormat="1">
      <c r="A38" s="204" t="s">
        <v>65</v>
      </c>
      <c r="B38" s="205"/>
      <c r="C38" s="205"/>
      <c r="D38" s="202"/>
      <c r="E38" s="202"/>
      <c r="F38" s="203"/>
      <c r="G38" s="203"/>
      <c r="H38" s="203"/>
      <c r="I38" s="43"/>
    </row>
    <row r="39" spans="1:9" s="44" customFormat="1">
      <c r="A39" s="204" t="s">
        <v>66</v>
      </c>
      <c r="B39" s="205"/>
      <c r="C39" s="205"/>
      <c r="D39" s="202"/>
      <c r="E39" s="202"/>
      <c r="F39" s="203"/>
      <c r="G39" s="203"/>
      <c r="H39" s="203"/>
      <c r="I39" s="43"/>
    </row>
    <row r="40" spans="1:9" s="44" customFormat="1">
      <c r="A40" s="204" t="s">
        <v>67</v>
      </c>
      <c r="B40" s="205"/>
      <c r="C40" s="205"/>
      <c r="D40" s="202"/>
      <c r="E40" s="202"/>
      <c r="F40" s="203"/>
      <c r="G40" s="203"/>
      <c r="H40" s="203"/>
      <c r="I40" s="43"/>
    </row>
    <row r="41" spans="1:9" s="44" customFormat="1">
      <c r="A41" s="218" t="s">
        <v>68</v>
      </c>
      <c r="B41" s="219"/>
      <c r="C41" s="219"/>
      <c r="D41" s="220"/>
      <c r="E41" s="202"/>
      <c r="F41" s="207"/>
      <c r="G41" s="207"/>
      <c r="H41" s="207"/>
      <c r="I41" s="43"/>
    </row>
    <row r="42" spans="1:9" s="44" customFormat="1">
      <c r="A42" s="79"/>
      <c r="B42" s="45"/>
      <c r="C42" s="45"/>
      <c r="D42" s="45"/>
      <c r="E42" s="45"/>
      <c r="F42" s="72"/>
      <c r="G42" s="72"/>
      <c r="H42" s="72"/>
      <c r="I42" s="43"/>
    </row>
    <row r="43" spans="1:9" s="44" customFormat="1" hidden="1">
      <c r="A43" s="79"/>
      <c r="B43" s="45"/>
      <c r="C43" s="45"/>
      <c r="D43" s="45"/>
      <c r="E43" s="45"/>
      <c r="F43" s="72"/>
      <c r="G43" s="72"/>
      <c r="H43" s="72"/>
      <c r="I43" s="43"/>
    </row>
    <row r="44" spans="1:9" s="44" customFormat="1" hidden="1">
      <c r="A44" s="79"/>
      <c r="B44" s="45"/>
      <c r="C44" s="45"/>
      <c r="D44" s="45"/>
      <c r="E44" s="45"/>
      <c r="F44" s="72"/>
      <c r="G44" s="72"/>
      <c r="H44" s="72"/>
      <c r="I44" s="43"/>
    </row>
    <row r="45" spans="1:9" s="44" customFormat="1" hidden="1">
      <c r="A45" s="79"/>
      <c r="B45" s="45"/>
      <c r="C45" s="45"/>
      <c r="D45" s="45"/>
      <c r="E45" s="45"/>
      <c r="F45" s="72"/>
      <c r="G45" s="72"/>
      <c r="H45" s="72"/>
      <c r="I45" s="43"/>
    </row>
    <row r="46" spans="1:9" s="44" customFormat="1" hidden="1">
      <c r="A46" s="79"/>
      <c r="B46" s="45"/>
      <c r="C46" s="45"/>
      <c r="D46" s="45"/>
      <c r="E46" s="45"/>
      <c r="F46" s="72"/>
      <c r="G46" s="72"/>
      <c r="H46" s="72"/>
      <c r="I46" s="43"/>
    </row>
    <row r="47" spans="1:9" s="44" customFormat="1" hidden="1">
      <c r="A47" s="79"/>
      <c r="B47" s="45"/>
      <c r="C47" s="45"/>
      <c r="D47" s="45"/>
      <c r="E47" s="45"/>
      <c r="F47" s="72"/>
      <c r="G47" s="72"/>
      <c r="H47" s="72"/>
      <c r="I47" s="43"/>
    </row>
    <row r="48" spans="1:9" s="44" customFormat="1" hidden="1">
      <c r="A48" s="2"/>
      <c r="B48" s="40"/>
      <c r="C48" s="40"/>
      <c r="D48" s="40"/>
      <c r="E48" s="40"/>
      <c r="F48" s="47"/>
      <c r="G48" s="47"/>
      <c r="H48" s="47"/>
      <c r="I48" s="43"/>
    </row>
    <row r="49" spans="1:9" s="44" customFormat="1" ht="15.75" customHeight="1">
      <c r="A49" s="66" t="s">
        <v>74</v>
      </c>
      <c r="B49" s="1115" t="s">
        <v>94</v>
      </c>
      <c r="C49" s="1116"/>
      <c r="D49" s="1117"/>
      <c r="E49" s="92"/>
      <c r="F49" s="89">
        <f>F6</f>
        <v>0</v>
      </c>
      <c r="G49" s="89">
        <f>G6</f>
        <v>0</v>
      </c>
      <c r="H49" s="89">
        <f>H6</f>
        <v>0</v>
      </c>
      <c r="I49" s="43"/>
    </row>
    <row r="50" spans="1:9" s="44" customFormat="1">
      <c r="A50" s="143" t="s">
        <v>75</v>
      </c>
      <c r="B50" s="158"/>
      <c r="C50" s="232"/>
      <c r="D50" s="232"/>
      <c r="E50" s="227"/>
      <c r="F50" s="161"/>
      <c r="G50" s="161"/>
      <c r="H50" s="161"/>
      <c r="I50" s="43"/>
    </row>
    <row r="51" spans="1:9" s="44" customFormat="1">
      <c r="A51" s="143" t="s">
        <v>76</v>
      </c>
      <c r="B51" s="162"/>
      <c r="C51" s="233"/>
      <c r="D51" s="233"/>
      <c r="E51" s="227"/>
      <c r="F51" s="164"/>
      <c r="G51" s="164"/>
      <c r="H51" s="164"/>
      <c r="I51" s="43"/>
    </row>
    <row r="52" spans="1:9" s="44" customFormat="1">
      <c r="A52" s="143" t="s">
        <v>77</v>
      </c>
      <c r="B52" s="162"/>
      <c r="C52" s="233"/>
      <c r="D52" s="233"/>
      <c r="E52" s="227"/>
      <c r="F52" s="164"/>
      <c r="G52" s="164"/>
      <c r="H52" s="164"/>
      <c r="I52" s="43"/>
    </row>
    <row r="53" spans="1:9" s="44" customFormat="1">
      <c r="A53" s="165" t="s">
        <v>78</v>
      </c>
      <c r="B53" s="166"/>
      <c r="C53" s="234"/>
      <c r="D53" s="234"/>
      <c r="E53" s="230"/>
      <c r="F53" s="169"/>
      <c r="G53" s="169"/>
      <c r="H53" s="169"/>
      <c r="I53" s="43"/>
    </row>
    <row r="54" spans="1:9" s="44" customFormat="1">
      <c r="A54" s="93"/>
      <c r="B54" s="65">
        <f>SUM(B50:B53)</f>
        <v>0</v>
      </c>
      <c r="C54" s="65">
        <f t="shared" ref="C54:D54" si="0">SUM(C50:C53)</f>
        <v>0</v>
      </c>
      <c r="D54" s="65">
        <f t="shared" si="0"/>
        <v>0</v>
      </c>
      <c r="E54" s="65"/>
      <c r="F54" s="86"/>
      <c r="G54" s="86"/>
      <c r="H54" s="86"/>
      <c r="I54" s="43"/>
    </row>
    <row r="55" spans="1:9" s="44" customFormat="1">
      <c r="A55" s="1118" t="s">
        <v>79</v>
      </c>
      <c r="B55" s="1118"/>
      <c r="C55" s="1118"/>
      <c r="D55" s="1118"/>
      <c r="E55" s="55"/>
      <c r="F55" s="87">
        <f>SUMPRODUCT(F50:F53,$B50:$B53)</f>
        <v>0</v>
      </c>
      <c r="G55" s="87">
        <f>SUMPRODUCT(G50:G53,$C50:$C53)</f>
        <v>0</v>
      </c>
      <c r="H55" s="87">
        <f>SUMPRODUCT(H50:H53,$D50:$D53)</f>
        <v>0</v>
      </c>
      <c r="I55" s="43"/>
    </row>
    <row r="56" spans="1:9" s="44" customFormat="1">
      <c r="A56" s="1114" t="s">
        <v>80</v>
      </c>
      <c r="B56" s="1114"/>
      <c r="C56" s="1114"/>
      <c r="D56" s="1114"/>
      <c r="E56" s="55"/>
      <c r="F56" s="85">
        <f>F55*12</f>
        <v>0</v>
      </c>
      <c r="G56" s="85">
        <f>G55*12</f>
        <v>0</v>
      </c>
      <c r="H56" s="85">
        <f>H55*12</f>
        <v>0</v>
      </c>
      <c r="I56" s="43"/>
    </row>
    <row r="57" spans="1:9" s="44" customFormat="1">
      <c r="A57" s="1106"/>
      <c r="B57" s="1107"/>
      <c r="C57" s="1107"/>
      <c r="D57" s="1108"/>
      <c r="E57" s="55"/>
      <c r="F57" s="98"/>
      <c r="G57" s="98"/>
      <c r="H57" s="98"/>
      <c r="I57" s="43"/>
    </row>
    <row r="58" spans="1:9" s="44" customFormat="1">
      <c r="A58" s="1109" t="s">
        <v>83</v>
      </c>
      <c r="B58" s="1109"/>
      <c r="C58" s="1109"/>
      <c r="D58" s="1109"/>
      <c r="E58" s="55"/>
      <c r="F58" s="1110">
        <f>SUM(F56:H56)</f>
        <v>0</v>
      </c>
      <c r="G58" s="1111"/>
      <c r="H58" s="1112"/>
      <c r="I58" s="43"/>
    </row>
    <row r="59" spans="1:9" s="44" customFormat="1">
      <c r="A59" s="1113"/>
      <c r="B59" s="1113"/>
      <c r="C59" s="1113"/>
      <c r="D59" s="1113"/>
      <c r="E59" s="55"/>
      <c r="F59" s="98"/>
      <c r="G59" s="98"/>
      <c r="H59" s="98"/>
      <c r="I59" s="43"/>
    </row>
    <row r="60" spans="1:9" s="44" customFormat="1">
      <c r="A60" s="98"/>
      <c r="B60" s="98"/>
      <c r="C60" s="98"/>
      <c r="D60" s="98"/>
      <c r="E60" s="98"/>
      <c r="F60" s="98"/>
      <c r="G60" s="98"/>
      <c r="H60" s="98"/>
      <c r="I60" s="43"/>
    </row>
    <row r="61" spans="1:9" s="44" customFormat="1" ht="26.25" customHeight="1">
      <c r="A61" s="1105" t="s">
        <v>17</v>
      </c>
      <c r="B61" s="1105"/>
      <c r="C61" s="1105"/>
      <c r="D61" s="1105"/>
      <c r="E61" s="1105"/>
      <c r="F61" s="1105"/>
      <c r="G61" s="1105"/>
      <c r="H61" s="1105"/>
      <c r="I61" s="43"/>
    </row>
  </sheetData>
  <mergeCells count="35">
    <mergeCell ref="A56:D56"/>
    <mergeCell ref="A29:D29"/>
    <mergeCell ref="A30:D30"/>
    <mergeCell ref="A31:D31"/>
    <mergeCell ref="B49:D49"/>
    <mergeCell ref="A55:D55"/>
    <mergeCell ref="A32:D32"/>
    <mergeCell ref="A61:H61"/>
    <mergeCell ref="A57:D57"/>
    <mergeCell ref="A58:D58"/>
    <mergeCell ref="F58:H58"/>
    <mergeCell ref="A59:D59"/>
    <mergeCell ref="A1:J1"/>
    <mergeCell ref="A3:D3"/>
    <mergeCell ref="A8:D8"/>
    <mergeCell ref="A9:D9"/>
    <mergeCell ref="A34:D34"/>
    <mergeCell ref="A4:D4"/>
    <mergeCell ref="F4:H4"/>
    <mergeCell ref="A28:D28"/>
    <mergeCell ref="A16:D16"/>
    <mergeCell ref="A21:D21"/>
    <mergeCell ref="A25:D25"/>
    <mergeCell ref="A26:D26"/>
    <mergeCell ref="A27:D27"/>
    <mergeCell ref="A6:D6"/>
    <mergeCell ref="A10:D10"/>
    <mergeCell ref="A13:D13"/>
    <mergeCell ref="A15:D15"/>
    <mergeCell ref="A5:D5"/>
    <mergeCell ref="F5:H5"/>
    <mergeCell ref="A33:D33"/>
    <mergeCell ref="A36:D36"/>
    <mergeCell ref="A35:D35"/>
    <mergeCell ref="A14:D14"/>
  </mergeCells>
  <printOptions horizontalCentered="1"/>
  <pageMargins left="0" right="0" top="0" bottom="0" header="0" footer="0"/>
  <pageSetup scale="76" orientation="landscape"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AF298-6942-43BD-B280-E540EBC96F16}">
  <sheetPr>
    <tabColor rgb="FFFFC000"/>
    <pageSetUpPr fitToPage="1"/>
  </sheetPr>
  <dimension ref="A1:M62"/>
  <sheetViews>
    <sheetView showGridLines="0" view="pageBreakPreview" zoomScale="90" zoomScaleNormal="70" zoomScaleSheetLayoutView="90" workbookViewId="0">
      <selection sqref="A1:J1"/>
    </sheetView>
  </sheetViews>
  <sheetFormatPr defaultColWidth="9.140625" defaultRowHeight="12.75"/>
  <cols>
    <col min="1" max="1" width="32.85546875" style="31" customWidth="1"/>
    <col min="2" max="4" width="5.42578125" style="30" customWidth="1"/>
    <col min="5" max="5" width="2.7109375" style="30" customWidth="1"/>
    <col min="6" max="8" width="34.42578125" style="31" customWidth="1"/>
    <col min="9" max="9" width="9.140625" style="30"/>
    <col min="10" max="16384" width="9.140625" style="31"/>
  </cols>
  <sheetData>
    <row r="1" spans="1:13" ht="43.5" customHeight="1">
      <c r="A1" s="1049" t="s">
        <v>18</v>
      </c>
      <c r="B1" s="1049"/>
      <c r="C1" s="1049"/>
      <c r="D1" s="1049"/>
      <c r="E1" s="1049"/>
      <c r="F1" s="1049"/>
      <c r="G1" s="1049"/>
      <c r="H1" s="1049"/>
      <c r="I1" s="1049"/>
      <c r="J1" s="1049"/>
      <c r="K1" s="43"/>
      <c r="L1" s="44"/>
      <c r="M1" s="44"/>
    </row>
    <row r="2" spans="1:13" s="121" customFormat="1" ht="17.100000000000001" customHeight="1">
      <c r="A2" s="123" t="e">
        <f>#REF!</f>
        <v>#REF!</v>
      </c>
      <c r="B2" s="122"/>
      <c r="C2" s="122"/>
      <c r="D2" s="122"/>
      <c r="E2" s="122"/>
      <c r="F2" s="122"/>
      <c r="G2" s="122"/>
      <c r="H2" s="122"/>
      <c r="I2" s="122"/>
      <c r="J2" s="122"/>
      <c r="K2" s="120"/>
    </row>
    <row r="3" spans="1:13" s="121" customFormat="1" ht="17.100000000000001" customHeight="1">
      <c r="A3" s="1080" t="e">
        <f>#REF!</f>
        <v>#REF!</v>
      </c>
      <c r="B3" s="1080"/>
      <c r="C3" s="1080"/>
      <c r="D3" s="1080"/>
      <c r="E3" s="122"/>
      <c r="F3" s="122"/>
      <c r="G3" s="122"/>
      <c r="H3" s="122"/>
      <c r="I3" s="122"/>
      <c r="J3" s="122"/>
      <c r="K3" s="120"/>
    </row>
    <row r="4" spans="1:13" s="39" customFormat="1" ht="15.75">
      <c r="A4" s="1090"/>
      <c r="B4" s="1090"/>
      <c r="C4" s="1090"/>
      <c r="D4" s="1090"/>
      <c r="E4" s="90"/>
      <c r="F4" s="1050" t="s">
        <v>96</v>
      </c>
      <c r="G4" s="1051"/>
      <c r="H4" s="1052"/>
      <c r="I4" s="38"/>
    </row>
    <row r="5" spans="1:13" s="35" customFormat="1" ht="15.75">
      <c r="A5" s="1065" t="s">
        <v>84</v>
      </c>
      <c r="B5" s="1066"/>
      <c r="C5" s="1066"/>
      <c r="D5" s="1067"/>
      <c r="E5" s="90"/>
      <c r="F5" s="1053" t="s">
        <v>37</v>
      </c>
      <c r="G5" s="1054"/>
      <c r="H5" s="1055"/>
      <c r="I5" s="34"/>
    </row>
    <row r="6" spans="1:13" s="35" customFormat="1" ht="15.75">
      <c r="A6" s="1102" t="s">
        <v>38</v>
      </c>
      <c r="B6" s="1103"/>
      <c r="C6" s="1103"/>
      <c r="D6" s="1104"/>
      <c r="E6" s="90"/>
      <c r="F6" s="82" t="s">
        <v>39</v>
      </c>
      <c r="G6" s="129" t="s">
        <v>81</v>
      </c>
      <c r="H6" s="83" t="s">
        <v>85</v>
      </c>
      <c r="I6" s="34"/>
    </row>
    <row r="7" spans="1:13" s="35" customFormat="1" ht="15.75">
      <c r="A7" s="113" t="s">
        <v>40</v>
      </c>
      <c r="B7" s="114"/>
      <c r="C7" s="114"/>
      <c r="D7" s="115"/>
      <c r="E7" s="90"/>
      <c r="F7" s="111"/>
      <c r="G7" s="116"/>
      <c r="H7" s="112"/>
      <c r="I7" s="34"/>
    </row>
    <row r="8" spans="1:13" s="44" customFormat="1" ht="12.75" customHeight="1">
      <c r="A8" s="1081" t="s">
        <v>41</v>
      </c>
      <c r="B8" s="1082"/>
      <c r="C8" s="1082"/>
      <c r="D8" s="1083"/>
      <c r="E8" s="91"/>
      <c r="F8" s="88" t="s">
        <v>42</v>
      </c>
      <c r="G8" s="88" t="s">
        <v>42</v>
      </c>
      <c r="H8" s="88" t="s">
        <v>42</v>
      </c>
      <c r="I8" s="43"/>
    </row>
    <row r="9" spans="1:13" s="44" customFormat="1">
      <c r="A9" s="1084" t="s">
        <v>43</v>
      </c>
      <c r="B9" s="1085"/>
      <c r="C9" s="1085"/>
      <c r="D9" s="1086"/>
      <c r="E9" s="200"/>
      <c r="F9" s="201"/>
      <c r="G9" s="201"/>
      <c r="H9" s="201"/>
      <c r="I9" s="43"/>
    </row>
    <row r="10" spans="1:13" s="44" customFormat="1">
      <c r="A10" s="1087" t="s">
        <v>44</v>
      </c>
      <c r="B10" s="1088"/>
      <c r="C10" s="1088"/>
      <c r="D10" s="1089"/>
      <c r="E10" s="202"/>
      <c r="F10" s="203"/>
      <c r="G10" s="203"/>
      <c r="H10" s="203"/>
      <c r="I10" s="43"/>
    </row>
    <row r="11" spans="1:13" s="44" customFormat="1">
      <c r="A11" s="204" t="s">
        <v>45</v>
      </c>
      <c r="B11" s="205"/>
      <c r="C11" s="205"/>
      <c r="D11" s="202"/>
      <c r="E11" s="202"/>
      <c r="F11" s="203"/>
      <c r="G11" s="203"/>
      <c r="H11" s="203"/>
      <c r="I11" s="43"/>
    </row>
    <row r="12" spans="1:13" s="44" customFormat="1">
      <c r="A12" s="204" t="s">
        <v>46</v>
      </c>
      <c r="B12" s="205"/>
      <c r="C12" s="205"/>
      <c r="D12" s="202"/>
      <c r="E12" s="202"/>
      <c r="F12" s="203"/>
      <c r="G12" s="203"/>
      <c r="H12" s="203"/>
      <c r="I12" s="43"/>
    </row>
    <row r="13" spans="1:13" s="44" customFormat="1" ht="14.25" customHeight="1">
      <c r="A13" s="204" t="s">
        <v>91</v>
      </c>
      <c r="B13" s="205"/>
      <c r="C13" s="205"/>
      <c r="D13" s="202"/>
      <c r="E13" s="202"/>
      <c r="F13" s="206"/>
      <c r="G13" s="206"/>
      <c r="H13" s="206"/>
      <c r="I13" s="43"/>
    </row>
    <row r="14" spans="1:13" s="44" customFormat="1">
      <c r="A14" s="1077" t="s">
        <v>48</v>
      </c>
      <c r="B14" s="1078"/>
      <c r="C14" s="1078"/>
      <c r="D14" s="1079"/>
      <c r="E14" s="200"/>
      <c r="F14" s="203"/>
      <c r="G14" s="203"/>
      <c r="H14" s="203"/>
      <c r="I14" s="43"/>
    </row>
    <row r="15" spans="1:13" s="44" customFormat="1">
      <c r="A15" s="1062" t="s">
        <v>49</v>
      </c>
      <c r="B15" s="1063"/>
      <c r="C15" s="1063"/>
      <c r="D15" s="1064"/>
      <c r="E15" s="202"/>
      <c r="F15" s="207"/>
      <c r="G15" s="207"/>
      <c r="H15" s="207"/>
      <c r="I15" s="43"/>
    </row>
    <row r="16" spans="1:13" s="44" customFormat="1">
      <c r="A16" s="1071" t="s">
        <v>50</v>
      </c>
      <c r="B16" s="1072"/>
      <c r="C16" s="1072"/>
      <c r="D16" s="1073"/>
      <c r="E16" s="208"/>
      <c r="F16" s="209"/>
      <c r="G16" s="209"/>
      <c r="H16" s="209"/>
      <c r="I16" s="43"/>
    </row>
    <row r="17" spans="1:9" s="44" customFormat="1">
      <c r="A17" s="221" t="s">
        <v>51</v>
      </c>
      <c r="B17" s="222"/>
      <c r="C17" s="222"/>
      <c r="D17" s="223"/>
      <c r="E17" s="212"/>
      <c r="F17" s="201"/>
      <c r="G17" s="201"/>
      <c r="H17" s="201"/>
      <c r="I17" s="43"/>
    </row>
    <row r="18" spans="1:9" s="44" customFormat="1">
      <c r="A18" s="213" t="s">
        <v>92</v>
      </c>
      <c r="B18" s="214"/>
      <c r="C18" s="214"/>
      <c r="D18" s="212"/>
      <c r="E18" s="212"/>
      <c r="F18" s="203"/>
      <c r="G18" s="203"/>
      <c r="H18" s="203"/>
      <c r="I18" s="43"/>
    </row>
    <row r="19" spans="1:9" s="44" customFormat="1">
      <c r="A19" s="213" t="s">
        <v>93</v>
      </c>
      <c r="B19" s="214"/>
      <c r="C19" s="214"/>
      <c r="D19" s="212"/>
      <c r="E19" s="212"/>
      <c r="F19" s="203"/>
      <c r="G19" s="203"/>
      <c r="H19" s="203"/>
      <c r="I19" s="43"/>
    </row>
    <row r="20" spans="1:9" s="44" customFormat="1">
      <c r="A20" s="235" t="s">
        <v>52</v>
      </c>
      <c r="B20" s="236"/>
      <c r="C20" s="236"/>
      <c r="D20" s="237"/>
      <c r="E20" s="200"/>
      <c r="F20" s="203"/>
      <c r="G20" s="203"/>
      <c r="H20" s="203"/>
      <c r="I20" s="43"/>
    </row>
    <row r="21" spans="1:9" s="44" customFormat="1">
      <c r="A21" s="1093" t="s">
        <v>53</v>
      </c>
      <c r="B21" s="1094"/>
      <c r="C21" s="1094"/>
      <c r="D21" s="1095"/>
      <c r="E21" s="208"/>
      <c r="F21" s="209"/>
      <c r="G21" s="209"/>
      <c r="H21" s="209"/>
      <c r="I21" s="43"/>
    </row>
    <row r="22" spans="1:9" s="44" customFormat="1">
      <c r="A22" s="221" t="s">
        <v>86</v>
      </c>
      <c r="B22" s="222"/>
      <c r="C22" s="222"/>
      <c r="D22" s="223"/>
      <c r="E22" s="212"/>
      <c r="F22" s="203"/>
      <c r="G22" s="203"/>
      <c r="H22" s="203"/>
      <c r="I22" s="43"/>
    </row>
    <row r="23" spans="1:9" s="44" customFormat="1">
      <c r="A23" s="204" t="s">
        <v>54</v>
      </c>
      <c r="B23" s="205"/>
      <c r="C23" s="205"/>
      <c r="D23" s="202"/>
      <c r="E23" s="202"/>
      <c r="F23" s="203"/>
      <c r="G23" s="203"/>
      <c r="H23" s="203"/>
      <c r="I23" s="43"/>
    </row>
    <row r="24" spans="1:9" s="44" customFormat="1">
      <c r="A24" s="218" t="s">
        <v>55</v>
      </c>
      <c r="B24" s="219"/>
      <c r="C24" s="219"/>
      <c r="D24" s="220"/>
      <c r="E24" s="202"/>
      <c r="F24" s="203"/>
      <c r="G24" s="203"/>
      <c r="H24" s="203"/>
      <c r="I24" s="43"/>
    </row>
    <row r="25" spans="1:9" s="44" customFormat="1">
      <c r="A25" s="1096" t="s">
        <v>56</v>
      </c>
      <c r="B25" s="1097"/>
      <c r="C25" s="1097"/>
      <c r="D25" s="1098"/>
      <c r="E25" s="208"/>
      <c r="F25" s="209"/>
      <c r="G25" s="209"/>
      <c r="H25" s="209"/>
      <c r="I25" s="43"/>
    </row>
    <row r="26" spans="1:9" s="44" customFormat="1">
      <c r="A26" s="1068" t="s">
        <v>57</v>
      </c>
      <c r="B26" s="1069"/>
      <c r="C26" s="1069"/>
      <c r="D26" s="1070"/>
      <c r="E26" s="212"/>
      <c r="F26" s="203"/>
      <c r="G26" s="203"/>
      <c r="H26" s="203"/>
      <c r="I26" s="43"/>
    </row>
    <row r="27" spans="1:9" s="44" customFormat="1">
      <c r="A27" s="1099" t="s">
        <v>58</v>
      </c>
      <c r="B27" s="1100"/>
      <c r="C27" s="1100"/>
      <c r="D27" s="1101"/>
      <c r="E27" s="212"/>
      <c r="F27" s="203"/>
      <c r="G27" s="203"/>
      <c r="H27" s="203"/>
      <c r="I27" s="43"/>
    </row>
    <row r="28" spans="1:9" s="44" customFormat="1" ht="30.75" customHeight="1">
      <c r="A28" s="1091" t="s">
        <v>97</v>
      </c>
      <c r="B28" s="1063"/>
      <c r="C28" s="1063"/>
      <c r="D28" s="1092"/>
      <c r="E28" s="202"/>
      <c r="F28" s="203"/>
      <c r="G28" s="203"/>
      <c r="H28" s="203"/>
      <c r="I28" s="43"/>
    </row>
    <row r="29" spans="1:9" s="44" customFormat="1">
      <c r="A29" s="1071" t="s">
        <v>60</v>
      </c>
      <c r="B29" s="1072"/>
      <c r="C29" s="1072"/>
      <c r="D29" s="1073"/>
      <c r="E29" s="208"/>
      <c r="F29" s="209"/>
      <c r="G29" s="209"/>
      <c r="H29" s="209"/>
      <c r="I29" s="43"/>
    </row>
    <row r="30" spans="1:9" s="44" customFormat="1">
      <c r="A30" s="1068" t="s">
        <v>61</v>
      </c>
      <c r="B30" s="1069"/>
      <c r="C30" s="1069"/>
      <c r="D30" s="1070"/>
      <c r="E30" s="212"/>
      <c r="F30" s="203"/>
      <c r="G30" s="203"/>
      <c r="H30" s="203"/>
      <c r="I30" s="43"/>
    </row>
    <row r="31" spans="1:9" s="44" customFormat="1">
      <c r="A31" s="1087" t="s">
        <v>62</v>
      </c>
      <c r="B31" s="1088"/>
      <c r="C31" s="1088"/>
      <c r="D31" s="1089"/>
      <c r="E31" s="202"/>
      <c r="F31" s="203"/>
      <c r="G31" s="203"/>
      <c r="H31" s="203"/>
      <c r="I31" s="43"/>
    </row>
    <row r="32" spans="1:9" s="44" customFormat="1">
      <c r="A32" s="1071" t="s">
        <v>63</v>
      </c>
      <c r="B32" s="1072"/>
      <c r="C32" s="1072"/>
      <c r="D32" s="1073"/>
      <c r="E32" s="208"/>
      <c r="F32" s="209"/>
      <c r="G32" s="209"/>
      <c r="H32" s="209"/>
      <c r="I32" s="43"/>
    </row>
    <row r="33" spans="1:9" s="44" customFormat="1">
      <c r="A33" s="224" t="s">
        <v>64</v>
      </c>
      <c r="B33" s="225"/>
      <c r="C33" s="225"/>
      <c r="D33" s="226"/>
      <c r="E33" s="202"/>
      <c r="F33" s="201"/>
      <c r="G33" s="201"/>
      <c r="H33" s="201"/>
      <c r="I33" s="43"/>
    </row>
    <row r="34" spans="1:9" s="44" customFormat="1">
      <c r="A34" s="204" t="s">
        <v>65</v>
      </c>
      <c r="B34" s="205"/>
      <c r="C34" s="205"/>
      <c r="D34" s="202"/>
      <c r="E34" s="202"/>
      <c r="F34" s="203"/>
      <c r="G34" s="203"/>
      <c r="H34" s="203"/>
      <c r="I34" s="43"/>
    </row>
    <row r="35" spans="1:9" s="44" customFormat="1">
      <c r="A35" s="204" t="s">
        <v>66</v>
      </c>
      <c r="B35" s="205"/>
      <c r="C35" s="205"/>
      <c r="D35" s="202"/>
      <c r="E35" s="202"/>
      <c r="F35" s="203"/>
      <c r="G35" s="203"/>
      <c r="H35" s="203"/>
      <c r="I35" s="43"/>
    </row>
    <row r="36" spans="1:9" s="44" customFormat="1">
      <c r="A36" s="204" t="s">
        <v>67</v>
      </c>
      <c r="B36" s="205"/>
      <c r="C36" s="205"/>
      <c r="D36" s="202"/>
      <c r="E36" s="202"/>
      <c r="F36" s="203"/>
      <c r="G36" s="203"/>
      <c r="H36" s="203"/>
      <c r="I36" s="43"/>
    </row>
    <row r="37" spans="1:9" s="44" customFormat="1">
      <c r="A37" s="215" t="s">
        <v>68</v>
      </c>
      <c r="B37" s="216"/>
      <c r="C37" s="216"/>
      <c r="D37" s="217"/>
      <c r="E37" s="212"/>
      <c r="F37" s="238"/>
      <c r="G37" s="238"/>
      <c r="H37" s="238"/>
      <c r="I37" s="43"/>
    </row>
    <row r="38" spans="1:9" s="44" customFormat="1">
      <c r="A38" s="1071" t="s">
        <v>69</v>
      </c>
      <c r="B38" s="1072"/>
      <c r="C38" s="1072"/>
      <c r="D38" s="1073"/>
      <c r="E38" s="208"/>
      <c r="F38" s="209"/>
      <c r="G38" s="209"/>
      <c r="H38" s="209"/>
      <c r="I38" s="43"/>
    </row>
    <row r="39" spans="1:9" s="44" customFormat="1">
      <c r="A39" s="1068" t="s">
        <v>71</v>
      </c>
      <c r="B39" s="1069"/>
      <c r="C39" s="1069"/>
      <c r="D39" s="1070"/>
      <c r="E39" s="212"/>
      <c r="F39" s="203"/>
      <c r="G39" s="203"/>
      <c r="H39" s="203"/>
      <c r="I39" s="43"/>
    </row>
    <row r="40" spans="1:9" s="44" customFormat="1">
      <c r="A40" s="1087" t="s">
        <v>72</v>
      </c>
      <c r="B40" s="1088"/>
      <c r="C40" s="1088"/>
      <c r="D40" s="1089"/>
      <c r="E40" s="202"/>
      <c r="F40" s="206"/>
      <c r="G40" s="206"/>
      <c r="H40" s="206"/>
      <c r="I40" s="43"/>
    </row>
    <row r="41" spans="1:9" s="44" customFormat="1">
      <c r="A41" s="1074" t="s">
        <v>73</v>
      </c>
      <c r="B41" s="1075"/>
      <c r="C41" s="1075"/>
      <c r="D41" s="1076"/>
      <c r="E41" s="212"/>
      <c r="F41" s="207"/>
      <c r="G41" s="207"/>
      <c r="H41" s="207"/>
      <c r="I41" s="43"/>
    </row>
    <row r="42" spans="1:9" s="44" customFormat="1">
      <c r="A42" s="79"/>
      <c r="B42" s="45"/>
      <c r="C42" s="45"/>
      <c r="D42" s="45"/>
      <c r="E42" s="45"/>
      <c r="F42" s="107"/>
      <c r="G42" s="107"/>
      <c r="H42" s="107"/>
      <c r="I42" s="43"/>
    </row>
    <row r="43" spans="1:9" s="44" customFormat="1" hidden="1">
      <c r="A43" s="79"/>
      <c r="B43" s="45"/>
      <c r="C43" s="45"/>
      <c r="D43" s="45"/>
      <c r="E43" s="45"/>
      <c r="F43" s="107"/>
      <c r="G43" s="107"/>
      <c r="H43" s="107"/>
      <c r="I43" s="43"/>
    </row>
    <row r="44" spans="1:9" s="44" customFormat="1" hidden="1">
      <c r="A44" s="79"/>
      <c r="B44" s="45"/>
      <c r="C44" s="45"/>
      <c r="D44" s="45"/>
      <c r="E44" s="45"/>
      <c r="F44" s="107"/>
      <c r="G44" s="107"/>
      <c r="H44" s="107"/>
      <c r="I44" s="43"/>
    </row>
    <row r="45" spans="1:9" s="44" customFormat="1" hidden="1">
      <c r="A45" s="79"/>
      <c r="B45" s="45"/>
      <c r="C45" s="45"/>
      <c r="D45" s="45"/>
      <c r="E45" s="45"/>
      <c r="F45" s="107"/>
      <c r="G45" s="107"/>
      <c r="H45" s="107"/>
      <c r="I45" s="43"/>
    </row>
    <row r="46" spans="1:9" s="44" customFormat="1" hidden="1">
      <c r="A46" s="79"/>
      <c r="B46" s="45"/>
      <c r="C46" s="45"/>
      <c r="D46" s="45"/>
      <c r="E46" s="45"/>
      <c r="F46" s="107"/>
      <c r="G46" s="107"/>
      <c r="H46" s="107"/>
      <c r="I46" s="43"/>
    </row>
    <row r="47" spans="1:9" s="44" customFormat="1" hidden="1">
      <c r="A47" s="79"/>
      <c r="B47" s="45"/>
      <c r="C47" s="45"/>
      <c r="D47" s="45"/>
      <c r="E47" s="45"/>
      <c r="F47" s="107"/>
      <c r="G47" s="107"/>
      <c r="H47" s="107"/>
      <c r="I47" s="43"/>
    </row>
    <row r="48" spans="1:9" s="44" customFormat="1" hidden="1">
      <c r="A48" s="2"/>
      <c r="B48" s="40"/>
      <c r="C48" s="40"/>
      <c r="D48" s="40"/>
      <c r="E48" s="40"/>
      <c r="F48" s="109"/>
      <c r="G48" s="109"/>
      <c r="H48" s="109"/>
      <c r="I48" s="43"/>
    </row>
    <row r="49" spans="1:9" s="44" customFormat="1" ht="15.75" customHeight="1">
      <c r="A49" s="66" t="s">
        <v>74</v>
      </c>
      <c r="B49" s="1115" t="s">
        <v>94</v>
      </c>
      <c r="C49" s="1116"/>
      <c r="D49" s="1117"/>
      <c r="E49" s="92"/>
      <c r="F49" s="108" t="str">
        <f>F6</f>
        <v>Plan 1</v>
      </c>
      <c r="G49" s="108" t="str">
        <f>G6</f>
        <v>Plan 2</v>
      </c>
      <c r="H49" s="108" t="str">
        <f>H6</f>
        <v>Plan 3</v>
      </c>
      <c r="I49" s="43"/>
    </row>
    <row r="50" spans="1:9" s="44" customFormat="1">
      <c r="A50" s="143" t="s">
        <v>75</v>
      </c>
      <c r="B50" s="158"/>
      <c r="C50" s="232"/>
      <c r="D50" s="232"/>
      <c r="E50" s="227"/>
      <c r="F50" s="228"/>
      <c r="G50" s="228"/>
      <c r="H50" s="228"/>
      <c r="I50" s="43"/>
    </row>
    <row r="51" spans="1:9" s="44" customFormat="1">
      <c r="A51" s="143" t="s">
        <v>76</v>
      </c>
      <c r="B51" s="162"/>
      <c r="C51" s="233"/>
      <c r="D51" s="233"/>
      <c r="E51" s="227"/>
      <c r="F51" s="229"/>
      <c r="G51" s="229"/>
      <c r="H51" s="229"/>
      <c r="I51" s="43"/>
    </row>
    <row r="52" spans="1:9" s="44" customFormat="1">
      <c r="A52" s="143" t="s">
        <v>77</v>
      </c>
      <c r="B52" s="162"/>
      <c r="C52" s="233"/>
      <c r="D52" s="233"/>
      <c r="E52" s="227"/>
      <c r="F52" s="229"/>
      <c r="G52" s="229"/>
      <c r="H52" s="229"/>
      <c r="I52" s="43"/>
    </row>
    <row r="53" spans="1:9" s="44" customFormat="1">
      <c r="A53" s="165" t="s">
        <v>78</v>
      </c>
      <c r="B53" s="166"/>
      <c r="C53" s="234"/>
      <c r="D53" s="234"/>
      <c r="E53" s="230"/>
      <c r="F53" s="231"/>
      <c r="G53" s="231"/>
      <c r="H53" s="231"/>
      <c r="I53" s="43"/>
    </row>
    <row r="54" spans="1:9" s="44" customFormat="1">
      <c r="A54" s="93"/>
      <c r="B54" s="65">
        <f>SUM(B50:B53)</f>
        <v>0</v>
      </c>
      <c r="C54" s="65">
        <f t="shared" ref="C54:D54" si="0">SUM(C50:C53)</f>
        <v>0</v>
      </c>
      <c r="D54" s="65">
        <f t="shared" si="0"/>
        <v>0</v>
      </c>
      <c r="E54" s="65"/>
      <c r="F54" s="86"/>
      <c r="G54" s="86"/>
      <c r="H54" s="86"/>
      <c r="I54" s="43"/>
    </row>
    <row r="55" spans="1:9" s="44" customFormat="1">
      <c r="A55" s="1118" t="s">
        <v>79</v>
      </c>
      <c r="B55" s="1118"/>
      <c r="C55" s="1118"/>
      <c r="D55" s="1118"/>
      <c r="E55" s="55"/>
      <c r="F55" s="87">
        <f>SUMPRODUCT(F50:F53,$B50:$B53)</f>
        <v>0</v>
      </c>
      <c r="G55" s="87">
        <f>SUMPRODUCT(G50:G53,$C50:$C53)</f>
        <v>0</v>
      </c>
      <c r="H55" s="87">
        <f>SUMPRODUCT(H50:H53,$D50:$D53)</f>
        <v>0</v>
      </c>
      <c r="I55" s="43"/>
    </row>
    <row r="56" spans="1:9" s="44" customFormat="1">
      <c r="A56" s="1114" t="s">
        <v>80</v>
      </c>
      <c r="B56" s="1114"/>
      <c r="C56" s="1114"/>
      <c r="D56" s="1114"/>
      <c r="E56" s="55"/>
      <c r="F56" s="85">
        <f>F55*12</f>
        <v>0</v>
      </c>
      <c r="G56" s="85">
        <f>G55*12</f>
        <v>0</v>
      </c>
      <c r="H56" s="85">
        <f>H55*12</f>
        <v>0</v>
      </c>
      <c r="I56" s="43"/>
    </row>
    <row r="57" spans="1:9" s="44" customFormat="1">
      <c r="A57" s="1106"/>
      <c r="B57" s="1107"/>
      <c r="C57" s="1107"/>
      <c r="D57" s="1108"/>
      <c r="E57" s="55"/>
      <c r="F57" s="98"/>
      <c r="G57" s="98"/>
      <c r="H57" s="98"/>
      <c r="I57" s="43"/>
    </row>
    <row r="58" spans="1:9" s="44" customFormat="1">
      <c r="A58" s="1109" t="s">
        <v>83</v>
      </c>
      <c r="B58" s="1109"/>
      <c r="C58" s="1109"/>
      <c r="D58" s="1109"/>
      <c r="E58" s="55"/>
      <c r="F58" s="1110">
        <f>SUM(F56:H56)</f>
        <v>0</v>
      </c>
      <c r="G58" s="1111"/>
      <c r="H58" s="1112"/>
      <c r="I58" s="43"/>
    </row>
    <row r="59" spans="1:9" s="44" customFormat="1">
      <c r="A59" s="1119" t="s">
        <v>98</v>
      </c>
      <c r="B59" s="1120"/>
      <c r="C59" s="1120"/>
      <c r="D59" s="1121"/>
      <c r="E59" s="55"/>
      <c r="F59" s="1110">
        <f>F58-Medical.3current!F58</f>
        <v>0</v>
      </c>
      <c r="G59" s="1111"/>
      <c r="H59" s="1112"/>
      <c r="I59" s="43"/>
    </row>
    <row r="60" spans="1:9" s="44" customFormat="1">
      <c r="A60" s="1125" t="s">
        <v>16</v>
      </c>
      <c r="B60" s="1126"/>
      <c r="C60" s="1126"/>
      <c r="D60" s="1127"/>
      <c r="E60" s="55"/>
      <c r="F60" s="1122" t="e">
        <f>F59/Medical.3current!F58-1</f>
        <v>#DIV/0!</v>
      </c>
      <c r="G60" s="1123"/>
      <c r="H60" s="1124"/>
      <c r="I60" s="43"/>
    </row>
    <row r="61" spans="1:9" s="44" customFormat="1">
      <c r="A61" s="98"/>
      <c r="B61" s="98"/>
      <c r="C61" s="98"/>
      <c r="D61" s="98"/>
      <c r="E61" s="55"/>
      <c r="F61" s="98"/>
      <c r="G61" s="98"/>
      <c r="H61" s="98"/>
      <c r="I61" s="43"/>
    </row>
    <row r="62" spans="1:9" s="44" customFormat="1" ht="27.75" customHeight="1">
      <c r="A62" s="1105" t="s">
        <v>17</v>
      </c>
      <c r="B62" s="1105"/>
      <c r="C62" s="1105"/>
      <c r="D62" s="1105"/>
      <c r="E62" s="1105"/>
      <c r="F62" s="1105"/>
      <c r="G62" s="1105"/>
      <c r="H62" s="1105"/>
      <c r="I62" s="43"/>
    </row>
  </sheetData>
  <mergeCells count="37">
    <mergeCell ref="A57:D57"/>
    <mergeCell ref="A41:D41"/>
    <mergeCell ref="A32:D32"/>
    <mergeCell ref="B49:D49"/>
    <mergeCell ref="A55:D55"/>
    <mergeCell ref="A56:D56"/>
    <mergeCell ref="A40:D40"/>
    <mergeCell ref="A62:H62"/>
    <mergeCell ref="A58:D58"/>
    <mergeCell ref="F58:H58"/>
    <mergeCell ref="A59:D59"/>
    <mergeCell ref="F59:H59"/>
    <mergeCell ref="F60:H60"/>
    <mergeCell ref="A60:D60"/>
    <mergeCell ref="A29:D29"/>
    <mergeCell ref="A30:D30"/>
    <mergeCell ref="A31:D31"/>
    <mergeCell ref="A38:D38"/>
    <mergeCell ref="A39:D39"/>
    <mergeCell ref="A8:D8"/>
    <mergeCell ref="A9:D9"/>
    <mergeCell ref="A10:D10"/>
    <mergeCell ref="A14:D14"/>
    <mergeCell ref="A15:D15"/>
    <mergeCell ref="A16:D16"/>
    <mergeCell ref="A25:D25"/>
    <mergeCell ref="A26:D26"/>
    <mergeCell ref="A27:D27"/>
    <mergeCell ref="A28:D28"/>
    <mergeCell ref="A21:D21"/>
    <mergeCell ref="A1:J1"/>
    <mergeCell ref="A3:D3"/>
    <mergeCell ref="A5:D5"/>
    <mergeCell ref="F5:H5"/>
    <mergeCell ref="A6:D6"/>
    <mergeCell ref="A4:D4"/>
    <mergeCell ref="F4:H4"/>
  </mergeCells>
  <printOptions horizontalCentered="1"/>
  <pageMargins left="0" right="0" top="0" bottom="0" header="0" footer="0"/>
  <pageSetup scale="74" orientation="landscape"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5BD1-E315-4B4F-A29F-17B85E3E623A}">
  <sheetPr>
    <tabColor rgb="FFFFC000"/>
    <pageSetUpPr fitToPage="1"/>
  </sheetPr>
  <dimension ref="A1:K62"/>
  <sheetViews>
    <sheetView showGridLines="0" view="pageBreakPreview" topLeftCell="A11" zoomScale="90" zoomScaleNormal="70" zoomScaleSheetLayoutView="90" workbookViewId="0">
      <selection activeCell="I20" sqref="I20"/>
    </sheetView>
  </sheetViews>
  <sheetFormatPr defaultColWidth="9.140625" defaultRowHeight="12.75"/>
  <cols>
    <col min="1" max="1" width="23.28515625" style="31" customWidth="1"/>
    <col min="2" max="5" width="5.42578125" style="30" customWidth="1"/>
    <col min="6" max="6" width="2.7109375" style="30" customWidth="1"/>
    <col min="7" max="10" width="32.85546875" style="31" customWidth="1"/>
    <col min="11" max="11" width="9.140625" style="30"/>
    <col min="12" max="16384" width="9.140625" style="31"/>
  </cols>
  <sheetData>
    <row r="1" spans="1:11" ht="43.5" customHeight="1">
      <c r="A1" s="1049" t="s">
        <v>18</v>
      </c>
      <c r="B1" s="1049"/>
      <c r="C1" s="1049"/>
      <c r="D1" s="1049"/>
      <c r="E1" s="1049"/>
      <c r="F1" s="1049"/>
      <c r="G1" s="1049"/>
      <c r="H1" s="1049"/>
      <c r="I1" s="1049"/>
      <c r="J1" s="1049"/>
      <c r="K1" s="43"/>
    </row>
    <row r="2" spans="1:11" s="121" customFormat="1" ht="17.100000000000001" customHeight="1">
      <c r="A2" s="123" t="e">
        <f>#REF!</f>
        <v>#REF!</v>
      </c>
      <c r="B2" s="122"/>
      <c r="C2" s="122"/>
      <c r="D2" s="122"/>
      <c r="E2" s="122"/>
      <c r="F2" s="122"/>
      <c r="G2" s="122"/>
      <c r="H2" s="122"/>
      <c r="I2" s="122"/>
      <c r="J2" s="122"/>
      <c r="K2" s="120"/>
    </row>
    <row r="3" spans="1:11" s="121" customFormat="1" ht="17.100000000000001" customHeight="1">
      <c r="A3" s="1080" t="e">
        <f>#REF!</f>
        <v>#REF!</v>
      </c>
      <c r="B3" s="1080"/>
      <c r="C3" s="1080"/>
      <c r="D3" s="1080"/>
      <c r="E3" s="1080"/>
      <c r="F3" s="122"/>
      <c r="G3" s="122"/>
      <c r="H3" s="122"/>
      <c r="I3" s="122"/>
      <c r="J3" s="122"/>
      <c r="K3" s="120"/>
    </row>
    <row r="4" spans="1:11" s="39" customFormat="1" ht="15.75">
      <c r="A4" s="1090"/>
      <c r="B4" s="1090"/>
      <c r="C4" s="1090"/>
      <c r="D4" s="1090"/>
      <c r="E4" s="1090"/>
      <c r="F4" s="90"/>
      <c r="G4" s="1050" t="s">
        <v>100</v>
      </c>
      <c r="H4" s="1051"/>
      <c r="I4" s="1051"/>
      <c r="J4" s="1052"/>
      <c r="K4" s="38"/>
    </row>
    <row r="5" spans="1:11" s="35" customFormat="1" ht="15.75">
      <c r="A5" s="1065" t="s">
        <v>84</v>
      </c>
      <c r="B5" s="1066"/>
      <c r="C5" s="1066"/>
      <c r="D5" s="1066"/>
      <c r="E5" s="1067"/>
      <c r="F5" s="90"/>
      <c r="G5" s="1053" t="s">
        <v>37</v>
      </c>
      <c r="H5" s="1054"/>
      <c r="I5" s="1054"/>
      <c r="J5" s="1055"/>
      <c r="K5" s="34"/>
    </row>
    <row r="6" spans="1:11" s="35" customFormat="1" ht="15.75">
      <c r="A6" s="1102" t="s">
        <v>38</v>
      </c>
      <c r="B6" s="1103"/>
      <c r="C6" s="1103"/>
      <c r="D6" s="1103"/>
      <c r="E6" s="1104"/>
      <c r="F6" s="90"/>
      <c r="G6" s="82"/>
      <c r="H6" s="129"/>
      <c r="I6" s="129"/>
      <c r="J6" s="83"/>
      <c r="K6" s="34"/>
    </row>
    <row r="7" spans="1:11" s="35" customFormat="1" ht="15.75">
      <c r="A7" s="113" t="s">
        <v>40</v>
      </c>
      <c r="B7" s="114"/>
      <c r="C7" s="114"/>
      <c r="D7" s="114"/>
      <c r="E7" s="115"/>
      <c r="F7" s="90"/>
      <c r="G7" s="111"/>
      <c r="H7" s="116"/>
      <c r="I7" s="116"/>
      <c r="J7" s="112"/>
      <c r="K7" s="34"/>
    </row>
    <row r="8" spans="1:11" s="44" customFormat="1" ht="12.75" customHeight="1">
      <c r="A8" s="1128" t="s">
        <v>41</v>
      </c>
      <c r="B8" s="1129"/>
      <c r="C8" s="1129"/>
      <c r="D8" s="1129"/>
      <c r="E8" s="1130"/>
      <c r="F8" s="91"/>
      <c r="G8" s="88" t="s">
        <v>42</v>
      </c>
      <c r="H8" s="88" t="s">
        <v>42</v>
      </c>
      <c r="I8" s="88" t="s">
        <v>42</v>
      </c>
      <c r="J8" s="88" t="s">
        <v>42</v>
      </c>
      <c r="K8" s="43"/>
    </row>
    <row r="9" spans="1:11" s="44" customFormat="1">
      <c r="A9" s="1084" t="s">
        <v>43</v>
      </c>
      <c r="B9" s="1085"/>
      <c r="C9" s="1085"/>
      <c r="D9" s="1085"/>
      <c r="E9" s="1086"/>
      <c r="F9" s="200"/>
      <c r="G9" s="201"/>
      <c r="H9" s="201"/>
      <c r="I9" s="201"/>
      <c r="J9" s="201"/>
      <c r="K9" s="43"/>
    </row>
    <row r="10" spans="1:11" s="44" customFormat="1">
      <c r="A10" s="1087" t="s">
        <v>44</v>
      </c>
      <c r="B10" s="1088"/>
      <c r="C10" s="1088"/>
      <c r="D10" s="1088"/>
      <c r="E10" s="1089"/>
      <c r="F10" s="202"/>
      <c r="G10" s="203"/>
      <c r="H10" s="203"/>
      <c r="I10" s="203"/>
      <c r="J10" s="203"/>
      <c r="K10" s="43"/>
    </row>
    <row r="11" spans="1:11" s="44" customFormat="1">
      <c r="A11" s="204" t="s">
        <v>45</v>
      </c>
      <c r="B11" s="205"/>
      <c r="C11" s="205"/>
      <c r="D11" s="205"/>
      <c r="E11" s="202"/>
      <c r="F11" s="202"/>
      <c r="G11" s="203"/>
      <c r="H11" s="203"/>
      <c r="I11" s="203"/>
      <c r="J11" s="203"/>
      <c r="K11" s="43"/>
    </row>
    <row r="12" spans="1:11" s="44" customFormat="1">
      <c r="A12" s="204" t="s">
        <v>46</v>
      </c>
      <c r="B12" s="205"/>
      <c r="C12" s="205"/>
      <c r="D12" s="205"/>
      <c r="E12" s="202"/>
      <c r="F12" s="202"/>
      <c r="G12" s="203"/>
      <c r="H12" s="203"/>
      <c r="I12" s="203"/>
      <c r="J12" s="203"/>
      <c r="K12" s="43"/>
    </row>
    <row r="13" spans="1:11" s="44" customFormat="1" ht="14.25" customHeight="1">
      <c r="A13" s="204" t="s">
        <v>91</v>
      </c>
      <c r="B13" s="241"/>
      <c r="C13" s="241"/>
      <c r="D13" s="241"/>
      <c r="E13" s="200"/>
      <c r="F13" s="202"/>
      <c r="G13" s="206"/>
      <c r="H13" s="206"/>
      <c r="I13" s="206"/>
      <c r="J13" s="206"/>
      <c r="K13" s="43"/>
    </row>
    <row r="14" spans="1:11" s="44" customFormat="1">
      <c r="A14" s="1077" t="s">
        <v>48</v>
      </c>
      <c r="B14" s="1078"/>
      <c r="C14" s="1078"/>
      <c r="D14" s="1078"/>
      <c r="E14" s="1079"/>
      <c r="F14" s="200"/>
      <c r="G14" s="203"/>
      <c r="H14" s="203"/>
      <c r="I14" s="203"/>
      <c r="J14" s="203"/>
      <c r="K14" s="43"/>
    </row>
    <row r="15" spans="1:11" s="44" customFormat="1">
      <c r="A15" s="1062" t="s">
        <v>49</v>
      </c>
      <c r="B15" s="1063"/>
      <c r="C15" s="1063"/>
      <c r="D15" s="1063"/>
      <c r="E15" s="1064"/>
      <c r="F15" s="202"/>
      <c r="G15" s="207"/>
      <c r="H15" s="207"/>
      <c r="I15" s="207"/>
      <c r="J15" s="207"/>
      <c r="K15" s="43"/>
    </row>
    <row r="16" spans="1:11" s="44" customFormat="1">
      <c r="A16" s="1096" t="s">
        <v>50</v>
      </c>
      <c r="B16" s="1097"/>
      <c r="C16" s="1097"/>
      <c r="D16" s="1097"/>
      <c r="E16" s="1098"/>
      <c r="F16" s="208"/>
      <c r="G16" s="209"/>
      <c r="H16" s="209"/>
      <c r="I16" s="209"/>
      <c r="J16" s="209"/>
      <c r="K16" s="43"/>
    </row>
    <row r="17" spans="1:11" s="44" customFormat="1">
      <c r="A17" s="221" t="s">
        <v>51</v>
      </c>
      <c r="B17" s="245"/>
      <c r="C17" s="245"/>
      <c r="D17" s="245"/>
      <c r="E17" s="246"/>
      <c r="F17" s="212"/>
      <c r="G17" s="201"/>
      <c r="H17" s="201"/>
      <c r="I17" s="201"/>
      <c r="J17" s="201"/>
      <c r="K17" s="43"/>
    </row>
    <row r="18" spans="1:11" s="44" customFormat="1">
      <c r="A18" s="247" t="s">
        <v>92</v>
      </c>
      <c r="B18" s="248"/>
      <c r="C18" s="248"/>
      <c r="D18" s="248"/>
      <c r="E18" s="249"/>
      <c r="F18" s="212"/>
      <c r="G18" s="203"/>
      <c r="H18" s="203"/>
      <c r="I18" s="203"/>
      <c r="J18" s="203"/>
      <c r="K18" s="43"/>
    </row>
    <row r="19" spans="1:11" s="44" customFormat="1">
      <c r="A19" s="247" t="s">
        <v>93</v>
      </c>
      <c r="B19" s="248"/>
      <c r="C19" s="248"/>
      <c r="D19" s="248"/>
      <c r="E19" s="249"/>
      <c r="F19" s="212"/>
      <c r="G19" s="203"/>
      <c r="H19" s="203"/>
      <c r="I19" s="203"/>
      <c r="J19" s="203"/>
      <c r="K19" s="43"/>
    </row>
    <row r="20" spans="1:11" s="44" customFormat="1">
      <c r="A20" s="235" t="s">
        <v>52</v>
      </c>
      <c r="B20" s="236"/>
      <c r="C20" s="236"/>
      <c r="D20" s="236"/>
      <c r="E20" s="237"/>
      <c r="F20" s="200"/>
      <c r="G20" s="203"/>
      <c r="H20" s="203"/>
      <c r="I20" s="203"/>
      <c r="J20" s="203"/>
      <c r="K20" s="43"/>
    </row>
    <row r="21" spans="1:11" s="44" customFormat="1">
      <c r="A21" s="1093" t="s">
        <v>53</v>
      </c>
      <c r="B21" s="1094"/>
      <c r="C21" s="1094"/>
      <c r="D21" s="1094"/>
      <c r="E21" s="1095"/>
      <c r="F21" s="208"/>
      <c r="G21" s="209"/>
      <c r="H21" s="209"/>
      <c r="I21" s="209"/>
      <c r="J21" s="209"/>
      <c r="K21" s="43"/>
    </row>
    <row r="22" spans="1:11" s="44" customFormat="1">
      <c r="A22" s="250" t="s">
        <v>86</v>
      </c>
      <c r="B22" s="245"/>
      <c r="C22" s="245"/>
      <c r="D22" s="245"/>
      <c r="E22" s="246"/>
      <c r="F22" s="212"/>
      <c r="G22" s="203"/>
      <c r="H22" s="203"/>
      <c r="I22" s="203"/>
      <c r="J22" s="203"/>
      <c r="K22" s="43"/>
    </row>
    <row r="23" spans="1:11" s="44" customFormat="1">
      <c r="A23" s="240" t="s">
        <v>54</v>
      </c>
      <c r="B23" s="241"/>
      <c r="C23" s="241"/>
      <c r="D23" s="241"/>
      <c r="E23" s="200"/>
      <c r="F23" s="202"/>
      <c r="G23" s="203"/>
      <c r="H23" s="203"/>
      <c r="I23" s="203"/>
      <c r="J23" s="203"/>
      <c r="K23" s="43"/>
    </row>
    <row r="24" spans="1:11" s="44" customFormat="1">
      <c r="A24" s="218" t="s">
        <v>55</v>
      </c>
      <c r="B24" s="219"/>
      <c r="C24" s="219"/>
      <c r="D24" s="219"/>
      <c r="E24" s="220"/>
      <c r="F24" s="202"/>
      <c r="G24" s="203"/>
      <c r="H24" s="203"/>
      <c r="I24" s="203"/>
      <c r="J24" s="203"/>
      <c r="K24" s="43"/>
    </row>
    <row r="25" spans="1:11" s="44" customFormat="1">
      <c r="A25" s="1096" t="s">
        <v>56</v>
      </c>
      <c r="B25" s="1097"/>
      <c r="C25" s="1097"/>
      <c r="D25" s="1097"/>
      <c r="E25" s="1098"/>
      <c r="F25" s="208"/>
      <c r="G25" s="209"/>
      <c r="H25" s="209"/>
      <c r="I25" s="209"/>
      <c r="J25" s="209"/>
      <c r="K25" s="43"/>
    </row>
    <row r="26" spans="1:11" s="44" customFormat="1">
      <c r="A26" s="1068" t="s">
        <v>57</v>
      </c>
      <c r="B26" s="1069"/>
      <c r="C26" s="1069"/>
      <c r="D26" s="1069"/>
      <c r="E26" s="1070"/>
      <c r="F26" s="212"/>
      <c r="G26" s="203"/>
      <c r="H26" s="203"/>
      <c r="I26" s="203"/>
      <c r="J26" s="203"/>
      <c r="K26" s="43"/>
    </row>
    <row r="27" spans="1:11" s="44" customFormat="1">
      <c r="A27" s="1099" t="s">
        <v>58</v>
      </c>
      <c r="B27" s="1100"/>
      <c r="C27" s="1100"/>
      <c r="D27" s="1100"/>
      <c r="E27" s="1101"/>
      <c r="F27" s="212"/>
      <c r="G27" s="203"/>
      <c r="H27" s="203"/>
      <c r="I27" s="203"/>
      <c r="J27" s="203"/>
      <c r="K27" s="43"/>
    </row>
    <row r="28" spans="1:11" s="44" customFormat="1" ht="27" customHeight="1">
      <c r="A28" s="1091" t="s">
        <v>59</v>
      </c>
      <c r="B28" s="1063"/>
      <c r="C28" s="1063"/>
      <c r="D28" s="1063"/>
      <c r="E28" s="1064"/>
      <c r="F28" s="202"/>
      <c r="G28" s="203"/>
      <c r="H28" s="203"/>
      <c r="I28" s="203"/>
      <c r="J28" s="203"/>
      <c r="K28" s="43"/>
    </row>
    <row r="29" spans="1:11" s="44" customFormat="1">
      <c r="A29" s="1071" t="s">
        <v>60</v>
      </c>
      <c r="B29" s="1072"/>
      <c r="C29" s="1072"/>
      <c r="D29" s="1072"/>
      <c r="E29" s="1073"/>
      <c r="F29" s="208"/>
      <c r="G29" s="209"/>
      <c r="H29" s="209"/>
      <c r="I29" s="209"/>
      <c r="J29" s="209"/>
      <c r="K29" s="43"/>
    </row>
    <row r="30" spans="1:11" s="44" customFormat="1">
      <c r="A30" s="1068" t="s">
        <v>61</v>
      </c>
      <c r="B30" s="1069"/>
      <c r="C30" s="1069"/>
      <c r="D30" s="1069"/>
      <c r="E30" s="1070"/>
      <c r="F30" s="212"/>
      <c r="G30" s="203"/>
      <c r="H30" s="203"/>
      <c r="I30" s="203"/>
      <c r="J30" s="203"/>
      <c r="K30" s="43"/>
    </row>
    <row r="31" spans="1:11" s="44" customFormat="1">
      <c r="A31" s="1087" t="s">
        <v>62</v>
      </c>
      <c r="B31" s="1088"/>
      <c r="C31" s="1088"/>
      <c r="D31" s="1088"/>
      <c r="E31" s="1089"/>
      <c r="F31" s="202"/>
      <c r="G31" s="203"/>
      <c r="H31" s="203"/>
      <c r="I31" s="203"/>
      <c r="J31" s="203"/>
      <c r="K31" s="43"/>
    </row>
    <row r="32" spans="1:11" s="44" customFormat="1">
      <c r="A32" s="1071" t="s">
        <v>63</v>
      </c>
      <c r="B32" s="1072"/>
      <c r="C32" s="1072"/>
      <c r="D32" s="1072"/>
      <c r="E32" s="1073"/>
      <c r="F32" s="208"/>
      <c r="G32" s="209"/>
      <c r="H32" s="209"/>
      <c r="I32" s="209"/>
      <c r="J32" s="209"/>
      <c r="K32" s="43"/>
    </row>
    <row r="33" spans="1:11" s="44" customFormat="1">
      <c r="A33" s="239" t="s">
        <v>64</v>
      </c>
      <c r="B33" s="210"/>
      <c r="C33" s="210"/>
      <c r="D33" s="210"/>
      <c r="E33" s="211"/>
      <c r="F33" s="202"/>
      <c r="G33" s="201"/>
      <c r="H33" s="201"/>
      <c r="I33" s="201"/>
      <c r="J33" s="201"/>
      <c r="K33" s="43"/>
    </row>
    <row r="34" spans="1:11" s="44" customFormat="1">
      <c r="A34" s="240" t="s">
        <v>65</v>
      </c>
      <c r="B34" s="241"/>
      <c r="C34" s="241"/>
      <c r="D34" s="241"/>
      <c r="E34" s="200"/>
      <c r="F34" s="202"/>
      <c r="G34" s="203"/>
      <c r="H34" s="203"/>
      <c r="I34" s="203"/>
      <c r="J34" s="203"/>
      <c r="K34" s="43"/>
    </row>
    <row r="35" spans="1:11" s="44" customFormat="1">
      <c r="A35" s="240" t="s">
        <v>66</v>
      </c>
      <c r="B35" s="241"/>
      <c r="C35" s="241"/>
      <c r="D35" s="241"/>
      <c r="E35" s="200"/>
      <c r="F35" s="202"/>
      <c r="G35" s="203"/>
      <c r="H35" s="203"/>
      <c r="I35" s="203"/>
      <c r="J35" s="203"/>
      <c r="K35" s="43"/>
    </row>
    <row r="36" spans="1:11" s="44" customFormat="1">
      <c r="A36" s="240" t="s">
        <v>67</v>
      </c>
      <c r="B36" s="241"/>
      <c r="C36" s="241"/>
      <c r="D36" s="241"/>
      <c r="E36" s="200"/>
      <c r="F36" s="202"/>
      <c r="G36" s="203"/>
      <c r="H36" s="203"/>
      <c r="I36" s="203"/>
      <c r="J36" s="203"/>
      <c r="K36" s="43"/>
    </row>
    <row r="37" spans="1:11" s="44" customFormat="1">
      <c r="A37" s="242" t="s">
        <v>68</v>
      </c>
      <c r="B37" s="243"/>
      <c r="C37" s="243"/>
      <c r="D37" s="243"/>
      <c r="E37" s="244"/>
      <c r="F37" s="212"/>
      <c r="G37" s="238"/>
      <c r="H37" s="238"/>
      <c r="I37" s="238"/>
      <c r="J37" s="238"/>
      <c r="K37" s="43"/>
    </row>
    <row r="38" spans="1:11" s="44" customFormat="1">
      <c r="A38" s="1071" t="s">
        <v>69</v>
      </c>
      <c r="B38" s="1072"/>
      <c r="C38" s="1072"/>
      <c r="D38" s="1072"/>
      <c r="E38" s="1073"/>
      <c r="F38" s="208"/>
      <c r="G38" s="209"/>
      <c r="H38" s="209"/>
      <c r="I38" s="209"/>
      <c r="J38" s="209"/>
      <c r="K38" s="43"/>
    </row>
    <row r="39" spans="1:11" s="44" customFormat="1">
      <c r="A39" s="1068" t="s">
        <v>71</v>
      </c>
      <c r="B39" s="1069"/>
      <c r="C39" s="1069"/>
      <c r="D39" s="1069"/>
      <c r="E39" s="1070"/>
      <c r="F39" s="212"/>
      <c r="G39" s="203"/>
      <c r="H39" s="203"/>
      <c r="I39" s="203"/>
      <c r="J39" s="203"/>
      <c r="K39" s="43"/>
    </row>
    <row r="40" spans="1:11" s="44" customFormat="1">
      <c r="A40" s="1087" t="s">
        <v>72</v>
      </c>
      <c r="B40" s="1088"/>
      <c r="C40" s="1088"/>
      <c r="D40" s="1088"/>
      <c r="E40" s="1089"/>
      <c r="F40" s="202"/>
      <c r="G40" s="206"/>
      <c r="H40" s="206"/>
      <c r="I40" s="206"/>
      <c r="J40" s="206"/>
      <c r="K40" s="43"/>
    </row>
    <row r="41" spans="1:11" s="44" customFormat="1">
      <c r="A41" s="1074" t="s">
        <v>73</v>
      </c>
      <c r="B41" s="1075"/>
      <c r="C41" s="1075"/>
      <c r="D41" s="1075"/>
      <c r="E41" s="1076"/>
      <c r="F41" s="212"/>
      <c r="G41" s="207"/>
      <c r="H41" s="207"/>
      <c r="I41" s="207"/>
      <c r="J41" s="207"/>
      <c r="K41" s="43"/>
    </row>
    <row r="42" spans="1:11" s="44" customFormat="1">
      <c r="A42" s="79"/>
      <c r="B42" s="45"/>
      <c r="C42" s="45"/>
      <c r="D42" s="45"/>
      <c r="E42" s="45"/>
      <c r="F42" s="45"/>
      <c r="G42" s="72"/>
      <c r="H42" s="72"/>
      <c r="I42" s="72"/>
      <c r="J42" s="72"/>
      <c r="K42" s="43"/>
    </row>
    <row r="43" spans="1:11" s="44" customFormat="1" hidden="1">
      <c r="A43" s="79"/>
      <c r="B43" s="45"/>
      <c r="C43" s="45"/>
      <c r="D43" s="45"/>
      <c r="E43" s="45"/>
      <c r="F43" s="45"/>
      <c r="G43" s="72"/>
      <c r="H43" s="72"/>
      <c r="I43" s="72"/>
      <c r="J43" s="72"/>
      <c r="K43" s="43"/>
    </row>
    <row r="44" spans="1:11" s="44" customFormat="1" hidden="1">
      <c r="A44" s="79"/>
      <c r="B44" s="45"/>
      <c r="C44" s="45"/>
      <c r="D44" s="45"/>
      <c r="E44" s="45"/>
      <c r="F44" s="45"/>
      <c r="G44" s="72"/>
      <c r="H44" s="72"/>
      <c r="I44" s="72"/>
      <c r="J44" s="72"/>
      <c r="K44" s="43"/>
    </row>
    <row r="45" spans="1:11" s="44" customFormat="1" hidden="1">
      <c r="A45" s="79"/>
      <c r="B45" s="45"/>
      <c r="C45" s="45"/>
      <c r="D45" s="45"/>
      <c r="E45" s="45"/>
      <c r="F45" s="45"/>
      <c r="G45" s="72"/>
      <c r="H45" s="72"/>
      <c r="I45" s="72"/>
      <c r="J45" s="72"/>
      <c r="K45" s="43"/>
    </row>
    <row r="46" spans="1:11" s="44" customFormat="1" hidden="1">
      <c r="A46" s="79"/>
      <c r="B46" s="45"/>
      <c r="C46" s="45"/>
      <c r="D46" s="45"/>
      <c r="E46" s="45"/>
      <c r="F46" s="45"/>
      <c r="G46" s="72"/>
      <c r="H46" s="72"/>
      <c r="I46" s="72"/>
      <c r="J46" s="72"/>
      <c r="K46" s="43"/>
    </row>
    <row r="47" spans="1:11" s="44" customFormat="1" hidden="1">
      <c r="A47" s="79"/>
      <c r="B47" s="45"/>
      <c r="C47" s="45"/>
      <c r="D47" s="45"/>
      <c r="E47" s="45"/>
      <c r="F47" s="45"/>
      <c r="G47" s="72"/>
      <c r="H47" s="72"/>
      <c r="I47" s="72"/>
      <c r="J47" s="72"/>
      <c r="K47" s="43"/>
    </row>
    <row r="48" spans="1:11" s="44" customFormat="1" hidden="1">
      <c r="A48" s="2"/>
      <c r="B48" s="40"/>
      <c r="C48" s="40"/>
      <c r="D48" s="40"/>
      <c r="E48" s="40"/>
      <c r="F48" s="40"/>
      <c r="G48" s="47"/>
      <c r="H48" s="47"/>
      <c r="I48" s="47"/>
      <c r="J48" s="47"/>
      <c r="K48" s="43"/>
    </row>
    <row r="49" spans="1:11" s="44" customFormat="1" ht="15.75" customHeight="1">
      <c r="A49" s="66" t="s">
        <v>74</v>
      </c>
      <c r="B49" s="1115" t="s">
        <v>94</v>
      </c>
      <c r="C49" s="1116"/>
      <c r="D49" s="1116"/>
      <c r="E49" s="1117"/>
      <c r="F49" s="92"/>
      <c r="G49" s="89">
        <f>G6</f>
        <v>0</v>
      </c>
      <c r="H49" s="89">
        <f>H6</f>
        <v>0</v>
      </c>
      <c r="I49" s="89">
        <f>I6</f>
        <v>0</v>
      </c>
      <c r="J49" s="89">
        <f>J6</f>
        <v>0</v>
      </c>
      <c r="K49" s="43"/>
    </row>
    <row r="50" spans="1:11" s="44" customFormat="1">
      <c r="A50" s="143" t="s">
        <v>75</v>
      </c>
      <c r="B50" s="158"/>
      <c r="C50" s="232"/>
      <c r="D50" s="232"/>
      <c r="E50" s="232"/>
      <c r="F50" s="227"/>
      <c r="G50" s="161"/>
      <c r="H50" s="161"/>
      <c r="I50" s="161"/>
      <c r="J50" s="161"/>
      <c r="K50" s="43"/>
    </row>
    <row r="51" spans="1:11" s="44" customFormat="1">
      <c r="A51" s="143" t="s">
        <v>76</v>
      </c>
      <c r="B51" s="162"/>
      <c r="C51" s="233"/>
      <c r="D51" s="233"/>
      <c r="E51" s="233"/>
      <c r="F51" s="227"/>
      <c r="G51" s="164"/>
      <c r="H51" s="164"/>
      <c r="I51" s="164"/>
      <c r="J51" s="164"/>
      <c r="K51" s="43"/>
    </row>
    <row r="52" spans="1:11" s="44" customFormat="1">
      <c r="A52" s="143" t="s">
        <v>77</v>
      </c>
      <c r="B52" s="162"/>
      <c r="C52" s="233"/>
      <c r="D52" s="233"/>
      <c r="E52" s="233"/>
      <c r="F52" s="227"/>
      <c r="G52" s="164"/>
      <c r="H52" s="164"/>
      <c r="I52" s="164"/>
      <c r="J52" s="164"/>
      <c r="K52" s="43"/>
    </row>
    <row r="53" spans="1:11" s="44" customFormat="1">
      <c r="A53" s="165" t="s">
        <v>78</v>
      </c>
      <c r="B53" s="166"/>
      <c r="C53" s="234"/>
      <c r="D53" s="234"/>
      <c r="E53" s="234"/>
      <c r="F53" s="230"/>
      <c r="G53" s="169"/>
      <c r="H53" s="169"/>
      <c r="I53" s="169"/>
      <c r="J53" s="169"/>
      <c r="K53" s="43"/>
    </row>
    <row r="54" spans="1:11" s="44" customFormat="1">
      <c r="A54" s="93"/>
      <c r="B54" s="65">
        <f>SUM(B50:B53)</f>
        <v>0</v>
      </c>
      <c r="C54" s="65">
        <f t="shared" ref="C54:D54" si="0">SUM(C50:C53)</f>
        <v>0</v>
      </c>
      <c r="D54" s="65">
        <f t="shared" si="0"/>
        <v>0</v>
      </c>
      <c r="E54" s="65">
        <f t="shared" ref="E54" si="1">SUM(E50:E53)</f>
        <v>0</v>
      </c>
      <c r="F54" s="65"/>
      <c r="G54" s="86"/>
      <c r="H54" s="86"/>
      <c r="I54" s="86"/>
      <c r="J54" s="86"/>
      <c r="K54" s="43"/>
    </row>
    <row r="55" spans="1:11" s="44" customFormat="1">
      <c r="A55" s="1118" t="s">
        <v>79</v>
      </c>
      <c r="B55" s="1118"/>
      <c r="C55" s="1118"/>
      <c r="D55" s="1118"/>
      <c r="E55" s="1118"/>
      <c r="F55" s="55"/>
      <c r="G55" s="87">
        <f>SUMPRODUCT(G50:G53,$B50:$B53)</f>
        <v>0</v>
      </c>
      <c r="H55" s="87">
        <f>SUMPRODUCT(H50:H53,$C50:$C53)</f>
        <v>0</v>
      </c>
      <c r="I55" s="87">
        <f>SUMPRODUCT(I50:I53,$D50:$D53)</f>
        <v>0</v>
      </c>
      <c r="J55" s="87">
        <f>SUMPRODUCT(J50:J53,$E50:$E53)</f>
        <v>0</v>
      </c>
      <c r="K55" s="43"/>
    </row>
    <row r="56" spans="1:11" s="44" customFormat="1">
      <c r="A56" s="1114" t="s">
        <v>80</v>
      </c>
      <c r="B56" s="1114"/>
      <c r="C56" s="1114"/>
      <c r="D56" s="1114"/>
      <c r="E56" s="1114"/>
      <c r="F56" s="55"/>
      <c r="G56" s="85">
        <f>G55*12</f>
        <v>0</v>
      </c>
      <c r="H56" s="85">
        <f>H55*12</f>
        <v>0</v>
      </c>
      <c r="I56" s="85">
        <f>I55*12</f>
        <v>0</v>
      </c>
      <c r="J56" s="85">
        <f>J55*12</f>
        <v>0</v>
      </c>
      <c r="K56" s="43"/>
    </row>
    <row r="57" spans="1:11" s="44" customFormat="1">
      <c r="A57" s="1107" t="s">
        <v>82</v>
      </c>
      <c r="B57" s="1107"/>
      <c r="C57" s="1107"/>
      <c r="D57" s="1107"/>
      <c r="E57" s="1107"/>
      <c r="F57" s="55"/>
      <c r="G57" s="251" t="e">
        <f>G56/Medical.3current!F56</f>
        <v>#DIV/0!</v>
      </c>
      <c r="H57" s="251" t="e">
        <f>H56/Medical.3current!G56</f>
        <v>#DIV/0!</v>
      </c>
      <c r="I57" s="251" t="e">
        <f>I56/Medical.3current!H56</f>
        <v>#DIV/0!</v>
      </c>
      <c r="J57" s="251" t="e">
        <f>J56/Medical.3current!H56</f>
        <v>#DIV/0!</v>
      </c>
      <c r="K57" s="43"/>
    </row>
    <row r="58" spans="1:11" s="44" customFormat="1">
      <c r="A58" s="1109" t="s">
        <v>83</v>
      </c>
      <c r="B58" s="1109"/>
      <c r="C58" s="1109"/>
      <c r="D58" s="1109"/>
      <c r="E58" s="1109"/>
      <c r="F58" s="55"/>
      <c r="G58" s="1110">
        <f>SUM(G56:J56)</f>
        <v>0</v>
      </c>
      <c r="H58" s="1111"/>
      <c r="I58" s="1111"/>
      <c r="J58" s="1112"/>
      <c r="K58" s="43"/>
    </row>
    <row r="59" spans="1:11" s="44" customFormat="1">
      <c r="A59" s="1109" t="s">
        <v>98</v>
      </c>
      <c r="B59" s="1109"/>
      <c r="C59" s="1109"/>
      <c r="D59" s="1109"/>
      <c r="E59" s="1109"/>
      <c r="F59" s="55"/>
      <c r="G59" s="1110" t="e">
        <f>G58-#REF!</f>
        <v>#REF!</v>
      </c>
      <c r="H59" s="1111"/>
      <c r="I59" s="1111"/>
      <c r="J59" s="1112"/>
      <c r="K59" s="43"/>
    </row>
    <row r="60" spans="1:11" s="44" customFormat="1">
      <c r="A60" s="1107" t="s">
        <v>16</v>
      </c>
      <c r="B60" s="1107"/>
      <c r="C60" s="1107"/>
      <c r="D60" s="1107"/>
      <c r="E60" s="1107"/>
      <c r="F60" s="98"/>
      <c r="G60" s="1132" t="e">
        <f>G58/#REF!-1</f>
        <v>#REF!</v>
      </c>
      <c r="H60" s="1133"/>
      <c r="I60" s="1133"/>
      <c r="J60" s="1134"/>
      <c r="K60" s="43"/>
    </row>
    <row r="61" spans="1:11" s="44" customFormat="1">
      <c r="A61" s="97"/>
      <c r="B61" s="97"/>
      <c r="C61" s="97"/>
      <c r="D61" s="97"/>
      <c r="E61" s="97"/>
      <c r="F61" s="98"/>
      <c r="G61" s="98"/>
      <c r="H61" s="98"/>
      <c r="I61" s="98"/>
      <c r="J61" s="98"/>
      <c r="K61" s="43"/>
    </row>
    <row r="62" spans="1:11" s="44" customFormat="1">
      <c r="A62" s="1131" t="s">
        <v>17</v>
      </c>
      <c r="B62" s="1131"/>
      <c r="C62" s="1131"/>
      <c r="D62" s="1131"/>
      <c r="E62" s="1131"/>
      <c r="F62" s="1131"/>
      <c r="G62" s="1131"/>
      <c r="H62" s="1131"/>
      <c r="I62" s="1131"/>
      <c r="J62" s="1131"/>
      <c r="K62" s="43"/>
    </row>
  </sheetData>
  <mergeCells count="37">
    <mergeCell ref="A57:E57"/>
    <mergeCell ref="A41:E41"/>
    <mergeCell ref="A32:E32"/>
    <mergeCell ref="B49:E49"/>
    <mergeCell ref="A55:E55"/>
    <mergeCell ref="A56:E56"/>
    <mergeCell ref="A40:E40"/>
    <mergeCell ref="A62:J62"/>
    <mergeCell ref="A58:E58"/>
    <mergeCell ref="G58:J58"/>
    <mergeCell ref="A59:E59"/>
    <mergeCell ref="A60:E60"/>
    <mergeCell ref="G59:J59"/>
    <mergeCell ref="G60:J60"/>
    <mergeCell ref="A29:E29"/>
    <mergeCell ref="A30:E30"/>
    <mergeCell ref="A31:E31"/>
    <mergeCell ref="A38:E38"/>
    <mergeCell ref="A39:E39"/>
    <mergeCell ref="A8:E8"/>
    <mergeCell ref="A9:E9"/>
    <mergeCell ref="A10:E10"/>
    <mergeCell ref="A14:E14"/>
    <mergeCell ref="A15:E15"/>
    <mergeCell ref="A16:E16"/>
    <mergeCell ref="A25:E25"/>
    <mergeCell ref="A26:E26"/>
    <mergeCell ref="A27:E27"/>
    <mergeCell ref="A28:E28"/>
    <mergeCell ref="A21:E21"/>
    <mergeCell ref="A1:J1"/>
    <mergeCell ref="A3:E3"/>
    <mergeCell ref="A5:E5"/>
    <mergeCell ref="G5:J5"/>
    <mergeCell ref="A6:E6"/>
    <mergeCell ref="A4:E4"/>
    <mergeCell ref="G4:J4"/>
  </mergeCells>
  <printOptions horizontalCentered="1"/>
  <pageMargins left="0" right="0" top="0" bottom="0" header="0" footer="0"/>
  <pageSetup scale="76" orientation="landscape" r:id="rId1"/>
  <headerFooter scaleWithDoc="0">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F6982A95A7474BAC762D341DA82B67" ma:contentTypeVersion="27" ma:contentTypeDescription="Create a new document." ma:contentTypeScope="" ma:versionID="0ab06edf8d918cc3146bda99c763d15a">
  <xsd:schema xmlns:xsd="http://www.w3.org/2001/XMLSchema" xmlns:xs="http://www.w3.org/2001/XMLSchema" xmlns:p="http://schemas.microsoft.com/office/2006/metadata/properties" xmlns:ns2="20cc5bf2-5252-489a-890e-961300b5b91b" xmlns:ns3="4c36a4eb-718a-40fa-9a11-061d61f32f12" targetNamespace="http://schemas.microsoft.com/office/2006/metadata/properties" ma:root="true" ma:fieldsID="dae1a522630c02035b75adfb6477acb4" ns2:_="" ns3:_="">
    <xsd:import namespace="20cc5bf2-5252-489a-890e-961300b5b91b"/>
    <xsd:import namespace="4c36a4eb-718a-40fa-9a11-061d61f32f12"/>
    <xsd:element name="properties">
      <xsd:complexType>
        <xsd:sequence>
          <xsd:element name="documentManagement">
            <xsd:complexType>
              <xsd:all>
                <xsd:element ref="ns2:MediaServiceMetadata" minOccurs="0"/>
                <xsd:element ref="ns2:MediaServiceFastMetadata" minOccurs="0"/>
                <xsd:element ref="ns3:_ip_UnifiedCompliancePolicyProperties" minOccurs="0"/>
                <xsd:element ref="ns3:_ip_UnifiedCompliancePolicyUIActio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cc5bf2-5252-489a-890e-961300b5b91b"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5929db-d53a-47b0-8bc9-3fdc60586c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36a4eb-718a-40fa-9a11-061d61f32f12" elementFormDefault="qualified">
    <xsd:import namespace="http://schemas.microsoft.com/office/2006/documentManagement/types"/>
    <xsd:import namespace="http://schemas.microsoft.com/office/infopath/2007/PartnerControls"/>
    <xsd:element name="_ip_UnifiedCompliancePolicyProperties" ma:index="6" nillable="true" ma:displayName="Unified Compliance Policy Properties" ma:internalName="_ip_UnifiedCompliancePolicyProperties" ma:readOnly="false">
      <xsd:simpleType>
        <xsd:restriction base="dms:Note"/>
      </xsd:simpleType>
    </xsd:element>
    <xsd:element name="_ip_UnifiedCompliancePolicyUIAction" ma:index="7" nillable="true" ma:displayName="Unified Compliance Policy UI Action" ma:hidden="true" ma:internalName="_ip_UnifiedCompliancePolicyUIAction" ma:readOnly="false">
      <xsd:simpleType>
        <xsd:restriction base="dms:Text"/>
      </xsd:simpleType>
    </xsd:element>
    <xsd:element name="SharedWithUsers" ma:index="1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eeb31e0-b77e-4691-9184-c8a363541f1c}" ma:internalName="TaxCatchAll" ma:readOnly="false" ma:showField="CatchAllData" ma:web="4c36a4eb-718a-40fa-9a11-061d61f32f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4c36a4eb-718a-40fa-9a11-061d61f32f12" xsi:nil="true"/>
    <_ip_UnifiedCompliancePolicyProperties xmlns="4c36a4eb-718a-40fa-9a11-061d61f32f12" xsi:nil="true"/>
    <lcf76f155ced4ddcb4097134ff3c332f xmlns="20cc5bf2-5252-489a-890e-961300b5b91b">
      <Terms xmlns="http://schemas.microsoft.com/office/infopath/2007/PartnerControls"/>
    </lcf76f155ced4ddcb4097134ff3c332f>
    <TaxCatchAll xmlns="4c36a4eb-718a-40fa-9a11-061d61f32f1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50B8D5-28AF-44E3-BE23-FF5D9566A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cc5bf2-5252-489a-890e-961300b5b91b"/>
    <ds:schemaRef ds:uri="4c36a4eb-718a-40fa-9a11-061d61f32f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E58D2A-3008-41BF-82C2-97CC581108DC}">
  <ds:schemaRefs>
    <ds:schemaRef ds:uri="http://purl.org/dc/dcmitype/"/>
    <ds:schemaRef ds:uri="http://purl.org/dc/elements/1.1/"/>
    <ds:schemaRef ds:uri="dc028e07-7e89-4323-ad88-57584a12c3d6"/>
    <ds:schemaRef ds:uri="0fbc942b-d445-4f26-ba35-8582b502d290"/>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4c36a4eb-718a-40fa-9a11-061d61f32f12"/>
    <ds:schemaRef ds:uri="20cc5bf2-5252-489a-890e-961300b5b91b"/>
  </ds:schemaRefs>
</ds:datastoreItem>
</file>

<file path=customXml/itemProps3.xml><?xml version="1.0" encoding="utf-8"?>
<ds:datastoreItem xmlns:ds="http://schemas.openxmlformats.org/officeDocument/2006/customXml" ds:itemID="{F0781B49-CB53-44F9-8F28-5B34EB92E1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37</vt:i4>
      </vt:variant>
    </vt:vector>
  </HeadingPairs>
  <TitlesOfParts>
    <vt:vector size="76" baseType="lpstr">
      <vt:lpstr>FRP PR Cover</vt:lpstr>
      <vt:lpstr>Acentria Cover</vt:lpstr>
      <vt:lpstr>Financial Overview</vt:lpstr>
      <vt:lpstr>Marketing Summary</vt:lpstr>
      <vt:lpstr>Med Mkt List</vt:lpstr>
      <vt:lpstr>Medical.1n</vt:lpstr>
      <vt:lpstr>Medical.3current</vt:lpstr>
      <vt:lpstr>Medical.3Renewal</vt:lpstr>
      <vt:lpstr>Medical.4renewal</vt:lpstr>
      <vt:lpstr>Medical.AB</vt:lpstr>
      <vt:lpstr>Dent Mkt List</vt:lpstr>
      <vt:lpstr>DPPO</vt:lpstr>
      <vt:lpstr>DPPOn</vt:lpstr>
      <vt:lpstr>ASO-DPPO</vt:lpstr>
      <vt:lpstr>DPPO_Dual_Option</vt:lpstr>
      <vt:lpstr>Vis Mkt List</vt:lpstr>
      <vt:lpstr>DHMO</vt:lpstr>
      <vt:lpstr>Vision C vs R</vt:lpstr>
      <vt:lpstr>Vision w Neg</vt:lpstr>
      <vt:lpstr>Life-Dis Mkt List</vt:lpstr>
      <vt:lpstr>Basic_Life</vt:lpstr>
      <vt:lpstr>Vol._Life</vt:lpstr>
      <vt:lpstr>LTD</vt:lpstr>
      <vt:lpstr>VLTD</vt:lpstr>
      <vt:lpstr>STD</vt:lpstr>
      <vt:lpstr>VSTD</vt:lpstr>
      <vt:lpstr>Accident Short</vt:lpstr>
      <vt:lpstr>Accident</vt:lpstr>
      <vt:lpstr>Critical Illness Short</vt:lpstr>
      <vt:lpstr>Critical Illness</vt:lpstr>
      <vt:lpstr>Hospital Short</vt:lpstr>
      <vt:lpstr>Hospital</vt:lpstr>
      <vt:lpstr>Perm Life</vt:lpstr>
      <vt:lpstr>Cancer</vt:lpstr>
      <vt:lpstr>EAP</vt:lpstr>
      <vt:lpstr>FSA</vt:lpstr>
      <vt:lpstr>Disclosure- last page</vt:lpstr>
      <vt:lpstr>HRA</vt:lpstr>
      <vt:lpstr>Stop_Loss</vt:lpstr>
      <vt:lpstr>Accident!Print_Area</vt:lpstr>
      <vt:lpstr>'Accident Short'!Print_Area</vt:lpstr>
      <vt:lpstr>'Acentria Cover'!Print_Area</vt:lpstr>
      <vt:lpstr>'ASO-DPPO'!Print_Area</vt:lpstr>
      <vt:lpstr>Basic_Life!Print_Area</vt:lpstr>
      <vt:lpstr>Cancer!Print_Area</vt:lpstr>
      <vt:lpstr>'Critical Illness'!Print_Area</vt:lpstr>
      <vt:lpstr>'Critical Illness Short'!Print_Area</vt:lpstr>
      <vt:lpstr>'Dent Mkt List'!Print_Area</vt:lpstr>
      <vt:lpstr>DHMO!Print_Area</vt:lpstr>
      <vt:lpstr>'Disclosure- last page'!Print_Area</vt:lpstr>
      <vt:lpstr>DPPO!Print_Area</vt:lpstr>
      <vt:lpstr>DPPOn!Print_Area</vt:lpstr>
      <vt:lpstr>EAP!Print_Area</vt:lpstr>
      <vt:lpstr>'Financial Overview'!Print_Area</vt:lpstr>
      <vt:lpstr>'FRP PR Cover'!Print_Area</vt:lpstr>
      <vt:lpstr>FSA!Print_Area</vt:lpstr>
      <vt:lpstr>Hospital!Print_Area</vt:lpstr>
      <vt:lpstr>'Hospital Short'!Print_Area</vt:lpstr>
      <vt:lpstr>HRA!Print_Area</vt:lpstr>
      <vt:lpstr>'Life-Dis Mkt List'!Print_Area</vt:lpstr>
      <vt:lpstr>LTD!Print_Area</vt:lpstr>
      <vt:lpstr>'Marketing Summary'!Print_Area</vt:lpstr>
      <vt:lpstr>'Med Mkt List'!Print_Area</vt:lpstr>
      <vt:lpstr>Medical.1n!Print_Area</vt:lpstr>
      <vt:lpstr>Medical.3current!Print_Area</vt:lpstr>
      <vt:lpstr>Medical.3Renewal!Print_Area</vt:lpstr>
      <vt:lpstr>Medical.4renewal!Print_Area</vt:lpstr>
      <vt:lpstr>Medical.AB!Print_Area</vt:lpstr>
      <vt:lpstr>'Perm Life'!Print_Area</vt:lpstr>
      <vt:lpstr>STD!Print_Area</vt:lpstr>
      <vt:lpstr>'Vis Mkt List'!Print_Area</vt:lpstr>
      <vt:lpstr>'Vision C vs R'!Print_Area</vt:lpstr>
      <vt:lpstr>'Vision w Neg'!Print_Area</vt:lpstr>
      <vt:lpstr>VLTD!Print_Area</vt:lpstr>
      <vt:lpstr>Vol._Life!Print_Area</vt:lpstr>
      <vt:lpstr>VSTD!Print_Area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mmorales</dc:creator>
  <cp:keywords/>
  <dc:description/>
  <cp:lastModifiedBy>Julie Calvitt</cp:lastModifiedBy>
  <cp:revision/>
  <cp:lastPrinted>2026-08-25T17:14:55Z</cp:lastPrinted>
  <dcterms:created xsi:type="dcterms:W3CDTF">2011-06-10T23:27:26Z</dcterms:created>
  <dcterms:modified xsi:type="dcterms:W3CDTF">2026-09-03T20:22:54Z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0x0101008FF6982A95A7474BAC762D341DA82B67</vt:lpwstr>
  </property>
  <property fmtid="{D5CDD505-2E9C-101B-9397-08002B2CF9AE}" pid="3" name="MediaServiceImageTags">
    <vt:lpwstr/>
  </property>
</Properties>
</file>