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5AEE222B-5189-478A-B3A3-094FFECA0501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<sst xmlns="http://schemas.openxmlformats.org/spreadsheetml/2006/main" count="64" uniqueCount="36">
  <si>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</si>
  <si>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</si>
  <si>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</si>
  <si>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</si>
  <si>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</si>
  <si>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</si>
  <si>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</si>
  <si>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</si>
  <si>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</si>
  <si>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</si>
  <si>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</si>
  <si>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</si>
  <si>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</si>
  <si>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</si>
  <si>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</si>
  <si>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</si>
  <si>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</si>
  <si>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</si>
  <si>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</si>
  <si>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</si>
  <si>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</si>
  <si>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</si>
  <si>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</si>
  <si>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</si>
  <si>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</si>
  <si>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</si>
  <si>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</si>
  <si>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</si>
  <si>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</si>
  <si>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</si>
  <si>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</si>
  <si>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</si>
  <si>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</si>
  <si>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120 minutes</t>
  </si>
  <si>
    <t>https://policy.stillwaterschools.com/view_policy.html?policy=policies/ekba.pdf</t>
  </si>
  <si>
    <t>RI-Strong Readers Required Website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</si>
</sst>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4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164" fontId="8" fillId="3" borderId="20" xfId="0" applyNumberFormat="1" applyFont="1" applyFill="1" applyBorder="1" applyAlignment="1" applyProtection="1">
      <alignment horizontal="right" vertical="center"/>
      <protection locked="0"/>
    </xf>
    <xf numFmtId="0" fontId="7" fillId="3" borderId="49" xfId="0" applyFont="1" applyFill="1" applyBorder="1" applyAlignment="1" applyProtection="1">
      <alignment horizontal="left" vertical="top"/>
      <protection locked="0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topLeftCell="A23" zoomScale="140" zoomScaleNormal="140" workbookViewId="0"/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1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35</v>
      </c>
      <c r="B1" s="66" t="e" vm="1">
        <v>#VALUE!</v>
      </c>
      <c r="C1" s="67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4" t="s">
        <v>0</v>
      </c>
      <c r="C2" s="65" t="s">
        <v>8</v>
      </c>
      <c r="E2" s="6"/>
      <c r="H2" s="6"/>
    </row>
    <row r="3" spans="1:9" ht="15">
      <c r="A3" s="9" t="s">
        <v>12</v>
      </c>
      <c r="B3" s="35">
        <v>47</v>
      </c>
      <c r="C3" s="35" t="s">
        <v>29</v>
      </c>
      <c r="E3" s="6"/>
      <c r="H3" s="6"/>
    </row>
    <row r="4" spans="1:9" ht="15">
      <c r="A4" s="10" t="s">
        <v>13</v>
      </c>
      <c r="B4" s="35">
        <v>3</v>
      </c>
      <c r="C4" s="35" t="s">
        <v>29</v>
      </c>
      <c r="E4" s="6"/>
      <c r="H4" s="6"/>
    </row>
    <row r="5" spans="1:9" ht="15">
      <c r="A5" s="10" t="s">
        <v>4</v>
      </c>
      <c r="B5" s="35">
        <v>13</v>
      </c>
      <c r="C5" s="36">
        <f>IF(OR(B3="", Table14[[#This Row],[Kindergarten]]=""), "Auto-calculated", IF(AND(B3&gt;10, Table14[[#This Row],[Kindergarten]]&lt;10), "Not Available", IFERROR(Table14[[#This Row],[Kindergarten]]/B3, "N/A")))</f>
        <v>0.27659574468085107</v>
      </c>
      <c r="E5" s="6"/>
      <c r="H5" s="6"/>
    </row>
    <row r="6" spans="1:9" ht="15">
      <c r="A6" s="10" t="s">
        <v>5</v>
      </c>
      <c r="B6" s="35">
        <v>5</v>
      </c>
      <c r="C6" s="36" t="str">
        <f>IF(OR(B3="", Table14[[#This Row],[Kindergarten]]=""), "Auto-calculated", IF(AND(B3&gt;10, Table14[[#This Row],[Kindergarten]]&lt;10), "Not Available", IFERROR(Table14[[#This Row],[Kindergarten]]/B3, "N/A")))</f>
        <v>Not Available</v>
      </c>
      <c r="E6" s="6"/>
      <c r="H6" s="6"/>
    </row>
    <row r="7" spans="1:9" ht="15">
      <c r="A7" s="10" t="s">
        <v>6</v>
      </c>
      <c r="B7" s="35">
        <v>45</v>
      </c>
      <c r="C7" s="36">
        <f>IF(OR(B3="", Table14[[#This Row],[Kindergarten]]=""), "Auto-calculated", IF(AND(B3&gt;10, Table14[[#This Row],[Kindergarten]]&lt;10), "Not Available", IFERROR(Table14[[#This Row],[Kindergarten]]/B3, "N/A")))</f>
        <v>0.95744680851063835</v>
      </c>
      <c r="E7" s="6"/>
      <c r="H7" s="6"/>
    </row>
    <row r="8" spans="1:9" ht="15">
      <c r="A8" s="11" t="s">
        <v>7</v>
      </c>
      <c r="B8" s="35">
        <v>1</v>
      </c>
      <c r="C8" s="36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0.33333333333333331</v>
      </c>
      <c r="E8" s="6"/>
      <c r="H8" s="6"/>
    </row>
    <row r="9" spans="1:9" ht="9.9499999999999993" customHeight="1" thickBot="1"/>
    <row r="10" spans="1:9" ht="38.1" customHeight="1" thickBot="1">
      <c r="A10" s="42" t="s">
        <v>31</v>
      </c>
      <c r="B10" s="33" t="s">
        <v>1</v>
      </c>
      <c r="C10" s="33" t="s">
        <v>9</v>
      </c>
    </row>
    <row r="11" spans="1:9" ht="15.75">
      <c r="A11" s="43" t="s">
        <v>12</v>
      </c>
      <c r="B11" s="44">
        <v>49</v>
      </c>
      <c r="C11" s="45" t="s">
        <v>29</v>
      </c>
    </row>
    <row r="12" spans="1:9" ht="15.75">
      <c r="A12" s="46" t="s">
        <v>13</v>
      </c>
      <c r="B12" s="37">
        <v>3</v>
      </c>
      <c r="C12" s="47" t="s">
        <v>29</v>
      </c>
    </row>
    <row r="13" spans="1:9" ht="15.75">
      <c r="A13" s="46" t="s">
        <v>4</v>
      </c>
      <c r="B13" s="37">
        <v>17</v>
      </c>
      <c r="C13" s="48">
        <f>IF(OR(B11="", Table7[[#This Row],[First Grade]]=""), "Auto-calculated", IF(AND(B11&gt;10, Table7[[#This Row],[First Grade]]&lt;10), "Not Available", IFERROR(Table7[[#This Row],[First Grade]]/B11, "N/A")))</f>
        <v>0.34693877551020408</v>
      </c>
    </row>
    <row r="14" spans="1:9" ht="15.75">
      <c r="A14" s="46" t="s">
        <v>5</v>
      </c>
      <c r="B14" s="37">
        <v>7</v>
      </c>
      <c r="C14" s="48" t="str">
        <f>IF(OR($B$11="", Table7[[#This Row],[First Grade]]=""), "Auto-calculated", IF(AND($B$11&gt;10, Table7[[#This Row],[First Grade]]&lt;10), "Not Available", IFERROR(Table7[[#This Row],[First Grade]]/$B$11, "N/A")))</f>
        <v>Not Available</v>
      </c>
    </row>
    <row r="15" spans="1:9" ht="15.75">
      <c r="A15" s="46" t="s">
        <v>6</v>
      </c>
      <c r="B15" s="37">
        <v>44</v>
      </c>
      <c r="C15" s="49">
        <f>IF(OR($B$11="", Table7[[#This Row],[First Grade]]=""), "Auto-calculated", IF(AND($B$11&gt;10, Table7[[#This Row],[First Grade]]&lt;10), "Not Available", IFERROR(Table7[[#This Row],[First Grade]]/$B$11, "N/A")))</f>
        <v>0.89795918367346939</v>
      </c>
    </row>
    <row r="16" spans="1:9" ht="16.5" thickBot="1">
      <c r="A16" s="50" t="s">
        <v>7</v>
      </c>
      <c r="B16" s="51">
        <v>1</v>
      </c>
      <c r="C16" s="52">
        <f>IF(OR($B$12="", Table7[[#This Row],[First Grade]]=""), "Auto-calculated", IF(AND($B$12&gt;10, Table7[[#This Row],[First Grade]]&lt;10), "Not Available", IFERROR(Table7[[#This Row],[First Grade]]/$B$12, "N/A")))</f>
        <v>0.33333333333333331</v>
      </c>
    </row>
    <row r="17" spans="1:8" ht="9.9499999999999993" customHeight="1">
      <c r="A17" s="38"/>
      <c r="B17" s="40"/>
      <c r="C17" s="41"/>
    </row>
    <row r="18" spans="1:8" ht="38.1" customHeight="1" thickBot="1">
      <c r="A18" s="53" t="s">
        <v>31</v>
      </c>
      <c r="B18" s="39" t="s">
        <v>2</v>
      </c>
      <c r="C18" s="39" t="s">
        <v>10</v>
      </c>
    </row>
    <row r="19" spans="1:8" ht="15.75">
      <c r="A19" s="43" t="s">
        <v>12</v>
      </c>
      <c r="B19" s="44">
        <v>64</v>
      </c>
      <c r="C19" s="45" t="s">
        <v>29</v>
      </c>
    </row>
    <row r="20" spans="1:8" ht="15.75">
      <c r="A20" s="46" t="s">
        <v>13</v>
      </c>
      <c r="B20" s="37">
        <v>5</v>
      </c>
      <c r="C20" s="47" t="s">
        <v>29</v>
      </c>
    </row>
    <row r="21" spans="1:8" ht="15.75">
      <c r="A21" s="46" t="s">
        <v>4</v>
      </c>
      <c r="B21" s="37">
        <v>16</v>
      </c>
      <c r="C21" s="48">
        <f>IF(OR($B$19="", Table710[[#This Row],[Second Grade]]=""), "Auto-calculated", IF(AND($B$19&gt;10, Table710[[#This Row],[Second Grade]]&lt;10), "Not Available", IFERROR(Table710[[#This Row],[Second Grade]]/$B$19, "N/A")))</f>
        <v>0.25</v>
      </c>
    </row>
    <row r="22" spans="1:8" ht="15.75">
      <c r="A22" s="46" t="s">
        <v>5</v>
      </c>
      <c r="B22" s="37">
        <v>23</v>
      </c>
      <c r="C22" s="48">
        <f>IF(OR($B$19="", Table710[[#This Row],[Second Grade]]=""), "Auto-calculated", IF(AND($B$19&gt;10, Table710[[#This Row],[Second Grade]]&lt;10), "Not Available", IFERROR(Table710[[#This Row],[Second Grade]]/$B$19, "N/A")))</f>
        <v>0.359375</v>
      </c>
    </row>
    <row r="23" spans="1:8" ht="16.5" thickBot="1">
      <c r="A23" s="46" t="s">
        <v>6</v>
      </c>
      <c r="B23" s="37">
        <v>37</v>
      </c>
      <c r="C23" s="48">
        <f>IF(OR($B$19="", Table710[[#This Row],[Second Grade]]=""), "Auto-calculated", IF(AND($B$19&gt;10, Table710[[#This Row],[Second Grade]]&lt;10), "Not Available", IFERROR(Table710[[#This Row],[Second Grade]]/$B$19, "N/A")))</f>
        <v>0.578125</v>
      </c>
    </row>
    <row r="24" spans="1:8" s="8" customFormat="1" ht="16.5" thickBot="1">
      <c r="A24" s="50" t="s">
        <v>7</v>
      </c>
      <c r="B24" s="51">
        <v>0</v>
      </c>
      <c r="C24" s="54">
        <f>IF(OR($B$20="", Table710[[#This Row],[Second Grade]]=""), "Auto-calculated", IF(AND($B$20&gt;10, Table710[[#This Row],[Second Grade]]&lt;10), "Not Available", IFERROR(Table710[[#This Row],[Second Grade]]/$B$20, "N/A")))</f>
        <v>0</v>
      </c>
    </row>
    <row r="25" spans="1:8" ht="9.9499999999999993" customHeight="1" thickBot="1">
      <c r="E25" s="6"/>
      <c r="H25" s="6"/>
    </row>
    <row r="26" spans="1:8" ht="38.1" customHeight="1" thickBot="1">
      <c r="A26" s="55" t="s">
        <v>31</v>
      </c>
      <c r="B26" s="56" t="s">
        <v>3</v>
      </c>
      <c r="C26" s="34" t="s">
        <v>11</v>
      </c>
      <c r="E26" s="6"/>
      <c r="H26" s="6"/>
    </row>
    <row r="27" spans="1:8" ht="15">
      <c r="A27" s="57" t="s">
        <v>12</v>
      </c>
      <c r="B27" s="60">
        <v>43</v>
      </c>
      <c r="C27" s="45" t="s">
        <v>29</v>
      </c>
      <c r="E27" s="6"/>
      <c r="H27" s="6"/>
    </row>
    <row r="28" spans="1:8" ht="15">
      <c r="A28" s="58" t="s">
        <v>13</v>
      </c>
      <c r="B28" s="35">
        <v>4</v>
      </c>
      <c r="C28" s="47" t="s">
        <v>29</v>
      </c>
      <c r="E28" s="6"/>
      <c r="H28" s="6"/>
    </row>
    <row r="29" spans="1:8" ht="15">
      <c r="A29" s="58" t="s">
        <v>4</v>
      </c>
      <c r="B29" s="35">
        <v>10</v>
      </c>
      <c r="C29" s="48">
        <f>IF(OR($B$27="", Table1[[#This Row],[Third Grade]]=""), "Auto-calculated", IF(AND($B$27&gt;10, Table1[[#This Row],[Third Grade]]&lt;10), "Not Available", IFERROR(Table1[[#This Row],[Third Grade]]/$B$27, "N/A")))</f>
        <v>0.23255813953488372</v>
      </c>
      <c r="E29" s="6"/>
      <c r="H29" s="6"/>
    </row>
    <row r="30" spans="1:8" ht="15">
      <c r="A30" s="58" t="s">
        <v>5</v>
      </c>
      <c r="B30" s="35">
        <v>11</v>
      </c>
      <c r="C30" s="48">
        <f>IF(OR($B$27="", Table1[[#This Row],[Third Grade]]=""), "Auto-calculated", IF(AND($B$27&gt;10, Table1[[#This Row],[Third Grade]]&lt;10), "Not Available", IFERROR(Table1[[#This Row],[Third Grade]]/$B$27, "N/A")))</f>
        <v>0.2558139534883721</v>
      </c>
      <c r="E30" s="6"/>
      <c r="H30" s="6"/>
    </row>
    <row r="31" spans="1:8" ht="18" customHeight="1">
      <c r="A31" s="58" t="s">
        <v>6</v>
      </c>
      <c r="B31" s="35">
        <v>30</v>
      </c>
      <c r="C31" s="48">
        <f>IF(OR($B$27="", Table1[[#This Row],[Third Grade]]=""), "Auto-calculated", IF(AND($B$27&gt;10, Table1[[#This Row],[Third Grade]]&lt;10), "Not Available", IFERROR(Table1[[#This Row],[Third Grade]]/$B$27, "N/A")))</f>
        <v>0.69767441860465118</v>
      </c>
      <c r="E31" s="6"/>
      <c r="H31" s="6"/>
    </row>
    <row r="32" spans="1:8" ht="15.75" thickBot="1">
      <c r="A32" s="59" t="s">
        <v>7</v>
      </c>
      <c r="B32" s="61">
        <v>0</v>
      </c>
      <c r="C32" s="54">
        <f>IF(OR($B$28="", Table1[[#This Row],[Third Grade]]=""), "Auto-calculated", IF(AND($B$28&gt;10, Table1[[#This Row],[Third Grade]]&lt;10), "Not Available", IFERROR(Table1[[#This Row],[Third Grade]]/$B$28, "N/A")))</f>
        <v>0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32</v>
      </c>
      <c r="B34" s="15" t="s">
        <v>14</v>
      </c>
      <c r="C34" s="63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72">
        <v>15</v>
      </c>
      <c r="C35" s="63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2" t="s">
        <v>33</v>
      </c>
      <c r="C36" s="63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73" t="s">
        <v>34</v>
      </c>
      <c r="C37" s="63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2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71">
        <v>58160.47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6" t="s">
        <v>23</v>
      </c>
      <c r="C41" s="27">
        <v>33548.47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6" t="s">
        <v>25</v>
      </c>
      <c r="C42" s="28">
        <v>17667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29" t="s">
        <v>27</v>
      </c>
      <c r="C43" s="30">
        <v>0</v>
      </c>
      <c r="D43" s="24"/>
      <c r="E43" s="13"/>
      <c r="F43" s="14"/>
      <c r="G43" s="13"/>
      <c r="H43" s="12"/>
      <c r="I43" s="12"/>
    </row>
    <row r="44" spans="1:9" ht="18">
      <c r="A44" s="70"/>
      <c r="B44" s="68" t="s">
        <v>28</v>
      </c>
      <c r="C44" s="69">
        <f>SUBTOTAL(109,Table56[Amount])</f>
        <v>109375.94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_2"/>
  </protectedRanges>
  <phoneticPr fontId="11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8BA9B7FB-1E94-4244-AFCF-3988829A8746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2026-06-16T19:00:40Z</dcterms:modified>
  <cp:category/>
</cp:coreProperties>
</file>