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17FD9FB2-6B67-4E3D-B064-2B2D70D74017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<sst xmlns="http://schemas.openxmlformats.org/spreadsheetml/2006/main" count="64" uniqueCount="36">
  <si>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</si>
  <si>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</si>
  <si>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</si>
  <si>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</si>
  <si>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</si>
  <si>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</si>
  <si>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</si>
  <si>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</si>
  <si>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</si>
  <si>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</si>
  <si>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</si>
  <si>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</si>
  <si>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</si>
  <si>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</si>
  <si>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</si>
  <si>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</si>
  <si>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</si>
  <si>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</si>
  <si>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</si>
  <si>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</si>
  <si>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</si>
  <si>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</si>
  <si>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</si>
  <si>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</si>
  <si>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</si>
  <si>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</si>
  <si>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</si>
  <si>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</si>
  <si>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</si>
  <si>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</si>
  <si>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</si>
  <si>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</si>
  <si>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</si>
  <si>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120 minutes</t>
  </si>
  <si>
    <t>https://policy.stillwaterschools.com/view_policy.html?policy=policies/ekba.pdf</t>
  </si>
  <si>
    <t>WR -Strong Readers Required Website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</si>
</sst>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  <font>
      <b/>
      <sz val="22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14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0" xfId="0" applyFont="1"/>
    <xf numFmtId="0" fontId="3" fillId="2" borderId="16" xfId="0" applyFont="1" applyFill="1" applyBorder="1" applyAlignment="1">
      <alignment vertical="center" wrapText="1"/>
    </xf>
    <xf numFmtId="0" fontId="2" fillId="0" borderId="32" xfId="0" applyFont="1" applyBorder="1" applyAlignment="1">
      <alignment wrapText="1"/>
    </xf>
    <xf numFmtId="0" fontId="4" fillId="3" borderId="15" xfId="0" applyFont="1" applyFill="1" applyBorder="1" applyAlignment="1">
      <alignment horizontal="left" vertical="top"/>
    </xf>
    <xf numFmtId="0" fontId="4" fillId="3" borderId="9" xfId="0" applyFont="1" applyFill="1" applyBorder="1" applyAlignment="1">
      <alignment horizontal="left" vertical="top"/>
    </xf>
    <xf numFmtId="0" fontId="4" fillId="3" borderId="10" xfId="0" applyFont="1" applyFill="1" applyBorder="1" applyAlignment="1">
      <alignment horizontal="left" vertical="top"/>
    </xf>
    <xf numFmtId="0" fontId="2" fillId="0" borderId="2" xfId="0" applyFont="1" applyBorder="1"/>
    <xf numFmtId="0" fontId="2" fillId="0" borderId="24" xfId="0" applyFont="1" applyBorder="1"/>
    <xf numFmtId="0" fontId="2" fillId="0" borderId="18" xfId="0" applyFont="1" applyBorder="1"/>
    <xf numFmtId="0" fontId="3" fillId="2" borderId="13" xfId="0" applyFont="1" applyFill="1" applyBorder="1" applyAlignment="1">
      <alignment vertical="center" wrapText="1"/>
    </xf>
    <xf numFmtId="0" fontId="2" fillId="0" borderId="21" xfId="0" applyFont="1" applyBorder="1"/>
    <xf numFmtId="0" fontId="2" fillId="0" borderId="25" xfId="0" applyFont="1" applyBorder="1"/>
    <xf numFmtId="0" fontId="2" fillId="0" borderId="23" xfId="0" applyFont="1" applyBorder="1"/>
    <xf numFmtId="0" fontId="4" fillId="3" borderId="11" xfId="0" applyFont="1" applyFill="1" applyBorder="1" applyAlignment="1">
      <alignment horizontal="left" vertical="top"/>
    </xf>
    <xf numFmtId="0" fontId="2" fillId="0" borderId="28" xfId="0" applyFont="1" applyBorder="1"/>
    <xf numFmtId="0" fontId="2" fillId="0" borderId="26" xfId="0" applyFont="1" applyBorder="1"/>
    <xf numFmtId="0" fontId="3" fillId="2" borderId="1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vertical="center" wrapText="1"/>
    </xf>
    <xf numFmtId="0" fontId="2" fillId="0" borderId="22" xfId="0" applyFont="1" applyBorder="1"/>
    <xf numFmtId="0" fontId="7" fillId="3" borderId="19" xfId="0" applyFont="1" applyFill="1" applyBorder="1" applyAlignment="1">
      <alignment vertical="center" wrapText="1"/>
    </xf>
    <xf numFmtId="164" fontId="7" fillId="3" borderId="20" xfId="0" applyNumberFormat="1" applyFont="1" applyFill="1" applyBorder="1" applyAlignment="1" applyProtection="1">
      <alignment vertical="center"/>
      <protection locked="0"/>
    </xf>
    <xf numFmtId="0" fontId="7" fillId="3" borderId="6" xfId="0" applyFont="1" applyFill="1" applyBorder="1" applyAlignment="1">
      <alignment vertical="center" wrapText="1"/>
    </xf>
    <xf numFmtId="164" fontId="7" fillId="3" borderId="5" xfId="0" applyNumberFormat="1" applyFont="1" applyFill="1" applyBorder="1" applyAlignment="1" applyProtection="1">
      <alignment vertical="center"/>
      <protection locked="0"/>
    </xf>
    <xf numFmtId="164" fontId="7" fillId="3" borderId="7" xfId="0" applyNumberFormat="1" applyFont="1" applyFill="1" applyBorder="1" applyAlignment="1" applyProtection="1">
      <alignment vertical="center"/>
      <protection locked="0"/>
    </xf>
    <xf numFmtId="0" fontId="7" fillId="4" borderId="8" xfId="0" applyFont="1" applyFill="1" applyBorder="1" applyAlignment="1">
      <alignment vertical="center" wrapText="1"/>
    </xf>
    <xf numFmtId="164" fontId="7" fillId="3" borderId="8" xfId="0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5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0" fontId="5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4" fillId="3" borderId="42" xfId="0" applyFont="1" applyFill="1" applyBorder="1" applyAlignment="1">
      <alignment horizontal="left" vertical="top"/>
    </xf>
    <xf numFmtId="0" fontId="4" fillId="3" borderId="45" xfId="0" applyFont="1" applyFill="1" applyBorder="1" applyAlignment="1">
      <alignment horizontal="left" vertical="top"/>
    </xf>
    <xf numFmtId="0" fontId="4" fillId="3" borderId="46" xfId="0" applyFont="1" applyFill="1" applyBorder="1" applyAlignment="1">
      <alignment horizontal="left" vertical="top"/>
    </xf>
    <xf numFmtId="0" fontId="5" fillId="3" borderId="4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" fillId="3" borderId="50" xfId="0" applyFont="1" applyFill="1" applyBorder="1" applyAlignment="1" applyProtection="1">
      <alignment vertical="top"/>
      <protection locked="0"/>
    </xf>
    <xf numFmtId="0" fontId="2" fillId="2" borderId="0" xfId="0" applyFont="1" applyFill="1"/>
    <xf numFmtId="0" fontId="3" fillId="2" borderId="51" xfId="0" applyFont="1" applyFill="1" applyBorder="1" applyAlignment="1">
      <alignment vertical="center" wrapText="1"/>
    </xf>
    <xf numFmtId="0" fontId="3" fillId="2" borderId="41" xfId="0" applyFont="1" applyFill="1" applyBorder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2" fillId="6" borderId="0" xfId="0" applyFont="1" applyFill="1" applyAlignment="1">
      <alignment vertical="center"/>
    </xf>
    <xf numFmtId="0" fontId="9" fillId="2" borderId="2" xfId="0" applyFont="1" applyFill="1" applyBorder="1" applyAlignment="1">
      <alignment horizontal="right" vertical="center" wrapText="1"/>
    </xf>
    <xf numFmtId="164" fontId="9" fillId="2" borderId="2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vertical="center"/>
    </xf>
    <xf numFmtId="0" fontId="6" fillId="3" borderId="49" xfId="0" applyFont="1" applyFill="1" applyBorder="1" applyAlignment="1" applyProtection="1">
      <alignment horizontal="left" vertical="top"/>
      <protection locked="0"/>
    </xf>
    <xf numFmtId="0" fontId="14" fillId="0" borderId="0" xfId="3" applyAlignment="1">
      <alignment vertical="top" wrapText="1"/>
    </xf>
    <xf numFmtId="0" fontId="15" fillId="2" borderId="12" xfId="1" applyFont="1" applyFill="1" applyBorder="1" applyAlignment="1">
      <alignment vertical="center" wrapText="1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/>
  </sheetViews>
  <sheetFormatPr defaultColWidth="0" defaultRowHeight="14.25" zeroHeight="1"/>
  <cols>
    <col min="1" max="1" width="93.5" style="5" bestFit="1" customWidth="1"/>
    <col min="2" max="3" width="25.875" style="5" customWidth="1"/>
    <col min="4" max="4" width="24.875" style="5" hidden="1" customWidth="1"/>
    <col min="5" max="5" width="24.875" style="31" hidden="1" customWidth="1"/>
    <col min="6" max="7" width="24.875" style="5" hidden="1" customWidth="1"/>
    <col min="8" max="8" width="24.875" style="1" hidden="1" customWidth="1"/>
    <col min="9" max="9" width="24.875" style="5" hidden="1" customWidth="1"/>
    <col min="10" max="16384" width="9.125" style="5" hidden="1"/>
  </cols>
  <sheetData>
    <row r="1" spans="1:9" ht="84.95" customHeight="1" thickBot="1">
      <c r="A1" s="73" t="s">
        <v>35</v>
      </c>
      <c r="B1" s="66" t="e" vm="1">
        <v>#VALUE!</v>
      </c>
      <c r="C1" s="67" t="e" vm="2">
        <v>#VALUE!</v>
      </c>
      <c r="D1" s="2"/>
      <c r="E1" s="3"/>
      <c r="F1" s="3"/>
      <c r="G1" s="3"/>
      <c r="H1" s="3"/>
      <c r="I1" s="4"/>
    </row>
    <row r="2" spans="1:9" ht="38.1" customHeight="1" thickBot="1">
      <c r="A2" s="6" t="s">
        <v>31</v>
      </c>
      <c r="B2" s="64" t="s">
        <v>0</v>
      </c>
      <c r="C2" s="65" t="s">
        <v>8</v>
      </c>
      <c r="E2" s="5"/>
      <c r="H2" s="5"/>
    </row>
    <row r="3" spans="1:9" ht="15">
      <c r="A3" s="8" t="s">
        <v>12</v>
      </c>
      <c r="B3" s="35">
        <v>67</v>
      </c>
      <c r="C3" s="35" t="s">
        <v>29</v>
      </c>
      <c r="E3" s="5"/>
      <c r="H3" s="5"/>
    </row>
    <row r="4" spans="1:9" ht="15">
      <c r="A4" s="9" t="s">
        <v>13</v>
      </c>
      <c r="B4" s="35">
        <v>7</v>
      </c>
      <c r="C4" s="35" t="s">
        <v>29</v>
      </c>
      <c r="E4" s="5"/>
      <c r="H4" s="5"/>
    </row>
    <row r="5" spans="1:9" ht="15">
      <c r="A5" s="9" t="s">
        <v>4</v>
      </c>
      <c r="B5" s="35">
        <v>26</v>
      </c>
      <c r="C5" s="36">
        <f>IF(OR(B3="", Table14[[#This Row],[Kindergarten]]=""), "Auto-calculated", IF(AND(B3&gt;10, Table14[[#This Row],[Kindergarten]]&lt;10), "Not Available", IFERROR(Table14[[#This Row],[Kindergarten]]/B3, "N/A")))</f>
        <v>0.38805970149253732</v>
      </c>
      <c r="E5" s="5"/>
      <c r="H5" s="5"/>
    </row>
    <row r="6" spans="1:9" ht="15">
      <c r="A6" s="9" t="s">
        <v>5</v>
      </c>
      <c r="B6" s="35">
        <v>35</v>
      </c>
      <c r="C6" s="36">
        <f>IF(OR(B3="", Table14[[#This Row],[Kindergarten]]=""), "Auto-calculated", IF(AND(B3&gt;10, Table14[[#This Row],[Kindergarten]]&lt;10), "Not Available", IFERROR(Table14[[#This Row],[Kindergarten]]/B3, "N/A")))</f>
        <v>0.52238805970149249</v>
      </c>
      <c r="E6" s="5"/>
      <c r="H6" s="5"/>
    </row>
    <row r="7" spans="1:9" ht="15">
      <c r="A7" s="9" t="s">
        <v>6</v>
      </c>
      <c r="B7" s="35">
        <v>57</v>
      </c>
      <c r="C7" s="36">
        <f>IF(OR(B3="", Table14[[#This Row],[Kindergarten]]=""), "Auto-calculated", IF(AND(B3&gt;10, Table14[[#This Row],[Kindergarten]]&lt;10), "Not Available", IFERROR(Table14[[#This Row],[Kindergarten]]/B3, "N/A")))</f>
        <v>0.85074626865671643</v>
      </c>
      <c r="E7" s="5"/>
      <c r="H7" s="5"/>
    </row>
    <row r="8" spans="1:9" ht="15">
      <c r="A8" s="10" t="s">
        <v>7</v>
      </c>
      <c r="B8" s="35">
        <v>2</v>
      </c>
      <c r="C8" s="36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0.2857142857142857</v>
      </c>
      <c r="E8" s="5"/>
      <c r="H8" s="5"/>
    </row>
    <row r="9" spans="1:9" ht="9.9499999999999993" customHeight="1" thickBot="1"/>
    <row r="10" spans="1:9" ht="38.1" customHeight="1" thickBot="1">
      <c r="A10" s="42" t="s">
        <v>31</v>
      </c>
      <c r="B10" s="33" t="s">
        <v>1</v>
      </c>
      <c r="C10" s="33" t="s">
        <v>9</v>
      </c>
    </row>
    <row r="11" spans="1:9" ht="15.75">
      <c r="A11" s="43" t="s">
        <v>12</v>
      </c>
      <c r="B11" s="44">
        <v>77</v>
      </c>
      <c r="C11" s="45" t="s">
        <v>29</v>
      </c>
    </row>
    <row r="12" spans="1:9" ht="15.75">
      <c r="A12" s="46" t="s">
        <v>13</v>
      </c>
      <c r="B12" s="37">
        <v>7</v>
      </c>
      <c r="C12" s="47" t="s">
        <v>29</v>
      </c>
    </row>
    <row r="13" spans="1:9" ht="15.75">
      <c r="A13" s="46" t="s">
        <v>4</v>
      </c>
      <c r="B13" s="37">
        <v>47</v>
      </c>
      <c r="C13" s="48">
        <f>IF(OR(B11="", Table7[[#This Row],[First Grade]]=""), "Auto-calculated", IF(AND(B11&gt;10, Table7[[#This Row],[First Grade]]&lt;10), "Not Available", IFERROR(Table7[[#This Row],[First Grade]]/B11, "N/A")))</f>
        <v>0.61038961038961037</v>
      </c>
    </row>
    <row r="14" spans="1:9" ht="15.75">
      <c r="A14" s="46" t="s">
        <v>5</v>
      </c>
      <c r="B14" s="37">
        <v>47</v>
      </c>
      <c r="C14" s="48">
        <f>IF(OR($B$11="", Table7[[#This Row],[First Grade]]=""), "Auto-calculated", IF(AND($B$11&gt;10, Table7[[#This Row],[First Grade]]&lt;10), "Not Available", IFERROR(Table7[[#This Row],[First Grade]]/$B$11, "N/A")))</f>
        <v>0.61038961038961037</v>
      </c>
    </row>
    <row r="15" spans="1:9" ht="15.75">
      <c r="A15" s="46" t="s">
        <v>6</v>
      </c>
      <c r="B15" s="37">
        <v>45</v>
      </c>
      <c r="C15" s="49">
        <f>IF(OR($B$11="", Table7[[#This Row],[First Grade]]=""), "Auto-calculated", IF(AND($B$11&gt;10, Table7[[#This Row],[First Grade]]&lt;10), "Not Available", IFERROR(Table7[[#This Row],[First Grade]]/$B$11, "N/A")))</f>
        <v>0.58441558441558439</v>
      </c>
    </row>
    <row r="16" spans="1:9" ht="16.5" thickBot="1">
      <c r="A16" s="50" t="s">
        <v>7</v>
      </c>
      <c r="B16" s="51">
        <v>1</v>
      </c>
      <c r="C16" s="52">
        <f>IF(OR($B$12="", Table7[[#This Row],[First Grade]]=""), "Auto-calculated", IF(AND($B$12&gt;10, Table7[[#This Row],[First Grade]]&lt;10), "Not Available", IFERROR(Table7[[#This Row],[First Grade]]/$B$12, "N/A")))</f>
        <v>0.14285714285714285</v>
      </c>
    </row>
    <row r="17" spans="1:8" ht="9.9499999999999993" customHeight="1">
      <c r="A17" s="38"/>
      <c r="B17" s="40"/>
      <c r="C17" s="41"/>
    </row>
    <row r="18" spans="1:8" ht="38.1" customHeight="1" thickBot="1">
      <c r="A18" s="53" t="s">
        <v>31</v>
      </c>
      <c r="B18" s="39" t="s">
        <v>2</v>
      </c>
      <c r="C18" s="39" t="s">
        <v>10</v>
      </c>
    </row>
    <row r="19" spans="1:8" ht="15.75">
      <c r="A19" s="43" t="s">
        <v>12</v>
      </c>
      <c r="B19" s="44">
        <v>65</v>
      </c>
      <c r="C19" s="45" t="s">
        <v>29</v>
      </c>
    </row>
    <row r="20" spans="1:8" ht="15.75">
      <c r="A20" s="46" t="s">
        <v>13</v>
      </c>
      <c r="B20" s="37">
        <v>5</v>
      </c>
      <c r="C20" s="47" t="s">
        <v>29</v>
      </c>
    </row>
    <row r="21" spans="1:8" ht="15.75">
      <c r="A21" s="46" t="s">
        <v>4</v>
      </c>
      <c r="B21" s="37">
        <v>30</v>
      </c>
      <c r="C21" s="48">
        <f>IF(OR($B$19="", Table710[[#This Row],[Second Grade]]=""), "Auto-calculated", IF(AND($B$19&gt;10, Table710[[#This Row],[Second Grade]]&lt;10), "Not Available", IFERROR(Table710[[#This Row],[Second Grade]]/$B$19, "N/A")))</f>
        <v>0.46153846153846156</v>
      </c>
    </row>
    <row r="22" spans="1:8" ht="15.75">
      <c r="A22" s="46" t="s">
        <v>5</v>
      </c>
      <c r="B22" s="37">
        <v>35</v>
      </c>
      <c r="C22" s="48">
        <f>IF(OR($B$19="", Table710[[#This Row],[Second Grade]]=""), "Auto-calculated", IF(AND($B$19&gt;10, Table710[[#This Row],[Second Grade]]&lt;10), "Not Available", IFERROR(Table710[[#This Row],[Second Grade]]/$B$19, "N/A")))</f>
        <v>0.53846153846153844</v>
      </c>
    </row>
    <row r="23" spans="1:8" ht="16.5" thickBot="1">
      <c r="A23" s="46" t="s">
        <v>6</v>
      </c>
      <c r="B23" s="37">
        <v>44</v>
      </c>
      <c r="C23" s="48">
        <f>IF(OR($B$19="", Table710[[#This Row],[Second Grade]]=""), "Auto-calculated", IF(AND($B$19&gt;10, Table710[[#This Row],[Second Grade]]&lt;10), "Not Available", IFERROR(Table710[[#This Row],[Second Grade]]/$B$19, "N/A")))</f>
        <v>0.67692307692307696</v>
      </c>
    </row>
    <row r="24" spans="1:8" s="7" customFormat="1" ht="16.5" thickBot="1">
      <c r="A24" s="50" t="s">
        <v>7</v>
      </c>
      <c r="B24" s="51">
        <v>1</v>
      </c>
      <c r="C24" s="54">
        <f>IF(OR($B$20="", Table710[[#This Row],[Second Grade]]=""), "Auto-calculated", IF(AND($B$20&gt;10, Table710[[#This Row],[Second Grade]]&lt;10), "Not Available", IFERROR(Table710[[#This Row],[Second Grade]]/$B$20, "N/A")))</f>
        <v>0.2</v>
      </c>
    </row>
    <row r="25" spans="1:8" ht="9.9499999999999993" customHeight="1" thickBot="1">
      <c r="E25" s="5"/>
      <c r="H25" s="5"/>
    </row>
    <row r="26" spans="1:8" ht="38.1" customHeight="1" thickBot="1">
      <c r="A26" s="55" t="s">
        <v>31</v>
      </c>
      <c r="B26" s="56" t="s">
        <v>3</v>
      </c>
      <c r="C26" s="34" t="s">
        <v>11</v>
      </c>
      <c r="E26" s="5"/>
      <c r="H26" s="5"/>
    </row>
    <row r="27" spans="1:8" ht="15">
      <c r="A27" s="57" t="s">
        <v>12</v>
      </c>
      <c r="B27" s="60">
        <v>65</v>
      </c>
      <c r="C27" s="45" t="s">
        <v>29</v>
      </c>
      <c r="E27" s="5"/>
      <c r="H27" s="5"/>
    </row>
    <row r="28" spans="1:8" ht="15">
      <c r="A28" s="58" t="s">
        <v>13</v>
      </c>
      <c r="B28" s="35">
        <v>15</v>
      </c>
      <c r="C28" s="47" t="s">
        <v>29</v>
      </c>
      <c r="E28" s="5"/>
      <c r="H28" s="5"/>
    </row>
    <row r="29" spans="1:8" ht="15">
      <c r="A29" s="58" t="s">
        <v>4</v>
      </c>
      <c r="B29" s="35">
        <v>26</v>
      </c>
      <c r="C29" s="48">
        <f>IF(OR($B$27="", Table1[[#This Row],[Third Grade]]=""), "Auto-calculated", IF(AND($B$27&gt;10, Table1[[#This Row],[Third Grade]]&lt;10), "Not Available", IFERROR(Table1[[#This Row],[Third Grade]]/$B$27, "N/A")))</f>
        <v>0.4</v>
      </c>
      <c r="E29" s="5"/>
      <c r="H29" s="5"/>
    </row>
    <row r="30" spans="1:8" ht="15">
      <c r="A30" s="58" t="s">
        <v>5</v>
      </c>
      <c r="B30" s="35">
        <v>41</v>
      </c>
      <c r="C30" s="48">
        <f>IF(OR($B$27="", Table1[[#This Row],[Third Grade]]=""), "Auto-calculated", IF(AND($B$27&gt;10, Table1[[#This Row],[Third Grade]]&lt;10), "Not Available", IFERROR(Table1[[#This Row],[Third Grade]]/$B$27, "N/A")))</f>
        <v>0.63076923076923075</v>
      </c>
      <c r="E30" s="5"/>
      <c r="H30" s="5"/>
    </row>
    <row r="31" spans="1:8" ht="18" customHeight="1">
      <c r="A31" s="58" t="s">
        <v>6</v>
      </c>
      <c r="B31" s="35">
        <v>36</v>
      </c>
      <c r="C31" s="48">
        <f>IF(OR($B$27="", Table1[[#This Row],[Third Grade]]=""), "Auto-calculated", IF(AND($B$27&gt;10, Table1[[#This Row],[Third Grade]]&lt;10), "Not Available", IFERROR(Table1[[#This Row],[Third Grade]]/$B$27, "N/A")))</f>
        <v>0.55384615384615388</v>
      </c>
      <c r="E31" s="5"/>
      <c r="H31" s="5"/>
    </row>
    <row r="32" spans="1:8" ht="15.75" thickBot="1">
      <c r="A32" s="59" t="s">
        <v>7</v>
      </c>
      <c r="B32" s="61">
        <v>0</v>
      </c>
      <c r="C32" s="54" t="str">
        <f>IF(OR($B$28="", Table1[[#This Row],[Third Grade]]=""), "Auto-calculated", IF(AND($B$28&gt;10, Table1[[#This Row],[Third Grade]]&lt;10), "Not Available", IFERROR(Table1[[#This Row],[Third Grade]]/$B$28, "N/A")))</f>
        <v>Not Available</v>
      </c>
      <c r="E32" s="5"/>
      <c r="H32" s="5"/>
    </row>
    <row r="33" spans="1:9" ht="9.9499999999999993" customHeight="1" thickBot="1">
      <c r="E33" s="5"/>
      <c r="H33" s="5"/>
    </row>
    <row r="34" spans="1:9" ht="38.1" customHeight="1" thickBot="1">
      <c r="A34" s="14" t="s">
        <v>32</v>
      </c>
      <c r="B34" s="14" t="s">
        <v>14</v>
      </c>
      <c r="C34" s="63"/>
      <c r="D34" s="11"/>
      <c r="E34" s="12"/>
      <c r="F34" s="12"/>
      <c r="G34" s="12"/>
      <c r="H34" s="12"/>
      <c r="I34" s="13"/>
    </row>
    <row r="35" spans="1:9" ht="29.1" customHeight="1">
      <c r="A35" s="8" t="s">
        <v>15</v>
      </c>
      <c r="B35" s="71">
        <v>20</v>
      </c>
      <c r="C35" s="63"/>
      <c r="D35" s="16"/>
      <c r="E35" s="15"/>
      <c r="F35" s="15"/>
      <c r="G35" s="16"/>
      <c r="H35" s="16"/>
      <c r="I35" s="17"/>
    </row>
    <row r="36" spans="1:9" ht="29.1" customHeight="1">
      <c r="A36" s="18" t="s">
        <v>16</v>
      </c>
      <c r="B36" s="62" t="s">
        <v>33</v>
      </c>
      <c r="C36" s="63"/>
      <c r="D36" s="16"/>
      <c r="E36" s="15"/>
      <c r="F36" s="15"/>
      <c r="G36" s="16"/>
      <c r="H36" s="16"/>
      <c r="I36" s="17"/>
    </row>
    <row r="37" spans="1:9" ht="240.95" customHeight="1">
      <c r="A37" s="18" t="s">
        <v>17</v>
      </c>
      <c r="B37" s="72" t="s">
        <v>34</v>
      </c>
      <c r="C37" s="63"/>
      <c r="D37" s="16"/>
      <c r="E37" s="15"/>
      <c r="F37" s="15"/>
      <c r="G37" s="16"/>
      <c r="H37" s="16"/>
      <c r="I37" s="17"/>
    </row>
    <row r="38" spans="1:9" ht="11.1" customHeight="1" thickBot="1">
      <c r="A38" s="20"/>
      <c r="B38" s="20"/>
      <c r="C38" s="32"/>
      <c r="D38" s="19"/>
      <c r="E38" s="15"/>
      <c r="F38" s="17"/>
      <c r="G38" s="15"/>
      <c r="H38" s="16"/>
      <c r="I38" s="16"/>
    </row>
    <row r="39" spans="1:9" ht="18.75" thickBot="1">
      <c r="A39" s="14" t="s">
        <v>30</v>
      </c>
      <c r="B39" s="21" t="s">
        <v>18</v>
      </c>
      <c r="C39" s="22" t="s">
        <v>19</v>
      </c>
      <c r="D39" s="19"/>
      <c r="E39" s="15"/>
      <c r="F39" s="17"/>
      <c r="G39" s="15"/>
      <c r="H39" s="16"/>
      <c r="I39" s="16"/>
    </row>
    <row r="40" spans="1:9" ht="50.1" customHeight="1">
      <c r="A40" s="8" t="s">
        <v>20</v>
      </c>
      <c r="B40" s="24" t="s">
        <v>21</v>
      </c>
      <c r="C40" s="25">
        <v>58160.47</v>
      </c>
      <c r="D40" s="23"/>
      <c r="E40" s="12"/>
      <c r="F40" s="13"/>
      <c r="G40" s="12"/>
      <c r="H40" s="11"/>
      <c r="I40" s="11"/>
    </row>
    <row r="41" spans="1:9" ht="45">
      <c r="A41" s="18" t="s">
        <v>22</v>
      </c>
      <c r="B41" s="26" t="s">
        <v>23</v>
      </c>
      <c r="C41" s="27">
        <v>33548.47</v>
      </c>
      <c r="D41" s="17"/>
      <c r="E41" s="15"/>
      <c r="F41" s="17"/>
      <c r="G41" s="15"/>
      <c r="H41" s="16"/>
      <c r="I41" s="17"/>
    </row>
    <row r="42" spans="1:9" ht="51" customHeight="1">
      <c r="A42" s="18" t="s">
        <v>24</v>
      </c>
      <c r="B42" s="26" t="s">
        <v>25</v>
      </c>
      <c r="C42" s="28">
        <v>17667</v>
      </c>
      <c r="D42" s="19"/>
      <c r="E42" s="15"/>
      <c r="F42" s="17"/>
      <c r="G42" s="15"/>
      <c r="H42" s="16"/>
      <c r="I42" s="16"/>
    </row>
    <row r="43" spans="1:9" ht="51" customHeight="1">
      <c r="A43" s="18" t="s">
        <v>26</v>
      </c>
      <c r="B43" s="29" t="s">
        <v>27</v>
      </c>
      <c r="C43" s="30">
        <v>0</v>
      </c>
      <c r="D43" s="23"/>
      <c r="E43" s="12"/>
      <c r="F43" s="13"/>
      <c r="G43" s="12"/>
      <c r="H43" s="11"/>
      <c r="I43" s="11"/>
    </row>
    <row r="44" spans="1:9" ht="18">
      <c r="A44" s="70"/>
      <c r="B44" s="68" t="s">
        <v>28</v>
      </c>
      <c r="C44" s="69">
        <f>SUBTOTAL(109,Table56[Amount])</f>
        <v>109375.94</v>
      </c>
      <c r="D44" s="19"/>
      <c r="E44" s="15"/>
      <c r="F44" s="15"/>
      <c r="G44" s="15"/>
      <c r="H44" s="16"/>
      <c r="I44" s="16"/>
    </row>
    <row r="45" spans="1:9" hidden="1">
      <c r="D45" s="19"/>
      <c r="E45" s="15"/>
      <c r="F45" s="15"/>
      <c r="G45" s="15"/>
      <c r="H45" s="16"/>
      <c r="I45" s="16"/>
    </row>
    <row r="1048521" spans="5:5" hidden="1">
      <c r="E1048521" s="12"/>
    </row>
  </sheetData>
  <sheetProtection selectLockedCells="1" selectUnlockedCells="1"/>
  <protectedRanges>
    <protectedRange sqref="B35:B37" name="Range1"/>
    <protectedRange sqref="C40:C43" name="Range1_1"/>
  </protectedRanges>
  <phoneticPr fontId="10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05C873B0-3A6E-4FA8-9109-8AEFD477B233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2026-06-16T19:05:03Z</dcterms:modified>
  <cp:category/>
</cp:coreProperties>
</file>