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0450sfile\FDC\Share\Forms\Construction\CM\Contingency Forms\"/>
    </mc:Choice>
  </mc:AlternateContent>
  <xr:revisionPtr revIDLastSave="0" documentId="13_ncr:1_{B9123146-0B0D-4616-906C-9E3AB14777F7}" xr6:coauthVersionLast="47" xr6:coauthVersionMax="47" xr10:uidLastSave="{00000000-0000-0000-0000-000000000000}"/>
  <bookViews>
    <workbookView xWindow="57490" yWindow="-920" windowWidth="19420" windowHeight="10300" xr2:uid="{00000000-000D-0000-FFFF-FFFF00000000}"/>
  </bookViews>
  <sheets>
    <sheet name="Contingency Log" sheetId="1" r:id="rId1"/>
    <sheet name="Allowances" sheetId="4" r:id="rId2"/>
    <sheet name="Allowance Overview" sheetId="2" r:id="rId3"/>
    <sheet name="Instructions" sheetId="5" r:id="rId4"/>
  </sheets>
  <definedNames>
    <definedName name="_xlnm._FilterDatabase" localSheetId="1" hidden="1">Allowances!#REF!</definedName>
    <definedName name="_xlnm.Print_Area" localSheetId="2">'Allowance Overview'!$A$1:$G$37</definedName>
    <definedName name="_xlnm.Print_Area" localSheetId="1">Allowances!$A$1:$F$145</definedName>
    <definedName name="_xlnm.Print_Area" localSheetId="0">'Contingency Log'!$A$1:$O$118</definedName>
    <definedName name="_xlnm.Print_Titles" localSheetId="0">'Contingency Log'!$1:$9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" i="4" l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N11" i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C8" i="1"/>
  <c r="D34" i="2"/>
  <c r="F1" i="4"/>
  <c r="C1" i="4"/>
  <c r="F106" i="4"/>
  <c r="D106" i="4"/>
  <c r="B106" i="4"/>
  <c r="F70" i="4"/>
  <c r="D70" i="4"/>
  <c r="B70" i="4"/>
  <c r="F60" i="4"/>
  <c r="D60" i="4"/>
  <c r="B60" i="4"/>
  <c r="F49" i="4"/>
  <c r="D49" i="4"/>
  <c r="B49" i="4"/>
  <c r="B56" i="4" s="1"/>
  <c r="F39" i="4"/>
  <c r="F45" i="4" s="1"/>
  <c r="D39" i="4"/>
  <c r="D45" i="4" s="1"/>
  <c r="B39" i="4"/>
  <c r="B45" i="4" s="1"/>
  <c r="F27" i="4"/>
  <c r="F35" i="4" s="1"/>
  <c r="D27" i="4"/>
  <c r="D35" i="4" s="1"/>
  <c r="B27" i="4"/>
  <c r="F17" i="4"/>
  <c r="D17" i="4"/>
  <c r="B17" i="4"/>
  <c r="F7" i="4"/>
  <c r="D7" i="4"/>
  <c r="D13" i="4" s="1"/>
  <c r="D150" i="4" s="1"/>
  <c r="B7" i="4"/>
  <c r="B13" i="4" s="1"/>
  <c r="E104" i="4"/>
  <c r="C104" i="4"/>
  <c r="A104" i="4"/>
  <c r="E68" i="4"/>
  <c r="C68" i="4"/>
  <c r="A68" i="4"/>
  <c r="E58" i="4"/>
  <c r="C58" i="4"/>
  <c r="A58" i="4"/>
  <c r="E47" i="4"/>
  <c r="C47" i="4"/>
  <c r="A47" i="4"/>
  <c r="E37" i="4"/>
  <c r="C37" i="4"/>
  <c r="A37" i="4"/>
  <c r="E25" i="4"/>
  <c r="C25" i="4"/>
  <c r="A25" i="4"/>
  <c r="E15" i="4"/>
  <c r="C15" i="4"/>
  <c r="A15" i="4"/>
  <c r="E5" i="4"/>
  <c r="C5" i="4"/>
  <c r="A5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D159" i="4" l="1"/>
  <c r="F97" i="4"/>
  <c r="C97" i="4"/>
  <c r="O99" i="1"/>
  <c r="O75" i="1"/>
  <c r="J75" i="1"/>
  <c r="J76" i="1" s="1"/>
  <c r="L75" i="1"/>
  <c r="L76" i="1" s="1"/>
  <c r="M75" i="1"/>
  <c r="M76" i="1" s="1"/>
  <c r="J98" i="1" l="1"/>
  <c r="L98" i="1"/>
  <c r="M98" i="1"/>
  <c r="I98" i="1"/>
  <c r="N99" i="1" l="1"/>
  <c r="F19" i="2"/>
  <c r="E19" i="2" s="1"/>
  <c r="D173" i="4"/>
  <c r="D143" i="4"/>
  <c r="N4" i="1" s="1"/>
  <c r="F110" i="4"/>
  <c r="D172" i="4" s="1"/>
  <c r="F32" i="2" s="1"/>
  <c r="E32" i="2" s="1"/>
  <c r="D110" i="4"/>
  <c r="D171" i="4" s="1"/>
  <c r="B110" i="4"/>
  <c r="F83" i="4"/>
  <c r="D83" i="4"/>
  <c r="D168" i="4" s="1"/>
  <c r="F28" i="2" s="1"/>
  <c r="E28" i="2" s="1"/>
  <c r="B83" i="4"/>
  <c r="F66" i="4"/>
  <c r="D66" i="4"/>
  <c r="D165" i="4" s="1"/>
  <c r="F25" i="2" s="1"/>
  <c r="E25" i="2" s="1"/>
  <c r="B66" i="4"/>
  <c r="D164" i="4" s="1"/>
  <c r="F24" i="2" s="1"/>
  <c r="E24" i="2" s="1"/>
  <c r="F56" i="4"/>
  <c r="D163" i="4" s="1"/>
  <c r="F23" i="2" s="1"/>
  <c r="E23" i="2" s="1"/>
  <c r="D56" i="4"/>
  <c r="D157" i="4"/>
  <c r="F17" i="2" s="1"/>
  <c r="E17" i="2" s="1"/>
  <c r="B35" i="4"/>
  <c r="F23" i="4"/>
  <c r="D154" i="4" s="1"/>
  <c r="F14" i="2" s="1"/>
  <c r="E14" i="2" s="1"/>
  <c r="D23" i="4"/>
  <c r="D153" i="4" s="1"/>
  <c r="B23" i="4"/>
  <c r="F13" i="4"/>
  <c r="D149" i="4"/>
  <c r="F9" i="2" s="1"/>
  <c r="F98" i="4"/>
  <c r="Q12" i="1"/>
  <c r="F31" i="2" l="1"/>
  <c r="E31" i="2" s="1"/>
  <c r="D170" i="4"/>
  <c r="F30" i="2" s="1"/>
  <c r="E30" i="2" s="1"/>
  <c r="E9" i="2"/>
  <c r="D169" i="4"/>
  <c r="F29" i="2" s="1"/>
  <c r="E29" i="2" s="1"/>
  <c r="D167" i="4"/>
  <c r="F27" i="2" s="1"/>
  <c r="E27" i="2" s="1"/>
  <c r="D166" i="4"/>
  <c r="F26" i="2" s="1"/>
  <c r="E26" i="2" s="1"/>
  <c r="D162" i="4"/>
  <c r="F22" i="2" s="1"/>
  <c r="E22" i="2" s="1"/>
  <c r="D161" i="4"/>
  <c r="F21" i="2" s="1"/>
  <c r="E21" i="2" s="1"/>
  <c r="D160" i="4"/>
  <c r="F20" i="2" s="1"/>
  <c r="E20" i="2" s="1"/>
  <c r="D158" i="4"/>
  <c r="F18" i="2" s="1"/>
  <c r="E18" i="2" s="1"/>
  <c r="D156" i="4"/>
  <c r="F16" i="2" s="1"/>
  <c r="E16" i="2" s="1"/>
  <c r="D155" i="4"/>
  <c r="F15" i="2" s="1"/>
  <c r="E15" i="2" s="1"/>
  <c r="D152" i="4"/>
  <c r="F12" i="2" s="1"/>
  <c r="E12" i="2" s="1"/>
  <c r="D151" i="4"/>
  <c r="F11" i="2" s="1"/>
  <c r="E11" i="2" s="1"/>
  <c r="F10" i="2"/>
  <c r="E10" i="2" s="1"/>
  <c r="Q13" i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F13" i="2"/>
  <c r="E13" i="2" s="1"/>
  <c r="I75" i="1"/>
  <c r="G2" i="2"/>
  <c r="F34" i="2" l="1"/>
  <c r="E34" i="2"/>
  <c r="D174" i="4"/>
  <c r="N5" i="1" s="1"/>
  <c r="I76" i="1"/>
  <c r="N76" i="1" s="1"/>
  <c r="N78" i="1"/>
  <c r="Q29" i="1"/>
  <c r="Q30" i="1" s="1"/>
  <c r="Q31" i="1" s="1"/>
  <c r="Q32" i="1" s="1"/>
  <c r="Q33" i="1" s="1"/>
  <c r="Q34" i="1" s="1"/>
  <c r="Q35" i="1" s="1"/>
  <c r="Q36" i="1" s="1"/>
  <c r="Q37" i="1" s="1"/>
  <c r="Q38" i="1" s="1"/>
  <c r="N79" i="1" l="1"/>
  <c r="N2" i="1" s="1"/>
  <c r="N6" i="1" s="1"/>
  <c r="Q39" i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</calcChain>
</file>

<file path=xl/sharedStrings.xml><?xml version="1.0" encoding="utf-8"?>
<sst xmlns="http://schemas.openxmlformats.org/spreadsheetml/2006/main" count="273" uniqueCount="108">
  <si>
    <t>Project Name:</t>
  </si>
  <si>
    <t>Item #</t>
  </si>
  <si>
    <t>Description</t>
  </si>
  <si>
    <t xml:space="preserve"> </t>
  </si>
  <si>
    <t xml:space="preserve"> CONSTRUCTION CONTINGENCY AMOUNT</t>
  </si>
  <si>
    <t xml:space="preserve">Contingency  Balance </t>
  </si>
  <si>
    <t>Total Project Contingency Money ($) per Column</t>
  </si>
  <si>
    <t>Total Project Contingency Money (%) per Column</t>
  </si>
  <si>
    <t>Potential tax credits:</t>
  </si>
  <si>
    <t>Escalation Allowance:</t>
  </si>
  <si>
    <t>Potential unused allowances:</t>
  </si>
  <si>
    <t>Date</t>
  </si>
  <si>
    <t xml:space="preserve"> Issued</t>
  </si>
  <si>
    <t>Approved</t>
  </si>
  <si>
    <t>Time Impact: DAYS +/-</t>
  </si>
  <si>
    <t xml:space="preserve">Bid Line Adjustment </t>
  </si>
  <si>
    <t xml:space="preserve">Owner Requested  </t>
  </si>
  <si>
    <t xml:space="preserve">Errors &amp; Omissions  </t>
  </si>
  <si>
    <t>Contingency Log</t>
  </si>
  <si>
    <t>Amount</t>
  </si>
  <si>
    <t>Item</t>
  </si>
  <si>
    <t xml:space="preserve">TOTAL ALLOWANCE REMAINING </t>
  </si>
  <si>
    <t>CREDITS DUE</t>
  </si>
  <si>
    <t>Peachtree Protective Cvrs</t>
  </si>
  <si>
    <t>Specified Architectural</t>
  </si>
  <si>
    <t>Watkins</t>
  </si>
  <si>
    <t>HVAC Testing &amp; Balancing</t>
  </si>
  <si>
    <t>Lockers &amp; Benches</t>
  </si>
  <si>
    <t>Toilet and Bath Accessories</t>
  </si>
  <si>
    <t xml:space="preserve">STARTING BALANCE </t>
  </si>
  <si>
    <t>Escalation Allowance</t>
  </si>
  <si>
    <t>Millwork</t>
  </si>
  <si>
    <t>Universal Engineering</t>
  </si>
  <si>
    <t>Apollo Sunguard</t>
  </si>
  <si>
    <t xml:space="preserve">Unforeseen  </t>
  </si>
  <si>
    <t>CCAA#</t>
  </si>
  <si>
    <t xml:space="preserve"> Original Substantial Completion Date: 			</t>
  </si>
  <si>
    <t>CCAA $ Amount</t>
  </si>
  <si>
    <t xml:space="preserve">Remaining Allowances Listed in GMP </t>
  </si>
  <si>
    <t xml:space="preserve">TOTAL REMAINING ALLOWACES </t>
  </si>
  <si>
    <t>Allowance Log</t>
  </si>
  <si>
    <t xml:space="preserve">COSTS </t>
  </si>
  <si>
    <t xml:space="preserve">Starting </t>
  </si>
  <si>
    <t>Remaining</t>
  </si>
  <si>
    <t>Costs</t>
  </si>
  <si>
    <t xml:space="preserve">REMOVED / VOIDED ITEMS </t>
  </si>
  <si>
    <t xml:space="preserve">Current </t>
  </si>
  <si>
    <t xml:space="preserve">Previous </t>
  </si>
  <si>
    <t xml:space="preserve">POTENTAL CHANGES </t>
  </si>
  <si>
    <t xml:space="preserve">Total Project Contingency Spent </t>
  </si>
  <si>
    <t xml:space="preserve">Current Remaining Contingency </t>
  </si>
  <si>
    <t xml:space="preserve">Total Project Potential Change </t>
  </si>
  <si>
    <t xml:space="preserve">Total Project Contingency Remaining </t>
  </si>
  <si>
    <t>Potential  Refund</t>
  </si>
  <si>
    <t>Contractor Name</t>
  </si>
  <si>
    <t>Allowance 1</t>
  </si>
  <si>
    <t>Allowance 2</t>
  </si>
  <si>
    <t>Allowance 3</t>
  </si>
  <si>
    <t>Allowance 4</t>
  </si>
  <si>
    <t>Allowance 5</t>
  </si>
  <si>
    <t>Allowance 6</t>
  </si>
  <si>
    <t>Allowance 7</t>
  </si>
  <si>
    <t>Allowance 8</t>
  </si>
  <si>
    <t>Allowance 9</t>
  </si>
  <si>
    <t>Allowance 10</t>
  </si>
  <si>
    <t>Allowance 13</t>
  </si>
  <si>
    <t xml:space="preserve"> Allowance 11</t>
  </si>
  <si>
    <t>Allowance 12</t>
  </si>
  <si>
    <t>Allowance 14</t>
  </si>
  <si>
    <t xml:space="preserve"> Allowance 15</t>
  </si>
  <si>
    <t xml:space="preserve"> Allowance 16</t>
  </si>
  <si>
    <t xml:space="preserve"> Allowance 17</t>
  </si>
  <si>
    <t>Allowance 19</t>
  </si>
  <si>
    <t>Allowance 20</t>
  </si>
  <si>
    <t>Allowance 21</t>
  </si>
  <si>
    <t>Allowance 22</t>
  </si>
  <si>
    <t>Allowance 23</t>
  </si>
  <si>
    <t xml:space="preserve"> Allowances Listed in GMP </t>
  </si>
  <si>
    <t xml:space="preserve"> Allowance 18</t>
  </si>
  <si>
    <t>Allowance 24</t>
  </si>
  <si>
    <t>COSTS</t>
  </si>
  <si>
    <t>School Name/Project Name</t>
  </si>
  <si>
    <t xml:space="preserve">TOTAL  ALLOWACES </t>
  </si>
  <si>
    <t xml:space="preserve">Instructions </t>
  </si>
  <si>
    <t>Step 1) Go to the Allowacne Overview tab and fill the following information:</t>
  </si>
  <si>
    <t>Information type on the Allowance Overview tab will self populate on the allowace tab</t>
  </si>
  <si>
    <t>* School or project name</t>
  </si>
  <si>
    <t>* Contractor name</t>
  </si>
  <si>
    <t>* Allowance item name</t>
  </si>
  <si>
    <t>* Allowace amounts from GMP</t>
  </si>
  <si>
    <t>* Scroll to the bottom and find the Escalation Box and fill in the starting balance amount from the GMP</t>
  </si>
  <si>
    <t>* Description of deduction need to have a reference back to a CCAA number</t>
  </si>
  <si>
    <t>* All deductions to allowances needs to be approved via a no cost CCAA</t>
  </si>
  <si>
    <t>Report Date: 02/23/24</t>
  </si>
  <si>
    <t>Step 3) Go to Contingecny Log tab and fill the following information:</t>
  </si>
  <si>
    <t>* Any deductions to allowances need to be input as a negative value below the COSTS row</t>
  </si>
  <si>
    <t>* Fill in the Potential tax saving , this number will need to be entered as a negative number if  tax savings was included in the GMP. If tax savings was not included up front in the GMP this number will be a positive number from the DPO tax saving total.</t>
  </si>
  <si>
    <t>* Insert Substantial completion date from GMP</t>
  </si>
  <si>
    <t>* Insert a Report date</t>
  </si>
  <si>
    <t>* Insert original approved GMP project contingecy total under Cell N10</t>
  </si>
  <si>
    <t xml:space="preserve">*All allowance descriptions shall start with the word Allowance follow by the  allowance category name and a brief description. This will have no effect in the contingecy amount so it will be all zeros under the different  categories. </t>
  </si>
  <si>
    <t>Construction Contingecy  Adjustment this Authorization</t>
  </si>
  <si>
    <t>Net Change by Previously approved Authorizations</t>
  </si>
  <si>
    <t>JP</t>
  </si>
  <si>
    <t xml:space="preserve">*Column P and Q is only for reference. Column P is the Construction Contingecy  Adjustment this Authorization that will be shown under the contingecy and Column Q is the Net Change by Previously approved Authorizations shown under the contingency form. </t>
  </si>
  <si>
    <t>Allowance Overview</t>
  </si>
  <si>
    <t>Step 2) Go to the Allowances tab and fill the followings information:</t>
  </si>
  <si>
    <t xml:space="preserve">* All contingecny amounts usage needs to be entered as a negative number, any credits will be entered as a positive number.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</si>
</sst>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"/>
    <numFmt numFmtId="165" formatCode="m/d/yy;@"/>
    <numFmt numFmtId="166" formatCode="&quot;$&quot;#,##0.00"/>
    <numFmt numFmtId="167" formatCode="mm/dd/yy;@"/>
    <numFmt numFmtId="168" formatCode="&quot;$&quot;#,##0.00;[Red]&quot;$&quot;#,##0.00"/>
    <numFmt numFmtId="169" formatCode="#,##0.00;[Red]#,##0.0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4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1" fillId="0" borderId="0"/>
    <xf numFmtId="0" fontId="22" fillId="0" borderId="0"/>
    <xf numFmtId="9" fontId="22" fillId="0" borderId="0" applyFont="0" applyFill="0" applyBorder="0" applyAlignment="0" applyProtection="0"/>
    <xf numFmtId="0" fontId="20" fillId="0" borderId="0"/>
    <xf numFmtId="0" fontId="11" fillId="0" borderId="0"/>
    <xf numFmtId="0" fontId="10" fillId="0" borderId="0"/>
  </cellStyleXfs>
  <cellXfs count="349">
    <xf numFmtId="0" fontId="0" fillId="0" borderId="0" xfId="0"/>
    <xf numFmtId="0" fontId="0" fillId="0" borderId="0" xfId="0" applyAlignment="1">
      <alignment vertical="center"/>
    </xf>
    <xf numFmtId="44" fontId="0" fillId="0" borderId="0" xfId="1" applyFont="1" applyAlignment="1"/>
    <xf numFmtId="164" fontId="0" fillId="0" borderId="0" xfId="0" applyNumberFormat="1"/>
    <xf numFmtId="164" fontId="26" fillId="0" borderId="3" xfId="0" applyNumberFormat="1" applyFont="1" applyBorder="1" applyAlignment="1">
      <alignment horizontal="center"/>
    </xf>
    <xf numFmtId="49" fontId="0" fillId="0" borderId="0" xfId="1" applyNumberFormat="1" applyFont="1" applyAlignment="1">
      <alignment horizontal="center"/>
    </xf>
    <xf numFmtId="8" fontId="26" fillId="0" borderId="3" xfId="0" applyNumberFormat="1" applyFont="1" applyBorder="1" applyAlignment="1">
      <alignment horizontal="center"/>
    </xf>
    <xf numFmtId="165" fontId="0" fillId="0" borderId="0" xfId="0" applyNumberFormat="1"/>
    <xf numFmtId="165" fontId="26" fillId="0" borderId="3" xfId="0" applyNumberFormat="1" applyFont="1" applyBorder="1" applyAlignment="1">
      <alignment horizontal="center"/>
    </xf>
    <xf numFmtId="9" fontId="26" fillId="0" borderId="3" xfId="2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1" fontId="26" fillId="0" borderId="2" xfId="0" applyNumberFormat="1" applyFont="1" applyBorder="1" applyAlignment="1">
      <alignment horizontal="center"/>
    </xf>
    <xf numFmtId="1" fontId="26" fillId="0" borderId="3" xfId="0" applyNumberFormat="1" applyFont="1" applyBorder="1" applyAlignment="1">
      <alignment horizontal="center"/>
    </xf>
    <xf numFmtId="44" fontId="26" fillId="0" borderId="3" xfId="1" applyFont="1" applyBorder="1" applyAlignment="1"/>
    <xf numFmtId="166" fontId="26" fillId="0" borderId="2" xfId="1" applyNumberFormat="1" applyFont="1" applyBorder="1" applyAlignment="1">
      <alignment horizontal="right"/>
    </xf>
    <xf numFmtId="8" fontId="26" fillId="0" borderId="2" xfId="0" applyNumberFormat="1" applyFont="1" applyBorder="1" applyAlignment="1">
      <alignment horizontal="right"/>
    </xf>
    <xf numFmtId="0" fontId="25" fillId="2" borderId="19" xfId="0" applyFont="1" applyFill="1" applyBorder="1"/>
    <xf numFmtId="0" fontId="26" fillId="2" borderId="20" xfId="0" applyFont="1" applyFill="1" applyBorder="1"/>
    <xf numFmtId="165" fontId="26" fillId="2" borderId="17" xfId="0" applyNumberFormat="1" applyFont="1" applyFill="1" applyBorder="1" applyAlignment="1">
      <alignment horizontal="center"/>
    </xf>
    <xf numFmtId="8" fontId="26" fillId="2" borderId="17" xfId="0" applyNumberFormat="1" applyFont="1" applyFill="1" applyBorder="1" applyAlignment="1">
      <alignment horizontal="center"/>
    </xf>
    <xf numFmtId="44" fontId="26" fillId="2" borderId="17" xfId="1" applyFont="1" applyFill="1" applyBorder="1" applyAlignment="1"/>
    <xf numFmtId="49" fontId="26" fillId="2" borderId="17" xfId="1" applyNumberFormat="1" applyFont="1" applyFill="1" applyBorder="1" applyAlignment="1">
      <alignment horizontal="center"/>
    </xf>
    <xf numFmtId="8" fontId="26" fillId="2" borderId="17" xfId="1" applyNumberFormat="1" applyFont="1" applyFill="1" applyBorder="1" applyAlignment="1"/>
    <xf numFmtId="44" fontId="25" fillId="2" borderId="17" xfId="1" applyFont="1" applyFill="1" applyBorder="1" applyAlignment="1"/>
    <xf numFmtId="0" fontId="21" fillId="0" borderId="0" xfId="3"/>
    <xf numFmtId="0" fontId="33" fillId="5" borderId="22" xfId="3" applyFont="1" applyFill="1" applyBorder="1" applyAlignment="1">
      <alignment horizontal="center"/>
    </xf>
    <xf numFmtId="44" fontId="33" fillId="5" borderId="21" xfId="3" applyNumberFormat="1" applyFont="1" applyFill="1" applyBorder="1" applyAlignment="1">
      <alignment horizontal="center"/>
    </xf>
    <xf numFmtId="0" fontId="33" fillId="5" borderId="23" xfId="3" applyFont="1" applyFill="1" applyBorder="1" applyAlignment="1">
      <alignment horizontal="center"/>
    </xf>
    <xf numFmtId="0" fontId="33" fillId="5" borderId="9" xfId="3" applyFont="1" applyFill="1" applyBorder="1" applyAlignment="1">
      <alignment horizontal="center"/>
    </xf>
    <xf numFmtId="44" fontId="21" fillId="0" borderId="24" xfId="3" applyNumberFormat="1" applyBorder="1" applyAlignment="1">
      <alignment horizontal="center"/>
    </xf>
    <xf numFmtId="4" fontId="21" fillId="0" borderId="25" xfId="3" applyNumberFormat="1" applyBorder="1" applyAlignment="1">
      <alignment horizontal="right"/>
    </xf>
    <xf numFmtId="0" fontId="21" fillId="0" borderId="25" xfId="3" applyBorder="1"/>
    <xf numFmtId="0" fontId="32" fillId="0" borderId="25" xfId="3" applyFont="1" applyBorder="1"/>
    <xf numFmtId="44" fontId="21" fillId="0" borderId="26" xfId="3" applyNumberFormat="1" applyBorder="1" applyAlignment="1">
      <alignment horizontal="center"/>
    </xf>
    <xf numFmtId="0" fontId="32" fillId="0" borderId="27" xfId="3" applyFont="1" applyBorder="1"/>
    <xf numFmtId="0" fontId="21" fillId="0" borderId="28" xfId="3" applyBorder="1"/>
    <xf numFmtId="0" fontId="32" fillId="0" borderId="28" xfId="3" applyFont="1" applyBorder="1"/>
    <xf numFmtId="0" fontId="33" fillId="5" borderId="10" xfId="3" applyFont="1" applyFill="1" applyBorder="1" applyAlignment="1">
      <alignment horizontal="center"/>
    </xf>
    <xf numFmtId="0" fontId="21" fillId="0" borderId="29" xfId="3" applyBorder="1"/>
    <xf numFmtId="44" fontId="21" fillId="0" borderId="30" xfId="3" applyNumberFormat="1" applyBorder="1" applyAlignment="1">
      <alignment horizontal="center"/>
    </xf>
    <xf numFmtId="0" fontId="21" fillId="0" borderId="27" xfId="3" applyBorder="1"/>
    <xf numFmtId="167" fontId="32" fillId="0" borderId="28" xfId="3" applyNumberFormat="1" applyFont="1" applyBorder="1" applyAlignment="1">
      <alignment horizontal="left"/>
    </xf>
    <xf numFmtId="44" fontId="32" fillId="0" borderId="24" xfId="3" applyNumberFormat="1" applyFont="1" applyBorder="1" applyAlignment="1">
      <alignment horizontal="center"/>
    </xf>
    <xf numFmtId="0" fontId="32" fillId="0" borderId="29" xfId="3" applyFont="1" applyBorder="1"/>
    <xf numFmtId="0" fontId="21" fillId="7" borderId="0" xfId="3" applyFill="1"/>
    <xf numFmtId="44" fontId="31" fillId="0" borderId="30" xfId="3" applyNumberFormat="1" applyFont="1" applyBorder="1" applyAlignment="1">
      <alignment horizontal="center"/>
    </xf>
    <xf numFmtId="0" fontId="35" fillId="0" borderId="27" xfId="3" applyFont="1" applyBorder="1"/>
    <xf numFmtId="0" fontId="21" fillId="0" borderId="30" xfId="3" applyBorder="1"/>
    <xf numFmtId="44" fontId="21" fillId="0" borderId="0" xfId="3" applyNumberFormat="1"/>
    <xf numFmtId="166" fontId="21" fillId="0" borderId="30" xfId="3" applyNumberFormat="1" applyBorder="1"/>
    <xf numFmtId="0" fontId="21" fillId="6" borderId="0" xfId="3" applyFill="1"/>
    <xf numFmtId="44" fontId="21" fillId="8" borderId="26" xfId="3" applyNumberFormat="1" applyFill="1" applyBorder="1" applyAlignment="1">
      <alignment horizontal="center"/>
    </xf>
    <xf numFmtId="0" fontId="21" fillId="8" borderId="33" xfId="3" applyFill="1" applyBorder="1"/>
    <xf numFmtId="44" fontId="21" fillId="8" borderId="30" xfId="3" applyNumberFormat="1" applyFill="1" applyBorder="1" applyAlignment="1">
      <alignment horizontal="center"/>
    </xf>
    <xf numFmtId="0" fontId="21" fillId="8" borderId="27" xfId="3" applyFill="1" applyBorder="1"/>
    <xf numFmtId="166" fontId="21" fillId="8" borderId="30" xfId="3" applyNumberFormat="1" applyFill="1" applyBorder="1"/>
    <xf numFmtId="44" fontId="32" fillId="0" borderId="34" xfId="3" applyNumberFormat="1" applyFont="1" applyBorder="1" applyAlignment="1">
      <alignment horizontal="center"/>
    </xf>
    <xf numFmtId="0" fontId="32" fillId="0" borderId="34" xfId="3" applyFont="1" applyBorder="1"/>
    <xf numFmtId="44" fontId="32" fillId="0" borderId="35" xfId="3" applyNumberFormat="1" applyFont="1" applyBorder="1" applyAlignment="1">
      <alignment horizontal="center"/>
    </xf>
    <xf numFmtId="44" fontId="32" fillId="0" borderId="26" xfId="3" applyNumberFormat="1" applyFont="1" applyBorder="1" applyAlignment="1">
      <alignment horizontal="center"/>
    </xf>
    <xf numFmtId="0" fontId="32" fillId="0" borderId="36" xfId="3" applyFont="1" applyBorder="1"/>
    <xf numFmtId="0" fontId="21" fillId="0" borderId="39" xfId="3" applyBorder="1"/>
    <xf numFmtId="0" fontId="21" fillId="0" borderId="12" xfId="3" applyBorder="1"/>
    <xf numFmtId="14" fontId="21" fillId="0" borderId="40" xfId="3" applyNumberFormat="1" applyBorder="1" applyAlignment="1">
      <alignment horizontal="center"/>
    </xf>
    <xf numFmtId="0" fontId="26" fillId="0" borderId="2" xfId="1" applyNumberFormat="1" applyFont="1" applyBorder="1" applyAlignment="1">
      <alignment horizontal="center" vertical="center"/>
    </xf>
    <xf numFmtId="164" fontId="30" fillId="0" borderId="0" xfId="0" applyNumberFormat="1" applyFont="1" applyAlignment="1">
      <alignment horizontal="left"/>
    </xf>
    <xf numFmtId="0" fontId="33" fillId="5" borderId="41" xfId="3" applyFont="1" applyFill="1" applyBorder="1" applyAlignment="1">
      <alignment horizontal="center"/>
    </xf>
    <xf numFmtId="0" fontId="33" fillId="5" borderId="42" xfId="3" applyFont="1" applyFill="1" applyBorder="1" applyAlignment="1">
      <alignment horizontal="center"/>
    </xf>
    <xf numFmtId="0" fontId="36" fillId="0" borderId="0" xfId="3" applyFont="1" applyAlignment="1">
      <alignment horizontal="right"/>
    </xf>
    <xf numFmtId="0" fontId="33" fillId="8" borderId="0" xfId="3" applyFont="1" applyFill="1" applyAlignment="1">
      <alignment horizontal="center"/>
    </xf>
    <xf numFmtId="44" fontId="33" fillId="8" borderId="0" xfId="3" applyNumberFormat="1" applyFont="1" applyFill="1" applyAlignment="1">
      <alignment horizontal="center"/>
    </xf>
    <xf numFmtId="166" fontId="33" fillId="8" borderId="0" xfId="3" applyNumberFormat="1" applyFont="1" applyFill="1" applyAlignment="1">
      <alignment horizontal="center"/>
    </xf>
    <xf numFmtId="0" fontId="33" fillId="5" borderId="40" xfId="3" applyFont="1" applyFill="1" applyBorder="1" applyAlignment="1">
      <alignment horizontal="center"/>
    </xf>
    <xf numFmtId="44" fontId="33" fillId="5" borderId="43" xfId="3" applyNumberFormat="1" applyFont="1" applyFill="1" applyBorder="1" applyAlignment="1">
      <alignment horizontal="center"/>
    </xf>
    <xf numFmtId="14" fontId="32" fillId="0" borderId="0" xfId="3" applyNumberFormat="1" applyFont="1" applyAlignment="1">
      <alignment horizontal="right"/>
    </xf>
    <xf numFmtId="0" fontId="21" fillId="0" borderId="22" xfId="3" applyBorder="1"/>
    <xf numFmtId="0" fontId="21" fillId="8" borderId="0" xfId="3" applyFill="1"/>
    <xf numFmtId="44" fontId="21" fillId="8" borderId="35" xfId="3" applyNumberFormat="1" applyFill="1" applyBorder="1" applyAlignment="1">
      <alignment horizontal="center"/>
    </xf>
    <xf numFmtId="167" fontId="32" fillId="8" borderId="28" xfId="3" applyNumberFormat="1" applyFont="1" applyFill="1" applyBorder="1" applyAlignment="1">
      <alignment horizontal="left"/>
    </xf>
    <xf numFmtId="44" fontId="21" fillId="8" borderId="37" xfId="3" applyNumberFormat="1" applyFill="1" applyBorder="1" applyAlignment="1">
      <alignment horizontal="center"/>
    </xf>
    <xf numFmtId="0" fontId="33" fillId="5" borderId="12" xfId="3" applyFont="1" applyFill="1" applyBorder="1" applyAlignment="1">
      <alignment horizontal="center"/>
    </xf>
    <xf numFmtId="0" fontId="33" fillId="5" borderId="44" xfId="3" applyFont="1" applyFill="1" applyBorder="1" applyAlignment="1">
      <alignment horizontal="center"/>
    </xf>
    <xf numFmtId="0" fontId="33" fillId="5" borderId="45" xfId="3" applyFont="1" applyFill="1" applyBorder="1" applyAlignment="1">
      <alignment horizontal="center"/>
    </xf>
    <xf numFmtId="166" fontId="0" fillId="0" borderId="0" xfId="0" applyNumberFormat="1"/>
    <xf numFmtId="0" fontId="0" fillId="8" borderId="0" xfId="0" applyFill="1"/>
    <xf numFmtId="0" fontId="22" fillId="0" borderId="0" xfId="0" applyFont="1"/>
    <xf numFmtId="44" fontId="32" fillId="0" borderId="0" xfId="3" applyNumberFormat="1" applyFont="1" applyAlignment="1">
      <alignment horizontal="right"/>
    </xf>
    <xf numFmtId="165" fontId="26" fillId="0" borderId="4" xfId="0" applyNumberFormat="1" applyFont="1" applyBorder="1" applyAlignment="1">
      <alignment horizontal="center"/>
    </xf>
    <xf numFmtId="44" fontId="21" fillId="0" borderId="0" xfId="3" applyNumberFormat="1" applyAlignment="1">
      <alignment horizontal="center"/>
    </xf>
    <xf numFmtId="164" fontId="26" fillId="8" borderId="3" xfId="0" applyNumberFormat="1" applyFont="1" applyFill="1" applyBorder="1" applyAlignment="1">
      <alignment horizontal="center"/>
    </xf>
    <xf numFmtId="8" fontId="26" fillId="0" borderId="3" xfId="0" applyNumberFormat="1" applyFont="1" applyBorder="1" applyAlignment="1">
      <alignment horizontal="right"/>
    </xf>
    <xf numFmtId="44" fontId="26" fillId="0" borderId="3" xfId="1" applyFont="1" applyFill="1" applyBorder="1" applyAlignment="1"/>
    <xf numFmtId="44" fontId="21" fillId="0" borderId="48" xfId="3" applyNumberFormat="1" applyBorder="1" applyAlignment="1">
      <alignment horizontal="center"/>
    </xf>
    <xf numFmtId="0" fontId="21" fillId="0" borderId="40" xfId="3" applyBorder="1"/>
    <xf numFmtId="44" fontId="21" fillId="0" borderId="39" xfId="3" applyNumberFormat="1" applyBorder="1" applyAlignment="1">
      <alignment horizontal="center"/>
    </xf>
    <xf numFmtId="0" fontId="21" fillId="0" borderId="41" xfId="3" applyBorder="1"/>
    <xf numFmtId="44" fontId="21" fillId="0" borderId="49" xfId="3" applyNumberFormat="1" applyBorder="1" applyAlignment="1">
      <alignment horizontal="center"/>
    </xf>
    <xf numFmtId="44" fontId="21" fillId="0" borderId="12" xfId="3" applyNumberFormat="1" applyBorder="1" applyAlignment="1">
      <alignment horizontal="center"/>
    </xf>
    <xf numFmtId="44" fontId="21" fillId="0" borderId="44" xfId="3" applyNumberFormat="1" applyBorder="1" applyAlignment="1">
      <alignment horizontal="center"/>
    </xf>
    <xf numFmtId="0" fontId="21" fillId="0" borderId="44" xfId="3" applyBorder="1"/>
    <xf numFmtId="165" fontId="0" fillId="0" borderId="0" xfId="0" applyNumberFormat="1" applyAlignment="1">
      <alignment horizontal="right" wrapText="1" indent="1"/>
    </xf>
    <xf numFmtId="9" fontId="26" fillId="0" borderId="0" xfId="2" applyFont="1" applyBorder="1" applyAlignment="1">
      <alignment horizontal="center"/>
    </xf>
    <xf numFmtId="9" fontId="26" fillId="0" borderId="0" xfId="2" applyFont="1" applyBorder="1" applyAlignment="1"/>
    <xf numFmtId="14" fontId="21" fillId="0" borderId="0" xfId="3" applyNumberFormat="1"/>
    <xf numFmtId="44" fontId="21" fillId="8" borderId="55" xfId="3" applyNumberFormat="1" applyFill="1" applyBorder="1" applyAlignment="1">
      <alignment horizontal="center"/>
    </xf>
    <xf numFmtId="167" fontId="32" fillId="8" borderId="55" xfId="3" applyNumberFormat="1" applyFont="1" applyFill="1" applyBorder="1" applyAlignment="1">
      <alignment horizontal="left"/>
    </xf>
    <xf numFmtId="0" fontId="32" fillId="0" borderId="56" xfId="3" applyFont="1" applyBorder="1"/>
    <xf numFmtId="165" fontId="0" fillId="0" borderId="8" xfId="0" applyNumberFormat="1" applyBorder="1" applyAlignment="1">
      <alignment horizontal="right" wrapText="1" indent="1"/>
    </xf>
    <xf numFmtId="44" fontId="25" fillId="0" borderId="0" xfId="2" applyNumberFormat="1" applyFont="1" applyBorder="1" applyAlignment="1"/>
    <xf numFmtId="44" fontId="29" fillId="0" borderId="0" xfId="1" applyFont="1" applyAlignment="1"/>
    <xf numFmtId="0" fontId="26" fillId="0" borderId="51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165" fontId="26" fillId="0" borderId="0" xfId="0" applyNumberFormat="1" applyFont="1" applyAlignment="1">
      <alignment horizontal="center"/>
    </xf>
    <xf numFmtId="165" fontId="26" fillId="0" borderId="58" xfId="0" applyNumberFormat="1" applyFont="1" applyBorder="1" applyAlignment="1">
      <alignment horizontal="center"/>
    </xf>
    <xf numFmtId="0" fontId="26" fillId="0" borderId="58" xfId="0" applyFont="1" applyBorder="1" applyAlignment="1">
      <alignment horizontal="center"/>
    </xf>
    <xf numFmtId="8" fontId="26" fillId="0" borderId="58" xfId="0" applyNumberFormat="1" applyFont="1" applyBorder="1" applyAlignment="1">
      <alignment horizontal="right"/>
    </xf>
    <xf numFmtId="166" fontId="26" fillId="0" borderId="58" xfId="1" applyNumberFormat="1" applyFont="1" applyBorder="1" applyAlignment="1">
      <alignment horizontal="right"/>
    </xf>
    <xf numFmtId="0" fontId="26" fillId="0" borderId="58" xfId="1" applyNumberFormat="1" applyFont="1" applyBorder="1" applyAlignment="1">
      <alignment horizontal="center" vertical="center"/>
    </xf>
    <xf numFmtId="44" fontId="26" fillId="9" borderId="58" xfId="1" applyFont="1" applyFill="1" applyBorder="1" applyAlignment="1"/>
    <xf numFmtId="1" fontId="26" fillId="0" borderId="58" xfId="0" applyNumberFormat="1" applyFont="1" applyBorder="1" applyAlignment="1">
      <alignment horizontal="center"/>
    </xf>
    <xf numFmtId="164" fontId="0" fillId="0" borderId="54" xfId="0" applyNumberFormat="1" applyBorder="1"/>
    <xf numFmtId="164" fontId="0" fillId="0" borderId="51" xfId="0" applyNumberFormat="1" applyBorder="1"/>
    <xf numFmtId="164" fontId="0" fillId="0" borderId="18" xfId="0" applyNumberFormat="1" applyBorder="1"/>
    <xf numFmtId="165" fontId="0" fillId="0" borderId="57" xfId="0" applyNumberFormat="1" applyBorder="1" applyAlignment="1">
      <alignment horizontal="right" wrapText="1" indent="1"/>
    </xf>
    <xf numFmtId="165" fontId="0" fillId="0" borderId="8" xfId="0" applyNumberFormat="1" applyBorder="1"/>
    <xf numFmtId="165" fontId="0" fillId="0" borderId="51" xfId="0" applyNumberFormat="1" applyBorder="1" applyAlignment="1">
      <alignment horizontal="right" wrapText="1" indent="1"/>
    </xf>
    <xf numFmtId="165" fontId="0" fillId="0" borderId="18" xfId="0" applyNumberFormat="1" applyBorder="1" applyAlignment="1">
      <alignment horizontal="right" wrapText="1" indent="1"/>
    </xf>
    <xf numFmtId="9" fontId="26" fillId="0" borderId="7" xfId="2" applyFont="1" applyBorder="1" applyAlignment="1">
      <alignment horizontal="center"/>
    </xf>
    <xf numFmtId="44" fontId="25" fillId="0" borderId="7" xfId="2" applyNumberFormat="1" applyFont="1" applyBorder="1" applyAlignment="1"/>
    <xf numFmtId="165" fontId="0" fillId="0" borderId="50" xfId="0" applyNumberFormat="1" applyBorder="1"/>
    <xf numFmtId="8" fontId="26" fillId="0" borderId="3" xfId="2" applyNumberFormat="1" applyFont="1" applyBorder="1" applyAlignment="1"/>
    <xf numFmtId="164" fontId="3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3" applyFont="1"/>
    <xf numFmtId="0" fontId="21" fillId="8" borderId="38" xfId="3" applyFill="1" applyBorder="1"/>
    <xf numFmtId="44" fontId="21" fillId="8" borderId="38" xfId="3" applyNumberFormat="1" applyFill="1" applyBorder="1" applyAlignment="1">
      <alignment horizontal="center"/>
    </xf>
    <xf numFmtId="44" fontId="21" fillId="8" borderId="31" xfId="3" applyNumberFormat="1" applyFill="1" applyBorder="1" applyAlignment="1">
      <alignment horizontal="center"/>
    </xf>
    <xf numFmtId="0" fontId="33" fillId="5" borderId="43" xfId="3" applyFont="1" applyFill="1" applyBorder="1" applyAlignment="1">
      <alignment horizontal="center"/>
    </xf>
    <xf numFmtId="0" fontId="21" fillId="8" borderId="40" xfId="3" applyFill="1" applyBorder="1"/>
    <xf numFmtId="44" fontId="21" fillId="8" borderId="43" xfId="3" applyNumberFormat="1" applyFill="1" applyBorder="1" applyAlignment="1">
      <alignment horizontal="center"/>
    </xf>
    <xf numFmtId="0" fontId="21" fillId="8" borderId="52" xfId="3" applyFill="1" applyBorder="1"/>
    <xf numFmtId="44" fontId="21" fillId="8" borderId="52" xfId="3" applyNumberFormat="1" applyFill="1" applyBorder="1" applyAlignment="1">
      <alignment horizontal="center"/>
    </xf>
    <xf numFmtId="0" fontId="36" fillId="0" borderId="48" xfId="3" applyFont="1" applyBorder="1" applyAlignment="1">
      <alignment horizontal="right"/>
    </xf>
    <xf numFmtId="44" fontId="32" fillId="0" borderId="48" xfId="3" applyNumberFormat="1" applyFont="1" applyBorder="1" applyAlignment="1">
      <alignment horizontal="right"/>
    </xf>
    <xf numFmtId="168" fontId="37" fillId="5" borderId="0" xfId="3" applyNumberFormat="1" applyFont="1" applyFill="1" applyAlignment="1">
      <alignment horizontal="center"/>
    </xf>
    <xf numFmtId="44" fontId="37" fillId="5" borderId="21" xfId="3" applyNumberFormat="1" applyFont="1" applyFill="1" applyBorder="1" applyAlignment="1">
      <alignment horizontal="center" vertical="center"/>
    </xf>
    <xf numFmtId="0" fontId="24" fillId="0" borderId="0" xfId="0" applyFont="1"/>
    <xf numFmtId="14" fontId="29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/>
    </xf>
    <xf numFmtId="44" fontId="0" fillId="0" borderId="0" xfId="1" applyFont="1" applyAlignment="1" applyProtection="1"/>
    <xf numFmtId="164" fontId="0" fillId="0" borderId="0" xfId="0" applyNumberFormat="1" applyAlignment="1">
      <alignment horizontal="center"/>
    </xf>
    <xf numFmtId="49" fontId="0" fillId="0" borderId="0" xfId="1" applyNumberFormat="1" applyFont="1" applyAlignment="1" applyProtection="1">
      <alignment horizontal="center"/>
    </xf>
    <xf numFmtId="0" fontId="27" fillId="0" borderId="9" xfId="0" applyFont="1" applyBorder="1" applyAlignment="1">
      <alignment vertical="center"/>
    </xf>
    <xf numFmtId="0" fontId="27" fillId="0" borderId="10" xfId="0" applyFont="1" applyBorder="1"/>
    <xf numFmtId="164" fontId="25" fillId="0" borderId="13" xfId="0" applyNumberFormat="1" applyFont="1" applyBorder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165" fontId="25" fillId="0" borderId="1" xfId="0" applyNumberFormat="1" applyFont="1" applyBorder="1" applyAlignment="1">
      <alignment horizontal="center" vertical="center" wrapText="1"/>
    </xf>
    <xf numFmtId="165" fontId="25" fillId="10" borderId="1" xfId="0" applyNumberFormat="1" applyFont="1" applyFill="1" applyBorder="1" applyAlignment="1">
      <alignment horizontal="center" vertical="center" textRotation="90" wrapText="1"/>
    </xf>
    <xf numFmtId="8" fontId="25" fillId="10" borderId="1" xfId="1" applyNumberFormat="1" applyFont="1" applyFill="1" applyBorder="1" applyAlignment="1" applyProtection="1">
      <alignment horizontal="center" vertical="center" wrapText="1"/>
    </xf>
    <xf numFmtId="44" fontId="25" fillId="10" borderId="1" xfId="1" applyFont="1" applyFill="1" applyBorder="1" applyAlignment="1" applyProtection="1">
      <alignment horizontal="center" vertical="center" wrapText="1"/>
    </xf>
    <xf numFmtId="44" fontId="25" fillId="0" borderId="1" xfId="1" applyFont="1" applyFill="1" applyBorder="1" applyAlignment="1" applyProtection="1">
      <alignment horizontal="center" vertical="center" wrapText="1"/>
    </xf>
    <xf numFmtId="164" fontId="26" fillId="0" borderId="2" xfId="0" applyNumberFormat="1" applyFont="1" applyBorder="1" applyAlignment="1">
      <alignment horizontal="center"/>
    </xf>
    <xf numFmtId="44" fontId="26" fillId="2" borderId="17" xfId="1" applyFont="1" applyFill="1" applyBorder="1" applyAlignment="1" applyProtection="1"/>
    <xf numFmtId="49" fontId="26" fillId="2" borderId="17" xfId="1" applyNumberFormat="1" applyFont="1" applyFill="1" applyBorder="1" applyAlignment="1" applyProtection="1">
      <alignment horizontal="center"/>
    </xf>
    <xf numFmtId="8" fontId="26" fillId="2" borderId="17" xfId="1" applyNumberFormat="1" applyFont="1" applyFill="1" applyBorder="1" applyAlignment="1" applyProtection="1"/>
    <xf numFmtId="164" fontId="26" fillId="9" borderId="3" xfId="0" applyNumberFormat="1" applyFont="1" applyFill="1" applyBorder="1" applyAlignment="1">
      <alignment horizontal="center"/>
    </xf>
    <xf numFmtId="14" fontId="29" fillId="0" borderId="11" xfId="0" applyNumberFormat="1" applyFont="1" applyBorder="1" applyAlignment="1" applyProtection="1">
      <alignment horizontal="center"/>
      <protection locked="0"/>
    </xf>
    <xf numFmtId="165" fontId="26" fillId="0" borderId="18" xfId="0" applyNumberFormat="1" applyFont="1" applyBorder="1" applyAlignment="1" applyProtection="1">
      <alignment horizontal="center"/>
      <protection locked="0"/>
    </xf>
    <xf numFmtId="165" fontId="26" fillId="0" borderId="2" xfId="0" applyNumberFormat="1" applyFont="1" applyBorder="1" applyAlignment="1" applyProtection="1">
      <alignment horizontal="center"/>
      <protection locked="0"/>
    </xf>
    <xf numFmtId="0" fontId="26" fillId="0" borderId="2" xfId="0" applyFont="1" applyBorder="1" applyAlignment="1" applyProtection="1">
      <alignment horizontal="center"/>
      <protection locked="0"/>
    </xf>
    <xf numFmtId="8" fontId="26" fillId="0" borderId="2" xfId="0" applyNumberFormat="1" applyFont="1" applyBorder="1" applyAlignment="1" applyProtection="1">
      <alignment horizontal="right"/>
      <protection locked="0"/>
    </xf>
    <xf numFmtId="166" fontId="26" fillId="0" borderId="2" xfId="1" applyNumberFormat="1" applyFont="1" applyBorder="1" applyAlignment="1" applyProtection="1">
      <alignment horizontal="right"/>
      <protection locked="0"/>
    </xf>
    <xf numFmtId="0" fontId="26" fillId="0" borderId="2" xfId="1" applyNumberFormat="1" applyFont="1" applyBorder="1" applyAlignment="1" applyProtection="1">
      <alignment horizontal="center" vertical="center"/>
      <protection locked="0"/>
    </xf>
    <xf numFmtId="165" fontId="26" fillId="0" borderId="4" xfId="0" applyNumberFormat="1" applyFont="1" applyBorder="1" applyAlignment="1" applyProtection="1">
      <alignment horizontal="center"/>
      <protection locked="0"/>
    </xf>
    <xf numFmtId="165" fontId="26" fillId="0" borderId="3" xfId="0" applyNumberFormat="1" applyFont="1" applyBorder="1" applyAlignment="1" applyProtection="1">
      <alignment horizontal="center"/>
      <protection locked="0"/>
    </xf>
    <xf numFmtId="0" fontId="26" fillId="0" borderId="3" xfId="0" applyFont="1" applyBorder="1" applyAlignment="1" applyProtection="1">
      <alignment horizontal="center"/>
      <protection locked="0"/>
    </xf>
    <xf numFmtId="165" fontId="26" fillId="8" borderId="4" xfId="0" applyNumberFormat="1" applyFont="1" applyFill="1" applyBorder="1" applyAlignment="1" applyProtection="1">
      <alignment horizontal="center"/>
      <protection locked="0"/>
    </xf>
    <xf numFmtId="165" fontId="26" fillId="8" borderId="3" xfId="0" applyNumberFormat="1" applyFont="1" applyFill="1" applyBorder="1" applyAlignment="1" applyProtection="1">
      <alignment horizontal="center"/>
      <protection locked="0"/>
    </xf>
    <xf numFmtId="0" fontId="26" fillId="8" borderId="3" xfId="0" applyFont="1" applyFill="1" applyBorder="1" applyAlignment="1" applyProtection="1">
      <alignment horizontal="center"/>
      <protection locked="0"/>
    </xf>
    <xf numFmtId="8" fontId="26" fillId="8" borderId="2" xfId="0" applyNumberFormat="1" applyFont="1" applyFill="1" applyBorder="1" applyAlignment="1" applyProtection="1">
      <alignment horizontal="right"/>
      <protection locked="0"/>
    </xf>
    <xf numFmtId="0" fontId="26" fillId="8" borderId="2" xfId="1" applyNumberFormat="1" applyFont="1" applyFill="1" applyBorder="1" applyAlignment="1" applyProtection="1">
      <alignment horizontal="center" vertical="center"/>
      <protection locked="0"/>
    </xf>
    <xf numFmtId="0" fontId="26" fillId="0" borderId="2" xfId="1" applyNumberFormat="1" applyFont="1" applyFill="1" applyBorder="1" applyAlignment="1" applyProtection="1">
      <alignment horizontal="center" vertical="center"/>
      <protection locked="0"/>
    </xf>
    <xf numFmtId="8" fontId="26" fillId="0" borderId="3" xfId="0" applyNumberFormat="1" applyFont="1" applyBorder="1" applyAlignment="1" applyProtection="1">
      <alignment horizontal="right"/>
      <protection locked="0"/>
    </xf>
    <xf numFmtId="1" fontId="26" fillId="0" borderId="2" xfId="0" applyNumberFormat="1" applyFont="1" applyBorder="1" applyAlignment="1" applyProtection="1">
      <alignment horizontal="center"/>
      <protection locked="0"/>
    </xf>
    <xf numFmtId="1" fontId="26" fillId="8" borderId="2" xfId="0" applyNumberFormat="1" applyFont="1" applyFill="1" applyBorder="1" applyAlignment="1" applyProtection="1">
      <alignment horizontal="center"/>
      <protection locked="0"/>
    </xf>
    <xf numFmtId="166" fontId="26" fillId="0" borderId="2" xfId="1" applyNumberFormat="1" applyFont="1" applyBorder="1" applyAlignment="1" applyProtection="1">
      <alignment horizontal="center"/>
      <protection locked="0"/>
    </xf>
    <xf numFmtId="0" fontId="26" fillId="0" borderId="3" xfId="1" applyNumberFormat="1" applyFont="1" applyBorder="1" applyAlignment="1" applyProtection="1">
      <alignment horizontal="center" vertical="center"/>
      <protection locked="0"/>
    </xf>
    <xf numFmtId="164" fontId="26" fillId="0" borderId="3" xfId="0" applyNumberFormat="1" applyFont="1" applyBorder="1" applyAlignment="1" applyProtection="1">
      <alignment horizontal="center"/>
      <protection locked="0"/>
    </xf>
    <xf numFmtId="1" fontId="26" fillId="0" borderId="3" xfId="0" applyNumberFormat="1" applyFont="1" applyBorder="1" applyAlignment="1" applyProtection="1">
      <alignment horizontal="center"/>
      <protection locked="0"/>
    </xf>
    <xf numFmtId="40" fontId="26" fillId="0" borderId="2" xfId="0" applyNumberFormat="1" applyFont="1" applyBorder="1" applyAlignment="1" applyProtection="1">
      <alignment horizontal="right"/>
      <protection locked="0"/>
    </xf>
    <xf numFmtId="40" fontId="26" fillId="0" borderId="2" xfId="1" applyNumberFormat="1" applyFont="1" applyBorder="1" applyAlignment="1" applyProtection="1">
      <alignment horizontal="right"/>
      <protection locked="0"/>
    </xf>
    <xf numFmtId="40" fontId="26" fillId="0" borderId="3" xfId="1" applyNumberFormat="1" applyFont="1" applyBorder="1" applyAlignment="1" applyProtection="1">
      <alignment horizontal="center" vertical="center"/>
      <protection locked="0"/>
    </xf>
    <xf numFmtId="40" fontId="26" fillId="0" borderId="2" xfId="0" applyNumberFormat="1" applyFont="1" applyBorder="1" applyAlignment="1">
      <alignment horizontal="right"/>
    </xf>
    <xf numFmtId="40" fontId="26" fillId="0" borderId="2" xfId="1" applyNumberFormat="1" applyFont="1" applyBorder="1" applyAlignment="1">
      <alignment horizontal="right"/>
    </xf>
    <xf numFmtId="40" fontId="26" fillId="0" borderId="3" xfId="1" applyNumberFormat="1" applyFont="1" applyBorder="1" applyAlignment="1">
      <alignment horizontal="center" vertical="center"/>
    </xf>
    <xf numFmtId="168" fontId="26" fillId="0" borderId="3" xfId="1" applyNumberFormat="1" applyFont="1" applyFill="1" applyBorder="1" applyAlignment="1"/>
    <xf numFmtId="8" fontId="26" fillId="0" borderId="3" xfId="1" applyNumberFormat="1" applyFont="1" applyFill="1" applyBorder="1" applyAlignment="1"/>
    <xf numFmtId="8" fontId="26" fillId="0" borderId="0" xfId="2" applyNumberFormat="1" applyFont="1" applyBorder="1" applyAlignment="1"/>
    <xf numFmtId="8" fontId="26" fillId="0" borderId="2" xfId="1" applyNumberFormat="1" applyFont="1" applyBorder="1" applyAlignment="1"/>
    <xf numFmtId="169" fontId="26" fillId="0" borderId="2" xfId="1" applyNumberFormat="1" applyFont="1" applyBorder="1" applyAlignment="1" applyProtection="1"/>
    <xf numFmtId="8" fontId="26" fillId="8" borderId="2" xfId="1" applyNumberFormat="1" applyFont="1" applyFill="1" applyBorder="1" applyAlignment="1" applyProtection="1">
      <alignment horizontal="right"/>
      <protection locked="0"/>
    </xf>
    <xf numFmtId="8" fontId="26" fillId="0" borderId="2" xfId="1" applyNumberFormat="1" applyFont="1" applyBorder="1" applyAlignment="1" applyProtection="1">
      <alignment horizontal="right"/>
      <protection locked="0"/>
    </xf>
    <xf numFmtId="8" fontId="26" fillId="0" borderId="2" xfId="1" applyNumberFormat="1" applyFont="1" applyFill="1" applyBorder="1" applyAlignment="1" applyProtection="1">
      <alignment horizontal="right"/>
      <protection locked="0"/>
    </xf>
    <xf numFmtId="8" fontId="26" fillId="8" borderId="3" xfId="1" applyNumberFormat="1" applyFont="1" applyFill="1" applyBorder="1" applyAlignment="1" applyProtection="1">
      <alignment horizontal="right"/>
      <protection locked="0"/>
    </xf>
    <xf numFmtId="44" fontId="25" fillId="2" borderId="17" xfId="1" applyFont="1" applyFill="1" applyBorder="1" applyAlignment="1" applyProtection="1">
      <protection locked="0"/>
    </xf>
    <xf numFmtId="8" fontId="32" fillId="0" borderId="36" xfId="3" applyNumberFormat="1" applyFont="1" applyBorder="1" applyAlignment="1">
      <alignment horizontal="center"/>
    </xf>
    <xf numFmtId="8" fontId="32" fillId="0" borderId="26" xfId="1" applyNumberFormat="1" applyFont="1" applyBorder="1" applyAlignment="1">
      <alignment horizontal="center"/>
    </xf>
    <xf numFmtId="8" fontId="32" fillId="0" borderId="35" xfId="3" applyNumberFormat="1" applyFont="1" applyBorder="1" applyAlignment="1">
      <alignment horizontal="center"/>
    </xf>
    <xf numFmtId="8" fontId="32" fillId="0" borderId="26" xfId="3" applyNumberFormat="1" applyFont="1" applyBorder="1" applyAlignment="1">
      <alignment horizontal="center"/>
    </xf>
    <xf numFmtId="8" fontId="32" fillId="0" borderId="30" xfId="3" applyNumberFormat="1" applyFont="1" applyBorder="1" applyAlignment="1">
      <alignment horizontal="center"/>
    </xf>
    <xf numFmtId="8" fontId="32" fillId="0" borderId="21" xfId="3" applyNumberFormat="1" applyFont="1" applyBorder="1" applyAlignment="1">
      <alignment horizontal="center"/>
    </xf>
    <xf numFmtId="0" fontId="6" fillId="0" borderId="28" xfId="3" applyFont="1" applyBorder="1" applyProtection="1">
      <protection locked="0"/>
    </xf>
    <xf numFmtId="8" fontId="21" fillId="0" borderId="26" xfId="3" applyNumberFormat="1" applyBorder="1" applyAlignment="1" applyProtection="1">
      <alignment horizontal="center"/>
      <protection locked="0"/>
    </xf>
    <xf numFmtId="0" fontId="21" fillId="0" borderId="36" xfId="3" applyBorder="1" applyProtection="1">
      <protection locked="0"/>
    </xf>
    <xf numFmtId="0" fontId="32" fillId="0" borderId="36" xfId="3" applyFont="1" applyBorder="1" applyProtection="1">
      <protection locked="0"/>
    </xf>
    <xf numFmtId="0" fontId="21" fillId="8" borderId="36" xfId="3" applyFill="1" applyBorder="1" applyProtection="1">
      <protection locked="0"/>
    </xf>
    <xf numFmtId="0" fontId="4" fillId="0" borderId="28" xfId="3" applyFont="1" applyBorder="1" applyProtection="1">
      <protection locked="0"/>
    </xf>
    <xf numFmtId="0" fontId="21" fillId="0" borderId="28" xfId="3" applyBorder="1" applyProtection="1">
      <protection locked="0"/>
    </xf>
    <xf numFmtId="0" fontId="32" fillId="0" borderId="28" xfId="3" applyFont="1" applyBorder="1" applyProtection="1">
      <protection locked="0"/>
    </xf>
    <xf numFmtId="167" fontId="21" fillId="0" borderId="28" xfId="3" applyNumberFormat="1" applyBorder="1" applyAlignment="1" applyProtection="1">
      <alignment horizontal="left"/>
      <protection locked="0"/>
    </xf>
    <xf numFmtId="0" fontId="18" fillId="0" borderId="28" xfId="3" applyFont="1" applyBorder="1" applyProtection="1">
      <protection locked="0"/>
    </xf>
    <xf numFmtId="0" fontId="18" fillId="0" borderId="0" xfId="3" applyFont="1" applyProtection="1">
      <protection locked="0"/>
    </xf>
    <xf numFmtId="0" fontId="3" fillId="0" borderId="27" xfId="3" applyFont="1" applyBorder="1" applyProtection="1">
      <protection locked="0"/>
    </xf>
    <xf numFmtId="0" fontId="15" fillId="0" borderId="27" xfId="3" applyFont="1" applyBorder="1" applyProtection="1">
      <protection locked="0"/>
    </xf>
    <xf numFmtId="0" fontId="32" fillId="0" borderId="27" xfId="3" applyFont="1" applyBorder="1" applyProtection="1">
      <protection locked="0"/>
    </xf>
    <xf numFmtId="0" fontId="32" fillId="0" borderId="33" xfId="3" applyFont="1" applyBorder="1" applyProtection="1">
      <protection locked="0"/>
    </xf>
    <xf numFmtId="0" fontId="16" fillId="0" borderId="28" xfId="3" applyFont="1" applyBorder="1" applyProtection="1">
      <protection locked="0"/>
    </xf>
    <xf numFmtId="0" fontId="6" fillId="0" borderId="27" xfId="3" applyFont="1" applyBorder="1" applyProtection="1">
      <protection locked="0"/>
    </xf>
    <xf numFmtId="0" fontId="14" fillId="8" borderId="27" xfId="3" applyFont="1" applyFill="1" applyBorder="1" applyProtection="1">
      <protection locked="0"/>
    </xf>
    <xf numFmtId="0" fontId="3" fillId="0" borderId="28" xfId="3" applyFont="1" applyBorder="1" applyProtection="1">
      <protection locked="0"/>
    </xf>
    <xf numFmtId="0" fontId="21" fillId="0" borderId="27" xfId="3" applyBorder="1" applyProtection="1">
      <protection locked="0"/>
    </xf>
    <xf numFmtId="4" fontId="8" fillId="0" borderId="27" xfId="3" applyNumberFormat="1" applyFont="1" applyBorder="1" applyAlignment="1" applyProtection="1">
      <alignment horizontal="left"/>
      <protection locked="0"/>
    </xf>
    <xf numFmtId="4" fontId="21" fillId="0" borderId="27" xfId="3" applyNumberFormat="1" applyBorder="1" applyAlignment="1" applyProtection="1">
      <alignment horizontal="right"/>
      <protection locked="0"/>
    </xf>
    <xf numFmtId="0" fontId="9" fillId="0" borderId="28" xfId="3" applyFont="1" applyBorder="1" applyProtection="1">
      <protection locked="0"/>
    </xf>
    <xf numFmtId="0" fontId="9" fillId="0" borderId="27" xfId="3" applyFont="1" applyBorder="1" applyProtection="1">
      <protection locked="0"/>
    </xf>
    <xf numFmtId="0" fontId="10" fillId="0" borderId="27" xfId="3" applyFont="1" applyBorder="1" applyProtection="1">
      <protection locked="0"/>
    </xf>
    <xf numFmtId="0" fontId="12" fillId="0" borderId="28" xfId="3" applyFont="1" applyBorder="1" applyProtection="1">
      <protection locked="0"/>
    </xf>
    <xf numFmtId="4" fontId="21" fillId="0" borderId="28" xfId="3" applyNumberFormat="1" applyBorder="1" applyProtection="1">
      <protection locked="0"/>
    </xf>
    <xf numFmtId="0" fontId="21" fillId="0" borderId="55" xfId="3" applyBorder="1" applyProtection="1">
      <protection locked="0"/>
    </xf>
    <xf numFmtId="0" fontId="17" fillId="0" borderId="8" xfId="3" applyFont="1" applyBorder="1" applyProtection="1">
      <protection locked="0"/>
    </xf>
    <xf numFmtId="0" fontId="7" fillId="0" borderId="8" xfId="3" applyFont="1" applyBorder="1" applyProtection="1">
      <protection locked="0"/>
    </xf>
    <xf numFmtId="0" fontId="6" fillId="0" borderId="32" xfId="3" applyFont="1" applyBorder="1" applyProtection="1">
      <protection locked="0"/>
    </xf>
    <xf numFmtId="0" fontId="19" fillId="0" borderId="32" xfId="3" applyFont="1" applyBorder="1" applyProtection="1">
      <protection locked="0"/>
    </xf>
    <xf numFmtId="0" fontId="19" fillId="0" borderId="55" xfId="3" applyFont="1" applyBorder="1" applyProtection="1">
      <protection locked="0"/>
    </xf>
    <xf numFmtId="0" fontId="17" fillId="0" borderId="55" xfId="3" applyFont="1" applyBorder="1" applyProtection="1">
      <protection locked="0"/>
    </xf>
    <xf numFmtId="0" fontId="21" fillId="0" borderId="28" xfId="3" applyBorder="1" applyAlignment="1" applyProtection="1">
      <alignment horizontal="left"/>
      <protection locked="0"/>
    </xf>
    <xf numFmtId="0" fontId="13" fillId="0" borderId="50" xfId="3" applyFont="1" applyBorder="1" applyProtection="1">
      <protection locked="0"/>
    </xf>
    <xf numFmtId="0" fontId="12" fillId="8" borderId="28" xfId="3" applyFont="1" applyFill="1" applyBorder="1" applyProtection="1">
      <protection locked="0"/>
    </xf>
    <xf numFmtId="0" fontId="5" fillId="0" borderId="28" xfId="3" applyFont="1" applyBorder="1" applyProtection="1">
      <protection locked="0"/>
    </xf>
    <xf numFmtId="8" fontId="0" fillId="0" borderId="0" xfId="1" applyNumberFormat="1" applyFont="1" applyAlignment="1" applyProtection="1"/>
    <xf numFmtId="8" fontId="22" fillId="0" borderId="0" xfId="1" applyNumberFormat="1" applyFont="1"/>
    <xf numFmtId="8" fontId="22" fillId="0" borderId="0" xfId="1" applyNumberFormat="1" applyFont="1" applyProtection="1">
      <protection locked="0"/>
    </xf>
    <xf numFmtId="8" fontId="0" fillId="0" borderId="7" xfId="1" applyNumberFormat="1" applyFont="1" applyBorder="1" applyAlignment="1" applyProtection="1"/>
    <xf numFmtId="0" fontId="22" fillId="0" borderId="0" xfId="0" applyFont="1" applyAlignment="1">
      <alignment horizontal="left" vertical="top" wrapText="1"/>
    </xf>
    <xf numFmtId="0" fontId="22" fillId="0" borderId="18" xfId="0" applyFont="1" applyBorder="1"/>
    <xf numFmtId="0" fontId="22" fillId="0" borderId="50" xfId="0" applyFont="1" applyBorder="1"/>
    <xf numFmtId="0" fontId="1" fillId="0" borderId="0" xfId="3" applyFont="1" applyAlignment="1">
      <alignment horizontal="center" vertical="center"/>
    </xf>
    <xf numFmtId="0" fontId="33" fillId="11" borderId="22" xfId="3" applyFont="1" applyFill="1" applyBorder="1" applyAlignment="1" applyProtection="1">
      <alignment horizontal="center"/>
      <protection locked="0"/>
    </xf>
    <xf numFmtId="44" fontId="33" fillId="11" borderId="46" xfId="3" applyNumberFormat="1" applyFont="1" applyFill="1" applyBorder="1" applyAlignment="1" applyProtection="1">
      <alignment horizontal="center"/>
      <protection locked="0"/>
    </xf>
    <xf numFmtId="44" fontId="33" fillId="11" borderId="47" xfId="3" applyNumberFormat="1" applyFont="1" applyFill="1" applyBorder="1" applyAlignment="1" applyProtection="1">
      <alignment horizontal="center"/>
      <protection locked="0"/>
    </xf>
    <xf numFmtId="44" fontId="21" fillId="12" borderId="31" xfId="3" applyNumberFormat="1" applyFill="1" applyBorder="1" applyAlignment="1" applyProtection="1">
      <alignment horizontal="center"/>
      <protection locked="0"/>
    </xf>
    <xf numFmtId="44" fontId="25" fillId="10" borderId="1" xfId="1" applyFont="1" applyFill="1" applyBorder="1" applyAlignment="1" applyProtection="1">
      <alignment horizontal="center" vertical="center" textRotation="90" wrapText="1"/>
    </xf>
    <xf numFmtId="49" fontId="25" fillId="10" borderId="1" xfId="1" applyNumberFormat="1" applyFont="1" applyFill="1" applyBorder="1" applyAlignment="1" applyProtection="1">
      <alignment horizontal="center" vertical="center" wrapText="1"/>
    </xf>
    <xf numFmtId="0" fontId="26" fillId="8" borderId="4" xfId="0" applyFont="1" applyFill="1" applyBorder="1" applyAlignment="1" applyProtection="1">
      <alignment horizontal="center" wrapText="1"/>
      <protection locked="0"/>
    </xf>
    <xf numFmtId="0" fontId="0" fillId="8" borderId="5" xfId="0" applyFill="1" applyBorder="1" applyAlignment="1" applyProtection="1">
      <alignment horizontal="center" wrapText="1"/>
      <protection locked="0"/>
    </xf>
    <xf numFmtId="0" fontId="0" fillId="8" borderId="6" xfId="0" applyFill="1" applyBorder="1" applyAlignment="1" applyProtection="1">
      <alignment horizontal="center" wrapText="1"/>
      <protection locked="0"/>
    </xf>
    <xf numFmtId="0" fontId="26" fillId="0" borderId="4" xfId="0" applyFont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26" fillId="0" borderId="5" xfId="0" applyFont="1" applyBorder="1" applyAlignment="1" applyProtection="1">
      <alignment horizontal="center" wrapText="1"/>
      <protection locked="0"/>
    </xf>
    <xf numFmtId="0" fontId="26" fillId="0" borderId="6" xfId="0" applyFont="1" applyBorder="1" applyAlignment="1" applyProtection="1">
      <alignment horizontal="center" wrapText="1"/>
      <protection locked="0"/>
    </xf>
    <xf numFmtId="44" fontId="29" fillId="2" borderId="9" xfId="1" applyFont="1" applyFill="1" applyBorder="1" applyAlignment="1" applyProtection="1">
      <alignment horizontal="right"/>
    </xf>
    <xf numFmtId="44" fontId="29" fillId="2" borderId="10" xfId="1" applyFont="1" applyFill="1" applyBorder="1" applyAlignment="1" applyProtection="1">
      <alignment horizontal="right"/>
    </xf>
    <xf numFmtId="164" fontId="30" fillId="0" borderId="0" xfId="0" applyNumberFormat="1" applyFont="1" applyAlignment="1">
      <alignment horizontal="left"/>
    </xf>
    <xf numFmtId="44" fontId="22" fillId="3" borderId="0" xfId="1" applyFont="1" applyFill="1" applyBorder="1" applyAlignment="1" applyProtection="1">
      <alignment horizontal="left"/>
    </xf>
    <xf numFmtId="44" fontId="22" fillId="3" borderId="7" xfId="1" applyFont="1" applyFill="1" applyBorder="1" applyAlignment="1" applyProtection="1">
      <alignment horizontal="left"/>
    </xf>
    <xf numFmtId="44" fontId="22" fillId="0" borderId="0" xfId="1" applyFont="1" applyAlignment="1" applyProtection="1">
      <alignment horizontal="left"/>
    </xf>
    <xf numFmtId="44" fontId="29" fillId="0" borderId="4" xfId="1" applyFont="1" applyBorder="1" applyAlignment="1" applyProtection="1">
      <alignment horizontal="right" vertical="center"/>
      <protection locked="0"/>
    </xf>
    <xf numFmtId="0" fontId="29" fillId="0" borderId="6" xfId="0" applyFont="1" applyBorder="1" applyAlignment="1" applyProtection="1">
      <alignment horizontal="right" vertical="center"/>
      <protection locked="0"/>
    </xf>
    <xf numFmtId="0" fontId="29" fillId="10" borderId="4" xfId="0" applyFont="1" applyFill="1" applyBorder="1" applyAlignment="1">
      <alignment horizontal="right" vertical="center" wrapText="1"/>
    </xf>
    <xf numFmtId="0" fontId="29" fillId="10" borderId="5" xfId="0" applyFont="1" applyFill="1" applyBorder="1" applyAlignment="1">
      <alignment horizontal="right" vertical="center" wrapText="1"/>
    </xf>
    <xf numFmtId="0" fontId="29" fillId="10" borderId="5" xfId="0" applyFont="1" applyFill="1" applyBorder="1" applyAlignment="1">
      <alignment horizontal="center" wrapText="1"/>
    </xf>
    <xf numFmtId="0" fontId="29" fillId="10" borderId="5" xfId="0" applyFont="1" applyFill="1" applyBorder="1" applyAlignment="1">
      <alignment horizontal="center"/>
    </xf>
    <xf numFmtId="0" fontId="29" fillId="10" borderId="6" xfId="0" applyFont="1" applyFill="1" applyBorder="1" applyAlignment="1">
      <alignment horizontal="center"/>
    </xf>
    <xf numFmtId="0" fontId="29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44" fontId="22" fillId="3" borderId="12" xfId="1" applyFont="1" applyFill="1" applyBorder="1" applyAlignment="1" applyProtection="1">
      <alignment horizontal="left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wrapText="1"/>
    </xf>
    <xf numFmtId="0" fontId="22" fillId="0" borderId="6" xfId="0" applyFont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165" fontId="0" fillId="0" borderId="53" xfId="0" applyNumberFormat="1" applyBorder="1" applyAlignment="1">
      <alignment horizontal="right" wrapText="1" indent="1"/>
    </xf>
    <xf numFmtId="165" fontId="0" fillId="0" borderId="52" xfId="0" applyNumberFormat="1" applyBorder="1" applyAlignment="1">
      <alignment horizontal="right" wrapText="1" indent="1"/>
    </xf>
    <xf numFmtId="0" fontId="26" fillId="0" borderId="6" xfId="0" applyFont="1" applyBorder="1" applyAlignment="1">
      <alignment horizontal="center" wrapText="1"/>
    </xf>
    <xf numFmtId="165" fontId="0" fillId="0" borderId="0" xfId="0" applyNumberFormat="1" applyAlignment="1">
      <alignment horizontal="right" wrapText="1" indent="1"/>
    </xf>
    <xf numFmtId="165" fontId="0" fillId="0" borderId="8" xfId="0" applyNumberFormat="1" applyBorder="1" applyAlignment="1">
      <alignment horizontal="right" wrapText="1" indent="1"/>
    </xf>
    <xf numFmtId="165" fontId="22" fillId="0" borderId="0" xfId="0" applyNumberFormat="1" applyFont="1" applyAlignment="1">
      <alignment horizontal="right" wrapText="1" indent="1"/>
    </xf>
    <xf numFmtId="165" fontId="22" fillId="0" borderId="7" xfId="0" applyNumberFormat="1" applyFont="1" applyBorder="1" applyAlignment="1">
      <alignment horizontal="right" wrapText="1" indent="1"/>
    </xf>
    <xf numFmtId="165" fontId="0" fillId="0" borderId="7" xfId="0" applyNumberFormat="1" applyBorder="1" applyAlignment="1">
      <alignment horizontal="right" wrapText="1" indent="1"/>
    </xf>
    <xf numFmtId="165" fontId="0" fillId="0" borderId="50" xfId="0" applyNumberFormat="1" applyBorder="1" applyAlignment="1">
      <alignment horizontal="right" wrapText="1" indent="1"/>
    </xf>
    <xf numFmtId="0" fontId="22" fillId="0" borderId="54" xfId="0" applyFont="1" applyBorder="1" applyAlignment="1">
      <alignment horizontal="left" vertical="top" wrapText="1"/>
    </xf>
    <xf numFmtId="0" fontId="0" fillId="0" borderId="51" xfId="0" applyBorder="1" applyAlignment="1">
      <alignment horizontal="left" vertical="top" wrapText="1"/>
    </xf>
    <xf numFmtId="0" fontId="22" fillId="0" borderId="52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26" fillId="0" borderId="4" xfId="0" applyFont="1" applyBorder="1" applyAlignment="1" applyProtection="1">
      <alignment horizontal="center"/>
      <protection locked="0"/>
    </xf>
    <xf numFmtId="0" fontId="26" fillId="0" borderId="5" xfId="0" applyFont="1" applyBorder="1" applyAlignment="1" applyProtection="1">
      <alignment horizontal="center"/>
      <protection locked="0"/>
    </xf>
    <xf numFmtId="0" fontId="26" fillId="0" borderId="6" xfId="0" applyFont="1" applyBorder="1" applyAlignment="1" applyProtection="1">
      <alignment horizontal="center"/>
      <protection locked="0"/>
    </xf>
    <xf numFmtId="0" fontId="26" fillId="8" borderId="5" xfId="0" applyFont="1" applyFill="1" applyBorder="1" applyAlignment="1" applyProtection="1">
      <alignment horizontal="center" wrapText="1"/>
      <protection locked="0"/>
    </xf>
    <xf numFmtId="0" fontId="26" fillId="0" borderId="18" xfId="0" applyFont="1" applyBorder="1" applyAlignment="1" applyProtection="1">
      <alignment horizontal="center" wrapText="1"/>
      <protection locked="0"/>
    </xf>
    <xf numFmtId="0" fontId="26" fillId="0" borderId="7" xfId="0" applyFont="1" applyBorder="1" applyAlignment="1" applyProtection="1">
      <alignment horizontal="center" wrapText="1"/>
      <protection locked="0"/>
    </xf>
    <xf numFmtId="0" fontId="34" fillId="6" borderId="9" xfId="3" applyFont="1" applyFill="1" applyBorder="1" applyAlignment="1">
      <alignment horizontal="center"/>
    </xf>
    <xf numFmtId="0" fontId="34" fillId="6" borderId="11" xfId="3" applyFont="1" applyFill="1" applyBorder="1" applyAlignment="1">
      <alignment horizontal="center"/>
    </xf>
    <xf numFmtId="0" fontId="34" fillId="8" borderId="0" xfId="3" applyFont="1" applyFill="1" applyAlignment="1">
      <alignment horizontal="center"/>
    </xf>
    <xf numFmtId="0" fontId="34" fillId="6" borderId="9" xfId="3" applyFont="1" applyFill="1" applyBorder="1" applyAlignment="1">
      <alignment horizontal="center" wrapText="1"/>
    </xf>
    <xf numFmtId="0" fontId="34" fillId="6" borderId="10" xfId="3" applyFont="1" applyFill="1" applyBorder="1" applyAlignment="1">
      <alignment horizontal="center"/>
    </xf>
    <xf numFmtId="164" fontId="30" fillId="11" borderId="0" xfId="0" applyNumberFormat="1" applyFont="1" applyFill="1" applyAlignment="1" applyProtection="1">
      <alignment horizontal="center"/>
      <protection locked="0"/>
    </xf>
    <xf numFmtId="164" fontId="3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6" fillId="11" borderId="0" xfId="3" applyFont="1" applyFill="1" applyAlignment="1" applyProtection="1">
      <alignment horizontal="center"/>
      <protection locked="0"/>
    </xf>
    <xf numFmtId="0" fontId="22" fillId="12" borderId="4" xfId="0" applyFont="1" applyFill="1" applyBorder="1" applyAlignment="1">
      <alignment horizontal="left" vertical="top"/>
    </xf>
    <xf numFmtId="0" fontId="22" fillId="12" borderId="5" xfId="0" applyFont="1" applyFill="1" applyBorder="1" applyAlignment="1">
      <alignment horizontal="left" vertical="top"/>
    </xf>
    <xf numFmtId="0" fontId="22" fillId="12" borderId="6" xfId="0" applyFont="1" applyFill="1" applyBorder="1" applyAlignment="1">
      <alignment horizontal="left" vertical="top"/>
    </xf>
    <xf numFmtId="0" fontId="29" fillId="11" borderId="0" xfId="0" applyFont="1" applyFill="1" applyAlignment="1">
      <alignment horizontal="center" vertical="center"/>
    </xf>
    <xf numFmtId="0" fontId="22" fillId="11" borderId="4" xfId="0" applyFont="1" applyFill="1" applyBorder="1" applyAlignment="1">
      <alignment horizontal="left" vertical="center"/>
    </xf>
    <xf numFmtId="0" fontId="22" fillId="11" borderId="5" xfId="0" applyFont="1" applyFill="1" applyBorder="1" applyAlignment="1">
      <alignment horizontal="left" vertical="center"/>
    </xf>
    <xf numFmtId="0" fontId="22" fillId="11" borderId="6" xfId="0" applyFont="1" applyFill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22" fillId="11" borderId="4" xfId="0" applyFont="1" applyFill="1" applyBorder="1" applyAlignment="1">
      <alignment horizontal="center" vertical="center"/>
    </xf>
    <xf numFmtId="0" fontId="22" fillId="11" borderId="5" xfId="0" applyFont="1" applyFill="1" applyBorder="1" applyAlignment="1">
      <alignment horizontal="center" vertical="center"/>
    </xf>
    <xf numFmtId="0" fontId="22" fillId="11" borderId="6" xfId="0" applyFont="1" applyFill="1" applyBorder="1" applyAlignment="1">
      <alignment horizontal="center" vertical="center"/>
    </xf>
    <xf numFmtId="0" fontId="29" fillId="12" borderId="0" xfId="0" applyFont="1" applyFill="1" applyAlignment="1">
      <alignment horizontal="center" vertical="center"/>
    </xf>
    <xf numFmtId="0" fontId="22" fillId="12" borderId="4" xfId="0" applyFont="1" applyFill="1" applyBorder="1" applyAlignment="1">
      <alignment horizontal="left" vertical="top" wrapText="1"/>
    </xf>
    <xf numFmtId="0" fontId="22" fillId="12" borderId="5" xfId="0" applyFont="1" applyFill="1" applyBorder="1" applyAlignment="1">
      <alignment horizontal="left" vertical="top" wrapText="1"/>
    </xf>
    <xf numFmtId="0" fontId="22" fillId="12" borderId="6" xfId="0" applyFont="1" applyFill="1" applyBorder="1" applyAlignment="1">
      <alignment horizontal="left" vertical="top" wrapText="1"/>
    </xf>
    <xf numFmtId="0" fontId="22" fillId="4" borderId="4" xfId="0" applyFont="1" applyFill="1" applyBorder="1" applyAlignment="1">
      <alignment vertical="top"/>
    </xf>
    <xf numFmtId="0" fontId="22" fillId="4" borderId="5" xfId="0" applyFont="1" applyFill="1" applyBorder="1" applyAlignment="1">
      <alignment vertical="top"/>
    </xf>
    <xf numFmtId="0" fontId="22" fillId="4" borderId="6" xfId="0" applyFont="1" applyFill="1" applyBorder="1" applyAlignment="1">
      <alignment vertical="top"/>
    </xf>
    <xf numFmtId="0" fontId="22" fillId="4" borderId="4" xfId="0" applyFont="1" applyFill="1" applyBorder="1" applyAlignment="1">
      <alignment vertical="top" wrapText="1"/>
    </xf>
    <xf numFmtId="0" fontId="22" fillId="4" borderId="5" xfId="0" applyFont="1" applyFill="1" applyBorder="1" applyAlignment="1">
      <alignment vertical="top" wrapText="1"/>
    </xf>
    <xf numFmtId="0" fontId="22" fillId="4" borderId="6" xfId="0" applyFont="1" applyFill="1" applyBorder="1" applyAlignment="1">
      <alignment vertical="top" wrapText="1"/>
    </xf>
    <xf numFmtId="0" fontId="22" fillId="4" borderId="4" xfId="0" applyFont="1" applyFill="1" applyBorder="1" applyAlignment="1">
      <alignment horizontal="left" vertical="top" wrapText="1"/>
    </xf>
    <xf numFmtId="0" fontId="22" fillId="4" borderId="5" xfId="0" applyFont="1" applyFill="1" applyBorder="1" applyAlignment="1">
      <alignment horizontal="left" vertical="top" wrapText="1"/>
    </xf>
    <xf numFmtId="0" fontId="22" fillId="4" borderId="6" xfId="0" applyFont="1" applyFill="1" applyBorder="1" applyAlignment="1">
      <alignment horizontal="left" vertical="top" wrapText="1"/>
    </xf>
    <xf numFmtId="0" fontId="29" fillId="4" borderId="0" xfId="0" applyFont="1" applyFill="1" applyAlignment="1">
      <alignment horizontal="center"/>
    </xf>
    <xf numFmtId="0" fontId="22" fillId="4" borderId="4" xfId="0" applyFont="1" applyFill="1" applyBorder="1" applyAlignment="1">
      <alignment wrapText="1"/>
    </xf>
    <xf numFmtId="0" fontId="22" fillId="4" borderId="5" xfId="0" applyFont="1" applyFill="1" applyBorder="1" applyAlignment="1">
      <alignment wrapText="1"/>
    </xf>
    <xf numFmtId="0" fontId="22" fillId="4" borderId="6" xfId="0" applyFont="1" applyFill="1" applyBorder="1" applyAlignment="1">
      <alignment wrapText="1"/>
    </xf>
  </cellXfs>
  <cellStyles count="9">
    <cellStyle name="Currency" xfId="1" builtinId="4"/>
    <cellStyle name="Normal" xfId="0" builtinId="0"/>
    <cellStyle name="Normal 2" xfId="3" xr:uid="{C283D7AF-08B0-4A7A-AF5F-F191F26F0B23}"/>
    <cellStyle name="Normal 2 2" xfId="6" xr:uid="{F9995A7E-4C43-48BF-B1A9-72E6B4EAC070}"/>
    <cellStyle name="Normal 3" xfId="4" xr:uid="{BA4F5E87-06E5-45FE-AFD8-AD45FF1524D0}"/>
    <cellStyle name="Normal 4" xfId="7" xr:uid="{E87F2EB8-4195-4F58-B962-7E79879BA7A0}"/>
    <cellStyle name="Normal 5" xfId="8" xr:uid="{51995609-2CFD-4784-A4ED-0D2726F82AA8}"/>
    <cellStyle name="Percent" xfId="2" builtinId="5"/>
    <cellStyle name="Percent 2" xfId="5" xr:uid="{4F5F896A-E52A-471D-8EB0-75421A1851CF}"/>
  </cellStyles>
  <dxfs count="58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EBCAC5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28575</xdr:rowOff>
    </xdr:from>
    <xdr:to>
      <xdr:col>2</xdr:col>
      <xdr:colOff>606425</xdr:colOff>
      <xdr:row>7</xdr:row>
      <xdr:rowOff>92075</xdr:rowOff>
    </xdr:to>
    <xdr:pic>
      <xdr:nvPicPr>
        <xdr:cNvPr id="1045" name="Picture 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7175"/>
          <a:ext cx="1625600" cy="75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0</xdr:row>
      <xdr:rowOff>0</xdr:rowOff>
    </xdr:from>
    <xdr:to>
      <xdr:col>0</xdr:col>
      <xdr:colOff>1696231</xdr:colOff>
      <xdr:row>3</xdr:row>
      <xdr:rowOff>91834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D0B4CD-D68A-4E91-9DF5-C2DFDCBE7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" y="0"/>
          <a:ext cx="1625186" cy="775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112059</xdr:colOff>
      <xdr:row>95</xdr:row>
      <xdr:rowOff>56030</xdr:rowOff>
    </xdr:from>
    <xdr:ext cx="1625186" cy="775804"/>
    <xdr:pic>
      <xdr:nvPicPr>
        <xdr:cNvPr id="3" name="Picture 2">
          <a:extLst>
            <a:ext uri="{FF2B5EF4-FFF2-40B4-BE49-F238E27FC236}">
              <a16:creationId xmlns:a16="http://schemas.microsoft.com/office/drawing/2014/main" id="{40D17960-D0AD-4E65-A1A6-9CFE67E73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16920883"/>
          <a:ext cx="1625186" cy="775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57710</xdr:colOff>
      <xdr:row>1</xdr:row>
      <xdr:rowOff>190500</xdr:rowOff>
    </xdr:from>
    <xdr:ext cx="1625186" cy="775804"/>
    <xdr:pic>
      <xdr:nvPicPr>
        <xdr:cNvPr id="2" name="Picture 1">
          <a:extLst>
            <a:ext uri="{FF2B5EF4-FFF2-40B4-BE49-F238E27FC236}">
              <a16:creationId xmlns:a16="http://schemas.microsoft.com/office/drawing/2014/main" id="{AB07A690-7A8F-4D99-BE3D-496D281B4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10" y="381000"/>
          <a:ext cx="1625186" cy="775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2"/>
  <sheetViews>
    <sheetView tabSelected="1" view="pageLayout" topLeftCell="A11" zoomScale="80" zoomScaleNormal="100" zoomScalePageLayoutView="80" workbookViewId="0">
      <selection activeCell="N11" sqref="N11"/>
    </sheetView>
  </sheetViews>
  <sheetFormatPr defaultRowHeight="12.75" x14ac:dyDescent="0.2"/>
  <cols>
    <col min="1" max="1" width="5.42578125" style="3" customWidth="1"/>
    <col min="5" max="5" width="14.28515625" customWidth="1"/>
    <col min="6" max="6" width="8.5703125" customWidth="1"/>
    <col min="7" max="7" width="10.85546875" style="7" customWidth="1"/>
    <col min="8" max="8" width="6.42578125" style="7" customWidth="1"/>
    <col min="9" max="9" width="12.5703125" customWidth="1"/>
    <col min="10" max="10" width="12.7109375" style="2" customWidth="1"/>
    <col min="11" max="11" width="2" style="2" hidden="1" customWidth="1"/>
    <col min="12" max="12" width="14" style="5" bestFit="1" customWidth="1"/>
    <col min="13" max="13" width="13.5703125" style="2" customWidth="1"/>
    <col min="14" max="14" width="16" style="2" customWidth="1"/>
    <col min="15" max="15" width="10.140625" style="7" customWidth="1"/>
    <col min="16" max="16" width="12.140625" customWidth="1"/>
    <col min="17" max="17" width="13" customWidth="1"/>
  </cols>
  <sheetData>
    <row r="1" spans="1:17" ht="18" customHeight="1" thickBot="1" x14ac:dyDescent="0.3">
      <c r="A1" s="273" t="s">
        <v>18</v>
      </c>
      <c r="B1" s="273"/>
      <c r="C1" s="273"/>
      <c r="D1" s="146"/>
      <c r="E1" s="146"/>
      <c r="F1" s="146"/>
      <c r="G1" s="132"/>
      <c r="H1" s="132"/>
      <c r="I1" s="132"/>
      <c r="J1" s="132"/>
      <c r="K1" s="271" t="s">
        <v>36</v>
      </c>
      <c r="L1" s="272"/>
      <c r="M1" s="272"/>
      <c r="N1" s="272"/>
      <c r="O1" s="166">
        <v>45292</v>
      </c>
    </row>
    <row r="2" spans="1:17" ht="13.5" customHeight="1" x14ac:dyDescent="0.25">
      <c r="A2" s="65"/>
      <c r="B2" s="65"/>
      <c r="C2" s="65"/>
      <c r="D2" s="146"/>
      <c r="E2" s="146"/>
      <c r="F2" s="146"/>
      <c r="G2" s="132"/>
      <c r="H2" s="132"/>
      <c r="I2" s="132"/>
      <c r="J2" s="132"/>
      <c r="K2" s="286" t="s">
        <v>50</v>
      </c>
      <c r="L2" s="286"/>
      <c r="M2" s="286"/>
      <c r="N2" s="250">
        <f>N79</f>
        <v>0</v>
      </c>
      <c r="O2" s="147"/>
    </row>
    <row r="3" spans="1:17" x14ac:dyDescent="0.2">
      <c r="A3" s="148"/>
      <c r="B3" s="132"/>
      <c r="C3" s="132"/>
      <c r="D3" s="132"/>
      <c r="E3" s="132"/>
      <c r="G3"/>
      <c r="H3"/>
      <c r="J3"/>
      <c r="K3" s="274" t="s">
        <v>8</v>
      </c>
      <c r="L3" s="274"/>
      <c r="M3" s="274"/>
      <c r="N3" s="251">
        <v>0</v>
      </c>
    </row>
    <row r="4" spans="1:17" x14ac:dyDescent="0.2">
      <c r="A4" s="148"/>
      <c r="B4" s="132"/>
      <c r="C4" s="132"/>
      <c r="D4" s="132"/>
      <c r="E4" s="132"/>
      <c r="G4"/>
      <c r="H4"/>
      <c r="J4"/>
      <c r="K4" s="274" t="s">
        <v>9</v>
      </c>
      <c r="L4" s="274"/>
      <c r="M4" s="274"/>
      <c r="N4" s="249">
        <f>Allowances!D143</f>
        <v>0</v>
      </c>
    </row>
    <row r="5" spans="1:17" x14ac:dyDescent="0.2">
      <c r="A5" s="148"/>
      <c r="B5" s="132"/>
      <c r="C5" s="132"/>
      <c r="D5" s="132"/>
      <c r="E5" s="132"/>
      <c r="G5"/>
      <c r="H5"/>
      <c r="J5"/>
      <c r="K5" s="275" t="s">
        <v>10</v>
      </c>
      <c r="L5" s="275"/>
      <c r="M5" s="275"/>
      <c r="N5" s="252">
        <f>Allowances!D174</f>
        <v>0</v>
      </c>
    </row>
    <row r="6" spans="1:17" x14ac:dyDescent="0.2">
      <c r="A6" s="150"/>
      <c r="B6" s="132"/>
      <c r="C6" s="132"/>
      <c r="D6" s="132"/>
      <c r="E6" s="132"/>
      <c r="F6" s="132"/>
      <c r="G6" s="132"/>
      <c r="H6" s="132"/>
      <c r="I6" s="132"/>
      <c r="J6" s="132"/>
      <c r="K6" s="276" t="s">
        <v>53</v>
      </c>
      <c r="L6" s="276"/>
      <c r="M6" s="276"/>
      <c r="N6" s="249">
        <f>SUM(N2:N5)</f>
        <v>0</v>
      </c>
    </row>
    <row r="7" spans="1:17" ht="3.75" customHeight="1" thickBot="1" x14ac:dyDescent="0.25">
      <c r="J7" s="149"/>
      <c r="K7" s="149"/>
      <c r="L7" s="151"/>
      <c r="M7" s="149"/>
      <c r="N7" s="149"/>
    </row>
    <row r="8" spans="1:17" ht="24" customHeight="1" thickBot="1" x14ac:dyDescent="0.3">
      <c r="A8" s="152" t="s">
        <v>0</v>
      </c>
      <c r="B8" s="153"/>
      <c r="C8" s="284" t="str">
        <f>'Allowance Overview'!C2</f>
        <v>School Name/Project Name</v>
      </c>
      <c r="D8" s="285"/>
      <c r="E8" s="285"/>
      <c r="F8" s="289" t="s">
        <v>11</v>
      </c>
      <c r="G8" s="290"/>
      <c r="H8" s="279" t="s">
        <v>37</v>
      </c>
      <c r="I8" s="280"/>
      <c r="J8" s="280"/>
      <c r="K8" s="281"/>
      <c r="L8" s="282"/>
      <c r="M8" s="283"/>
      <c r="N8" s="277" t="s">
        <v>93</v>
      </c>
      <c r="O8" s="278"/>
      <c r="P8" s="302" t="s">
        <v>101</v>
      </c>
      <c r="Q8" s="304" t="s">
        <v>102</v>
      </c>
    </row>
    <row r="9" spans="1:17" s="1" customFormat="1" ht="53.25" customHeight="1" thickBot="1" x14ac:dyDescent="0.25">
      <c r="A9" s="154" t="s">
        <v>1</v>
      </c>
      <c r="B9" s="287" t="s">
        <v>2</v>
      </c>
      <c r="C9" s="288"/>
      <c r="D9" s="288"/>
      <c r="E9" s="288"/>
      <c r="F9" s="155" t="s">
        <v>12</v>
      </c>
      <c r="G9" s="156" t="s">
        <v>13</v>
      </c>
      <c r="H9" s="157" t="s">
        <v>35</v>
      </c>
      <c r="I9" s="158" t="s">
        <v>15</v>
      </c>
      <c r="J9" s="159" t="s">
        <v>34</v>
      </c>
      <c r="K9" s="261"/>
      <c r="L9" s="262" t="s">
        <v>16</v>
      </c>
      <c r="M9" s="159" t="s">
        <v>17</v>
      </c>
      <c r="N9" s="160" t="s">
        <v>5</v>
      </c>
      <c r="O9" s="156" t="s">
        <v>14</v>
      </c>
      <c r="P9" s="303"/>
      <c r="Q9" s="305"/>
    </row>
    <row r="10" spans="1:17" ht="14.25" thickTop="1" thickBot="1" x14ac:dyDescent="0.25">
      <c r="A10" s="161">
        <v>0</v>
      </c>
      <c r="B10" s="16" t="s">
        <v>4</v>
      </c>
      <c r="C10" s="17"/>
      <c r="D10" s="17"/>
      <c r="E10" s="17"/>
      <c r="F10" s="17"/>
      <c r="G10" s="18"/>
      <c r="H10" s="18"/>
      <c r="I10" s="19"/>
      <c r="J10" s="162" t="s">
        <v>3</v>
      </c>
      <c r="K10" s="162"/>
      <c r="L10" s="163"/>
      <c r="M10" s="164" t="s">
        <v>3</v>
      </c>
      <c r="N10" s="204">
        <v>0</v>
      </c>
      <c r="O10" s="18"/>
      <c r="P10" s="254" t="s">
        <v>46</v>
      </c>
      <c r="Q10" s="255" t="s">
        <v>47</v>
      </c>
    </row>
    <row r="11" spans="1:17" x14ac:dyDescent="0.2">
      <c r="A11" s="4">
        <v>1</v>
      </c>
      <c r="B11" s="310"/>
      <c r="C11" s="311"/>
      <c r="D11" s="311"/>
      <c r="E11" s="311"/>
      <c r="F11" s="167"/>
      <c r="G11" s="168"/>
      <c r="H11" s="169"/>
      <c r="I11" s="170">
        <v>0</v>
      </c>
      <c r="J11" s="201">
        <v>0</v>
      </c>
      <c r="K11" s="172"/>
      <c r="L11" s="201">
        <v>0</v>
      </c>
      <c r="M11" s="201">
        <v>0</v>
      </c>
      <c r="N11" s="199">
        <f t="shared" ref="N11:N42" si="0">N10+((I11+J11)+(L11+M11))</f>
        <v>0</v>
      </c>
      <c r="O11" s="183"/>
      <c r="P11" s="83">
        <f t="shared" ref="P11:P42" si="1">(I11+J11+L11+M11)*1</f>
        <v>0</v>
      </c>
      <c r="Q11" s="83">
        <v>0</v>
      </c>
    </row>
    <row r="12" spans="1:17" x14ac:dyDescent="0.2">
      <c r="A12" s="4">
        <v>2</v>
      </c>
      <c r="B12" s="266"/>
      <c r="C12" s="269"/>
      <c r="D12" s="269"/>
      <c r="E12" s="269"/>
      <c r="F12" s="173"/>
      <c r="G12" s="174"/>
      <c r="H12" s="175"/>
      <c r="I12" s="170">
        <v>0</v>
      </c>
      <c r="J12" s="201">
        <v>0</v>
      </c>
      <c r="K12" s="172"/>
      <c r="L12" s="201">
        <v>0</v>
      </c>
      <c r="M12" s="201">
        <v>0</v>
      </c>
      <c r="N12" s="199">
        <f t="shared" si="0"/>
        <v>0</v>
      </c>
      <c r="O12" s="183"/>
      <c r="P12" s="83">
        <f t="shared" si="1"/>
        <v>0</v>
      </c>
      <c r="Q12" s="83">
        <f>P11+Q11</f>
        <v>0</v>
      </c>
    </row>
    <row r="13" spans="1:17" x14ac:dyDescent="0.2">
      <c r="A13" s="4">
        <v>3</v>
      </c>
      <c r="B13" s="266"/>
      <c r="C13" s="269"/>
      <c r="D13" s="269"/>
      <c r="E13" s="269"/>
      <c r="F13" s="173"/>
      <c r="G13" s="174"/>
      <c r="H13" s="175"/>
      <c r="I13" s="170">
        <v>0</v>
      </c>
      <c r="J13" s="201">
        <v>0</v>
      </c>
      <c r="K13" s="172"/>
      <c r="L13" s="201">
        <v>0</v>
      </c>
      <c r="M13" s="201">
        <v>0</v>
      </c>
      <c r="N13" s="199">
        <f t="shared" si="0"/>
        <v>0</v>
      </c>
      <c r="O13" s="183"/>
      <c r="P13" s="83">
        <f t="shared" si="1"/>
        <v>0</v>
      </c>
      <c r="Q13" s="83">
        <f>P12+Q12</f>
        <v>0</v>
      </c>
    </row>
    <row r="14" spans="1:17" x14ac:dyDescent="0.2">
      <c r="A14" s="4">
        <v>4</v>
      </c>
      <c r="B14" s="266"/>
      <c r="C14" s="269"/>
      <c r="D14" s="269"/>
      <c r="E14" s="269"/>
      <c r="F14" s="173"/>
      <c r="G14" s="174"/>
      <c r="H14" s="175"/>
      <c r="I14" s="170">
        <v>0</v>
      </c>
      <c r="J14" s="201">
        <v>0</v>
      </c>
      <c r="K14" s="172"/>
      <c r="L14" s="201">
        <v>0</v>
      </c>
      <c r="M14" s="201">
        <v>0</v>
      </c>
      <c r="N14" s="199">
        <f t="shared" si="0"/>
        <v>0</v>
      </c>
      <c r="O14" s="183"/>
      <c r="P14" s="83">
        <f t="shared" si="1"/>
        <v>0</v>
      </c>
      <c r="Q14" s="83">
        <f t="shared" ref="Q14:Q28" si="2">P13+Q13</f>
        <v>0</v>
      </c>
    </row>
    <row r="15" spans="1:17" x14ac:dyDescent="0.2">
      <c r="A15" s="4">
        <v>5</v>
      </c>
      <c r="B15" s="266"/>
      <c r="C15" s="269"/>
      <c r="D15" s="269"/>
      <c r="E15" s="269"/>
      <c r="F15" s="173"/>
      <c r="G15" s="174"/>
      <c r="H15" s="175"/>
      <c r="I15" s="170">
        <v>0</v>
      </c>
      <c r="J15" s="201">
        <v>0</v>
      </c>
      <c r="K15" s="172"/>
      <c r="L15" s="201">
        <v>0</v>
      </c>
      <c r="M15" s="201">
        <v>0</v>
      </c>
      <c r="N15" s="199">
        <f t="shared" si="0"/>
        <v>0</v>
      </c>
      <c r="O15" s="183"/>
      <c r="P15" s="83">
        <f t="shared" si="1"/>
        <v>0</v>
      </c>
      <c r="Q15" s="83">
        <f t="shared" si="2"/>
        <v>0</v>
      </c>
    </row>
    <row r="16" spans="1:17" x14ac:dyDescent="0.2">
      <c r="A16" s="4">
        <v>6</v>
      </c>
      <c r="B16" s="266"/>
      <c r="C16" s="269"/>
      <c r="D16" s="269"/>
      <c r="E16" s="269"/>
      <c r="F16" s="173"/>
      <c r="G16" s="174"/>
      <c r="H16" s="175"/>
      <c r="I16" s="170">
        <v>0</v>
      </c>
      <c r="J16" s="201">
        <v>0</v>
      </c>
      <c r="K16" s="172"/>
      <c r="L16" s="201">
        <v>0</v>
      </c>
      <c r="M16" s="201">
        <v>0</v>
      </c>
      <c r="N16" s="199">
        <f t="shared" si="0"/>
        <v>0</v>
      </c>
      <c r="O16" s="183"/>
      <c r="P16" s="83">
        <f t="shared" si="1"/>
        <v>0</v>
      </c>
      <c r="Q16" s="83">
        <f t="shared" si="2"/>
        <v>0</v>
      </c>
    </row>
    <row r="17" spans="1:17" x14ac:dyDescent="0.2">
      <c r="A17" s="4">
        <v>7</v>
      </c>
      <c r="B17" s="266"/>
      <c r="C17" s="269"/>
      <c r="D17" s="269"/>
      <c r="E17" s="269"/>
      <c r="F17" s="173"/>
      <c r="G17" s="174"/>
      <c r="H17" s="175"/>
      <c r="I17" s="170">
        <v>0</v>
      </c>
      <c r="J17" s="201">
        <v>0</v>
      </c>
      <c r="K17" s="172"/>
      <c r="L17" s="201">
        <v>0</v>
      </c>
      <c r="M17" s="201">
        <v>0</v>
      </c>
      <c r="N17" s="199">
        <f t="shared" si="0"/>
        <v>0</v>
      </c>
      <c r="O17" s="183"/>
      <c r="P17" s="83">
        <f t="shared" si="1"/>
        <v>0</v>
      </c>
      <c r="Q17" s="83">
        <f t="shared" si="2"/>
        <v>0</v>
      </c>
    </row>
    <row r="18" spans="1:17" x14ac:dyDescent="0.2">
      <c r="A18" s="4">
        <v>8</v>
      </c>
      <c r="B18" s="266"/>
      <c r="C18" s="269"/>
      <c r="D18" s="269"/>
      <c r="E18" s="269"/>
      <c r="F18" s="173"/>
      <c r="G18" s="174"/>
      <c r="H18" s="175"/>
      <c r="I18" s="170">
        <v>0</v>
      </c>
      <c r="J18" s="201">
        <v>0</v>
      </c>
      <c r="K18" s="172"/>
      <c r="L18" s="201">
        <v>0</v>
      </c>
      <c r="M18" s="201">
        <v>0</v>
      </c>
      <c r="N18" s="199">
        <f t="shared" si="0"/>
        <v>0</v>
      </c>
      <c r="O18" s="183"/>
      <c r="P18" s="83">
        <f t="shared" si="1"/>
        <v>0</v>
      </c>
      <c r="Q18" s="83">
        <f t="shared" si="2"/>
        <v>0</v>
      </c>
    </row>
    <row r="19" spans="1:17" ht="12.75" customHeight="1" x14ac:dyDescent="0.2">
      <c r="A19" s="4">
        <v>9</v>
      </c>
      <c r="B19" s="266"/>
      <c r="C19" s="269"/>
      <c r="D19" s="269"/>
      <c r="E19" s="270"/>
      <c r="F19" s="173"/>
      <c r="G19" s="174"/>
      <c r="H19" s="175"/>
      <c r="I19" s="170">
        <v>0</v>
      </c>
      <c r="J19" s="201">
        <v>0</v>
      </c>
      <c r="K19" s="172"/>
      <c r="L19" s="201">
        <v>0</v>
      </c>
      <c r="M19" s="201">
        <v>0</v>
      </c>
      <c r="N19" s="199">
        <f t="shared" si="0"/>
        <v>0</v>
      </c>
      <c r="O19" s="183"/>
      <c r="P19" s="83">
        <f t="shared" si="1"/>
        <v>0</v>
      </c>
      <c r="Q19" s="83">
        <f t="shared" si="2"/>
        <v>0</v>
      </c>
    </row>
    <row r="20" spans="1:17" x14ac:dyDescent="0.2">
      <c r="A20" s="4">
        <v>10</v>
      </c>
      <c r="B20" s="266"/>
      <c r="C20" s="269"/>
      <c r="D20" s="269"/>
      <c r="E20" s="270"/>
      <c r="F20" s="173"/>
      <c r="G20" s="174"/>
      <c r="H20" s="175"/>
      <c r="I20" s="170">
        <v>0</v>
      </c>
      <c r="J20" s="201">
        <v>0</v>
      </c>
      <c r="K20" s="172"/>
      <c r="L20" s="201">
        <v>0</v>
      </c>
      <c r="M20" s="201">
        <v>0</v>
      </c>
      <c r="N20" s="199">
        <f t="shared" si="0"/>
        <v>0</v>
      </c>
      <c r="O20" s="183"/>
      <c r="P20" s="83">
        <f t="shared" si="1"/>
        <v>0</v>
      </c>
      <c r="Q20" s="83">
        <f t="shared" si="2"/>
        <v>0</v>
      </c>
    </row>
    <row r="21" spans="1:17" s="84" customFormat="1" x14ac:dyDescent="0.2">
      <c r="A21" s="89">
        <v>11</v>
      </c>
      <c r="B21" s="263"/>
      <c r="C21" s="309"/>
      <c r="D21" s="309"/>
      <c r="E21" s="309"/>
      <c r="F21" s="176"/>
      <c r="G21" s="177"/>
      <c r="H21" s="178"/>
      <c r="I21" s="179">
        <v>0</v>
      </c>
      <c r="J21" s="200">
        <v>0</v>
      </c>
      <c r="K21" s="180"/>
      <c r="L21" s="200">
        <v>0</v>
      </c>
      <c r="M21" s="200">
        <v>0</v>
      </c>
      <c r="N21" s="199">
        <f t="shared" si="0"/>
        <v>0</v>
      </c>
      <c r="O21" s="183"/>
      <c r="P21" s="83">
        <f t="shared" si="1"/>
        <v>0</v>
      </c>
      <c r="Q21" s="83">
        <f t="shared" si="2"/>
        <v>0</v>
      </c>
    </row>
    <row r="22" spans="1:17" x14ac:dyDescent="0.2">
      <c r="A22" s="4">
        <v>12</v>
      </c>
      <c r="B22" s="266"/>
      <c r="C22" s="269"/>
      <c r="D22" s="269"/>
      <c r="E22" s="269"/>
      <c r="F22" s="173"/>
      <c r="G22" s="174"/>
      <c r="H22" s="175"/>
      <c r="I22" s="170">
        <v>0</v>
      </c>
      <c r="J22" s="202">
        <v>0</v>
      </c>
      <c r="K22" s="181"/>
      <c r="L22" s="202">
        <v>0</v>
      </c>
      <c r="M22" s="202">
        <v>0</v>
      </c>
      <c r="N22" s="199">
        <f t="shared" si="0"/>
        <v>0</v>
      </c>
      <c r="O22" s="183"/>
      <c r="P22" s="83">
        <f t="shared" si="1"/>
        <v>0</v>
      </c>
      <c r="Q22" s="83">
        <f t="shared" si="2"/>
        <v>0</v>
      </c>
    </row>
    <row r="23" spans="1:17" x14ac:dyDescent="0.2">
      <c r="A23" s="165">
        <v>13</v>
      </c>
      <c r="B23" s="266"/>
      <c r="C23" s="269"/>
      <c r="D23" s="269"/>
      <c r="E23" s="269"/>
      <c r="F23" s="173"/>
      <c r="G23" s="174"/>
      <c r="H23" s="175"/>
      <c r="I23" s="170">
        <v>0</v>
      </c>
      <c r="J23" s="202">
        <v>0</v>
      </c>
      <c r="K23" s="181"/>
      <c r="L23" s="202">
        <v>0</v>
      </c>
      <c r="M23" s="202">
        <v>0</v>
      </c>
      <c r="N23" s="199">
        <f t="shared" si="0"/>
        <v>0</v>
      </c>
      <c r="O23" s="183"/>
      <c r="P23" s="83">
        <f t="shared" si="1"/>
        <v>0</v>
      </c>
      <c r="Q23" s="83">
        <f t="shared" si="2"/>
        <v>0</v>
      </c>
    </row>
    <row r="24" spans="1:17" s="84" customFormat="1" x14ac:dyDescent="0.2">
      <c r="A24" s="89">
        <v>14</v>
      </c>
      <c r="B24" s="263"/>
      <c r="C24" s="309"/>
      <c r="D24" s="309"/>
      <c r="E24" s="309"/>
      <c r="F24" s="176"/>
      <c r="G24" s="177"/>
      <c r="H24" s="178"/>
      <c r="I24" s="179">
        <v>0</v>
      </c>
      <c r="J24" s="200">
        <v>0</v>
      </c>
      <c r="K24" s="180"/>
      <c r="L24" s="200">
        <v>0</v>
      </c>
      <c r="M24" s="200">
        <v>0</v>
      </c>
      <c r="N24" s="199">
        <f t="shared" si="0"/>
        <v>0</v>
      </c>
      <c r="O24" s="184"/>
      <c r="P24" s="83">
        <f t="shared" si="1"/>
        <v>0</v>
      </c>
      <c r="Q24" s="83">
        <f t="shared" si="2"/>
        <v>0</v>
      </c>
    </row>
    <row r="25" spans="1:17" s="84" customFormat="1" x14ac:dyDescent="0.2">
      <c r="A25" s="89">
        <v>15</v>
      </c>
      <c r="B25" s="263"/>
      <c r="C25" s="264"/>
      <c r="D25" s="264"/>
      <c r="E25" s="265"/>
      <c r="F25" s="176"/>
      <c r="G25" s="177"/>
      <c r="H25" s="178"/>
      <c r="I25" s="179">
        <v>0</v>
      </c>
      <c r="J25" s="200">
        <v>0</v>
      </c>
      <c r="K25" s="180"/>
      <c r="L25" s="200">
        <v>0</v>
      </c>
      <c r="M25" s="200">
        <v>0</v>
      </c>
      <c r="N25" s="199">
        <f t="shared" si="0"/>
        <v>0</v>
      </c>
      <c r="O25" s="184"/>
      <c r="P25" s="83">
        <f t="shared" si="1"/>
        <v>0</v>
      </c>
      <c r="Q25" s="83">
        <f t="shared" si="2"/>
        <v>0</v>
      </c>
    </row>
    <row r="26" spans="1:17" ht="12.75" customHeight="1" x14ac:dyDescent="0.2">
      <c r="A26" s="89">
        <v>16</v>
      </c>
      <c r="B26" s="266"/>
      <c r="C26" s="269"/>
      <c r="D26" s="269"/>
      <c r="E26" s="269"/>
      <c r="F26" s="173"/>
      <c r="G26" s="174"/>
      <c r="H26" s="175"/>
      <c r="I26" s="170">
        <v>0</v>
      </c>
      <c r="J26" s="201">
        <v>0</v>
      </c>
      <c r="K26" s="172"/>
      <c r="L26" s="202">
        <v>0</v>
      </c>
      <c r="M26" s="202">
        <v>0</v>
      </c>
      <c r="N26" s="199">
        <f t="shared" si="0"/>
        <v>0</v>
      </c>
      <c r="O26" s="183"/>
      <c r="P26" s="83">
        <f t="shared" si="1"/>
        <v>0</v>
      </c>
      <c r="Q26" s="83">
        <f t="shared" si="2"/>
        <v>0</v>
      </c>
    </row>
    <row r="27" spans="1:17" ht="12.75" customHeight="1" x14ac:dyDescent="0.2">
      <c r="A27" s="89">
        <v>17</v>
      </c>
      <c r="B27" s="266"/>
      <c r="C27" s="269"/>
      <c r="D27" s="269"/>
      <c r="E27" s="269"/>
      <c r="F27" s="173"/>
      <c r="G27" s="174"/>
      <c r="H27" s="175"/>
      <c r="I27" s="170">
        <v>0</v>
      </c>
      <c r="J27" s="201">
        <v>0</v>
      </c>
      <c r="K27" s="172"/>
      <c r="L27" s="202">
        <v>0</v>
      </c>
      <c r="M27" s="202">
        <v>0</v>
      </c>
      <c r="N27" s="199">
        <f t="shared" si="0"/>
        <v>0</v>
      </c>
      <c r="O27" s="183"/>
      <c r="P27" s="83">
        <f t="shared" si="1"/>
        <v>0</v>
      </c>
      <c r="Q27" s="83">
        <f t="shared" si="2"/>
        <v>0</v>
      </c>
    </row>
    <row r="28" spans="1:17" x14ac:dyDescent="0.2">
      <c r="A28" s="89">
        <v>18</v>
      </c>
      <c r="B28" s="266"/>
      <c r="C28" s="267"/>
      <c r="D28" s="267"/>
      <c r="E28" s="268"/>
      <c r="F28" s="173"/>
      <c r="G28" s="174"/>
      <c r="H28" s="175"/>
      <c r="I28" s="182">
        <v>0</v>
      </c>
      <c r="J28" s="203">
        <v>0</v>
      </c>
      <c r="K28" s="180"/>
      <c r="L28" s="202">
        <v>0</v>
      </c>
      <c r="M28" s="202">
        <v>0</v>
      </c>
      <c r="N28" s="199">
        <f t="shared" si="0"/>
        <v>0</v>
      </c>
      <c r="O28" s="183"/>
      <c r="P28" s="83">
        <f t="shared" si="1"/>
        <v>0</v>
      </c>
      <c r="Q28" s="83">
        <f t="shared" si="2"/>
        <v>0</v>
      </c>
    </row>
    <row r="29" spans="1:17" ht="12.75" customHeight="1" x14ac:dyDescent="0.2">
      <c r="A29" s="89">
        <v>19</v>
      </c>
      <c r="B29" s="266"/>
      <c r="C29" s="269"/>
      <c r="D29" s="269"/>
      <c r="E29" s="269"/>
      <c r="F29" s="173"/>
      <c r="G29" s="174"/>
      <c r="H29" s="175"/>
      <c r="I29" s="170">
        <v>0</v>
      </c>
      <c r="J29" s="201">
        <v>0</v>
      </c>
      <c r="K29" s="172"/>
      <c r="L29" s="202">
        <v>0</v>
      </c>
      <c r="M29" s="202">
        <v>0</v>
      </c>
      <c r="N29" s="199">
        <f t="shared" si="0"/>
        <v>0</v>
      </c>
      <c r="O29" s="183"/>
      <c r="P29" s="83">
        <f t="shared" si="1"/>
        <v>0</v>
      </c>
      <c r="Q29" s="83">
        <f t="shared" ref="Q29:Q54" si="3">P28+Q28</f>
        <v>0</v>
      </c>
    </row>
    <row r="30" spans="1:17" ht="12.75" customHeight="1" x14ac:dyDescent="0.2">
      <c r="A30" s="89">
        <v>20</v>
      </c>
      <c r="B30" s="266"/>
      <c r="C30" s="269"/>
      <c r="D30" s="269"/>
      <c r="E30" s="269"/>
      <c r="F30" s="173"/>
      <c r="G30" s="174"/>
      <c r="H30" s="175"/>
      <c r="I30" s="170">
        <v>0</v>
      </c>
      <c r="J30" s="201">
        <v>0</v>
      </c>
      <c r="K30" s="172"/>
      <c r="L30" s="202">
        <v>0</v>
      </c>
      <c r="M30" s="202">
        <v>0</v>
      </c>
      <c r="N30" s="199">
        <f t="shared" si="0"/>
        <v>0</v>
      </c>
      <c r="O30" s="183"/>
      <c r="P30" s="83">
        <f t="shared" si="1"/>
        <v>0</v>
      </c>
      <c r="Q30" s="83">
        <f t="shared" si="3"/>
        <v>0</v>
      </c>
    </row>
    <row r="31" spans="1:17" ht="12.75" customHeight="1" x14ac:dyDescent="0.2">
      <c r="A31" s="89">
        <v>21</v>
      </c>
      <c r="B31" s="266"/>
      <c r="C31" s="269"/>
      <c r="D31" s="269"/>
      <c r="E31" s="269"/>
      <c r="F31" s="176"/>
      <c r="G31" s="177"/>
      <c r="H31" s="175"/>
      <c r="I31" s="179">
        <v>0</v>
      </c>
      <c r="J31" s="201">
        <v>0</v>
      </c>
      <c r="K31" s="180"/>
      <c r="L31" s="202">
        <v>0</v>
      </c>
      <c r="M31" s="202">
        <v>0</v>
      </c>
      <c r="N31" s="199">
        <f t="shared" si="0"/>
        <v>0</v>
      </c>
      <c r="O31" s="183"/>
      <c r="P31" s="83">
        <f t="shared" si="1"/>
        <v>0</v>
      </c>
      <c r="Q31" s="83">
        <f t="shared" si="3"/>
        <v>0</v>
      </c>
    </row>
    <row r="32" spans="1:17" ht="12.75" customHeight="1" x14ac:dyDescent="0.2">
      <c r="A32" s="89">
        <v>22</v>
      </c>
      <c r="B32" s="266"/>
      <c r="C32" s="269"/>
      <c r="D32" s="269"/>
      <c r="E32" s="269"/>
      <c r="F32" s="176"/>
      <c r="G32" s="177"/>
      <c r="H32" s="175"/>
      <c r="I32" s="179">
        <v>0</v>
      </c>
      <c r="J32" s="200">
        <v>0</v>
      </c>
      <c r="K32" s="180"/>
      <c r="L32" s="202">
        <v>0</v>
      </c>
      <c r="M32" s="202">
        <v>0</v>
      </c>
      <c r="N32" s="199">
        <f t="shared" si="0"/>
        <v>0</v>
      </c>
      <c r="O32" s="183"/>
      <c r="P32" s="83">
        <f t="shared" si="1"/>
        <v>0</v>
      </c>
      <c r="Q32" s="83">
        <f t="shared" si="3"/>
        <v>0</v>
      </c>
    </row>
    <row r="33" spans="1:19" ht="12.75" customHeight="1" x14ac:dyDescent="0.2">
      <c r="A33" s="89">
        <v>23</v>
      </c>
      <c r="B33" s="266"/>
      <c r="C33" s="269"/>
      <c r="D33" s="269"/>
      <c r="E33" s="269"/>
      <c r="F33" s="173"/>
      <c r="G33" s="174"/>
      <c r="H33" s="175"/>
      <c r="I33" s="179">
        <v>0</v>
      </c>
      <c r="J33" s="200">
        <v>0</v>
      </c>
      <c r="K33" s="180"/>
      <c r="L33" s="202">
        <v>0</v>
      </c>
      <c r="M33" s="202">
        <v>0</v>
      </c>
      <c r="N33" s="199">
        <f t="shared" si="0"/>
        <v>0</v>
      </c>
      <c r="O33" s="183"/>
      <c r="P33" s="83">
        <f t="shared" si="1"/>
        <v>0</v>
      </c>
      <c r="Q33" s="83">
        <f t="shared" si="3"/>
        <v>0</v>
      </c>
    </row>
    <row r="34" spans="1:19" ht="12.75" customHeight="1" x14ac:dyDescent="0.2">
      <c r="A34" s="89">
        <v>24</v>
      </c>
      <c r="B34" s="266"/>
      <c r="C34" s="269"/>
      <c r="D34" s="269"/>
      <c r="E34" s="269"/>
      <c r="F34" s="174"/>
      <c r="G34" s="174"/>
      <c r="H34" s="175"/>
      <c r="I34" s="179">
        <v>0</v>
      </c>
      <c r="J34" s="200">
        <v>0</v>
      </c>
      <c r="K34" s="180"/>
      <c r="L34" s="202">
        <v>0</v>
      </c>
      <c r="M34" s="202">
        <v>0</v>
      </c>
      <c r="N34" s="199">
        <f t="shared" si="0"/>
        <v>0</v>
      </c>
      <c r="O34" s="183"/>
      <c r="P34" s="83">
        <f t="shared" si="1"/>
        <v>0</v>
      </c>
      <c r="Q34" s="83">
        <f t="shared" si="3"/>
        <v>0</v>
      </c>
    </row>
    <row r="35" spans="1:19" ht="12.75" customHeight="1" x14ac:dyDescent="0.2">
      <c r="A35" s="89">
        <v>25</v>
      </c>
      <c r="B35" s="266"/>
      <c r="C35" s="269"/>
      <c r="D35" s="269"/>
      <c r="E35" s="269"/>
      <c r="F35" s="173"/>
      <c r="G35" s="174"/>
      <c r="H35" s="175"/>
      <c r="I35" s="179">
        <v>0</v>
      </c>
      <c r="J35" s="200">
        <v>0</v>
      </c>
      <c r="K35" s="180"/>
      <c r="L35" s="202">
        <v>0</v>
      </c>
      <c r="M35" s="202">
        <v>0</v>
      </c>
      <c r="N35" s="199">
        <f t="shared" si="0"/>
        <v>0</v>
      </c>
      <c r="O35" s="183"/>
      <c r="P35" s="83">
        <f t="shared" si="1"/>
        <v>0</v>
      </c>
      <c r="Q35" s="83">
        <f t="shared" si="3"/>
        <v>0</v>
      </c>
    </row>
    <row r="36" spans="1:19" x14ac:dyDescent="0.2">
      <c r="A36" s="89">
        <v>26</v>
      </c>
      <c r="B36" s="266"/>
      <c r="C36" s="269"/>
      <c r="D36" s="269"/>
      <c r="E36" s="269"/>
      <c r="F36" s="173"/>
      <c r="G36" s="174"/>
      <c r="H36" s="175"/>
      <c r="I36" s="179">
        <v>0</v>
      </c>
      <c r="J36" s="200">
        <v>0</v>
      </c>
      <c r="K36" s="180"/>
      <c r="L36" s="202">
        <v>0</v>
      </c>
      <c r="M36" s="202">
        <v>0</v>
      </c>
      <c r="N36" s="199">
        <f t="shared" si="0"/>
        <v>0</v>
      </c>
      <c r="O36" s="183"/>
      <c r="P36" s="83">
        <f t="shared" si="1"/>
        <v>0</v>
      </c>
      <c r="Q36" s="83">
        <f t="shared" si="3"/>
        <v>0</v>
      </c>
    </row>
    <row r="37" spans="1:19" x14ac:dyDescent="0.2">
      <c r="A37" s="89">
        <v>27</v>
      </c>
      <c r="B37" s="266"/>
      <c r="C37" s="269"/>
      <c r="D37" s="269"/>
      <c r="E37" s="269"/>
      <c r="F37" s="173"/>
      <c r="G37" s="174"/>
      <c r="H37" s="175"/>
      <c r="I37" s="179">
        <v>0</v>
      </c>
      <c r="J37" s="200">
        <v>0</v>
      </c>
      <c r="K37" s="180"/>
      <c r="L37" s="202">
        <v>0</v>
      </c>
      <c r="M37" s="202">
        <v>0</v>
      </c>
      <c r="N37" s="199">
        <f t="shared" si="0"/>
        <v>0</v>
      </c>
      <c r="O37" s="183"/>
      <c r="P37" s="83">
        <f t="shared" si="1"/>
        <v>0</v>
      </c>
      <c r="Q37" s="83">
        <f t="shared" si="3"/>
        <v>0</v>
      </c>
      <c r="S37" s="85"/>
    </row>
    <row r="38" spans="1:19" x14ac:dyDescent="0.2">
      <c r="A38" s="89">
        <v>28</v>
      </c>
      <c r="B38" s="266"/>
      <c r="C38" s="269"/>
      <c r="D38" s="269"/>
      <c r="E38" s="269"/>
      <c r="F38" s="173"/>
      <c r="G38" s="174"/>
      <c r="H38" s="175"/>
      <c r="I38" s="179">
        <v>0</v>
      </c>
      <c r="J38" s="200">
        <v>0</v>
      </c>
      <c r="K38" s="172"/>
      <c r="L38" s="201">
        <v>0</v>
      </c>
      <c r="M38" s="201">
        <v>0</v>
      </c>
      <c r="N38" s="199">
        <f t="shared" si="0"/>
        <v>0</v>
      </c>
      <c r="O38" s="183"/>
      <c r="P38" s="83">
        <f t="shared" si="1"/>
        <v>0</v>
      </c>
      <c r="Q38" s="83">
        <f t="shared" si="3"/>
        <v>0</v>
      </c>
      <c r="S38" s="85"/>
    </row>
    <row r="39" spans="1:19" x14ac:dyDescent="0.2">
      <c r="A39" s="89">
        <v>29</v>
      </c>
      <c r="B39" s="266"/>
      <c r="C39" s="269"/>
      <c r="D39" s="269"/>
      <c r="E39" s="269"/>
      <c r="F39" s="173"/>
      <c r="G39" s="174"/>
      <c r="H39" s="175"/>
      <c r="I39" s="179">
        <v>0</v>
      </c>
      <c r="J39" s="200">
        <v>0</v>
      </c>
      <c r="K39" s="172"/>
      <c r="L39" s="201">
        <v>0</v>
      </c>
      <c r="M39" s="201">
        <v>0</v>
      </c>
      <c r="N39" s="199">
        <f t="shared" si="0"/>
        <v>0</v>
      </c>
      <c r="O39" s="183"/>
      <c r="P39" s="83">
        <f t="shared" si="1"/>
        <v>0</v>
      </c>
      <c r="Q39" s="83">
        <f>P38+Q38</f>
        <v>0</v>
      </c>
      <c r="S39" s="85"/>
    </row>
    <row r="40" spans="1:19" x14ac:dyDescent="0.2">
      <c r="A40" s="89">
        <v>30</v>
      </c>
      <c r="B40" s="306"/>
      <c r="C40" s="307"/>
      <c r="D40" s="307"/>
      <c r="E40" s="308"/>
      <c r="F40" s="173"/>
      <c r="G40" s="174"/>
      <c r="H40" s="175"/>
      <c r="I40" s="179">
        <v>0</v>
      </c>
      <c r="J40" s="200">
        <v>0</v>
      </c>
      <c r="K40" s="172"/>
      <c r="L40" s="201">
        <v>0</v>
      </c>
      <c r="M40" s="201">
        <v>0</v>
      </c>
      <c r="N40" s="199">
        <f t="shared" si="0"/>
        <v>0</v>
      </c>
      <c r="O40" s="183"/>
      <c r="P40" s="83">
        <f t="shared" si="1"/>
        <v>0</v>
      </c>
      <c r="Q40" s="83">
        <f t="shared" si="3"/>
        <v>0</v>
      </c>
    </row>
    <row r="41" spans="1:19" x14ac:dyDescent="0.2">
      <c r="A41" s="89">
        <v>31</v>
      </c>
      <c r="B41" s="266"/>
      <c r="C41" s="269"/>
      <c r="D41" s="269"/>
      <c r="E41" s="270"/>
      <c r="F41" s="173"/>
      <c r="G41" s="174"/>
      <c r="H41" s="175"/>
      <c r="I41" s="179">
        <v>0</v>
      </c>
      <c r="J41" s="200">
        <v>0</v>
      </c>
      <c r="K41" s="172"/>
      <c r="L41" s="201">
        <v>0</v>
      </c>
      <c r="M41" s="201">
        <v>0</v>
      </c>
      <c r="N41" s="199">
        <f t="shared" si="0"/>
        <v>0</v>
      </c>
      <c r="O41" s="183"/>
      <c r="P41" s="83">
        <f t="shared" si="1"/>
        <v>0</v>
      </c>
      <c r="Q41" s="83">
        <f t="shared" si="3"/>
        <v>0</v>
      </c>
    </row>
    <row r="42" spans="1:19" x14ac:dyDescent="0.2">
      <c r="A42" s="89">
        <v>32</v>
      </c>
      <c r="B42" s="266"/>
      <c r="C42" s="269"/>
      <c r="D42" s="269"/>
      <c r="E42" s="270"/>
      <c r="F42" s="173"/>
      <c r="G42" s="174"/>
      <c r="H42" s="175"/>
      <c r="I42" s="179">
        <v>0</v>
      </c>
      <c r="J42" s="200">
        <v>0</v>
      </c>
      <c r="K42" s="172"/>
      <c r="L42" s="201">
        <v>0</v>
      </c>
      <c r="M42" s="201">
        <v>0</v>
      </c>
      <c r="N42" s="199">
        <f t="shared" si="0"/>
        <v>0</v>
      </c>
      <c r="O42" s="183"/>
      <c r="P42" s="83">
        <f t="shared" si="1"/>
        <v>0</v>
      </c>
      <c r="Q42" s="83">
        <f t="shared" si="3"/>
        <v>0</v>
      </c>
    </row>
    <row r="43" spans="1:19" ht="12.75" customHeight="1" x14ac:dyDescent="0.2">
      <c r="A43" s="89">
        <v>33</v>
      </c>
      <c r="B43" s="266"/>
      <c r="C43" s="269"/>
      <c r="D43" s="269"/>
      <c r="E43" s="270"/>
      <c r="F43" s="173"/>
      <c r="G43" s="174"/>
      <c r="H43" s="175"/>
      <c r="I43" s="179">
        <v>0</v>
      </c>
      <c r="J43" s="179">
        <v>0</v>
      </c>
      <c r="K43" s="172"/>
      <c r="L43" s="201">
        <v>0</v>
      </c>
      <c r="M43" s="201">
        <v>0</v>
      </c>
      <c r="N43" s="199">
        <f t="shared" ref="N43:N74" si="4">N42+((I43+J43)+(L43+M43))</f>
        <v>0</v>
      </c>
      <c r="O43" s="183"/>
      <c r="P43" s="83">
        <f t="shared" ref="P43:P74" si="5">(I43+J43+L43+M43)*1</f>
        <v>0</v>
      </c>
      <c r="Q43" s="83">
        <f>P42+Q42</f>
        <v>0</v>
      </c>
    </row>
    <row r="44" spans="1:19" ht="12.75" customHeight="1" x14ac:dyDescent="0.2">
      <c r="A44" s="89">
        <v>34</v>
      </c>
      <c r="B44" s="266"/>
      <c r="C44" s="269"/>
      <c r="D44" s="269"/>
      <c r="E44" s="269"/>
      <c r="F44" s="173"/>
      <c r="G44" s="174"/>
      <c r="H44" s="175"/>
      <c r="I44" s="179">
        <v>0</v>
      </c>
      <c r="J44" s="179">
        <v>0</v>
      </c>
      <c r="K44" s="172"/>
      <c r="L44" s="201">
        <v>0</v>
      </c>
      <c r="M44" s="201">
        <v>0</v>
      </c>
      <c r="N44" s="199">
        <f t="shared" si="4"/>
        <v>0</v>
      </c>
      <c r="O44" s="183"/>
      <c r="P44" s="83">
        <f t="shared" si="5"/>
        <v>0</v>
      </c>
      <c r="Q44" s="83">
        <f>P43+Q43</f>
        <v>0</v>
      </c>
    </row>
    <row r="45" spans="1:19" ht="25.15" customHeight="1" x14ac:dyDescent="0.2">
      <c r="A45" s="89">
        <v>35</v>
      </c>
      <c r="B45" s="266"/>
      <c r="C45" s="269"/>
      <c r="D45" s="269"/>
      <c r="E45" s="269"/>
      <c r="F45" s="173"/>
      <c r="G45" s="174"/>
      <c r="H45" s="175"/>
      <c r="I45" s="179">
        <v>0</v>
      </c>
      <c r="J45" s="200">
        <v>0</v>
      </c>
      <c r="K45" s="172"/>
      <c r="L45" s="201">
        <v>0</v>
      </c>
      <c r="M45" s="201">
        <v>0</v>
      </c>
      <c r="N45" s="199">
        <f t="shared" si="4"/>
        <v>0</v>
      </c>
      <c r="O45" s="183"/>
      <c r="P45" s="83">
        <f t="shared" si="5"/>
        <v>0</v>
      </c>
      <c r="Q45" s="83">
        <f t="shared" si="3"/>
        <v>0</v>
      </c>
    </row>
    <row r="46" spans="1:19" ht="28.9" customHeight="1" x14ac:dyDescent="0.2">
      <c r="A46" s="89">
        <v>36</v>
      </c>
      <c r="B46" s="266"/>
      <c r="C46" s="267"/>
      <c r="D46" s="267"/>
      <c r="E46" s="268"/>
      <c r="F46" s="173"/>
      <c r="G46" s="174"/>
      <c r="H46" s="175"/>
      <c r="I46" s="179">
        <v>0</v>
      </c>
      <c r="J46" s="179">
        <v>0</v>
      </c>
      <c r="K46" s="172"/>
      <c r="L46" s="201">
        <v>0</v>
      </c>
      <c r="M46" s="201">
        <v>0</v>
      </c>
      <c r="N46" s="198">
        <f t="shared" si="4"/>
        <v>0</v>
      </c>
      <c r="O46" s="183"/>
      <c r="P46" s="83">
        <f t="shared" si="5"/>
        <v>0</v>
      </c>
      <c r="Q46" s="83">
        <f t="shared" si="3"/>
        <v>0</v>
      </c>
    </row>
    <row r="47" spans="1:19" ht="12.75" customHeight="1" x14ac:dyDescent="0.2">
      <c r="A47" s="89">
        <v>37</v>
      </c>
      <c r="B47" s="266"/>
      <c r="C47" s="269"/>
      <c r="D47" s="269"/>
      <c r="E47" s="269"/>
      <c r="F47" s="173"/>
      <c r="G47" s="174"/>
      <c r="H47" s="171"/>
      <c r="I47" s="179">
        <v>0</v>
      </c>
      <c r="J47" s="200">
        <v>0</v>
      </c>
      <c r="K47" s="172"/>
      <c r="L47" s="201">
        <v>0</v>
      </c>
      <c r="M47" s="201">
        <v>0</v>
      </c>
      <c r="N47" s="198">
        <f t="shared" si="4"/>
        <v>0</v>
      </c>
      <c r="O47" s="183"/>
      <c r="P47" s="83">
        <f t="shared" si="5"/>
        <v>0</v>
      </c>
      <c r="Q47" s="83">
        <f t="shared" si="3"/>
        <v>0</v>
      </c>
    </row>
    <row r="48" spans="1:19" ht="12.75" customHeight="1" x14ac:dyDescent="0.2">
      <c r="A48" s="89">
        <v>38</v>
      </c>
      <c r="B48" s="266"/>
      <c r="C48" s="269"/>
      <c r="D48" s="269"/>
      <c r="E48" s="269"/>
      <c r="F48" s="173"/>
      <c r="G48" s="174"/>
      <c r="H48" s="171"/>
      <c r="I48" s="179">
        <v>0</v>
      </c>
      <c r="J48" s="200">
        <v>0</v>
      </c>
      <c r="K48" s="172"/>
      <c r="L48" s="201">
        <v>0</v>
      </c>
      <c r="M48" s="201">
        <v>0</v>
      </c>
      <c r="N48" s="198">
        <f t="shared" si="4"/>
        <v>0</v>
      </c>
      <c r="O48" s="183"/>
      <c r="P48" s="83">
        <f t="shared" si="5"/>
        <v>0</v>
      </c>
      <c r="Q48" s="83">
        <f t="shared" si="3"/>
        <v>0</v>
      </c>
    </row>
    <row r="49" spans="1:17" x14ac:dyDescent="0.2">
      <c r="A49" s="89">
        <v>39</v>
      </c>
      <c r="B49" s="266"/>
      <c r="C49" s="269"/>
      <c r="D49" s="269"/>
      <c r="E49" s="269"/>
      <c r="F49" s="171"/>
      <c r="G49" s="171"/>
      <c r="H49" s="171"/>
      <c r="I49" s="179">
        <v>0</v>
      </c>
      <c r="J49" s="200">
        <v>0</v>
      </c>
      <c r="K49" s="172"/>
      <c r="L49" s="201">
        <v>0</v>
      </c>
      <c r="M49" s="201">
        <v>0</v>
      </c>
      <c r="N49" s="198">
        <f t="shared" si="4"/>
        <v>0</v>
      </c>
      <c r="O49" s="183"/>
      <c r="P49" s="83">
        <f t="shared" si="5"/>
        <v>0</v>
      </c>
      <c r="Q49" s="83">
        <f t="shared" si="3"/>
        <v>0</v>
      </c>
    </row>
    <row r="50" spans="1:17" x14ac:dyDescent="0.2">
      <c r="A50" s="89">
        <v>40</v>
      </c>
      <c r="B50" s="266"/>
      <c r="C50" s="269"/>
      <c r="D50" s="269"/>
      <c r="E50" s="269"/>
      <c r="F50" s="171"/>
      <c r="G50" s="171"/>
      <c r="H50" s="171"/>
      <c r="I50" s="179">
        <v>0</v>
      </c>
      <c r="J50" s="200">
        <v>0</v>
      </c>
      <c r="K50" s="172"/>
      <c r="L50" s="201">
        <v>0</v>
      </c>
      <c r="M50" s="201">
        <v>0</v>
      </c>
      <c r="N50" s="198">
        <f t="shared" si="4"/>
        <v>0</v>
      </c>
      <c r="O50" s="183"/>
      <c r="P50" s="83">
        <f t="shared" si="5"/>
        <v>0</v>
      </c>
      <c r="Q50" s="83">
        <f t="shared" si="3"/>
        <v>0</v>
      </c>
    </row>
    <row r="51" spans="1:17" x14ac:dyDescent="0.2">
      <c r="A51" s="89">
        <v>41</v>
      </c>
      <c r="B51" s="266"/>
      <c r="C51" s="269"/>
      <c r="D51" s="269"/>
      <c r="E51" s="269"/>
      <c r="F51" s="171"/>
      <c r="G51" s="171"/>
      <c r="H51" s="171"/>
      <c r="I51" s="179">
        <v>0</v>
      </c>
      <c r="J51" s="200">
        <v>0</v>
      </c>
      <c r="K51" s="172"/>
      <c r="L51" s="201">
        <v>0</v>
      </c>
      <c r="M51" s="201">
        <v>0</v>
      </c>
      <c r="N51" s="198">
        <f t="shared" si="4"/>
        <v>0</v>
      </c>
      <c r="O51" s="183"/>
      <c r="P51" s="83">
        <f t="shared" si="5"/>
        <v>0</v>
      </c>
      <c r="Q51" s="83">
        <f t="shared" si="3"/>
        <v>0</v>
      </c>
    </row>
    <row r="52" spans="1:17" x14ac:dyDescent="0.2">
      <c r="A52" s="89">
        <v>42</v>
      </c>
      <c r="B52" s="266"/>
      <c r="C52" s="267"/>
      <c r="D52" s="267"/>
      <c r="E52" s="268"/>
      <c r="F52" s="171"/>
      <c r="G52" s="171"/>
      <c r="H52" s="175"/>
      <c r="I52" s="179">
        <v>0</v>
      </c>
      <c r="J52" s="200">
        <v>0</v>
      </c>
      <c r="K52" s="172"/>
      <c r="L52" s="201">
        <v>0</v>
      </c>
      <c r="M52" s="201">
        <v>0</v>
      </c>
      <c r="N52" s="198">
        <f t="shared" si="4"/>
        <v>0</v>
      </c>
      <c r="O52" s="183"/>
      <c r="P52" s="83">
        <f t="shared" si="5"/>
        <v>0</v>
      </c>
      <c r="Q52" s="83">
        <f t="shared" si="3"/>
        <v>0</v>
      </c>
    </row>
    <row r="53" spans="1:17" x14ac:dyDescent="0.2">
      <c r="A53" s="89">
        <v>43</v>
      </c>
      <c r="B53" s="266"/>
      <c r="C53" s="267"/>
      <c r="D53" s="267"/>
      <c r="E53" s="268"/>
      <c r="F53" s="171"/>
      <c r="G53" s="171"/>
      <c r="H53" s="175"/>
      <c r="I53" s="179">
        <v>0</v>
      </c>
      <c r="J53" s="200">
        <v>0</v>
      </c>
      <c r="K53" s="172"/>
      <c r="L53" s="201">
        <v>0</v>
      </c>
      <c r="M53" s="201">
        <v>0</v>
      </c>
      <c r="N53" s="198">
        <f t="shared" si="4"/>
        <v>0</v>
      </c>
      <c r="O53" s="183"/>
      <c r="P53" s="83">
        <f t="shared" si="5"/>
        <v>0</v>
      </c>
      <c r="Q53" s="83">
        <f t="shared" si="3"/>
        <v>0</v>
      </c>
    </row>
    <row r="54" spans="1:17" x14ac:dyDescent="0.2">
      <c r="A54" s="89">
        <v>44</v>
      </c>
      <c r="B54" s="266"/>
      <c r="C54" s="269"/>
      <c r="D54" s="269"/>
      <c r="E54" s="269"/>
      <c r="F54" s="171"/>
      <c r="G54" s="171"/>
      <c r="H54" s="171"/>
      <c r="I54" s="179">
        <v>0</v>
      </c>
      <c r="J54" s="200">
        <v>0</v>
      </c>
      <c r="K54" s="172"/>
      <c r="L54" s="201">
        <v>0</v>
      </c>
      <c r="M54" s="201">
        <v>0</v>
      </c>
      <c r="N54" s="198">
        <f t="shared" si="4"/>
        <v>0</v>
      </c>
      <c r="O54" s="183"/>
      <c r="P54" s="83">
        <f t="shared" si="5"/>
        <v>0</v>
      </c>
      <c r="Q54" s="83">
        <f t="shared" si="3"/>
        <v>0</v>
      </c>
    </row>
    <row r="55" spans="1:17" x14ac:dyDescent="0.2">
      <c r="A55" s="89">
        <v>45</v>
      </c>
      <c r="B55" s="266"/>
      <c r="C55" s="269"/>
      <c r="D55" s="269"/>
      <c r="E55" s="270"/>
      <c r="F55" s="171"/>
      <c r="G55" s="171"/>
      <c r="H55" s="171"/>
      <c r="I55" s="179">
        <v>0</v>
      </c>
      <c r="J55" s="200">
        <v>0</v>
      </c>
      <c r="K55" s="172"/>
      <c r="L55" s="201">
        <v>0</v>
      </c>
      <c r="M55" s="201">
        <v>0</v>
      </c>
      <c r="N55" s="198">
        <f t="shared" si="4"/>
        <v>0</v>
      </c>
      <c r="O55" s="183"/>
      <c r="P55" s="83">
        <f t="shared" si="5"/>
        <v>0</v>
      </c>
      <c r="Q55" s="83">
        <f t="shared" ref="Q55:Q73" si="6">P54+Q54</f>
        <v>0</v>
      </c>
    </row>
    <row r="56" spans="1:17" x14ac:dyDescent="0.2">
      <c r="A56" s="89">
        <v>46</v>
      </c>
      <c r="B56" s="266"/>
      <c r="C56" s="269"/>
      <c r="D56" s="269"/>
      <c r="E56" s="269"/>
      <c r="F56" s="171"/>
      <c r="G56" s="185"/>
      <c r="H56" s="171"/>
      <c r="I56" s="179">
        <v>0</v>
      </c>
      <c r="J56" s="200">
        <v>0</v>
      </c>
      <c r="K56" s="186"/>
      <c r="L56" s="201">
        <v>0</v>
      </c>
      <c r="M56" s="201">
        <v>0</v>
      </c>
      <c r="N56" s="198">
        <f t="shared" si="4"/>
        <v>0</v>
      </c>
      <c r="O56" s="183"/>
      <c r="P56" s="83">
        <f t="shared" si="5"/>
        <v>0</v>
      </c>
      <c r="Q56" s="83">
        <f t="shared" si="6"/>
        <v>0</v>
      </c>
    </row>
    <row r="57" spans="1:17" x14ac:dyDescent="0.2">
      <c r="A57" s="89">
        <v>47</v>
      </c>
      <c r="B57" s="266"/>
      <c r="C57" s="267"/>
      <c r="D57" s="267"/>
      <c r="E57" s="268"/>
      <c r="F57" s="173"/>
      <c r="G57" s="174"/>
      <c r="H57" s="175"/>
      <c r="I57" s="179">
        <v>0</v>
      </c>
      <c r="J57" s="200">
        <v>0</v>
      </c>
      <c r="K57" s="186"/>
      <c r="L57" s="201">
        <v>0</v>
      </c>
      <c r="M57" s="201">
        <v>0</v>
      </c>
      <c r="N57" s="198">
        <f t="shared" si="4"/>
        <v>0</v>
      </c>
      <c r="O57" s="183"/>
      <c r="P57" s="83">
        <f t="shared" si="5"/>
        <v>0</v>
      </c>
      <c r="Q57" s="83">
        <f t="shared" si="6"/>
        <v>0</v>
      </c>
    </row>
    <row r="58" spans="1:17" x14ac:dyDescent="0.2">
      <c r="A58" s="89">
        <v>48</v>
      </c>
      <c r="B58" s="266"/>
      <c r="C58" s="269"/>
      <c r="D58" s="269"/>
      <c r="E58" s="269"/>
      <c r="F58" s="171"/>
      <c r="G58" s="171"/>
      <c r="H58" s="171"/>
      <c r="I58" s="179">
        <v>0</v>
      </c>
      <c r="J58" s="200">
        <v>0</v>
      </c>
      <c r="K58" s="186"/>
      <c r="L58" s="201">
        <v>0</v>
      </c>
      <c r="M58" s="201">
        <v>0</v>
      </c>
      <c r="N58" s="198">
        <f t="shared" si="4"/>
        <v>0</v>
      </c>
      <c r="O58" s="183"/>
      <c r="P58" s="83">
        <f t="shared" si="5"/>
        <v>0</v>
      </c>
      <c r="Q58" s="83">
        <f t="shared" si="6"/>
        <v>0</v>
      </c>
    </row>
    <row r="59" spans="1:17" x14ac:dyDescent="0.2">
      <c r="A59" s="89">
        <v>50</v>
      </c>
      <c r="B59" s="266"/>
      <c r="C59" s="269"/>
      <c r="D59" s="269"/>
      <c r="E59" s="269"/>
      <c r="F59" s="171"/>
      <c r="G59" s="171"/>
      <c r="H59" s="171"/>
      <c r="I59" s="179">
        <v>0</v>
      </c>
      <c r="J59" s="200">
        <v>0</v>
      </c>
      <c r="K59" s="186"/>
      <c r="L59" s="201">
        <v>0</v>
      </c>
      <c r="M59" s="201">
        <v>0</v>
      </c>
      <c r="N59" s="198">
        <f t="shared" si="4"/>
        <v>0</v>
      </c>
      <c r="O59" s="183"/>
      <c r="P59" s="83">
        <f t="shared" si="5"/>
        <v>0</v>
      </c>
      <c r="Q59" s="83">
        <f t="shared" si="6"/>
        <v>0</v>
      </c>
    </row>
    <row r="60" spans="1:17" x14ac:dyDescent="0.2">
      <c r="A60" s="89">
        <v>51</v>
      </c>
      <c r="B60" s="266"/>
      <c r="C60" s="269"/>
      <c r="D60" s="269"/>
      <c r="E60" s="269"/>
      <c r="F60" s="171"/>
      <c r="G60" s="171"/>
      <c r="H60" s="171"/>
      <c r="I60" s="179">
        <v>0</v>
      </c>
      <c r="J60" s="200">
        <v>0</v>
      </c>
      <c r="K60" s="186"/>
      <c r="L60" s="201">
        <v>0</v>
      </c>
      <c r="M60" s="201">
        <v>0</v>
      </c>
      <c r="N60" s="198">
        <f t="shared" si="4"/>
        <v>0</v>
      </c>
      <c r="O60" s="183"/>
      <c r="P60" s="83">
        <f t="shared" si="5"/>
        <v>0</v>
      </c>
      <c r="Q60" s="83">
        <f t="shared" si="6"/>
        <v>0</v>
      </c>
    </row>
    <row r="61" spans="1:17" x14ac:dyDescent="0.2">
      <c r="A61" s="89">
        <v>52</v>
      </c>
      <c r="B61" s="263"/>
      <c r="C61" s="267"/>
      <c r="D61" s="267"/>
      <c r="E61" s="268"/>
      <c r="F61" s="173"/>
      <c r="G61" s="174"/>
      <c r="H61" s="175"/>
      <c r="I61" s="179">
        <v>0</v>
      </c>
      <c r="J61" s="200">
        <v>0</v>
      </c>
      <c r="K61" s="186"/>
      <c r="L61" s="201">
        <v>0</v>
      </c>
      <c r="M61" s="201">
        <v>0</v>
      </c>
      <c r="N61" s="198">
        <f t="shared" si="4"/>
        <v>0</v>
      </c>
      <c r="O61" s="183"/>
      <c r="P61" s="83">
        <f t="shared" si="5"/>
        <v>0</v>
      </c>
      <c r="Q61" s="83">
        <f t="shared" si="6"/>
        <v>0</v>
      </c>
    </row>
    <row r="62" spans="1:17" x14ac:dyDescent="0.2">
      <c r="A62" s="89">
        <v>53</v>
      </c>
      <c r="B62" s="266"/>
      <c r="C62" s="267"/>
      <c r="D62" s="267"/>
      <c r="E62" s="268"/>
      <c r="F62" s="173"/>
      <c r="G62" s="174"/>
      <c r="H62" s="175"/>
      <c r="I62" s="179">
        <v>0</v>
      </c>
      <c r="J62" s="200">
        <v>0</v>
      </c>
      <c r="K62" s="186"/>
      <c r="L62" s="201">
        <v>0</v>
      </c>
      <c r="M62" s="201">
        <v>0</v>
      </c>
      <c r="N62" s="198">
        <f t="shared" si="4"/>
        <v>0</v>
      </c>
      <c r="O62" s="183"/>
      <c r="P62" s="83">
        <f t="shared" si="5"/>
        <v>0</v>
      </c>
      <c r="Q62" s="83">
        <f t="shared" si="6"/>
        <v>0</v>
      </c>
    </row>
    <row r="63" spans="1:17" x14ac:dyDescent="0.2">
      <c r="A63" s="89">
        <v>54</v>
      </c>
      <c r="B63" s="266"/>
      <c r="C63" s="267"/>
      <c r="D63" s="267"/>
      <c r="E63" s="268"/>
      <c r="F63" s="173"/>
      <c r="G63" s="174"/>
      <c r="H63" s="175"/>
      <c r="I63" s="179">
        <v>0</v>
      </c>
      <c r="J63" s="200">
        <v>0</v>
      </c>
      <c r="K63" s="186"/>
      <c r="L63" s="201">
        <v>0</v>
      </c>
      <c r="M63" s="201">
        <v>0</v>
      </c>
      <c r="N63" s="198">
        <f t="shared" si="4"/>
        <v>0</v>
      </c>
      <c r="O63" s="183"/>
      <c r="P63" s="83">
        <f t="shared" si="5"/>
        <v>0</v>
      </c>
      <c r="Q63" s="83">
        <f t="shared" si="6"/>
        <v>0</v>
      </c>
    </row>
    <row r="64" spans="1:17" x14ac:dyDescent="0.2">
      <c r="A64" s="89">
        <v>55</v>
      </c>
      <c r="B64" s="266"/>
      <c r="C64" s="269"/>
      <c r="D64" s="269"/>
      <c r="E64" s="270"/>
      <c r="F64" s="173"/>
      <c r="G64" s="174"/>
      <c r="H64" s="175"/>
      <c r="I64" s="179">
        <v>0</v>
      </c>
      <c r="J64" s="200">
        <v>0</v>
      </c>
      <c r="K64" s="186"/>
      <c r="L64" s="201">
        <v>0</v>
      </c>
      <c r="M64" s="201">
        <v>0</v>
      </c>
      <c r="N64" s="198">
        <f t="shared" si="4"/>
        <v>0</v>
      </c>
      <c r="O64" s="183"/>
      <c r="P64" s="83">
        <f t="shared" si="5"/>
        <v>0</v>
      </c>
      <c r="Q64" s="83">
        <f t="shared" si="6"/>
        <v>0</v>
      </c>
    </row>
    <row r="65" spans="1:17" x14ac:dyDescent="0.2">
      <c r="A65" s="89">
        <v>56</v>
      </c>
      <c r="B65" s="266"/>
      <c r="C65" s="269"/>
      <c r="D65" s="269"/>
      <c r="E65" s="270"/>
      <c r="F65" s="173"/>
      <c r="G65" s="174"/>
      <c r="H65" s="175"/>
      <c r="I65" s="179">
        <v>0</v>
      </c>
      <c r="J65" s="200">
        <v>0</v>
      </c>
      <c r="K65" s="186"/>
      <c r="L65" s="201">
        <v>0</v>
      </c>
      <c r="M65" s="201">
        <v>0</v>
      </c>
      <c r="N65" s="198">
        <f t="shared" si="4"/>
        <v>0</v>
      </c>
      <c r="O65" s="183"/>
      <c r="P65" s="83">
        <f t="shared" si="5"/>
        <v>0</v>
      </c>
      <c r="Q65" s="83">
        <f t="shared" si="6"/>
        <v>0</v>
      </c>
    </row>
    <row r="66" spans="1:17" x14ac:dyDescent="0.2">
      <c r="A66" s="89">
        <v>57</v>
      </c>
      <c r="B66" s="266"/>
      <c r="C66" s="269"/>
      <c r="D66" s="269"/>
      <c r="E66" s="270"/>
      <c r="F66" s="173"/>
      <c r="G66" s="174"/>
      <c r="H66" s="175"/>
      <c r="I66" s="179">
        <v>0</v>
      </c>
      <c r="J66" s="200">
        <v>0</v>
      </c>
      <c r="K66" s="186"/>
      <c r="L66" s="201">
        <v>0</v>
      </c>
      <c r="M66" s="201">
        <v>0</v>
      </c>
      <c r="N66" s="198">
        <f t="shared" si="4"/>
        <v>0</v>
      </c>
      <c r="O66" s="183"/>
      <c r="P66" s="83">
        <f t="shared" si="5"/>
        <v>0</v>
      </c>
      <c r="Q66" s="83">
        <f t="shared" si="6"/>
        <v>0</v>
      </c>
    </row>
    <row r="67" spans="1:17" x14ac:dyDescent="0.2">
      <c r="A67" s="89">
        <v>58</v>
      </c>
      <c r="B67" s="266"/>
      <c r="C67" s="269"/>
      <c r="D67" s="269"/>
      <c r="E67" s="269"/>
      <c r="F67" s="173"/>
      <c r="G67" s="174"/>
      <c r="H67" s="175"/>
      <c r="I67" s="170">
        <v>0</v>
      </c>
      <c r="J67" s="201">
        <v>0</v>
      </c>
      <c r="K67" s="186"/>
      <c r="L67" s="201">
        <v>0</v>
      </c>
      <c r="M67" s="201">
        <v>0</v>
      </c>
      <c r="N67" s="198">
        <f t="shared" si="4"/>
        <v>0</v>
      </c>
      <c r="O67" s="183"/>
      <c r="P67" s="83">
        <f t="shared" si="5"/>
        <v>0</v>
      </c>
      <c r="Q67" s="83">
        <f t="shared" si="6"/>
        <v>0</v>
      </c>
    </row>
    <row r="68" spans="1:17" x14ac:dyDescent="0.2">
      <c r="A68" s="89">
        <v>59</v>
      </c>
      <c r="B68" s="263"/>
      <c r="C68" s="267"/>
      <c r="D68" s="267"/>
      <c r="E68" s="268"/>
      <c r="F68" s="173"/>
      <c r="G68" s="174"/>
      <c r="H68" s="175"/>
      <c r="I68" s="170">
        <v>0</v>
      </c>
      <c r="J68" s="201">
        <v>0</v>
      </c>
      <c r="K68" s="186"/>
      <c r="L68" s="201">
        <v>0</v>
      </c>
      <c r="M68" s="201">
        <v>0</v>
      </c>
      <c r="N68" s="198">
        <f t="shared" si="4"/>
        <v>0</v>
      </c>
      <c r="O68" s="183"/>
      <c r="P68" s="83">
        <f t="shared" si="5"/>
        <v>0</v>
      </c>
      <c r="Q68" s="83">
        <f t="shared" si="6"/>
        <v>0</v>
      </c>
    </row>
    <row r="69" spans="1:17" x14ac:dyDescent="0.2">
      <c r="A69" s="89">
        <v>60</v>
      </c>
      <c r="B69" s="266"/>
      <c r="C69" s="269"/>
      <c r="D69" s="269"/>
      <c r="E69" s="269"/>
      <c r="F69" s="173"/>
      <c r="G69" s="174"/>
      <c r="H69" s="175"/>
      <c r="I69" s="170">
        <v>0</v>
      </c>
      <c r="J69" s="201">
        <v>0</v>
      </c>
      <c r="K69" s="186"/>
      <c r="L69" s="201">
        <v>0</v>
      </c>
      <c r="M69" s="201">
        <v>0</v>
      </c>
      <c r="N69" s="198">
        <f t="shared" si="4"/>
        <v>0</v>
      </c>
      <c r="O69" s="183"/>
      <c r="P69" s="83">
        <f t="shared" si="5"/>
        <v>0</v>
      </c>
      <c r="Q69" s="83">
        <f t="shared" si="6"/>
        <v>0</v>
      </c>
    </row>
    <row r="70" spans="1:17" x14ac:dyDescent="0.2">
      <c r="A70" s="89">
        <v>61</v>
      </c>
      <c r="B70" s="266"/>
      <c r="C70" s="269"/>
      <c r="D70" s="269"/>
      <c r="E70" s="269"/>
      <c r="F70" s="173"/>
      <c r="G70" s="174"/>
      <c r="H70" s="175"/>
      <c r="I70" s="170">
        <v>0</v>
      </c>
      <c r="J70" s="201">
        <v>0</v>
      </c>
      <c r="K70" s="186"/>
      <c r="L70" s="201">
        <v>0</v>
      </c>
      <c r="M70" s="201">
        <v>0</v>
      </c>
      <c r="N70" s="198">
        <f t="shared" si="4"/>
        <v>0</v>
      </c>
      <c r="O70" s="183"/>
      <c r="P70" s="83">
        <f t="shared" si="5"/>
        <v>0</v>
      </c>
      <c r="Q70" s="83">
        <f t="shared" si="6"/>
        <v>0</v>
      </c>
    </row>
    <row r="71" spans="1:17" x14ac:dyDescent="0.2">
      <c r="A71" s="89">
        <v>62</v>
      </c>
      <c r="B71" s="266"/>
      <c r="C71" s="269"/>
      <c r="D71" s="269"/>
      <c r="E71" s="269"/>
      <c r="F71" s="173"/>
      <c r="G71" s="174"/>
      <c r="H71" s="175"/>
      <c r="I71" s="170">
        <v>0</v>
      </c>
      <c r="J71" s="201">
        <v>0</v>
      </c>
      <c r="K71" s="186"/>
      <c r="L71" s="201">
        <v>0</v>
      </c>
      <c r="M71" s="201">
        <v>0</v>
      </c>
      <c r="N71" s="198">
        <f t="shared" si="4"/>
        <v>0</v>
      </c>
      <c r="O71" s="183"/>
      <c r="P71" s="83">
        <f t="shared" si="5"/>
        <v>0</v>
      </c>
      <c r="Q71" s="83">
        <f t="shared" si="6"/>
        <v>0</v>
      </c>
    </row>
    <row r="72" spans="1:17" x14ac:dyDescent="0.2">
      <c r="A72" s="89">
        <v>63</v>
      </c>
      <c r="B72" s="266"/>
      <c r="C72" s="269"/>
      <c r="D72" s="269"/>
      <c r="E72" s="269"/>
      <c r="F72" s="173"/>
      <c r="G72" s="174"/>
      <c r="H72" s="175"/>
      <c r="I72" s="170">
        <v>0</v>
      </c>
      <c r="J72" s="201">
        <v>0</v>
      </c>
      <c r="K72" s="186"/>
      <c r="L72" s="201">
        <v>0</v>
      </c>
      <c r="M72" s="201">
        <v>0</v>
      </c>
      <c r="N72" s="198">
        <f t="shared" si="4"/>
        <v>0</v>
      </c>
      <c r="O72" s="183"/>
      <c r="P72" s="83">
        <f t="shared" si="5"/>
        <v>0</v>
      </c>
      <c r="Q72" s="83">
        <f t="shared" si="6"/>
        <v>0</v>
      </c>
    </row>
    <row r="73" spans="1:17" x14ac:dyDescent="0.2">
      <c r="A73" s="89">
        <v>64</v>
      </c>
      <c r="B73" s="266"/>
      <c r="C73" s="269"/>
      <c r="D73" s="269"/>
      <c r="E73" s="269"/>
      <c r="F73" s="173"/>
      <c r="G73" s="174"/>
      <c r="H73" s="175"/>
      <c r="I73" s="170">
        <v>0</v>
      </c>
      <c r="J73" s="201">
        <v>0</v>
      </c>
      <c r="K73" s="186"/>
      <c r="L73" s="201">
        <v>0</v>
      </c>
      <c r="M73" s="201">
        <v>0</v>
      </c>
      <c r="N73" s="198">
        <f t="shared" si="4"/>
        <v>0</v>
      </c>
      <c r="O73" s="183"/>
      <c r="P73" s="83">
        <f t="shared" si="5"/>
        <v>0</v>
      </c>
      <c r="Q73" s="83">
        <f t="shared" si="6"/>
        <v>0</v>
      </c>
    </row>
    <row r="74" spans="1:17" x14ac:dyDescent="0.2">
      <c r="A74" s="89">
        <v>65</v>
      </c>
      <c r="B74" s="266"/>
      <c r="C74" s="269"/>
      <c r="D74" s="269"/>
      <c r="E74" s="269"/>
      <c r="F74" s="173"/>
      <c r="G74" s="174"/>
      <c r="H74" s="175"/>
      <c r="I74" s="170">
        <v>0</v>
      </c>
      <c r="J74" s="201">
        <v>0</v>
      </c>
      <c r="K74" s="186"/>
      <c r="L74" s="201">
        <v>0</v>
      </c>
      <c r="M74" s="201">
        <v>0</v>
      </c>
      <c r="N74" s="198">
        <f t="shared" si="4"/>
        <v>0</v>
      </c>
      <c r="O74" s="183"/>
      <c r="P74" s="83">
        <f t="shared" si="5"/>
        <v>0</v>
      </c>
      <c r="Q74" s="83">
        <f>P73+Q73</f>
        <v>0</v>
      </c>
    </row>
    <row r="75" spans="1:17" x14ac:dyDescent="0.2">
      <c r="A75" s="120"/>
      <c r="B75" s="293" t="s">
        <v>6</v>
      </c>
      <c r="C75" s="293"/>
      <c r="D75" s="293"/>
      <c r="E75" s="293"/>
      <c r="F75" s="293"/>
      <c r="G75" s="294"/>
      <c r="H75" s="123"/>
      <c r="I75" s="6">
        <f>SUM(I8:I74)</f>
        <v>0</v>
      </c>
      <c r="J75" s="6">
        <f>SUM(J11:J74)</f>
        <v>0</v>
      </c>
      <c r="K75" s="6"/>
      <c r="L75" s="6">
        <f>SUM(L11:L74)</f>
        <v>0</v>
      </c>
      <c r="M75" s="6">
        <f>SUM(M11:M74)</f>
        <v>0</v>
      </c>
      <c r="N75" s="91"/>
      <c r="O75" s="12">
        <f>SUM(O11:O45,O46:O74)</f>
        <v>0</v>
      </c>
    </row>
    <row r="76" spans="1:17" x14ac:dyDescent="0.2">
      <c r="A76" s="121"/>
      <c r="B76" s="296" t="s">
        <v>7</v>
      </c>
      <c r="C76" s="296"/>
      <c r="D76" s="296"/>
      <c r="E76" s="296"/>
      <c r="F76" s="296"/>
      <c r="G76" s="297"/>
      <c r="H76" s="123"/>
      <c r="I76" s="9" t="e">
        <f>SUM(I75/N10)</f>
        <v>#DIV/0!</v>
      </c>
      <c r="J76" s="9" t="e">
        <f>SUM(J75/N10)</f>
        <v>#DIV/0!</v>
      </c>
      <c r="K76" s="9"/>
      <c r="L76" s="9" t="e">
        <f>SUM(L75/N10)</f>
        <v>#DIV/0!</v>
      </c>
      <c r="M76" s="9" t="e">
        <f>SUM(M75/N10)</f>
        <v>#DIV/0!</v>
      </c>
      <c r="N76" s="9" t="e">
        <f>SUM(100%-(I76+J76+L76+M76))</f>
        <v>#DIV/0!</v>
      </c>
      <c r="O76" s="124"/>
    </row>
    <row r="77" spans="1:17" x14ac:dyDescent="0.2">
      <c r="A77" s="121"/>
      <c r="B77" s="296"/>
      <c r="C77" s="296"/>
      <c r="D77" s="296"/>
      <c r="E77" s="296"/>
      <c r="F77" s="296"/>
      <c r="G77" s="297"/>
      <c r="H77" s="125"/>
      <c r="I77" s="101"/>
      <c r="J77" s="101"/>
      <c r="K77" s="101"/>
      <c r="L77" s="101"/>
      <c r="M77" s="101"/>
      <c r="N77" s="102"/>
      <c r="O77" s="124"/>
    </row>
    <row r="78" spans="1:17" x14ac:dyDescent="0.2">
      <c r="A78" s="121"/>
      <c r="B78" s="296" t="s">
        <v>49</v>
      </c>
      <c r="C78" s="296"/>
      <c r="D78" s="296"/>
      <c r="E78" s="296"/>
      <c r="F78" s="296"/>
      <c r="G78" s="297"/>
      <c r="H78" s="125"/>
      <c r="I78" s="101"/>
      <c r="J78" s="101"/>
      <c r="K78" s="101"/>
      <c r="L78" s="101"/>
      <c r="M78" s="101"/>
      <c r="N78" s="197">
        <f>I75+J75+L75+M75</f>
        <v>0</v>
      </c>
      <c r="O78" s="124"/>
    </row>
    <row r="79" spans="1:17" x14ac:dyDescent="0.2">
      <c r="A79" s="122"/>
      <c r="B79" s="299" t="s">
        <v>52</v>
      </c>
      <c r="C79" s="300"/>
      <c r="D79" s="300"/>
      <c r="E79" s="300"/>
      <c r="F79" s="300"/>
      <c r="G79" s="301"/>
      <c r="H79" s="126"/>
      <c r="I79" s="127"/>
      <c r="J79" s="127"/>
      <c r="K79" s="127"/>
      <c r="L79" s="127"/>
      <c r="M79" s="127"/>
      <c r="N79" s="128">
        <f>N10+N78</f>
        <v>0</v>
      </c>
      <c r="O79" s="129"/>
    </row>
    <row r="80" spans="1:17" x14ac:dyDescent="0.2">
      <c r="B80" s="100"/>
      <c r="C80" s="100"/>
      <c r="D80" s="100"/>
      <c r="E80" s="100"/>
      <c r="F80" s="100"/>
      <c r="G80" s="100"/>
      <c r="H80" s="100"/>
      <c r="I80" s="101"/>
      <c r="J80" s="101"/>
      <c r="K80" s="101"/>
      <c r="L80" s="101"/>
      <c r="M80" s="101"/>
      <c r="N80" s="108"/>
    </row>
    <row r="81" spans="1:15" x14ac:dyDescent="0.2">
      <c r="B81" s="100"/>
      <c r="C81" s="100"/>
      <c r="D81" s="100"/>
      <c r="E81" s="100"/>
      <c r="F81" s="100"/>
      <c r="G81" s="100"/>
      <c r="H81" s="100"/>
      <c r="I81" s="101"/>
      <c r="J81" s="101"/>
      <c r="K81" s="101"/>
      <c r="L81" s="101"/>
      <c r="M81" s="101"/>
      <c r="N81" s="108"/>
    </row>
    <row r="82" spans="1:15" ht="13.5" thickBot="1" x14ac:dyDescent="0.25">
      <c r="N82" s="109"/>
    </row>
    <row r="83" spans="1:15" ht="14.25" thickTop="1" thickBot="1" x14ac:dyDescent="0.25">
      <c r="A83" s="16"/>
      <c r="B83" s="16" t="s">
        <v>48</v>
      </c>
      <c r="C83" s="17"/>
      <c r="D83" s="17"/>
      <c r="E83" s="17"/>
      <c r="F83" s="17"/>
      <c r="G83" s="18"/>
      <c r="H83" s="18"/>
      <c r="I83" s="19"/>
      <c r="J83" s="20" t="s">
        <v>3</v>
      </c>
      <c r="K83" s="20"/>
      <c r="L83" s="21"/>
      <c r="M83" s="22" t="s">
        <v>3</v>
      </c>
      <c r="N83" s="23"/>
      <c r="O83" s="18"/>
    </row>
    <row r="84" spans="1:15" x14ac:dyDescent="0.2">
      <c r="A84" s="187"/>
      <c r="B84" s="266"/>
      <c r="C84" s="269"/>
      <c r="D84" s="269"/>
      <c r="E84" s="270"/>
      <c r="F84" s="173"/>
      <c r="G84" s="174"/>
      <c r="H84" s="175"/>
      <c r="I84" s="170"/>
      <c r="J84" s="171"/>
      <c r="K84" s="186"/>
      <c r="L84" s="171"/>
      <c r="M84" s="171"/>
      <c r="N84" s="91"/>
      <c r="O84" s="183"/>
    </row>
    <row r="85" spans="1:15" x14ac:dyDescent="0.2">
      <c r="A85" s="187"/>
      <c r="B85" s="266"/>
      <c r="C85" s="269"/>
      <c r="D85" s="269"/>
      <c r="E85" s="269"/>
      <c r="F85" s="173"/>
      <c r="G85" s="174"/>
      <c r="H85" s="175"/>
      <c r="I85" s="189">
        <v>0</v>
      </c>
      <c r="J85" s="190">
        <v>0</v>
      </c>
      <c r="K85" s="191"/>
      <c r="L85" s="190">
        <v>0</v>
      </c>
      <c r="M85" s="190">
        <v>0</v>
      </c>
      <c r="N85" s="91"/>
      <c r="O85" s="183"/>
    </row>
    <row r="86" spans="1:15" x14ac:dyDescent="0.2">
      <c r="A86" s="187"/>
      <c r="B86" s="266"/>
      <c r="C86" s="269"/>
      <c r="D86" s="269"/>
      <c r="E86" s="269"/>
      <c r="F86" s="173"/>
      <c r="G86" s="174"/>
      <c r="H86" s="175"/>
      <c r="I86" s="189">
        <v>0</v>
      </c>
      <c r="J86" s="190">
        <v>0</v>
      </c>
      <c r="K86" s="191"/>
      <c r="L86" s="190">
        <v>0</v>
      </c>
      <c r="M86" s="190">
        <v>0</v>
      </c>
      <c r="N86" s="91"/>
      <c r="O86" s="183"/>
    </row>
    <row r="87" spans="1:15" x14ac:dyDescent="0.2">
      <c r="A87" s="187"/>
      <c r="B87" s="266"/>
      <c r="C87" s="269"/>
      <c r="D87" s="269"/>
      <c r="E87" s="269"/>
      <c r="F87" s="173"/>
      <c r="G87" s="174"/>
      <c r="H87" s="175"/>
      <c r="I87" s="189">
        <v>0</v>
      </c>
      <c r="J87" s="190">
        <v>0</v>
      </c>
      <c r="K87" s="191"/>
      <c r="L87" s="190">
        <v>0</v>
      </c>
      <c r="M87" s="190">
        <v>0</v>
      </c>
      <c r="N87" s="91"/>
      <c r="O87" s="183"/>
    </row>
    <row r="88" spans="1:15" x14ac:dyDescent="0.2">
      <c r="A88" s="187"/>
      <c r="B88" s="266"/>
      <c r="C88" s="269"/>
      <c r="D88" s="269"/>
      <c r="E88" s="269"/>
      <c r="F88" s="173"/>
      <c r="G88" s="174"/>
      <c r="H88" s="175"/>
      <c r="I88" s="189">
        <v>0</v>
      </c>
      <c r="J88" s="190">
        <v>0</v>
      </c>
      <c r="K88" s="191"/>
      <c r="L88" s="190">
        <v>0</v>
      </c>
      <c r="M88" s="190">
        <v>0</v>
      </c>
      <c r="N88" s="91"/>
      <c r="O88" s="183"/>
    </row>
    <row r="89" spans="1:15" x14ac:dyDescent="0.2">
      <c r="A89" s="187"/>
      <c r="B89" s="266"/>
      <c r="C89" s="269"/>
      <c r="D89" s="269"/>
      <c r="E89" s="269"/>
      <c r="F89" s="173"/>
      <c r="G89" s="174"/>
      <c r="H89" s="175"/>
      <c r="I89" s="189">
        <v>0</v>
      </c>
      <c r="J89" s="190">
        <v>0</v>
      </c>
      <c r="K89" s="191"/>
      <c r="L89" s="190">
        <v>0</v>
      </c>
      <c r="M89" s="190">
        <v>0</v>
      </c>
      <c r="N89" s="91"/>
      <c r="O89" s="183"/>
    </row>
    <row r="90" spans="1:15" x14ac:dyDescent="0.2">
      <c r="A90" s="187"/>
      <c r="B90" s="266"/>
      <c r="C90" s="269"/>
      <c r="D90" s="269"/>
      <c r="E90" s="269"/>
      <c r="F90" s="173"/>
      <c r="G90" s="174"/>
      <c r="H90" s="175"/>
      <c r="I90" s="189">
        <v>0</v>
      </c>
      <c r="J90" s="190">
        <v>0</v>
      </c>
      <c r="K90" s="191"/>
      <c r="L90" s="190">
        <v>0</v>
      </c>
      <c r="M90" s="190">
        <v>0</v>
      </c>
      <c r="N90" s="91"/>
      <c r="O90" s="183"/>
    </row>
    <row r="91" spans="1:15" x14ac:dyDescent="0.2">
      <c r="A91" s="187"/>
      <c r="B91" s="266"/>
      <c r="C91" s="269"/>
      <c r="D91" s="269"/>
      <c r="E91" s="269"/>
      <c r="F91" s="173"/>
      <c r="G91" s="174"/>
      <c r="H91" s="175"/>
      <c r="I91" s="189">
        <v>0</v>
      </c>
      <c r="J91" s="190">
        <v>0</v>
      </c>
      <c r="K91" s="191"/>
      <c r="L91" s="190">
        <v>0</v>
      </c>
      <c r="M91" s="190">
        <v>0</v>
      </c>
      <c r="N91" s="91"/>
      <c r="O91" s="183"/>
    </row>
    <row r="92" spans="1:15" x14ac:dyDescent="0.2">
      <c r="A92" s="187"/>
      <c r="B92" s="266"/>
      <c r="C92" s="269"/>
      <c r="D92" s="269"/>
      <c r="E92" s="269"/>
      <c r="F92" s="173"/>
      <c r="G92" s="174"/>
      <c r="H92" s="175"/>
      <c r="I92" s="189">
        <v>0</v>
      </c>
      <c r="J92" s="190">
        <v>0</v>
      </c>
      <c r="K92" s="191"/>
      <c r="L92" s="190">
        <v>0</v>
      </c>
      <c r="M92" s="190">
        <v>0</v>
      </c>
      <c r="N92" s="91"/>
      <c r="O92" s="183"/>
    </row>
    <row r="93" spans="1:15" x14ac:dyDescent="0.2">
      <c r="A93" s="187"/>
      <c r="B93" s="266"/>
      <c r="C93" s="269"/>
      <c r="D93" s="269"/>
      <c r="E93" s="269"/>
      <c r="F93" s="173"/>
      <c r="G93" s="174"/>
      <c r="H93" s="175"/>
      <c r="I93" s="189">
        <v>0</v>
      </c>
      <c r="J93" s="190">
        <v>0</v>
      </c>
      <c r="K93" s="191"/>
      <c r="L93" s="190">
        <v>0</v>
      </c>
      <c r="M93" s="190">
        <v>0</v>
      </c>
      <c r="N93" s="91"/>
      <c r="O93" s="183"/>
    </row>
    <row r="94" spans="1:15" x14ac:dyDescent="0.2">
      <c r="A94" s="187"/>
      <c r="B94" s="266"/>
      <c r="C94" s="269"/>
      <c r="D94" s="269"/>
      <c r="E94" s="269"/>
      <c r="F94" s="173"/>
      <c r="G94" s="174"/>
      <c r="H94" s="175"/>
      <c r="I94" s="189">
        <v>0</v>
      </c>
      <c r="J94" s="190">
        <v>0</v>
      </c>
      <c r="K94" s="191"/>
      <c r="L94" s="190">
        <v>0</v>
      </c>
      <c r="M94" s="190">
        <v>0</v>
      </c>
      <c r="N94" s="91"/>
      <c r="O94" s="183"/>
    </row>
    <row r="95" spans="1:15" x14ac:dyDescent="0.2">
      <c r="A95" s="187"/>
      <c r="B95" s="266"/>
      <c r="C95" s="269"/>
      <c r="D95" s="269"/>
      <c r="E95" s="270"/>
      <c r="F95" s="173"/>
      <c r="G95" s="174"/>
      <c r="H95" s="175"/>
      <c r="I95" s="189">
        <v>0</v>
      </c>
      <c r="J95" s="190">
        <v>0</v>
      </c>
      <c r="K95" s="191"/>
      <c r="L95" s="190">
        <v>0</v>
      </c>
      <c r="M95" s="190">
        <v>0</v>
      </c>
      <c r="N95" s="91"/>
      <c r="O95" s="183"/>
    </row>
    <row r="96" spans="1:15" x14ac:dyDescent="0.2">
      <c r="A96" s="187"/>
      <c r="B96" s="266"/>
      <c r="C96" s="269"/>
      <c r="D96" s="269"/>
      <c r="E96" s="270"/>
      <c r="F96" s="173"/>
      <c r="G96" s="174"/>
      <c r="H96" s="175"/>
      <c r="I96" s="189">
        <v>0</v>
      </c>
      <c r="J96" s="190">
        <v>0</v>
      </c>
      <c r="K96" s="191"/>
      <c r="L96" s="190">
        <v>0</v>
      </c>
      <c r="M96" s="190">
        <v>0</v>
      </c>
      <c r="N96" s="91"/>
      <c r="O96" s="183"/>
    </row>
    <row r="97" spans="1:15" x14ac:dyDescent="0.2">
      <c r="A97" s="187"/>
      <c r="B97" s="266"/>
      <c r="C97" s="269"/>
      <c r="D97" s="269"/>
      <c r="E97" s="270"/>
      <c r="F97" s="173"/>
      <c r="G97" s="174"/>
      <c r="H97" s="175"/>
      <c r="I97" s="189">
        <v>0</v>
      </c>
      <c r="J97" s="190">
        <v>0</v>
      </c>
      <c r="K97" s="191"/>
      <c r="L97" s="190">
        <v>0</v>
      </c>
      <c r="M97" s="190">
        <v>0</v>
      </c>
      <c r="N97" s="91"/>
      <c r="O97" s="183"/>
    </row>
    <row r="98" spans="1:15" x14ac:dyDescent="0.2">
      <c r="B98" s="296" t="s">
        <v>6</v>
      </c>
      <c r="C98" s="296"/>
      <c r="D98" s="296"/>
      <c r="E98" s="296"/>
      <c r="F98" s="296"/>
      <c r="G98" s="297"/>
      <c r="H98" s="107"/>
      <c r="I98" s="90">
        <f>SUM(I85:I97)</f>
        <v>0</v>
      </c>
      <c r="J98" s="90">
        <f t="shared" ref="J98:M98" si="7">SUM(J85:J97)</f>
        <v>0</v>
      </c>
      <c r="K98" s="90"/>
      <c r="L98" s="90">
        <f t="shared" si="7"/>
        <v>0</v>
      </c>
      <c r="M98" s="90">
        <f t="shared" si="7"/>
        <v>0</v>
      </c>
      <c r="N98" s="6"/>
      <c r="O98" s="188"/>
    </row>
    <row r="99" spans="1:15" x14ac:dyDescent="0.2">
      <c r="B99" s="298" t="s">
        <v>51</v>
      </c>
      <c r="C99" s="296"/>
      <c r="D99" s="296"/>
      <c r="E99" s="296"/>
      <c r="F99" s="296"/>
      <c r="G99" s="297"/>
      <c r="H99" s="107"/>
      <c r="I99" s="9"/>
      <c r="J99" s="9"/>
      <c r="K99" s="9"/>
      <c r="L99" s="9"/>
      <c r="M99" s="9"/>
      <c r="N99" s="130">
        <f>I98+J98+L98+M98</f>
        <v>0</v>
      </c>
      <c r="O99" s="12">
        <f>SUM(O85:O97)</f>
        <v>0</v>
      </c>
    </row>
    <row r="100" spans="1:15" ht="13.5" thickBot="1" x14ac:dyDescent="0.25">
      <c r="B100" s="110"/>
      <c r="C100" s="111"/>
      <c r="D100" s="111"/>
      <c r="E100" s="111"/>
      <c r="F100" s="112"/>
      <c r="G100" s="113"/>
      <c r="H100" s="114"/>
      <c r="I100" s="115"/>
      <c r="J100" s="116"/>
      <c r="K100" s="117"/>
      <c r="L100" s="116"/>
      <c r="M100" s="116"/>
      <c r="N100" s="118"/>
      <c r="O100" s="119"/>
    </row>
    <row r="101" spans="1:15" ht="14.25" thickTop="1" thickBot="1" x14ac:dyDescent="0.25">
      <c r="A101" s="16"/>
      <c r="B101" s="16" t="s">
        <v>45</v>
      </c>
      <c r="C101" s="17"/>
      <c r="D101" s="17"/>
      <c r="E101" s="17"/>
      <c r="F101" s="17"/>
      <c r="G101" s="18"/>
      <c r="H101" s="18"/>
      <c r="I101" s="19"/>
      <c r="J101" s="20" t="s">
        <v>3</v>
      </c>
      <c r="K101" s="20"/>
      <c r="L101" s="21"/>
      <c r="M101" s="22" t="s">
        <v>3</v>
      </c>
      <c r="N101" s="23"/>
      <c r="O101" s="18"/>
    </row>
    <row r="102" spans="1:15" x14ac:dyDescent="0.2">
      <c r="A102" s="4"/>
      <c r="B102" s="291"/>
      <c r="C102" s="292"/>
      <c r="D102" s="292"/>
      <c r="E102" s="295"/>
      <c r="F102" s="87"/>
      <c r="G102" s="8"/>
      <c r="H102" s="10"/>
      <c r="I102" s="192">
        <v>0</v>
      </c>
      <c r="J102" s="193">
        <v>0</v>
      </c>
      <c r="K102" s="194"/>
      <c r="L102" s="193">
        <v>0</v>
      </c>
      <c r="M102" s="193">
        <v>0</v>
      </c>
      <c r="N102" s="195"/>
      <c r="O102" s="11"/>
    </row>
    <row r="103" spans="1:15" x14ac:dyDescent="0.2">
      <c r="A103" s="4"/>
      <c r="B103" s="291"/>
      <c r="C103" s="292"/>
      <c r="D103" s="292"/>
      <c r="E103" s="292"/>
      <c r="F103" s="87"/>
      <c r="G103" s="8"/>
      <c r="H103" s="10"/>
      <c r="I103" s="192">
        <v>0</v>
      </c>
      <c r="J103" s="193">
        <v>0</v>
      </c>
      <c r="K103" s="194"/>
      <c r="L103" s="193">
        <v>0</v>
      </c>
      <c r="M103" s="193">
        <v>0</v>
      </c>
      <c r="N103" s="195"/>
      <c r="O103" s="11"/>
    </row>
    <row r="104" spans="1:15" x14ac:dyDescent="0.2">
      <c r="A104" s="4"/>
      <c r="B104" s="291"/>
      <c r="C104" s="292"/>
      <c r="D104" s="292"/>
      <c r="E104" s="292"/>
      <c r="F104" s="87"/>
      <c r="G104" s="8"/>
      <c r="H104" s="10"/>
      <c r="I104" s="192">
        <v>0</v>
      </c>
      <c r="J104" s="193">
        <v>0</v>
      </c>
      <c r="K104" s="194"/>
      <c r="L104" s="193">
        <v>0</v>
      </c>
      <c r="M104" s="193">
        <v>0</v>
      </c>
      <c r="N104" s="195"/>
      <c r="O104" s="11"/>
    </row>
    <row r="105" spans="1:15" x14ac:dyDescent="0.2">
      <c r="A105" s="4"/>
      <c r="B105" s="291"/>
      <c r="C105" s="292"/>
      <c r="D105" s="292"/>
      <c r="E105" s="295"/>
      <c r="F105" s="87"/>
      <c r="G105" s="8"/>
      <c r="H105" s="10"/>
      <c r="I105" s="192">
        <v>0</v>
      </c>
      <c r="J105" s="193">
        <v>0</v>
      </c>
      <c r="K105" s="194"/>
      <c r="L105" s="193">
        <v>0</v>
      </c>
      <c r="M105" s="193">
        <v>0</v>
      </c>
      <c r="N105" s="195"/>
      <c r="O105" s="11"/>
    </row>
    <row r="106" spans="1:15" x14ac:dyDescent="0.2">
      <c r="A106" s="4"/>
      <c r="B106" s="291"/>
      <c r="C106" s="292"/>
      <c r="D106" s="292"/>
      <c r="E106" s="292"/>
      <c r="F106" s="87"/>
      <c r="G106" s="8"/>
      <c r="H106" s="10"/>
      <c r="I106" s="192">
        <v>0</v>
      </c>
      <c r="J106" s="193">
        <v>0</v>
      </c>
      <c r="K106" s="194"/>
      <c r="L106" s="193">
        <v>0</v>
      </c>
      <c r="M106" s="193">
        <v>0</v>
      </c>
      <c r="N106" s="195"/>
      <c r="O106" s="11"/>
    </row>
    <row r="107" spans="1:15" x14ac:dyDescent="0.2">
      <c r="A107" s="4"/>
      <c r="B107" s="291"/>
      <c r="C107" s="292"/>
      <c r="D107" s="292"/>
      <c r="E107" s="292"/>
      <c r="F107" s="87"/>
      <c r="G107" s="8"/>
      <c r="H107" s="10"/>
      <c r="I107" s="192">
        <v>0</v>
      </c>
      <c r="J107" s="193">
        <v>0</v>
      </c>
      <c r="K107" s="194"/>
      <c r="L107" s="193">
        <v>0</v>
      </c>
      <c r="M107" s="193">
        <v>0</v>
      </c>
      <c r="N107" s="195"/>
      <c r="O107" s="11"/>
    </row>
    <row r="108" spans="1:15" x14ac:dyDescent="0.2">
      <c r="A108" s="4"/>
      <c r="B108" s="291"/>
      <c r="C108" s="292"/>
      <c r="D108" s="292"/>
      <c r="E108" s="292"/>
      <c r="F108" s="87"/>
      <c r="G108" s="8"/>
      <c r="H108" s="10"/>
      <c r="I108" s="192">
        <v>0</v>
      </c>
      <c r="J108" s="193">
        <v>0</v>
      </c>
      <c r="K108" s="194"/>
      <c r="L108" s="193">
        <v>0</v>
      </c>
      <c r="M108" s="193">
        <v>0</v>
      </c>
      <c r="N108" s="195"/>
      <c r="O108" s="11"/>
    </row>
    <row r="109" spans="1:15" x14ac:dyDescent="0.2">
      <c r="A109" s="4"/>
      <c r="B109" s="291"/>
      <c r="C109" s="292"/>
      <c r="D109" s="292"/>
      <c r="E109" s="292"/>
      <c r="F109" s="87"/>
      <c r="G109" s="8"/>
      <c r="H109" s="10"/>
      <c r="I109" s="192">
        <v>0</v>
      </c>
      <c r="J109" s="193">
        <v>0</v>
      </c>
      <c r="K109" s="194"/>
      <c r="L109" s="193">
        <v>0</v>
      </c>
      <c r="M109" s="193">
        <v>0</v>
      </c>
      <c r="N109" s="195"/>
      <c r="O109" s="11"/>
    </row>
    <row r="110" spans="1:15" x14ac:dyDescent="0.2">
      <c r="A110" s="4"/>
      <c r="B110" s="291"/>
      <c r="C110" s="292"/>
      <c r="D110" s="292"/>
      <c r="E110" s="292"/>
      <c r="F110" s="87"/>
      <c r="G110" s="8"/>
      <c r="H110" s="10"/>
      <c r="I110" s="192">
        <v>0</v>
      </c>
      <c r="J110" s="193">
        <v>0</v>
      </c>
      <c r="K110" s="194"/>
      <c r="L110" s="193">
        <v>0</v>
      </c>
      <c r="M110" s="193">
        <v>0</v>
      </c>
      <c r="N110" s="195"/>
      <c r="O110" s="11"/>
    </row>
    <row r="111" spans="1:15" x14ac:dyDescent="0.2">
      <c r="A111" s="4"/>
      <c r="B111" s="291"/>
      <c r="C111" s="292"/>
      <c r="D111" s="292"/>
      <c r="E111" s="292"/>
      <c r="F111" s="87"/>
      <c r="G111" s="8"/>
      <c r="H111" s="10"/>
      <c r="I111" s="192">
        <v>0</v>
      </c>
      <c r="J111" s="193">
        <v>0</v>
      </c>
      <c r="K111" s="194"/>
      <c r="L111" s="193">
        <v>0</v>
      </c>
      <c r="M111" s="193">
        <v>0</v>
      </c>
      <c r="N111" s="196"/>
      <c r="O111" s="11"/>
    </row>
    <row r="112" spans="1:15" x14ac:dyDescent="0.2">
      <c r="A112" s="4"/>
      <c r="B112" s="291"/>
      <c r="C112" s="292"/>
      <c r="D112" s="292"/>
      <c r="E112" s="292"/>
      <c r="F112" s="87"/>
      <c r="G112" s="8"/>
      <c r="H112" s="10"/>
      <c r="I112" s="15"/>
      <c r="J112" s="14"/>
      <c r="K112" s="64"/>
      <c r="L112" s="14"/>
      <c r="M112" s="14"/>
      <c r="N112" s="13"/>
      <c r="O112" s="11"/>
    </row>
  </sheetData>
  <sheetProtection sheet="1" objects="1" scenarios="1"/>
  <mergeCells count="111">
    <mergeCell ref="P8:P9"/>
    <mergeCell ref="Q8:Q9"/>
    <mergeCell ref="B39:E39"/>
    <mergeCell ref="B57:E57"/>
    <mergeCell ref="B87:E87"/>
    <mergeCell ref="B42:E42"/>
    <mergeCell ref="B43:E43"/>
    <mergeCell ref="B50:E50"/>
    <mergeCell ref="B51:E51"/>
    <mergeCell ref="B35:E35"/>
    <mergeCell ref="B18:E18"/>
    <mergeCell ref="B15:E15"/>
    <mergeCell ref="B31:E31"/>
    <mergeCell ref="B17:E17"/>
    <mergeCell ref="B41:E41"/>
    <mergeCell ref="B40:E40"/>
    <mergeCell ref="B21:E21"/>
    <mergeCell ref="B29:E29"/>
    <mergeCell ref="B30:E30"/>
    <mergeCell ref="B11:E11"/>
    <mergeCell ref="B12:E12"/>
    <mergeCell ref="B13:E13"/>
    <mergeCell ref="B24:E24"/>
    <mergeCell ref="B14:E14"/>
    <mergeCell ref="B73:E73"/>
    <mergeCell ref="B103:E103"/>
    <mergeCell ref="B68:E68"/>
    <mergeCell ref="B70:E70"/>
    <mergeCell ref="B71:E71"/>
    <mergeCell ref="B67:E67"/>
    <mergeCell ref="B66:E66"/>
    <mergeCell ref="B84:E84"/>
    <mergeCell ref="B99:G99"/>
    <mergeCell ref="B77:G77"/>
    <mergeCell ref="B78:G78"/>
    <mergeCell ref="B79:G79"/>
    <mergeCell ref="B98:G98"/>
    <mergeCell ref="B86:E86"/>
    <mergeCell ref="B88:E88"/>
    <mergeCell ref="B89:E89"/>
    <mergeCell ref="B90:E90"/>
    <mergeCell ref="B96:E96"/>
    <mergeCell ref="B97:E97"/>
    <mergeCell ref="B91:E91"/>
    <mergeCell ref="B92:E92"/>
    <mergeCell ref="B93:E93"/>
    <mergeCell ref="B72:E72"/>
    <mergeCell ref="B69:E69"/>
    <mergeCell ref="B111:E111"/>
    <mergeCell ref="B112:E112"/>
    <mergeCell ref="B74:E74"/>
    <mergeCell ref="B106:E106"/>
    <mergeCell ref="B107:E107"/>
    <mergeCell ref="B75:G75"/>
    <mergeCell ref="B109:E109"/>
    <mergeCell ref="B110:E110"/>
    <mergeCell ref="B102:E102"/>
    <mergeCell ref="B108:E108"/>
    <mergeCell ref="B105:E105"/>
    <mergeCell ref="B85:E85"/>
    <mergeCell ref="B94:E94"/>
    <mergeCell ref="B95:E95"/>
    <mergeCell ref="B104:E104"/>
    <mergeCell ref="B76:G76"/>
    <mergeCell ref="B16:E16"/>
    <mergeCell ref="K1:N1"/>
    <mergeCell ref="A1:C1"/>
    <mergeCell ref="K3:M3"/>
    <mergeCell ref="K5:M5"/>
    <mergeCell ref="K4:M4"/>
    <mergeCell ref="K6:M6"/>
    <mergeCell ref="N8:O8"/>
    <mergeCell ref="H8:J8"/>
    <mergeCell ref="K8:M8"/>
    <mergeCell ref="C8:E8"/>
    <mergeCell ref="K2:M2"/>
    <mergeCell ref="B9:E9"/>
    <mergeCell ref="F8:G8"/>
    <mergeCell ref="B65:E65"/>
    <mergeCell ref="B58:E58"/>
    <mergeCell ref="B59:E59"/>
    <mergeCell ref="B32:E32"/>
    <mergeCell ref="B34:E34"/>
    <mergeCell ref="B37:E37"/>
    <mergeCell ref="B47:E47"/>
    <mergeCell ref="B48:E48"/>
    <mergeCell ref="B49:E49"/>
    <mergeCell ref="B38:E38"/>
    <mergeCell ref="B60:E60"/>
    <mergeCell ref="B55:E55"/>
    <mergeCell ref="B36:E36"/>
    <mergeCell ref="B64:E64"/>
    <mergeCell ref="B62:E62"/>
    <mergeCell ref="B52:E52"/>
    <mergeCell ref="B53:E53"/>
    <mergeCell ref="B63:E63"/>
    <mergeCell ref="B61:E61"/>
    <mergeCell ref="B44:E44"/>
    <mergeCell ref="B45:E45"/>
    <mergeCell ref="B54:E54"/>
    <mergeCell ref="B56:E56"/>
    <mergeCell ref="B46:E46"/>
    <mergeCell ref="B25:E25"/>
    <mergeCell ref="B28:E28"/>
    <mergeCell ref="B19:E19"/>
    <mergeCell ref="B33:E33"/>
    <mergeCell ref="B22:E22"/>
    <mergeCell ref="B20:E20"/>
    <mergeCell ref="B23:E23"/>
    <mergeCell ref="B26:E26"/>
    <mergeCell ref="B27:E27"/>
  </mergeCells>
  <phoneticPr fontId="23" type="noConversion"/>
  <printOptions gridLines="1"/>
  <pageMargins left="0.26041666666666669" right="0.5" top="0.5" bottom="0.5" header="0.5" footer="0"/>
  <pageSetup scale="85" orientation="landscape" r:id="rId1"/>
  <headerFooter alignWithMargins="0">
    <oddFooter>&amp;L&amp;8Facilities Design and Construction 
Revised: 03/09/26&amp;C&amp;8&amp;P of &amp;N&amp;RJP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5EE12-7C74-4F6A-9EEB-982A4E66F236}">
  <sheetPr>
    <pageSetUpPr fitToPage="1"/>
  </sheetPr>
  <dimension ref="A1:AY175"/>
  <sheetViews>
    <sheetView view="pageBreakPreview" topLeftCell="D1" zoomScale="130" zoomScaleNormal="75" zoomScaleSheetLayoutView="130" workbookViewId="0">
      <selection activeCell="F2" sqref="F2"/>
    </sheetView>
  </sheetViews>
  <sheetFormatPr defaultColWidth="9.140625" defaultRowHeight="15" x14ac:dyDescent="0.25"/>
  <cols>
    <col min="1" max="1" width="53.85546875" style="24" customWidth="1"/>
    <col min="2" max="2" width="14.5703125" style="24" customWidth="1"/>
    <col min="3" max="3" width="53.85546875" style="24" customWidth="1"/>
    <col min="4" max="4" width="16.85546875" style="24" customWidth="1"/>
    <col min="5" max="5" width="53.85546875" style="24" customWidth="1"/>
    <col min="6" max="6" width="14.7109375" style="24" customWidth="1"/>
    <col min="7" max="7" width="9.140625" style="24"/>
    <col min="8" max="8" width="16.7109375" style="24" customWidth="1"/>
    <col min="9" max="16384" width="9.140625" style="24"/>
  </cols>
  <sheetData>
    <row r="1" spans="1:51" ht="18.75" x14ac:dyDescent="0.3">
      <c r="B1" s="65"/>
      <c r="C1" s="131" t="str">
        <f>'Allowance Overview'!C2</f>
        <v>School Name/Project Name</v>
      </c>
      <c r="F1" s="68" t="str">
        <f>'Allowance Overview'!F1</f>
        <v>Contractor Name</v>
      </c>
    </row>
    <row r="2" spans="1:51" ht="18" x14ac:dyDescent="0.25">
      <c r="B2" s="65"/>
      <c r="C2" s="131" t="s">
        <v>40</v>
      </c>
      <c r="F2" s="86" t="str">
        <f>'Contingency Log'!N8</f>
        <v>Report Date: 02/23/24</v>
      </c>
    </row>
    <row r="3" spans="1:51" ht="18.75" thickBot="1" x14ac:dyDescent="0.3">
      <c r="B3" s="65"/>
      <c r="C3" s="65"/>
    </row>
    <row r="4" spans="1:51" ht="15.75" thickBot="1" x14ac:dyDescent="0.3">
      <c r="A4" s="63"/>
      <c r="B4" s="62"/>
      <c r="C4" s="62"/>
      <c r="D4" s="62"/>
      <c r="E4" s="62"/>
      <c r="F4" s="61"/>
    </row>
    <row r="5" spans="1:51" s="50" customFormat="1" ht="21.75" thickBot="1" x14ac:dyDescent="0.4">
      <c r="A5" s="312" t="str">
        <f>'Allowance Overview'!C9</f>
        <v>Allowance 1</v>
      </c>
      <c r="B5" s="313"/>
      <c r="C5" s="312" t="str">
        <f>'Allowance Overview'!C10</f>
        <v>Allowance 2</v>
      </c>
      <c r="D5" s="313"/>
      <c r="E5" s="312" t="str">
        <f>'Allowance Overview'!C11</f>
        <v>Allowance 3</v>
      </c>
      <c r="F5" s="313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</row>
    <row r="6" spans="1:51" ht="15" customHeight="1" thickBot="1" x14ac:dyDescent="0.3">
      <c r="A6" s="28" t="s">
        <v>20</v>
      </c>
      <c r="B6" s="27" t="s">
        <v>19</v>
      </c>
      <c r="C6" s="37" t="s">
        <v>20</v>
      </c>
      <c r="D6" s="27" t="s">
        <v>19</v>
      </c>
      <c r="E6" s="28" t="s">
        <v>20</v>
      </c>
      <c r="F6" s="27" t="s">
        <v>19</v>
      </c>
    </row>
    <row r="7" spans="1:51" x14ac:dyDescent="0.25">
      <c r="A7" s="133" t="s">
        <v>29</v>
      </c>
      <c r="B7" s="51">
        <f>'Allowance Overview'!D9</f>
        <v>0</v>
      </c>
      <c r="C7" s="76" t="s">
        <v>29</v>
      </c>
      <c r="D7" s="77">
        <f>'Allowance Overview'!D10</f>
        <v>0</v>
      </c>
      <c r="E7" s="134" t="s">
        <v>29</v>
      </c>
      <c r="F7" s="135">
        <f>'Allowance Overview'!D11</f>
        <v>0</v>
      </c>
    </row>
    <row r="8" spans="1:51" x14ac:dyDescent="0.25">
      <c r="A8" s="41" t="s">
        <v>80</v>
      </c>
      <c r="B8" s="51"/>
      <c r="C8" s="78" t="s">
        <v>80</v>
      </c>
      <c r="D8" s="77"/>
      <c r="E8" s="78" t="s">
        <v>80</v>
      </c>
      <c r="F8" s="79"/>
    </row>
    <row r="9" spans="1:51" x14ac:dyDescent="0.25">
      <c r="A9" s="217"/>
      <c r="B9" s="212"/>
      <c r="C9" s="216"/>
      <c r="D9" s="212"/>
      <c r="E9" s="211"/>
      <c r="F9" s="212"/>
    </row>
    <row r="10" spans="1:51" x14ac:dyDescent="0.25">
      <c r="A10" s="219"/>
      <c r="B10" s="212"/>
      <c r="C10" s="217"/>
      <c r="D10" s="212"/>
      <c r="E10" s="213"/>
      <c r="F10" s="212"/>
      <c r="H10" s="48"/>
    </row>
    <row r="11" spans="1:51" x14ac:dyDescent="0.25">
      <c r="A11" s="218"/>
      <c r="B11" s="212"/>
      <c r="C11" s="218"/>
      <c r="D11" s="212"/>
      <c r="E11" s="214"/>
      <c r="F11" s="212"/>
    </row>
    <row r="12" spans="1:51" ht="17.25" customHeight="1" x14ac:dyDescent="0.25">
      <c r="A12" s="217"/>
      <c r="B12" s="212"/>
      <c r="C12" s="217"/>
      <c r="D12" s="212"/>
      <c r="E12" s="215"/>
      <c r="F12" s="212"/>
    </row>
    <row r="13" spans="1:51" x14ac:dyDescent="0.25">
      <c r="A13" s="36" t="s">
        <v>21</v>
      </c>
      <c r="B13" s="206">
        <f>SUM(B7:B12)</f>
        <v>0</v>
      </c>
      <c r="C13" s="36" t="s">
        <v>21</v>
      </c>
      <c r="D13" s="207">
        <f>SUM(D7:D12)</f>
        <v>0</v>
      </c>
      <c r="E13" s="60" t="s">
        <v>21</v>
      </c>
      <c r="F13" s="205">
        <f>SUM(F7:F12)</f>
        <v>0</v>
      </c>
    </row>
    <row r="14" spans="1:51" ht="15.75" thickBot="1" x14ac:dyDescent="0.3">
      <c r="A14" s="36"/>
      <c r="B14" s="59"/>
      <c r="C14" s="36"/>
      <c r="D14" s="58"/>
      <c r="E14" s="57"/>
      <c r="F14" s="56"/>
    </row>
    <row r="15" spans="1:51" s="50" customFormat="1" ht="21.75" thickBot="1" x14ac:dyDescent="0.4">
      <c r="A15" s="312" t="str">
        <f>'Allowance Overview'!C12</f>
        <v>Allowance 4</v>
      </c>
      <c r="B15" s="313"/>
      <c r="C15" s="312" t="str">
        <f>'Allowance Overview'!C13</f>
        <v>Allowance 5</v>
      </c>
      <c r="D15" s="313"/>
      <c r="E15" s="312" t="str">
        <f>'Allowance Overview'!C14</f>
        <v>Allowance 6</v>
      </c>
      <c r="F15" s="313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</row>
    <row r="16" spans="1:51" ht="15" customHeight="1" thickBot="1" x14ac:dyDescent="0.3">
      <c r="A16" s="28" t="s">
        <v>20</v>
      </c>
      <c r="B16" s="27" t="s">
        <v>19</v>
      </c>
      <c r="C16" s="37" t="s">
        <v>20</v>
      </c>
      <c r="D16" s="27" t="s">
        <v>19</v>
      </c>
      <c r="E16" s="28" t="s">
        <v>20</v>
      </c>
      <c r="F16" s="27" t="s">
        <v>19</v>
      </c>
    </row>
    <row r="17" spans="1:51" x14ac:dyDescent="0.25">
      <c r="A17" s="24" t="s">
        <v>29</v>
      </c>
      <c r="B17" s="136">
        <f>'Allowance Overview'!D12</f>
        <v>0</v>
      </c>
      <c r="C17" s="76" t="s">
        <v>29</v>
      </c>
      <c r="D17" s="136">
        <f>'Allowance Overview'!D13</f>
        <v>0</v>
      </c>
      <c r="E17" s="76" t="s">
        <v>29</v>
      </c>
      <c r="F17" s="51">
        <f>'Allowance Overview'!D14</f>
        <v>0</v>
      </c>
    </row>
    <row r="18" spans="1:51" x14ac:dyDescent="0.25">
      <c r="A18" s="41" t="s">
        <v>80</v>
      </c>
      <c r="B18" s="33"/>
      <c r="C18" s="41" t="s">
        <v>80</v>
      </c>
      <c r="D18" s="33"/>
      <c r="E18" s="41" t="s">
        <v>80</v>
      </c>
      <c r="F18" s="33"/>
    </row>
    <row r="19" spans="1:51" x14ac:dyDescent="0.25">
      <c r="A19" s="220"/>
      <c r="B19" s="212"/>
      <c r="C19" s="217"/>
      <c r="D19" s="212"/>
      <c r="E19" s="217"/>
      <c r="F19" s="212"/>
    </row>
    <row r="20" spans="1:51" x14ac:dyDescent="0.25">
      <c r="A20" s="221"/>
      <c r="B20" s="212"/>
      <c r="C20" s="224"/>
      <c r="D20" s="212"/>
      <c r="E20" s="225"/>
      <c r="F20" s="212"/>
    </row>
    <row r="21" spans="1:51" ht="17.25" customHeight="1" x14ac:dyDescent="0.25">
      <c r="A21" s="222"/>
      <c r="B21" s="212"/>
      <c r="C21" s="224"/>
      <c r="D21" s="212"/>
      <c r="E21" s="225"/>
      <c r="F21" s="212"/>
    </row>
    <row r="22" spans="1:51" ht="17.25" customHeight="1" x14ac:dyDescent="0.25">
      <c r="A22" s="223"/>
      <c r="B22" s="212"/>
      <c r="C22" s="224"/>
      <c r="D22" s="212"/>
      <c r="E22" s="225"/>
      <c r="F22" s="212"/>
    </row>
    <row r="23" spans="1:51" x14ac:dyDescent="0.25">
      <c r="A23" s="34" t="s">
        <v>21</v>
      </c>
      <c r="B23" s="209">
        <f>SUM(B17:B22)</f>
        <v>0</v>
      </c>
      <c r="C23" s="34" t="s">
        <v>21</v>
      </c>
      <c r="D23" s="209">
        <f>SUM(D17:D22)</f>
        <v>0</v>
      </c>
      <c r="E23" s="34" t="s">
        <v>21</v>
      </c>
      <c r="F23" s="208">
        <f>SUM(F17:F22)</f>
        <v>0</v>
      </c>
    </row>
    <row r="24" spans="1:51" ht="15.75" thickBot="1" x14ac:dyDescent="0.3">
      <c r="A24" s="54"/>
      <c r="B24" s="55"/>
      <c r="C24" s="54"/>
      <c r="D24" s="53"/>
      <c r="E24" s="52"/>
      <c r="F24" s="51"/>
    </row>
    <row r="25" spans="1:51" s="50" customFormat="1" ht="21.75" thickBot="1" x14ac:dyDescent="0.4">
      <c r="A25" s="312" t="str">
        <f>'Allowance Overview'!C15</f>
        <v>Allowance 7</v>
      </c>
      <c r="B25" s="313"/>
      <c r="C25" s="312" t="str">
        <f>'Allowance Overview'!C16</f>
        <v>Allowance 8</v>
      </c>
      <c r="D25" s="313"/>
      <c r="E25" s="312" t="str">
        <f>'Allowance Overview'!C17</f>
        <v>Allowance 9</v>
      </c>
      <c r="F25" s="313"/>
      <c r="G25" s="103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</row>
    <row r="26" spans="1:51" ht="15" customHeight="1" thickBot="1" x14ac:dyDescent="0.3">
      <c r="A26" s="28" t="s">
        <v>20</v>
      </c>
      <c r="B26" s="27" t="s">
        <v>19</v>
      </c>
      <c r="C26" s="28" t="s">
        <v>20</v>
      </c>
      <c r="D26" s="27" t="s">
        <v>19</v>
      </c>
      <c r="E26" s="28" t="s">
        <v>20</v>
      </c>
      <c r="F26" s="27" t="s">
        <v>19</v>
      </c>
      <c r="G26" s="103"/>
    </row>
    <row r="27" spans="1:51" x14ac:dyDescent="0.25">
      <c r="A27" s="24" t="s">
        <v>29</v>
      </c>
      <c r="B27" s="136">
        <f>'Allowance Overview'!D15</f>
        <v>0</v>
      </c>
      <c r="C27" s="76" t="s">
        <v>29</v>
      </c>
      <c r="D27" s="136">
        <f>'Allowance Overview'!D16</f>
        <v>0</v>
      </c>
      <c r="E27" s="76" t="s">
        <v>29</v>
      </c>
      <c r="F27" s="136">
        <f>'Allowance Overview'!D17</f>
        <v>0</v>
      </c>
      <c r="G27" s="103"/>
    </row>
    <row r="28" spans="1:51" x14ac:dyDescent="0.25">
      <c r="A28" s="41" t="s">
        <v>80</v>
      </c>
      <c r="B28" s="39"/>
      <c r="C28" s="41" t="s">
        <v>80</v>
      </c>
      <c r="D28" s="33"/>
      <c r="E28" s="41" t="s">
        <v>80</v>
      </c>
      <c r="F28" s="49"/>
    </row>
    <row r="29" spans="1:51" x14ac:dyDescent="0.25">
      <c r="A29" s="211"/>
      <c r="B29" s="212"/>
      <c r="C29" s="229"/>
      <c r="D29" s="212"/>
      <c r="E29" s="217"/>
      <c r="F29" s="212"/>
    </row>
    <row r="30" spans="1:51" x14ac:dyDescent="0.25">
      <c r="A30" s="226"/>
      <c r="B30" s="212"/>
      <c r="C30" s="217"/>
      <c r="D30" s="212"/>
      <c r="E30" s="217"/>
      <c r="F30" s="212"/>
    </row>
    <row r="31" spans="1:51" ht="17.25" customHeight="1" x14ac:dyDescent="0.25">
      <c r="A31" s="227"/>
      <c r="B31" s="212"/>
      <c r="C31" s="224"/>
      <c r="D31" s="212"/>
      <c r="E31" s="224"/>
      <c r="F31" s="212"/>
    </row>
    <row r="32" spans="1:51" x14ac:dyDescent="0.25">
      <c r="A32" s="227"/>
      <c r="B32" s="212"/>
      <c r="C32" s="230"/>
      <c r="D32" s="212"/>
      <c r="E32" s="230"/>
      <c r="F32" s="212"/>
    </row>
    <row r="33" spans="1:8" x14ac:dyDescent="0.25">
      <c r="A33" s="228"/>
      <c r="B33" s="212"/>
      <c r="C33" s="230"/>
      <c r="D33" s="212"/>
      <c r="E33" s="230"/>
      <c r="F33" s="212"/>
    </row>
    <row r="34" spans="1:8" x14ac:dyDescent="0.25">
      <c r="A34" s="224"/>
      <c r="B34" s="212"/>
      <c r="C34" s="230"/>
      <c r="D34" s="212"/>
      <c r="E34" s="224"/>
      <c r="F34" s="212"/>
    </row>
    <row r="35" spans="1:8" x14ac:dyDescent="0.25">
      <c r="A35" s="34" t="s">
        <v>21</v>
      </c>
      <c r="B35" s="209">
        <f>SUM(B27:B34)</f>
        <v>0</v>
      </c>
      <c r="C35" s="34" t="s">
        <v>21</v>
      </c>
      <c r="D35" s="209">
        <f>SUM(D27:D34)</f>
        <v>0</v>
      </c>
      <c r="E35" s="34" t="s">
        <v>21</v>
      </c>
      <c r="F35" s="209">
        <f>SUM(F27:F34)</f>
        <v>0</v>
      </c>
    </row>
    <row r="36" spans="1:8" ht="15.75" thickBot="1" x14ac:dyDescent="0.3">
      <c r="A36" s="40"/>
      <c r="B36" s="39"/>
      <c r="C36" s="40"/>
      <c r="D36" s="39"/>
      <c r="E36" s="40"/>
      <c r="F36" s="39"/>
    </row>
    <row r="37" spans="1:8" ht="21.75" thickBot="1" x14ac:dyDescent="0.4">
      <c r="A37" s="312" t="str">
        <f>'Allowance Overview'!C18</f>
        <v>Allowance 10</v>
      </c>
      <c r="B37" s="313"/>
      <c r="C37" s="312" t="str">
        <f>'Allowance Overview'!C19</f>
        <v xml:space="preserve"> Allowance 11</v>
      </c>
      <c r="D37" s="313"/>
      <c r="E37" s="315" t="str">
        <f>'Allowance Overview'!C20</f>
        <v>Allowance 12</v>
      </c>
      <c r="F37" s="313"/>
    </row>
    <row r="38" spans="1:8" ht="16.5" thickBot="1" x14ac:dyDescent="0.3">
      <c r="A38" s="28" t="s">
        <v>20</v>
      </c>
      <c r="B38" s="27" t="s">
        <v>19</v>
      </c>
      <c r="C38" s="37" t="s">
        <v>20</v>
      </c>
      <c r="D38" s="27" t="s">
        <v>19</v>
      </c>
      <c r="E38" s="37" t="s">
        <v>20</v>
      </c>
      <c r="F38" s="27" t="s">
        <v>19</v>
      </c>
    </row>
    <row r="39" spans="1:8" x14ac:dyDescent="0.25">
      <c r="A39" s="24" t="s">
        <v>29</v>
      </c>
      <c r="B39" s="136">
        <f>'Allowance Overview'!D18</f>
        <v>0</v>
      </c>
      <c r="C39" s="76" t="s">
        <v>29</v>
      </c>
      <c r="D39" s="136">
        <f>'Allowance Overview'!D19</f>
        <v>0</v>
      </c>
      <c r="E39" s="76" t="s">
        <v>29</v>
      </c>
      <c r="F39" s="136">
        <f>'Allowance Overview'!D20</f>
        <v>0</v>
      </c>
    </row>
    <row r="40" spans="1:8" x14ac:dyDescent="0.25">
      <c r="A40" s="41" t="s">
        <v>41</v>
      </c>
      <c r="B40" s="33"/>
      <c r="C40" s="41" t="s">
        <v>80</v>
      </c>
      <c r="D40" s="33"/>
      <c r="E40" s="41" t="s">
        <v>41</v>
      </c>
      <c r="F40" s="33"/>
    </row>
    <row r="41" spans="1:8" x14ac:dyDescent="0.25">
      <c r="A41" s="211"/>
      <c r="B41" s="212"/>
      <c r="C41" s="217"/>
      <c r="D41" s="212"/>
      <c r="E41" s="211"/>
      <c r="F41" s="212"/>
    </row>
    <row r="42" spans="1:8" x14ac:dyDescent="0.25">
      <c r="A42" s="227"/>
      <c r="B42" s="212"/>
      <c r="C42" s="230"/>
      <c r="D42" s="212"/>
      <c r="E42" s="231"/>
      <c r="F42" s="212"/>
      <c r="H42" s="48"/>
    </row>
    <row r="43" spans="1:8" x14ac:dyDescent="0.25">
      <c r="A43" s="227"/>
      <c r="B43" s="212"/>
      <c r="C43" s="230"/>
      <c r="D43" s="212"/>
      <c r="E43" s="232"/>
      <c r="F43" s="212"/>
    </row>
    <row r="44" spans="1:8" x14ac:dyDescent="0.25">
      <c r="A44" s="230"/>
      <c r="B44" s="212"/>
      <c r="C44" s="230"/>
      <c r="D44" s="212"/>
      <c r="E44" s="232"/>
      <c r="F44" s="212"/>
    </row>
    <row r="45" spans="1:8" x14ac:dyDescent="0.25">
      <c r="A45" s="34" t="s">
        <v>21</v>
      </c>
      <c r="B45" s="209">
        <f>SUM(B39:B44)</f>
        <v>0</v>
      </c>
      <c r="C45" s="34" t="s">
        <v>21</v>
      </c>
      <c r="D45" s="209">
        <f>SUM(D39:D44)</f>
        <v>0</v>
      </c>
      <c r="E45" s="34" t="s">
        <v>21</v>
      </c>
      <c r="F45" s="209">
        <f>SUM(F39:F44)</f>
        <v>0</v>
      </c>
    </row>
    <row r="46" spans="1:8" ht="15.75" thickBot="1" x14ac:dyDescent="0.3">
      <c r="A46" s="40"/>
      <c r="B46" s="39"/>
      <c r="C46" s="40"/>
      <c r="D46" s="39"/>
      <c r="E46" s="40"/>
      <c r="F46" s="47"/>
    </row>
    <row r="47" spans="1:8" ht="21.75" thickBot="1" x14ac:dyDescent="0.4">
      <c r="A47" s="312" t="str">
        <f>'Allowance Overview'!C21</f>
        <v>Allowance 13</v>
      </c>
      <c r="B47" s="313"/>
      <c r="C47" s="312" t="str">
        <f>'Allowance Overview'!C22</f>
        <v>Allowance 14</v>
      </c>
      <c r="D47" s="313"/>
      <c r="E47" s="312" t="str">
        <f>'Allowance Overview'!C23</f>
        <v xml:space="preserve"> Allowance 15</v>
      </c>
      <c r="F47" s="313"/>
    </row>
    <row r="48" spans="1:8" ht="16.5" thickBot="1" x14ac:dyDescent="0.3">
      <c r="A48" s="28" t="s">
        <v>20</v>
      </c>
      <c r="B48" s="27" t="s">
        <v>19</v>
      </c>
      <c r="C48" s="37" t="s">
        <v>20</v>
      </c>
      <c r="D48" s="27" t="s">
        <v>19</v>
      </c>
      <c r="E48" s="37" t="s">
        <v>20</v>
      </c>
      <c r="F48" s="27" t="s">
        <v>19</v>
      </c>
    </row>
    <row r="49" spans="1:10" x14ac:dyDescent="0.25">
      <c r="A49" s="24" t="s">
        <v>29</v>
      </c>
      <c r="B49" s="136">
        <f>'Allowance Overview'!D21</f>
        <v>0</v>
      </c>
      <c r="C49" s="76" t="s">
        <v>29</v>
      </c>
      <c r="D49" s="136">
        <f>'Allowance Overview'!D22</f>
        <v>0</v>
      </c>
      <c r="E49" s="76" t="s">
        <v>29</v>
      </c>
      <c r="F49" s="136">
        <f>'Allowance Overview'!D23</f>
        <v>0</v>
      </c>
    </row>
    <row r="50" spans="1:10" x14ac:dyDescent="0.25">
      <c r="A50" s="41" t="s">
        <v>41</v>
      </c>
      <c r="B50" s="39"/>
      <c r="C50" s="41" t="s">
        <v>80</v>
      </c>
      <c r="D50" s="39"/>
      <c r="E50" s="41" t="s">
        <v>80</v>
      </c>
      <c r="F50" s="39"/>
    </row>
    <row r="51" spans="1:10" x14ac:dyDescent="0.25">
      <c r="A51" s="211"/>
      <c r="B51" s="212"/>
      <c r="C51" s="233"/>
      <c r="D51" s="212"/>
      <c r="E51" s="217"/>
      <c r="F51" s="212"/>
    </row>
    <row r="52" spans="1:10" x14ac:dyDescent="0.25">
      <c r="A52" s="224"/>
      <c r="B52" s="212"/>
      <c r="C52" s="234"/>
      <c r="D52" s="212"/>
      <c r="E52" s="224"/>
      <c r="F52" s="212"/>
    </row>
    <row r="53" spans="1:10" x14ac:dyDescent="0.25">
      <c r="A53" s="224"/>
      <c r="B53" s="212"/>
      <c r="C53" s="235"/>
      <c r="D53" s="212"/>
      <c r="E53" s="224"/>
      <c r="F53" s="212"/>
    </row>
    <row r="54" spans="1:10" x14ac:dyDescent="0.25">
      <c r="A54" s="224"/>
      <c r="B54" s="212"/>
      <c r="C54" s="224"/>
      <c r="D54" s="212"/>
      <c r="E54" s="230"/>
      <c r="F54" s="212"/>
    </row>
    <row r="55" spans="1:10" x14ac:dyDescent="0.25">
      <c r="A55" s="230"/>
      <c r="B55" s="212"/>
      <c r="C55" s="224"/>
      <c r="D55" s="212"/>
      <c r="E55" s="230"/>
      <c r="F55" s="212"/>
    </row>
    <row r="56" spans="1:10" x14ac:dyDescent="0.25">
      <c r="A56" s="34" t="s">
        <v>21</v>
      </c>
      <c r="B56" s="209">
        <f>SUM(B49:B55)</f>
        <v>0</v>
      </c>
      <c r="C56" s="34" t="s">
        <v>21</v>
      </c>
      <c r="D56" s="209">
        <f>SUM(D49:D54)</f>
        <v>0</v>
      </c>
      <c r="E56" s="34" t="s">
        <v>21</v>
      </c>
      <c r="F56" s="209">
        <f>SUM(F49:F54)</f>
        <v>0</v>
      </c>
    </row>
    <row r="57" spans="1:10" ht="15.75" thickBot="1" x14ac:dyDescent="0.3">
      <c r="A57" s="40"/>
      <c r="B57" s="39"/>
      <c r="C57" s="40"/>
      <c r="D57" s="39"/>
      <c r="E57" s="46"/>
      <c r="F57" s="45"/>
      <c r="J57" s="44"/>
    </row>
    <row r="58" spans="1:10" ht="21.75" thickBot="1" x14ac:dyDescent="0.4">
      <c r="A58" s="312" t="str">
        <f>'Allowance Overview'!C24</f>
        <v xml:space="preserve"> Allowance 16</v>
      </c>
      <c r="B58" s="313"/>
      <c r="C58" s="315" t="str">
        <f>'Allowance Overview'!C25</f>
        <v xml:space="preserve"> Allowance 17</v>
      </c>
      <c r="D58" s="313"/>
      <c r="E58" s="312" t="str">
        <f>'Allowance Overview'!C26</f>
        <v xml:space="preserve"> Allowance 18</v>
      </c>
      <c r="F58" s="313"/>
    </row>
    <row r="59" spans="1:10" ht="16.5" thickBot="1" x14ac:dyDescent="0.3">
      <c r="A59" s="28" t="s">
        <v>20</v>
      </c>
      <c r="B59" s="27" t="s">
        <v>19</v>
      </c>
      <c r="C59" s="37" t="s">
        <v>20</v>
      </c>
      <c r="D59" s="27" t="s">
        <v>19</v>
      </c>
      <c r="E59" s="37" t="s">
        <v>20</v>
      </c>
      <c r="F59" s="27" t="s">
        <v>19</v>
      </c>
    </row>
    <row r="60" spans="1:10" x14ac:dyDescent="0.25">
      <c r="A60" s="24" t="s">
        <v>29</v>
      </c>
      <c r="B60" s="51">
        <f>'Allowance Overview'!D24</f>
        <v>0</v>
      </c>
      <c r="C60" s="76" t="s">
        <v>29</v>
      </c>
      <c r="D60" s="51">
        <f>'Allowance Overview'!D25</f>
        <v>0</v>
      </c>
      <c r="E60" s="76" t="s">
        <v>29</v>
      </c>
      <c r="F60" s="51">
        <f>'Allowance Overview'!D26</f>
        <v>0</v>
      </c>
    </row>
    <row r="61" spans="1:10" x14ac:dyDescent="0.25">
      <c r="A61" s="41" t="s">
        <v>80</v>
      </c>
      <c r="B61" s="33"/>
      <c r="C61" s="41" t="s">
        <v>80</v>
      </c>
      <c r="D61" s="33"/>
      <c r="E61" s="41" t="s">
        <v>41</v>
      </c>
      <c r="F61" s="33"/>
    </row>
    <row r="62" spans="1:10" x14ac:dyDescent="0.25">
      <c r="A62" s="217"/>
      <c r="B62" s="212"/>
      <c r="C62" s="217"/>
      <c r="D62" s="212"/>
      <c r="E62" s="211"/>
      <c r="F62" s="212"/>
    </row>
    <row r="63" spans="1:10" x14ac:dyDescent="0.25">
      <c r="A63" s="217"/>
      <c r="B63" s="212"/>
      <c r="C63" s="217"/>
      <c r="D63" s="212"/>
      <c r="E63" s="236"/>
      <c r="F63" s="212"/>
    </row>
    <row r="64" spans="1:10" x14ac:dyDescent="0.25">
      <c r="A64" s="224"/>
      <c r="B64" s="212"/>
      <c r="C64" s="224"/>
      <c r="D64" s="212"/>
      <c r="E64" s="224"/>
      <c r="F64" s="212"/>
    </row>
    <row r="65" spans="1:6" x14ac:dyDescent="0.25">
      <c r="A65" s="218"/>
      <c r="B65" s="212"/>
      <c r="C65" s="217"/>
      <c r="D65" s="212"/>
      <c r="E65" s="237"/>
      <c r="F65" s="212"/>
    </row>
    <row r="66" spans="1:6" x14ac:dyDescent="0.25">
      <c r="A66" s="35" t="s">
        <v>21</v>
      </c>
      <c r="B66" s="208">
        <f>SUM(B60:B64)</f>
        <v>0</v>
      </c>
      <c r="C66" s="35" t="s">
        <v>21</v>
      </c>
      <c r="D66" s="208">
        <f>SUM(D60:D64)</f>
        <v>0</v>
      </c>
      <c r="E66" s="35" t="s">
        <v>21</v>
      </c>
      <c r="F66" s="208">
        <f>SUM(F60:F64)</f>
        <v>0</v>
      </c>
    </row>
    <row r="67" spans="1:6" ht="15.75" thickBot="1" x14ac:dyDescent="0.3">
      <c r="A67" s="32"/>
      <c r="B67" s="42"/>
      <c r="C67" s="32"/>
      <c r="D67" s="42"/>
      <c r="E67" s="32"/>
      <c r="F67" s="42"/>
    </row>
    <row r="68" spans="1:6" ht="21.75" thickBot="1" x14ac:dyDescent="0.4">
      <c r="A68" s="312" t="str">
        <f>'Allowance Overview'!C27</f>
        <v>Allowance 19</v>
      </c>
      <c r="B68" s="313"/>
      <c r="C68" s="312" t="str">
        <f>'Allowance Overview'!C28</f>
        <v>Allowance 20</v>
      </c>
      <c r="D68" s="313"/>
      <c r="E68" s="315" t="str">
        <f>'Allowance Overview'!C29</f>
        <v>Allowance 21</v>
      </c>
      <c r="F68" s="313"/>
    </row>
    <row r="69" spans="1:6" ht="16.5" thickBot="1" x14ac:dyDescent="0.3">
      <c r="A69" s="28" t="s">
        <v>20</v>
      </c>
      <c r="B69" s="27" t="s">
        <v>19</v>
      </c>
      <c r="C69" s="37" t="s">
        <v>20</v>
      </c>
      <c r="D69" s="27" t="s">
        <v>19</v>
      </c>
      <c r="E69" s="80" t="s">
        <v>20</v>
      </c>
      <c r="F69" s="137" t="s">
        <v>19</v>
      </c>
    </row>
    <row r="70" spans="1:6" x14ac:dyDescent="0.25">
      <c r="A70" s="24" t="s">
        <v>29</v>
      </c>
      <c r="B70" s="136">
        <f>'Allowance Overview'!D27</f>
        <v>0</v>
      </c>
      <c r="C70" s="138" t="s">
        <v>29</v>
      </c>
      <c r="D70" s="139">
        <f>'Allowance Overview'!D28</f>
        <v>0</v>
      </c>
      <c r="E70" s="140" t="s">
        <v>29</v>
      </c>
      <c r="F70" s="141">
        <f>'Allowance Overview'!D29</f>
        <v>0</v>
      </c>
    </row>
    <row r="71" spans="1:6" x14ac:dyDescent="0.25">
      <c r="A71" s="41" t="s">
        <v>80</v>
      </c>
      <c r="B71" s="51"/>
      <c r="C71" s="78" t="s">
        <v>80</v>
      </c>
      <c r="D71" s="51"/>
      <c r="E71" s="105" t="s">
        <v>80</v>
      </c>
      <c r="F71" s="104"/>
    </row>
    <row r="72" spans="1:6" x14ac:dyDescent="0.25">
      <c r="A72" s="211"/>
      <c r="B72" s="212"/>
      <c r="C72" s="217"/>
      <c r="D72" s="212"/>
      <c r="E72" s="238"/>
      <c r="F72" s="212"/>
    </row>
    <row r="73" spans="1:6" x14ac:dyDescent="0.25">
      <c r="A73" s="217"/>
      <c r="B73" s="212"/>
      <c r="C73" s="217"/>
      <c r="D73" s="212"/>
      <c r="E73" s="239"/>
      <c r="F73" s="212"/>
    </row>
    <row r="74" spans="1:6" x14ac:dyDescent="0.25">
      <c r="A74" s="217"/>
      <c r="B74" s="212"/>
      <c r="C74" s="217"/>
      <c r="D74" s="212"/>
      <c r="E74" s="240"/>
      <c r="F74" s="212"/>
    </row>
    <row r="75" spans="1:6" x14ac:dyDescent="0.25">
      <c r="A75" s="217"/>
      <c r="B75" s="212"/>
      <c r="C75" s="217"/>
      <c r="D75" s="212"/>
      <c r="E75" s="241"/>
      <c r="F75" s="212"/>
    </row>
    <row r="76" spans="1:6" x14ac:dyDescent="0.25">
      <c r="A76" s="217"/>
      <c r="B76" s="212"/>
      <c r="C76" s="217"/>
      <c r="D76" s="212"/>
      <c r="E76" s="241"/>
      <c r="F76" s="212"/>
    </row>
    <row r="77" spans="1:6" x14ac:dyDescent="0.25">
      <c r="A77" s="217"/>
      <c r="B77" s="212"/>
      <c r="C77" s="217"/>
      <c r="D77" s="212"/>
      <c r="E77" s="241"/>
      <c r="F77" s="212"/>
    </row>
    <row r="78" spans="1:6" x14ac:dyDescent="0.25">
      <c r="A78" s="217"/>
      <c r="B78" s="212"/>
      <c r="C78" s="217"/>
      <c r="D78" s="212"/>
      <c r="E78" s="242"/>
      <c r="F78" s="212"/>
    </row>
    <row r="79" spans="1:6" x14ac:dyDescent="0.25">
      <c r="A79" s="217"/>
      <c r="B79" s="212"/>
      <c r="C79" s="217"/>
      <c r="D79" s="212"/>
      <c r="E79" s="242"/>
      <c r="F79" s="212"/>
    </row>
    <row r="80" spans="1:6" ht="14.25" customHeight="1" x14ac:dyDescent="0.25">
      <c r="A80" s="230"/>
      <c r="B80" s="212"/>
      <c r="C80" s="224"/>
      <c r="D80" s="212"/>
      <c r="E80" s="243"/>
      <c r="F80" s="212"/>
    </row>
    <row r="81" spans="1:6" x14ac:dyDescent="0.25">
      <c r="A81" s="230"/>
      <c r="B81" s="212"/>
      <c r="C81" s="218"/>
      <c r="D81" s="212"/>
      <c r="E81" s="244"/>
      <c r="F81" s="212"/>
    </row>
    <row r="82" spans="1:6" x14ac:dyDescent="0.25">
      <c r="A82" s="224"/>
      <c r="B82" s="212"/>
      <c r="C82" s="245"/>
      <c r="D82" s="212"/>
      <c r="E82" s="246"/>
      <c r="F82" s="212"/>
    </row>
    <row r="83" spans="1:6" x14ac:dyDescent="0.25">
      <c r="A83" s="40" t="s">
        <v>21</v>
      </c>
      <c r="B83" s="209">
        <f>SUM(B70:B82)</f>
        <v>0</v>
      </c>
      <c r="C83" s="35" t="s">
        <v>21</v>
      </c>
      <c r="D83" s="208">
        <f>SUM(D70:D82)</f>
        <v>0</v>
      </c>
      <c r="E83" s="24" t="s">
        <v>21</v>
      </c>
      <c r="F83" s="210">
        <f>SUM(F70:F82)</f>
        <v>0</v>
      </c>
    </row>
    <row r="84" spans="1:6" ht="15.75" thickBot="1" x14ac:dyDescent="0.3">
      <c r="A84" s="43"/>
      <c r="B84" s="42"/>
      <c r="C84" s="43"/>
      <c r="D84" s="42"/>
      <c r="E84" s="106"/>
      <c r="F84" s="42"/>
    </row>
    <row r="85" spans="1:6" ht="21.75" hidden="1" thickBot="1" x14ac:dyDescent="0.4">
      <c r="A85" s="312" t="s">
        <v>33</v>
      </c>
      <c r="B85" s="313"/>
      <c r="C85" s="312" t="s">
        <v>32</v>
      </c>
      <c r="D85" s="313"/>
      <c r="E85" s="312" t="s">
        <v>31</v>
      </c>
      <c r="F85" s="313"/>
    </row>
    <row r="86" spans="1:6" ht="16.5" hidden="1" thickBot="1" x14ac:dyDescent="0.3">
      <c r="A86" s="28" t="s">
        <v>20</v>
      </c>
      <c r="B86" s="27" t="s">
        <v>19</v>
      </c>
      <c r="C86" s="37" t="s">
        <v>20</v>
      </c>
      <c r="D86" s="27" t="s">
        <v>19</v>
      </c>
      <c r="E86" s="37" t="s">
        <v>20</v>
      </c>
      <c r="F86" s="27" t="s">
        <v>19</v>
      </c>
    </row>
    <row r="87" spans="1:6" ht="15.75" hidden="1" thickBot="1" x14ac:dyDescent="0.3">
      <c r="A87" s="36" t="s">
        <v>22</v>
      </c>
      <c r="B87" s="33"/>
      <c r="C87" s="36" t="s">
        <v>22</v>
      </c>
      <c r="D87" s="33"/>
      <c r="E87" s="36" t="s">
        <v>22</v>
      </c>
      <c r="F87" s="33"/>
    </row>
    <row r="88" spans="1:6" ht="15.75" hidden="1" thickBot="1" x14ac:dyDescent="0.3">
      <c r="A88" s="35"/>
      <c r="B88" s="33"/>
      <c r="C88" s="35"/>
      <c r="D88" s="33"/>
      <c r="E88" s="35"/>
      <c r="F88" s="33"/>
    </row>
    <row r="89" spans="1:6" ht="15.75" hidden="1" thickBot="1" x14ac:dyDescent="0.3">
      <c r="A89" s="35"/>
      <c r="B89" s="33"/>
      <c r="C89" s="35"/>
      <c r="D89" s="33"/>
      <c r="E89" s="35"/>
      <c r="F89" s="33"/>
    </row>
    <row r="90" spans="1:6" ht="15.75" hidden="1" thickBot="1" x14ac:dyDescent="0.3">
      <c r="A90" s="35"/>
      <c r="B90" s="33"/>
      <c r="C90" s="35"/>
      <c r="D90" s="33"/>
      <c r="E90" s="35"/>
      <c r="F90" s="33"/>
    </row>
    <row r="91" spans="1:6" ht="15.75" hidden="1" thickBot="1" x14ac:dyDescent="0.3">
      <c r="A91" s="35"/>
      <c r="B91" s="33"/>
      <c r="C91" s="35"/>
      <c r="D91" s="33"/>
      <c r="E91" s="35"/>
      <c r="F91" s="33"/>
    </row>
    <row r="92" spans="1:6" ht="15.75" hidden="1" thickBot="1" x14ac:dyDescent="0.3">
      <c r="A92" s="35"/>
      <c r="B92" s="33"/>
      <c r="C92" s="35"/>
      <c r="D92" s="33"/>
      <c r="E92" s="35"/>
      <c r="F92" s="33"/>
    </row>
    <row r="93" spans="1:6" ht="15.75" hidden="1" thickBot="1" x14ac:dyDescent="0.3">
      <c r="A93" s="34" t="s">
        <v>21</v>
      </c>
      <c r="B93" s="33"/>
      <c r="C93" s="34" t="s">
        <v>21</v>
      </c>
      <c r="D93" s="33"/>
      <c r="E93" s="34" t="s">
        <v>21</v>
      </c>
      <c r="F93" s="33"/>
    </row>
    <row r="94" spans="1:6" ht="15.75" hidden="1" thickBot="1" x14ac:dyDescent="0.3">
      <c r="A94" s="35"/>
      <c r="B94" s="33"/>
      <c r="C94" s="35"/>
      <c r="D94" s="33"/>
      <c r="E94" s="35"/>
      <c r="F94" s="33"/>
    </row>
    <row r="95" spans="1:6" ht="15.75" hidden="1" thickBot="1" x14ac:dyDescent="0.3">
      <c r="A95" s="35"/>
      <c r="B95" s="33"/>
      <c r="C95" s="35"/>
      <c r="D95" s="33"/>
      <c r="E95" s="35"/>
      <c r="F95" s="33"/>
    </row>
    <row r="96" spans="1:6" x14ac:dyDescent="0.25">
      <c r="A96" s="93"/>
      <c r="B96" s="97"/>
      <c r="C96" s="62"/>
      <c r="D96" s="97"/>
      <c r="E96" s="62"/>
      <c r="F96" s="94"/>
    </row>
    <row r="97" spans="1:6" ht="18.75" x14ac:dyDescent="0.3">
      <c r="A97" s="75"/>
      <c r="B97" s="88"/>
      <c r="C97" s="131" t="str">
        <f>C1</f>
        <v>School Name/Project Name</v>
      </c>
      <c r="F97" s="142" t="str">
        <f>F1</f>
        <v>Contractor Name</v>
      </c>
    </row>
    <row r="98" spans="1:6" ht="18" x14ac:dyDescent="0.25">
      <c r="A98" s="75"/>
      <c r="B98" s="88"/>
      <c r="C98" s="131" t="s">
        <v>40</v>
      </c>
      <c r="F98" s="143" t="str">
        <f>F2</f>
        <v>Report Date: 02/23/24</v>
      </c>
    </row>
    <row r="99" spans="1:6" x14ac:dyDescent="0.25">
      <c r="A99" s="75"/>
      <c r="B99" s="88"/>
      <c r="D99" s="88"/>
      <c r="F99" s="92"/>
    </row>
    <row r="100" spans="1:6" x14ac:dyDescent="0.25">
      <c r="A100" s="75"/>
      <c r="B100" s="88"/>
      <c r="D100" s="88"/>
      <c r="F100" s="92"/>
    </row>
    <row r="101" spans="1:6" x14ac:dyDescent="0.25">
      <c r="A101" s="75"/>
      <c r="B101" s="88"/>
      <c r="D101" s="88"/>
      <c r="F101" s="92"/>
    </row>
    <row r="102" spans="1:6" x14ac:dyDescent="0.25">
      <c r="A102" s="75"/>
      <c r="B102" s="88"/>
      <c r="D102" s="88"/>
      <c r="F102" s="92"/>
    </row>
    <row r="103" spans="1:6" ht="15.75" thickBot="1" x14ac:dyDescent="0.3">
      <c r="A103" s="95"/>
      <c r="B103" s="98"/>
      <c r="C103" s="99"/>
      <c r="D103" s="98"/>
      <c r="E103" s="99"/>
      <c r="F103" s="96"/>
    </row>
    <row r="104" spans="1:6" ht="21.75" thickBot="1" x14ac:dyDescent="0.4">
      <c r="A104" s="312" t="str">
        <f>'Allowance Overview'!C30</f>
        <v>Allowance 22</v>
      </c>
      <c r="B104" s="313"/>
      <c r="C104" s="312" t="str">
        <f>'Allowance Overview'!C31</f>
        <v>Allowance 23</v>
      </c>
      <c r="D104" s="313"/>
      <c r="E104" s="312" t="str">
        <f>'Allowance Overview'!C32</f>
        <v>Allowance 24</v>
      </c>
      <c r="F104" s="313"/>
    </row>
    <row r="105" spans="1:6" ht="16.5" thickBot="1" x14ac:dyDescent="0.3">
      <c r="A105" s="37" t="s">
        <v>20</v>
      </c>
      <c r="B105" s="27" t="s">
        <v>19</v>
      </c>
      <c r="C105" s="37" t="s">
        <v>20</v>
      </c>
      <c r="D105" s="27" t="s">
        <v>19</v>
      </c>
      <c r="E105" s="28" t="s">
        <v>20</v>
      </c>
      <c r="F105" s="27" t="s">
        <v>19</v>
      </c>
    </row>
    <row r="106" spans="1:6" x14ac:dyDescent="0.25">
      <c r="A106" s="24" t="s">
        <v>29</v>
      </c>
      <c r="B106" s="136">
        <f>'Allowance Overview'!D30</f>
        <v>0</v>
      </c>
      <c r="C106" s="76" t="s">
        <v>29</v>
      </c>
      <c r="D106" s="136">
        <f>'Allowance Overview'!D31</f>
        <v>0</v>
      </c>
      <c r="E106" s="75" t="s">
        <v>29</v>
      </c>
      <c r="F106" s="136">
        <f>'Allowance Overview'!D32</f>
        <v>0</v>
      </c>
    </row>
    <row r="107" spans="1:6" x14ac:dyDescent="0.25">
      <c r="A107" s="41" t="s">
        <v>80</v>
      </c>
      <c r="B107" s="76"/>
      <c r="C107" s="78" t="s">
        <v>80</v>
      </c>
      <c r="D107" s="53"/>
      <c r="E107" s="41" t="s">
        <v>80</v>
      </c>
      <c r="F107" s="39"/>
    </row>
    <row r="108" spans="1:6" x14ac:dyDescent="0.25">
      <c r="A108" s="233"/>
      <c r="B108" s="212"/>
      <c r="C108" s="217"/>
      <c r="D108" s="212"/>
      <c r="E108" s="247"/>
      <c r="F108" s="212"/>
    </row>
    <row r="109" spans="1:6" x14ac:dyDescent="0.25">
      <c r="A109" s="230"/>
      <c r="B109" s="212"/>
      <c r="C109" s="230"/>
      <c r="D109" s="212"/>
      <c r="E109" s="230"/>
      <c r="F109" s="212"/>
    </row>
    <row r="110" spans="1:6" x14ac:dyDescent="0.25">
      <c r="A110" s="34" t="s">
        <v>21</v>
      </c>
      <c r="B110" s="209">
        <f>SUM(B106:B109)</f>
        <v>0</v>
      </c>
      <c r="C110" s="34" t="s">
        <v>21</v>
      </c>
      <c r="D110" s="209">
        <f>SUM(D106:D109)</f>
        <v>0</v>
      </c>
      <c r="E110" s="34" t="s">
        <v>21</v>
      </c>
      <c r="F110" s="209">
        <f>SUM(F106:F109)</f>
        <v>0</v>
      </c>
    </row>
    <row r="111" spans="1:6" ht="15.75" thickBot="1" x14ac:dyDescent="0.3">
      <c r="A111" s="38"/>
      <c r="B111" s="29"/>
      <c r="C111" s="38"/>
      <c r="D111" s="29"/>
      <c r="E111" s="38"/>
      <c r="F111" s="29"/>
    </row>
    <row r="112" spans="1:6" ht="21.75" hidden="1" thickBot="1" x14ac:dyDescent="0.4">
      <c r="A112" s="312" t="s">
        <v>28</v>
      </c>
      <c r="B112" s="313"/>
      <c r="C112" s="312" t="s">
        <v>27</v>
      </c>
      <c r="D112" s="313"/>
      <c r="E112" s="312" t="s">
        <v>26</v>
      </c>
      <c r="F112" s="313"/>
    </row>
    <row r="113" spans="1:6" ht="16.5" hidden="1" thickBot="1" x14ac:dyDescent="0.3">
      <c r="A113" s="37" t="s">
        <v>20</v>
      </c>
      <c r="B113" s="27" t="s">
        <v>19</v>
      </c>
      <c r="C113" s="37" t="s">
        <v>20</v>
      </c>
      <c r="D113" s="27" t="s">
        <v>19</v>
      </c>
      <c r="E113" s="37" t="s">
        <v>20</v>
      </c>
      <c r="F113" s="27" t="s">
        <v>19</v>
      </c>
    </row>
    <row r="114" spans="1:6" hidden="1" x14ac:dyDescent="0.25">
      <c r="A114" s="36" t="s">
        <v>22</v>
      </c>
      <c r="B114" s="33"/>
      <c r="C114" s="36" t="s">
        <v>22</v>
      </c>
      <c r="D114" s="33"/>
      <c r="E114" s="36" t="s">
        <v>22</v>
      </c>
      <c r="F114" s="33"/>
    </row>
    <row r="115" spans="1:6" hidden="1" x14ac:dyDescent="0.25">
      <c r="A115" s="35"/>
      <c r="B115" s="33"/>
      <c r="C115" s="35"/>
      <c r="D115" s="33"/>
      <c r="E115" s="35"/>
      <c r="F115" s="33"/>
    </row>
    <row r="116" spans="1:6" hidden="1" x14ac:dyDescent="0.25">
      <c r="A116" s="35"/>
      <c r="B116" s="33"/>
      <c r="C116" s="35"/>
      <c r="D116" s="33"/>
      <c r="E116" s="35"/>
      <c r="F116" s="33"/>
    </row>
    <row r="117" spans="1:6" hidden="1" x14ac:dyDescent="0.25">
      <c r="A117" s="35"/>
      <c r="B117" s="33"/>
      <c r="C117" s="35"/>
      <c r="D117" s="33"/>
      <c r="E117" s="35"/>
      <c r="F117" s="33"/>
    </row>
    <row r="118" spans="1:6" hidden="1" x14ac:dyDescent="0.25">
      <c r="A118" s="34" t="s">
        <v>21</v>
      </c>
      <c r="B118" s="33"/>
      <c r="C118" s="34" t="s">
        <v>21</v>
      </c>
      <c r="D118" s="33"/>
      <c r="E118" s="34" t="s">
        <v>21</v>
      </c>
      <c r="F118" s="33"/>
    </row>
    <row r="119" spans="1:6" hidden="1" x14ac:dyDescent="0.25">
      <c r="A119" s="35"/>
      <c r="B119" s="33"/>
      <c r="C119" s="35"/>
      <c r="D119" s="33"/>
      <c r="E119" s="35"/>
      <c r="F119" s="33"/>
    </row>
    <row r="120" spans="1:6" hidden="1" x14ac:dyDescent="0.25">
      <c r="A120" s="35"/>
      <c r="B120" s="33"/>
      <c r="C120" s="35"/>
      <c r="D120" s="33"/>
      <c r="E120" s="35"/>
      <c r="F120" s="33"/>
    </row>
    <row r="121" spans="1:6" ht="21.75" hidden="1" thickBot="1" x14ac:dyDescent="0.4">
      <c r="A121" s="312" t="s">
        <v>25</v>
      </c>
      <c r="B121" s="313"/>
      <c r="C121" s="312" t="s">
        <v>24</v>
      </c>
      <c r="D121" s="313"/>
      <c r="E121" s="312" t="s">
        <v>23</v>
      </c>
      <c r="F121" s="313"/>
    </row>
    <row r="122" spans="1:6" ht="16.5" hidden="1" thickBot="1" x14ac:dyDescent="0.3">
      <c r="A122" s="37" t="s">
        <v>20</v>
      </c>
      <c r="B122" s="27" t="s">
        <v>19</v>
      </c>
      <c r="C122" s="37" t="s">
        <v>20</v>
      </c>
      <c r="D122" s="27" t="s">
        <v>19</v>
      </c>
      <c r="E122" s="37" t="s">
        <v>20</v>
      </c>
      <c r="F122" s="27" t="s">
        <v>19</v>
      </c>
    </row>
    <row r="123" spans="1:6" hidden="1" x14ac:dyDescent="0.25">
      <c r="A123" s="36" t="s">
        <v>22</v>
      </c>
      <c r="B123" s="33"/>
      <c r="C123" s="36" t="s">
        <v>22</v>
      </c>
      <c r="D123" s="33"/>
      <c r="E123" s="36" t="s">
        <v>22</v>
      </c>
      <c r="F123" s="33"/>
    </row>
    <row r="124" spans="1:6" hidden="1" x14ac:dyDescent="0.25">
      <c r="A124" s="35"/>
      <c r="B124" s="33"/>
      <c r="C124" s="35"/>
      <c r="D124" s="33"/>
      <c r="E124" s="35"/>
      <c r="F124" s="33"/>
    </row>
    <row r="125" spans="1:6" hidden="1" x14ac:dyDescent="0.25">
      <c r="A125" s="35"/>
      <c r="B125" s="33"/>
      <c r="C125" s="35"/>
      <c r="D125" s="33"/>
      <c r="E125" s="35"/>
      <c r="F125" s="33"/>
    </row>
    <row r="126" spans="1:6" hidden="1" x14ac:dyDescent="0.25">
      <c r="A126" s="34" t="s">
        <v>21</v>
      </c>
      <c r="B126" s="33"/>
      <c r="C126" s="34" t="s">
        <v>21</v>
      </c>
      <c r="D126" s="33"/>
      <c r="E126" s="34" t="s">
        <v>21</v>
      </c>
      <c r="F126" s="33"/>
    </row>
    <row r="127" spans="1:6" ht="15.75" hidden="1" thickBot="1" x14ac:dyDescent="0.3">
      <c r="A127" s="32"/>
      <c r="B127" s="29"/>
      <c r="C127" s="31"/>
      <c r="D127" s="29"/>
      <c r="E127" s="30"/>
      <c r="F127" s="29"/>
    </row>
    <row r="130" spans="1:4" ht="18.75" thickBot="1" x14ac:dyDescent="0.3">
      <c r="B130" s="65"/>
      <c r="C130" s="65"/>
    </row>
    <row r="131" spans="1:4" ht="21.75" thickBot="1" x14ac:dyDescent="0.4">
      <c r="C131" s="312" t="s">
        <v>30</v>
      </c>
      <c r="D131" s="313"/>
    </row>
    <row r="132" spans="1:4" ht="16.5" thickBot="1" x14ac:dyDescent="0.3">
      <c r="C132" s="28" t="s">
        <v>20</v>
      </c>
      <c r="D132" s="27" t="s">
        <v>19</v>
      </c>
    </row>
    <row r="133" spans="1:4" x14ac:dyDescent="0.25">
      <c r="C133" s="75" t="s">
        <v>29</v>
      </c>
      <c r="D133" s="260">
        <v>0</v>
      </c>
    </row>
    <row r="134" spans="1:4" ht="21" x14ac:dyDescent="0.35">
      <c r="A134" s="314"/>
      <c r="B134" s="314"/>
      <c r="C134" s="41" t="s">
        <v>80</v>
      </c>
      <c r="D134" s="39"/>
    </row>
    <row r="135" spans="1:4" ht="15.75" x14ac:dyDescent="0.25">
      <c r="A135" s="69"/>
      <c r="B135" s="69"/>
      <c r="C135" s="248"/>
      <c r="D135" s="212"/>
    </row>
    <row r="136" spans="1:4" ht="15.75" x14ac:dyDescent="0.25">
      <c r="A136" s="69"/>
      <c r="B136" s="70"/>
      <c r="C136" s="230"/>
      <c r="D136" s="212"/>
    </row>
    <row r="137" spans="1:4" ht="15.75" x14ac:dyDescent="0.25">
      <c r="A137" s="69"/>
      <c r="B137" s="70"/>
      <c r="C137" s="230"/>
      <c r="D137" s="212"/>
    </row>
    <row r="138" spans="1:4" ht="15.75" x14ac:dyDescent="0.25">
      <c r="A138" s="69"/>
      <c r="B138" s="70"/>
      <c r="C138" s="230"/>
      <c r="D138" s="212"/>
    </row>
    <row r="139" spans="1:4" ht="15.75" x14ac:dyDescent="0.25">
      <c r="A139" s="69"/>
      <c r="B139" s="70"/>
      <c r="C139" s="230"/>
      <c r="D139" s="212"/>
    </row>
    <row r="140" spans="1:4" ht="15.75" x14ac:dyDescent="0.25">
      <c r="A140" s="69"/>
      <c r="B140" s="70"/>
      <c r="C140" s="230"/>
      <c r="D140" s="212"/>
    </row>
    <row r="141" spans="1:4" ht="15.75" x14ac:dyDescent="0.25">
      <c r="A141" s="69"/>
      <c r="B141" s="70"/>
      <c r="C141" s="230"/>
      <c r="D141" s="212"/>
    </row>
    <row r="142" spans="1:4" ht="15.75" x14ac:dyDescent="0.25">
      <c r="A142" s="69"/>
      <c r="B142" s="70"/>
      <c r="C142" s="230"/>
      <c r="D142" s="212"/>
    </row>
    <row r="143" spans="1:4" ht="15.75" x14ac:dyDescent="0.25">
      <c r="A143" s="69"/>
      <c r="B143" s="70"/>
      <c r="C143" s="34" t="s">
        <v>21</v>
      </c>
      <c r="D143" s="209">
        <f>SUM(D133:D142)</f>
        <v>0</v>
      </c>
    </row>
    <row r="144" spans="1:4" ht="16.5" thickBot="1" x14ac:dyDescent="0.3">
      <c r="A144" s="69"/>
      <c r="B144" s="70"/>
      <c r="C144" s="38"/>
      <c r="D144" s="29"/>
    </row>
    <row r="145" spans="1:6" ht="15.75" x14ac:dyDescent="0.25">
      <c r="A145" s="69"/>
      <c r="B145" s="70"/>
      <c r="F145" s="256" t="s">
        <v>103</v>
      </c>
    </row>
    <row r="146" spans="1:6" ht="16.5" thickBot="1" x14ac:dyDescent="0.3">
      <c r="A146" s="69"/>
      <c r="B146" s="70"/>
    </row>
    <row r="147" spans="1:6" ht="21.75" thickBot="1" x14ac:dyDescent="0.4">
      <c r="A147" s="69"/>
      <c r="B147" s="71"/>
      <c r="C147" s="312" t="s">
        <v>38</v>
      </c>
      <c r="D147" s="313"/>
    </row>
    <row r="148" spans="1:6" ht="16.5" thickBot="1" x14ac:dyDescent="0.3">
      <c r="A148" s="69"/>
      <c r="B148" s="70"/>
      <c r="C148" s="28" t="s">
        <v>20</v>
      </c>
      <c r="D148" s="27" t="s">
        <v>19</v>
      </c>
    </row>
    <row r="149" spans="1:6" ht="15.75" x14ac:dyDescent="0.25">
      <c r="A149" s="69"/>
      <c r="B149" s="70"/>
      <c r="C149" s="25" t="str">
        <f>'Allowance Overview'!C9</f>
        <v>Allowance 1</v>
      </c>
      <c r="D149" s="26">
        <f>B13</f>
        <v>0</v>
      </c>
    </row>
    <row r="150" spans="1:6" ht="15.75" x14ac:dyDescent="0.25">
      <c r="A150" s="69"/>
      <c r="B150" s="70"/>
      <c r="C150" s="25" t="str">
        <f>'Allowance Overview'!C10</f>
        <v>Allowance 2</v>
      </c>
      <c r="D150" s="26">
        <f>D13</f>
        <v>0</v>
      </c>
    </row>
    <row r="151" spans="1:6" ht="15.75" x14ac:dyDescent="0.25">
      <c r="A151" s="69"/>
      <c r="B151" s="70"/>
      <c r="C151" s="25" t="str">
        <f>'Allowance Overview'!C11</f>
        <v>Allowance 3</v>
      </c>
      <c r="D151" s="26">
        <f>F13</f>
        <v>0</v>
      </c>
    </row>
    <row r="152" spans="1:6" ht="15.75" x14ac:dyDescent="0.25">
      <c r="A152" s="69"/>
      <c r="B152" s="70"/>
      <c r="C152" s="25" t="str">
        <f>'Allowance Overview'!C12</f>
        <v>Allowance 4</v>
      </c>
      <c r="D152" s="26">
        <f>B23</f>
        <v>0</v>
      </c>
    </row>
    <row r="153" spans="1:6" ht="15.75" x14ac:dyDescent="0.25">
      <c r="A153" s="69"/>
      <c r="B153" s="70"/>
      <c r="C153" s="25" t="str">
        <f>'Allowance Overview'!C13</f>
        <v>Allowance 5</v>
      </c>
      <c r="D153" s="26">
        <f>D23</f>
        <v>0</v>
      </c>
    </row>
    <row r="154" spans="1:6" ht="15.75" x14ac:dyDescent="0.25">
      <c r="A154" s="69"/>
      <c r="B154" s="70"/>
      <c r="C154" s="25" t="str">
        <f>'Allowance Overview'!C14</f>
        <v>Allowance 6</v>
      </c>
      <c r="D154" s="26">
        <f>F23</f>
        <v>0</v>
      </c>
    </row>
    <row r="155" spans="1:6" ht="15.75" x14ac:dyDescent="0.25">
      <c r="A155" s="69"/>
      <c r="B155" s="70"/>
      <c r="C155" s="25" t="str">
        <f>'Allowance Overview'!C15</f>
        <v>Allowance 7</v>
      </c>
      <c r="D155" s="26">
        <f>B35</f>
        <v>0</v>
      </c>
    </row>
    <row r="156" spans="1:6" ht="15.75" x14ac:dyDescent="0.25">
      <c r="A156" s="69"/>
      <c r="B156" s="70"/>
      <c r="C156" s="25" t="str">
        <f>'Allowance Overview'!C16</f>
        <v>Allowance 8</v>
      </c>
      <c r="D156" s="26">
        <f>D35</f>
        <v>0</v>
      </c>
    </row>
    <row r="157" spans="1:6" ht="15.75" x14ac:dyDescent="0.25">
      <c r="A157" s="69"/>
      <c r="B157" s="70"/>
      <c r="C157" s="25" t="str">
        <f>'Allowance Overview'!C17</f>
        <v>Allowance 9</v>
      </c>
      <c r="D157" s="26">
        <f>F35</f>
        <v>0</v>
      </c>
    </row>
    <row r="158" spans="1:6" ht="15.75" x14ac:dyDescent="0.25">
      <c r="A158" s="69"/>
      <c r="B158" s="70"/>
      <c r="C158" s="25" t="str">
        <f>'Allowance Overview'!C18</f>
        <v>Allowance 10</v>
      </c>
      <c r="D158" s="26">
        <f>B45</f>
        <v>0</v>
      </c>
    </row>
    <row r="159" spans="1:6" ht="15.75" x14ac:dyDescent="0.25">
      <c r="A159" s="69"/>
      <c r="B159" s="70"/>
      <c r="C159" s="25" t="str">
        <f>'Allowance Overview'!C19</f>
        <v xml:space="preserve"> Allowance 11</v>
      </c>
      <c r="D159" s="26">
        <f>D39</f>
        <v>0</v>
      </c>
    </row>
    <row r="160" spans="1:6" ht="15.75" x14ac:dyDescent="0.25">
      <c r="A160" s="69"/>
      <c r="B160" s="70"/>
      <c r="C160" s="25" t="str">
        <f>'Allowance Overview'!C20</f>
        <v>Allowance 12</v>
      </c>
      <c r="D160" s="26">
        <f>F45</f>
        <v>0</v>
      </c>
    </row>
    <row r="161" spans="1:4" ht="15.75" x14ac:dyDescent="0.25">
      <c r="A161" s="69"/>
      <c r="B161" s="70"/>
      <c r="C161" s="25" t="str">
        <f>'Allowance Overview'!C21</f>
        <v>Allowance 13</v>
      </c>
      <c r="D161" s="26">
        <f>B56</f>
        <v>0</v>
      </c>
    </row>
    <row r="162" spans="1:4" ht="15.75" x14ac:dyDescent="0.25">
      <c r="A162" s="69"/>
      <c r="B162" s="69"/>
      <c r="C162" s="25" t="str">
        <f>'Allowance Overview'!C22</f>
        <v>Allowance 14</v>
      </c>
      <c r="D162" s="26">
        <f>D56</f>
        <v>0</v>
      </c>
    </row>
    <row r="163" spans="1:4" ht="15.75" x14ac:dyDescent="0.25">
      <c r="A163" s="69"/>
      <c r="B163" s="69"/>
      <c r="C163" s="25" t="str">
        <f>'Allowance Overview'!C23</f>
        <v xml:space="preserve"> Allowance 15</v>
      </c>
      <c r="D163" s="26">
        <f>F56</f>
        <v>0</v>
      </c>
    </row>
    <row r="164" spans="1:4" ht="15.75" x14ac:dyDescent="0.25">
      <c r="C164" s="25" t="str">
        <f>'Allowance Overview'!C24</f>
        <v xml:space="preserve"> Allowance 16</v>
      </c>
      <c r="D164" s="26">
        <f>B66</f>
        <v>0</v>
      </c>
    </row>
    <row r="165" spans="1:4" ht="15.75" x14ac:dyDescent="0.25">
      <c r="C165" s="25" t="str">
        <f>'Allowance Overview'!C25</f>
        <v xml:space="preserve"> Allowance 17</v>
      </c>
      <c r="D165" s="26">
        <f>D66</f>
        <v>0</v>
      </c>
    </row>
    <row r="166" spans="1:4" ht="15.75" x14ac:dyDescent="0.25">
      <c r="C166" s="25" t="str">
        <f>'Allowance Overview'!C26</f>
        <v xml:space="preserve"> Allowance 18</v>
      </c>
      <c r="D166" s="26">
        <f>F66</f>
        <v>0</v>
      </c>
    </row>
    <row r="167" spans="1:4" ht="15.75" x14ac:dyDescent="0.25">
      <c r="C167" s="25" t="str">
        <f>'Allowance Overview'!C27</f>
        <v>Allowance 19</v>
      </c>
      <c r="D167" s="26">
        <f>B83</f>
        <v>0</v>
      </c>
    </row>
    <row r="168" spans="1:4" ht="15.75" x14ac:dyDescent="0.25">
      <c r="C168" s="25" t="str">
        <f>'Allowance Overview'!C28</f>
        <v>Allowance 20</v>
      </c>
      <c r="D168" s="26">
        <f>D83</f>
        <v>0</v>
      </c>
    </row>
    <row r="169" spans="1:4" ht="15.75" x14ac:dyDescent="0.25">
      <c r="C169" s="25" t="str">
        <f>'Allowance Overview'!C29</f>
        <v>Allowance 21</v>
      </c>
      <c r="D169" s="26">
        <f>F83</f>
        <v>0</v>
      </c>
    </row>
    <row r="170" spans="1:4" ht="15.75" x14ac:dyDescent="0.25">
      <c r="C170" s="25" t="str">
        <f>'Allowance Overview'!C30</f>
        <v>Allowance 22</v>
      </c>
      <c r="D170" s="26">
        <f>B110</f>
        <v>0</v>
      </c>
    </row>
    <row r="171" spans="1:4" ht="15.75" x14ac:dyDescent="0.25">
      <c r="C171" s="25" t="str">
        <f>'Allowance Overview'!C31</f>
        <v>Allowance 23</v>
      </c>
      <c r="D171" s="26">
        <f>D110</f>
        <v>0</v>
      </c>
    </row>
    <row r="172" spans="1:4" ht="16.5" thickBot="1" x14ac:dyDescent="0.3">
      <c r="C172" s="25" t="str">
        <f>'Allowance Overview'!C32</f>
        <v>Allowance 24</v>
      </c>
      <c r="D172" s="26">
        <f>F110</f>
        <v>0</v>
      </c>
    </row>
    <row r="173" spans="1:4" ht="15.75" x14ac:dyDescent="0.25">
      <c r="C173" s="72"/>
      <c r="D173" s="73">
        <f>D108</f>
        <v>0</v>
      </c>
    </row>
    <row r="174" spans="1:4" ht="15.75" x14ac:dyDescent="0.25">
      <c r="C174" s="25" t="s">
        <v>39</v>
      </c>
      <c r="D174" s="26">
        <f>SUM(D149:D173)</f>
        <v>0</v>
      </c>
    </row>
    <row r="175" spans="1:4" ht="16.5" thickBot="1" x14ac:dyDescent="0.3">
      <c r="C175" s="66"/>
      <c r="D175" s="67"/>
    </row>
  </sheetData>
  <mergeCells count="36">
    <mergeCell ref="A25:B25"/>
    <mergeCell ref="C25:D25"/>
    <mergeCell ref="E25:F25"/>
    <mergeCell ref="A85:B85"/>
    <mergeCell ref="C58:D58"/>
    <mergeCell ref="E58:F58"/>
    <mergeCell ref="A68:B68"/>
    <mergeCell ref="C68:D68"/>
    <mergeCell ref="E68:F68"/>
    <mergeCell ref="A5:B5"/>
    <mergeCell ref="C5:D5"/>
    <mergeCell ref="E5:F5"/>
    <mergeCell ref="A15:B15"/>
    <mergeCell ref="C15:D15"/>
    <mergeCell ref="E15:F15"/>
    <mergeCell ref="A112:B112"/>
    <mergeCell ref="C112:D112"/>
    <mergeCell ref="E112:F112"/>
    <mergeCell ref="A37:B37"/>
    <mergeCell ref="C37:D37"/>
    <mergeCell ref="E37:F37"/>
    <mergeCell ref="A47:B47"/>
    <mergeCell ref="C47:D47"/>
    <mergeCell ref="E47:F47"/>
    <mergeCell ref="A58:B58"/>
    <mergeCell ref="C85:D85"/>
    <mergeCell ref="E85:F85"/>
    <mergeCell ref="C104:D104"/>
    <mergeCell ref="A104:B104"/>
    <mergeCell ref="E104:F104"/>
    <mergeCell ref="A121:B121"/>
    <mergeCell ref="C121:D121"/>
    <mergeCell ref="E121:F121"/>
    <mergeCell ref="A134:B134"/>
    <mergeCell ref="C147:D147"/>
    <mergeCell ref="C131:D131"/>
  </mergeCells>
  <conditionalFormatting sqref="A8:A9 C9 E9:E12 A19 C19:C22 E19:E22 A29:A31 E29:E31 C29:C34">
    <cfRule type="timePeriod" dxfId="579" priority="210" timePeriod="thisWeek">
      <formula>AND(TODAY()-ROUNDDOWN(A8,0)&lt;=WEEKDAY(TODAY())-1,ROUNDDOWN(A8,0)-TODAY()&lt;=7-WEEKDAY(TODAY()))</formula>
    </cfRule>
    <cfRule type="timePeriod" dxfId="578" priority="209" timePeriod="tomorrow">
      <formula>FLOOR(A8,1)=TODAY()+1</formula>
    </cfRule>
    <cfRule type="timePeriod" dxfId="577" priority="208" timePeriod="today">
      <formula>FLOOR(A8,1)=TODAY()</formula>
    </cfRule>
    <cfRule type="timePeriod" dxfId="576" priority="207" timePeriod="nextWeek">
      <formula>AND(ROUNDDOWN(A8,0)-TODAY()&gt;(7-WEEKDAY(TODAY())),ROUNDDOWN(A8,0)-TODAY()&lt;(15-WEEKDAY(TODAY())))</formula>
    </cfRule>
    <cfRule type="timePeriod" dxfId="575" priority="206" timePeriod="last7Days">
      <formula>AND(TODAY()-FLOOR(A8,1)&lt;=6,FLOOR(A8,1)&lt;=TODAY())</formula>
    </cfRule>
  </conditionalFormatting>
  <conditionalFormatting sqref="A9 C9 E9 A19 C19 E19 A29:A30 C29:C30 E29:E30">
    <cfRule type="timePeriod" dxfId="574" priority="200" timePeriod="thisWeek">
      <formula>AND(TODAY()-ROUNDDOWN(A9,0)&lt;=WEEKDAY(TODAY())-1,ROUNDDOWN(A9,0)-TODAY()&lt;=7-WEEKDAY(TODAY()))</formula>
    </cfRule>
    <cfRule type="timePeriod" dxfId="573" priority="203" timePeriod="today">
      <formula>FLOOR(A9,1)=TODAY()</formula>
    </cfRule>
    <cfRule type="timePeriod" dxfId="572" priority="202" timePeriod="nextWeek">
      <formula>AND(ROUNDDOWN(A9,0)-TODAY()&gt;(7-WEEKDAY(TODAY())),ROUNDDOWN(A9,0)-TODAY()&lt;(15-WEEKDAY(TODAY())))</formula>
    </cfRule>
    <cfRule type="timePeriod" dxfId="571" priority="201" timePeriod="last7Days">
      <formula>AND(TODAY()-FLOOR(A9,1)&lt;=6,FLOOR(A9,1)&lt;=TODAY())</formula>
    </cfRule>
    <cfRule type="timePeriod" dxfId="570" priority="198" timePeriod="today">
      <formula>FLOOR(A9,1)=TODAY()</formula>
    </cfRule>
    <cfRule type="timePeriod" dxfId="569" priority="199" timePeriod="tomorrow">
      <formula>FLOOR(A9,1)=TODAY()+1</formula>
    </cfRule>
    <cfRule type="timePeriod" dxfId="568" priority="196" timePeriod="last7Days">
      <formula>AND(TODAY()-FLOOR(A9,1)&lt;=6,FLOOR(A9,1)&lt;=TODAY())</formula>
    </cfRule>
    <cfRule type="timePeriod" dxfId="567" priority="205" timePeriod="thisWeek">
      <formula>AND(TODAY()-ROUNDDOWN(A9,0)&lt;=WEEKDAY(TODAY())-1,ROUNDDOWN(A9,0)-TODAY()&lt;=7-WEEKDAY(TODAY()))</formula>
    </cfRule>
    <cfRule type="timePeriod" dxfId="566" priority="197" timePeriod="nextWeek">
      <formula>AND(ROUNDDOWN(A9,0)-TODAY()&gt;(7-WEEKDAY(TODAY())),ROUNDDOWN(A9,0)-TODAY()&lt;(15-WEEKDAY(TODAY())))</formula>
    </cfRule>
    <cfRule type="timePeriod" dxfId="565" priority="204" timePeriod="tomorrow">
      <formula>FLOOR(A9,1)=TODAY()+1</formula>
    </cfRule>
  </conditionalFormatting>
  <conditionalFormatting sqref="A9">
    <cfRule type="timePeriod" dxfId="564" priority="191" timePeriod="last7Days">
      <formula>AND(TODAY()-FLOOR(A9,1)&lt;=6,FLOOR(A9,1)&lt;=TODAY())</formula>
    </cfRule>
    <cfRule type="timePeriod" dxfId="563" priority="193" timePeriod="today">
      <formula>FLOOR(A9,1)=TODAY()</formula>
    </cfRule>
    <cfRule type="timePeriod" dxfId="562" priority="195" timePeriod="thisWeek">
      <formula>AND(TODAY()-ROUNDDOWN(A9,0)&lt;=WEEKDAY(TODAY())-1,ROUNDDOWN(A9,0)-TODAY()&lt;=7-WEEKDAY(TODAY()))</formula>
    </cfRule>
    <cfRule type="timePeriod" dxfId="561" priority="194" timePeriod="tomorrow">
      <formula>FLOOR(A9,1)=TODAY()+1</formula>
    </cfRule>
    <cfRule type="timePeriod" dxfId="560" priority="192" timePeriod="nextWeek">
      <formula>AND(ROUNDDOWN(A9,0)-TODAY()&gt;(7-WEEKDAY(TODAY())),ROUNDDOWN(A9,0)-TODAY()&lt;(15-WEEKDAY(TODAY())))</formula>
    </cfRule>
  </conditionalFormatting>
  <conditionalFormatting sqref="A21">
    <cfRule type="timePeriod" dxfId="559" priority="1005" timePeriod="thisWeek">
      <formula>AND(TODAY()-ROUNDDOWN(A21,0)&lt;=WEEKDAY(TODAY())-1,ROUNDDOWN(A21,0)-TODAY()&lt;=7-WEEKDAY(TODAY()))</formula>
    </cfRule>
    <cfRule type="timePeriod" dxfId="558" priority="1004" timePeriod="tomorrow">
      <formula>FLOOR(A21,1)=TODAY()+1</formula>
    </cfRule>
    <cfRule type="timePeriod" dxfId="557" priority="1003" timePeriod="today">
      <formula>FLOOR(A21,1)=TODAY()</formula>
    </cfRule>
    <cfRule type="timePeriod" dxfId="556" priority="1001" timePeriod="last7Days">
      <formula>AND(TODAY()-FLOOR(A21,1)&lt;=6,FLOOR(A21,1)&lt;=TODAY())</formula>
    </cfRule>
    <cfRule type="timePeriod" dxfId="555" priority="1002" timePeriod="nextWeek">
      <formula>AND(ROUNDDOWN(A21,0)-TODAY()&gt;(7-WEEKDAY(TODAY())),ROUNDDOWN(A21,0)-TODAY()&lt;(15-WEEKDAY(TODAY())))</formula>
    </cfRule>
  </conditionalFormatting>
  <conditionalFormatting sqref="A28:A30 C28:C30 E28:E30 A40:A41 C40:C41 E40:E41">
    <cfRule type="timePeriod" dxfId="554" priority="175" timePeriod="thisWeek">
      <formula>AND(TODAY()-ROUNDDOWN(A28,0)&lt;=WEEKDAY(TODAY())-1,ROUNDDOWN(A28,0)-TODAY()&lt;=7-WEEKDAY(TODAY()))</formula>
    </cfRule>
    <cfRule type="timePeriod" dxfId="553" priority="174" timePeriod="tomorrow">
      <formula>FLOOR(A28,1)=TODAY()+1</formula>
    </cfRule>
    <cfRule type="timePeriod" dxfId="552" priority="173" timePeriod="today">
      <formula>FLOOR(A28,1)=TODAY()</formula>
    </cfRule>
    <cfRule type="timePeriod" dxfId="551" priority="172" timePeriod="nextWeek">
      <formula>AND(ROUNDDOWN(A28,0)-TODAY()&gt;(7-WEEKDAY(TODAY())),ROUNDDOWN(A28,0)-TODAY()&lt;(15-WEEKDAY(TODAY())))</formula>
    </cfRule>
    <cfRule type="timePeriod" dxfId="550" priority="171" timePeriod="last7Days">
      <formula>AND(TODAY()-FLOOR(A28,1)&lt;=6,FLOOR(A28,1)&lt;=TODAY())</formula>
    </cfRule>
  </conditionalFormatting>
  <conditionalFormatting sqref="A41">
    <cfRule type="timePeriod" dxfId="549" priority="260" timePeriod="thisWeek">
      <formula>AND(TODAY()-ROUNDDOWN(A41,0)&lt;=WEEKDAY(TODAY())-1,ROUNDDOWN(A41,0)-TODAY()&lt;=7-WEEKDAY(TODAY()))</formula>
    </cfRule>
    <cfRule type="timePeriod" dxfId="548" priority="261" timePeriod="last7Days">
      <formula>AND(TODAY()-FLOOR(A41,1)&lt;=6,FLOOR(A41,1)&lt;=TODAY())</formula>
    </cfRule>
    <cfRule type="timePeriod" dxfId="547" priority="262" timePeriod="nextWeek">
      <formula>AND(ROUNDDOWN(A41,0)-TODAY()&gt;(7-WEEKDAY(TODAY())),ROUNDDOWN(A41,0)-TODAY()&lt;(15-WEEKDAY(TODAY())))</formula>
    </cfRule>
    <cfRule type="timePeriod" dxfId="546" priority="263" timePeriod="today">
      <formula>FLOOR(A41,1)=TODAY()</formula>
    </cfRule>
    <cfRule type="timePeriod" dxfId="545" priority="264" timePeriod="tomorrow">
      <formula>FLOOR(A41,1)=TODAY()+1</formula>
    </cfRule>
    <cfRule type="timePeriod" dxfId="544" priority="265" timePeriod="thisWeek">
      <formula>AND(TODAY()-ROUNDDOWN(A41,0)&lt;=WEEKDAY(TODAY())-1,ROUNDDOWN(A41,0)-TODAY()&lt;=7-WEEKDAY(TODAY()))</formula>
    </cfRule>
    <cfRule type="timePeriod" dxfId="543" priority="256" timePeriod="last7Days">
      <formula>AND(TODAY()-FLOOR(A41,1)&lt;=6,FLOOR(A41,1)&lt;=TODAY())</formula>
    </cfRule>
    <cfRule type="timePeriod" dxfId="542" priority="258" timePeriod="today">
      <formula>FLOOR(A41,1)=TODAY()</formula>
    </cfRule>
    <cfRule type="timePeriod" dxfId="541" priority="257" timePeriod="nextWeek">
      <formula>AND(ROUNDDOWN(A41,0)-TODAY()&gt;(7-WEEKDAY(TODAY())),ROUNDDOWN(A41,0)-TODAY()&lt;(15-WEEKDAY(TODAY())))</formula>
    </cfRule>
    <cfRule type="timePeriod" dxfId="540" priority="259" timePeriod="tomorrow">
      <formula>FLOOR(A41,1)=TODAY()+1</formula>
    </cfRule>
  </conditionalFormatting>
  <conditionalFormatting sqref="A41:A43">
    <cfRule type="timePeriod" dxfId="539" priority="266" timePeriod="last7Days">
      <formula>AND(TODAY()-FLOOR(A41,1)&lt;=6,FLOOR(A41,1)&lt;=TODAY())</formula>
    </cfRule>
    <cfRule type="timePeriod" dxfId="538" priority="270" timePeriod="thisWeek">
      <formula>AND(TODAY()-ROUNDDOWN(A41,0)&lt;=WEEKDAY(TODAY())-1,ROUNDDOWN(A41,0)-TODAY()&lt;=7-WEEKDAY(TODAY()))</formula>
    </cfRule>
    <cfRule type="timePeriod" dxfId="537" priority="269" timePeriod="tomorrow">
      <formula>FLOOR(A41,1)=TODAY()+1</formula>
    </cfRule>
    <cfRule type="timePeriod" dxfId="536" priority="268" timePeriod="today">
      <formula>FLOOR(A41,1)=TODAY()</formula>
    </cfRule>
    <cfRule type="timePeriod" dxfId="535" priority="267" timePeriod="nextWeek">
      <formula>AND(ROUNDDOWN(A41,0)-TODAY()&gt;(7-WEEKDAY(TODAY())),ROUNDDOWN(A41,0)-TODAY()&lt;(15-WEEKDAY(TODAY())))</formula>
    </cfRule>
  </conditionalFormatting>
  <conditionalFormatting sqref="A50:A51 C50:C51 E50:E51 A61:A62 C61:C62 E61:E62 E71:E81 C71:C82 C107:C108">
    <cfRule type="timePeriod" dxfId="534" priority="168" timePeriod="today">
      <formula>FLOOR(A50,1)=TODAY()</formula>
    </cfRule>
    <cfRule type="timePeriod" dxfId="533" priority="166" timePeriod="last7Days">
      <formula>AND(TODAY()-FLOOR(A50,1)&lt;=6,FLOOR(A50,1)&lt;=TODAY())</formula>
    </cfRule>
    <cfRule type="timePeriod" dxfId="532" priority="170" timePeriod="thisWeek">
      <formula>AND(TODAY()-ROUNDDOWN(A50,0)&lt;=WEEKDAY(TODAY())-1,ROUNDDOWN(A50,0)-TODAY()&lt;=7-WEEKDAY(TODAY()))</formula>
    </cfRule>
    <cfRule type="timePeriod" dxfId="531" priority="169" timePeriod="tomorrow">
      <formula>FLOOR(A50,1)=TODAY()+1</formula>
    </cfRule>
    <cfRule type="timePeriod" dxfId="530" priority="167" timePeriod="nextWeek">
      <formula>AND(ROUNDDOWN(A50,0)-TODAY()&gt;(7-WEEKDAY(TODAY())),ROUNDDOWN(A50,0)-TODAY()&lt;(15-WEEKDAY(TODAY())))</formula>
    </cfRule>
  </conditionalFormatting>
  <conditionalFormatting sqref="A51">
    <cfRule type="timePeriod" dxfId="529" priority="320" timePeriod="thisWeek">
      <formula>AND(TODAY()-ROUNDDOWN(A51,0)&lt;=WEEKDAY(TODAY())-1,ROUNDDOWN(A51,0)-TODAY()&lt;=7-WEEKDAY(TODAY()))</formula>
    </cfRule>
    <cfRule type="timePeriod" dxfId="528" priority="321" timePeriod="last7Days">
      <formula>AND(TODAY()-FLOOR(A51,1)&lt;=6,FLOOR(A51,1)&lt;=TODAY())</formula>
    </cfRule>
    <cfRule type="timePeriod" dxfId="527" priority="322" timePeriod="nextWeek">
      <formula>AND(ROUNDDOWN(A51,0)-TODAY()&gt;(7-WEEKDAY(TODAY())),ROUNDDOWN(A51,0)-TODAY()&lt;(15-WEEKDAY(TODAY())))</formula>
    </cfRule>
    <cfRule type="timePeriod" dxfId="526" priority="316" timePeriod="last7Days">
      <formula>AND(TODAY()-FLOOR(A51,1)&lt;=6,FLOOR(A51,1)&lt;=TODAY())</formula>
    </cfRule>
    <cfRule type="timePeriod" dxfId="525" priority="318" timePeriod="today">
      <formula>FLOOR(A51,1)=TODAY()</formula>
    </cfRule>
    <cfRule type="timePeriod" dxfId="524" priority="317" timePeriod="nextWeek">
      <formula>AND(ROUNDDOWN(A51,0)-TODAY()&gt;(7-WEEKDAY(TODAY())),ROUNDDOWN(A51,0)-TODAY()&lt;(15-WEEKDAY(TODAY())))</formula>
    </cfRule>
    <cfRule type="timePeriod" dxfId="523" priority="319" timePeriod="tomorrow">
      <formula>FLOOR(A51,1)=TODAY()+1</formula>
    </cfRule>
    <cfRule type="timePeriod" dxfId="522" priority="323" timePeriod="today">
      <formula>FLOOR(A51,1)=TODAY()</formula>
    </cfRule>
    <cfRule type="timePeriod" dxfId="521" priority="324" timePeriod="tomorrow">
      <formula>FLOOR(A51,1)=TODAY()+1</formula>
    </cfRule>
    <cfRule type="timePeriod" dxfId="520" priority="325" timePeriod="thisWeek">
      <formula>AND(TODAY()-ROUNDDOWN(A51,0)&lt;=WEEKDAY(TODAY())-1,ROUNDDOWN(A51,0)-TODAY()&lt;=7-WEEKDAY(TODAY()))</formula>
    </cfRule>
  </conditionalFormatting>
  <conditionalFormatting sqref="A51:A55">
    <cfRule type="timePeriod" dxfId="519" priority="326" timePeriod="last7Days">
      <formula>AND(TODAY()-FLOOR(A51,1)&lt;=6,FLOOR(A51,1)&lt;=TODAY())</formula>
    </cfRule>
    <cfRule type="timePeriod" dxfId="518" priority="327" timePeriod="nextWeek">
      <formula>AND(ROUNDDOWN(A51,0)-TODAY()&gt;(7-WEEKDAY(TODAY())),ROUNDDOWN(A51,0)-TODAY()&lt;(15-WEEKDAY(TODAY())))</formula>
    </cfRule>
    <cfRule type="timePeriod" dxfId="517" priority="328" timePeriod="today">
      <formula>FLOOR(A51,1)=TODAY()</formula>
    </cfRule>
    <cfRule type="timePeriod" dxfId="516" priority="329" timePeriod="tomorrow">
      <formula>FLOOR(A51,1)=TODAY()+1</formula>
    </cfRule>
    <cfRule type="timePeriod" dxfId="515" priority="330" timePeriod="thisWeek">
      <formula>AND(TODAY()-ROUNDDOWN(A51,0)&lt;=WEEKDAY(TODAY())-1,ROUNDDOWN(A51,0)-TODAY()&lt;=7-WEEKDAY(TODAY()))</formula>
    </cfRule>
  </conditionalFormatting>
  <conditionalFormatting sqref="A62">
    <cfRule type="timePeriod" dxfId="514" priority="377" timePeriod="nextWeek">
      <formula>AND(ROUNDDOWN(A62,0)-TODAY()&gt;(7-WEEKDAY(TODAY())),ROUNDDOWN(A62,0)-TODAY()&lt;(15-WEEKDAY(TODAY())))</formula>
    </cfRule>
    <cfRule type="timePeriod" dxfId="513" priority="383" timePeriod="today">
      <formula>FLOOR(A62,1)=TODAY()</formula>
    </cfRule>
    <cfRule type="timePeriod" dxfId="512" priority="384" timePeriod="tomorrow">
      <formula>FLOOR(A62,1)=TODAY()+1</formula>
    </cfRule>
    <cfRule type="timePeriod" dxfId="511" priority="385" timePeriod="thisWeek">
      <formula>AND(TODAY()-ROUNDDOWN(A62,0)&lt;=WEEKDAY(TODAY())-1,ROUNDDOWN(A62,0)-TODAY()&lt;=7-WEEKDAY(TODAY()))</formula>
    </cfRule>
    <cfRule type="timePeriod" dxfId="510" priority="376" timePeriod="last7Days">
      <formula>AND(TODAY()-FLOOR(A62,1)&lt;=6,FLOOR(A62,1)&lt;=TODAY())</formula>
    </cfRule>
    <cfRule type="timePeriod" dxfId="509" priority="378" timePeriod="today">
      <formula>FLOOR(A62,1)=TODAY()</formula>
    </cfRule>
    <cfRule type="timePeriod" dxfId="508" priority="379" timePeriod="tomorrow">
      <formula>FLOOR(A62,1)=TODAY()+1</formula>
    </cfRule>
    <cfRule type="timePeriod" dxfId="507" priority="380" timePeriod="thisWeek">
      <formula>AND(TODAY()-ROUNDDOWN(A62,0)&lt;=WEEKDAY(TODAY())-1,ROUNDDOWN(A62,0)-TODAY()&lt;=7-WEEKDAY(TODAY()))</formula>
    </cfRule>
    <cfRule type="timePeriod" dxfId="506" priority="381" timePeriod="last7Days">
      <formula>AND(TODAY()-FLOOR(A62,1)&lt;=6,FLOOR(A62,1)&lt;=TODAY())</formula>
    </cfRule>
    <cfRule type="timePeriod" dxfId="505" priority="382" timePeriod="nextWeek">
      <formula>AND(ROUNDDOWN(A62,0)-TODAY()&gt;(7-WEEKDAY(TODAY())),ROUNDDOWN(A62,0)-TODAY()&lt;(15-WEEKDAY(TODAY())))</formula>
    </cfRule>
  </conditionalFormatting>
  <conditionalFormatting sqref="A62:A65">
    <cfRule type="timePeriod" dxfId="504" priority="387" timePeriod="nextWeek">
      <formula>AND(ROUNDDOWN(A62,0)-TODAY()&gt;(7-WEEKDAY(TODAY())),ROUNDDOWN(A62,0)-TODAY()&lt;(15-WEEKDAY(TODAY())))</formula>
    </cfRule>
    <cfRule type="timePeriod" dxfId="503" priority="386" timePeriod="last7Days">
      <formula>AND(TODAY()-FLOOR(A62,1)&lt;=6,FLOOR(A62,1)&lt;=TODAY())</formula>
    </cfRule>
    <cfRule type="timePeriod" dxfId="502" priority="390" timePeriod="thisWeek">
      <formula>AND(TODAY()-ROUNDDOWN(A62,0)&lt;=WEEKDAY(TODAY())-1,ROUNDDOWN(A62,0)-TODAY()&lt;=7-WEEKDAY(TODAY()))</formula>
    </cfRule>
    <cfRule type="timePeriod" dxfId="501" priority="389" timePeriod="tomorrow">
      <formula>FLOOR(A62,1)=TODAY()+1</formula>
    </cfRule>
    <cfRule type="timePeriod" dxfId="500" priority="388" timePeriod="today">
      <formula>FLOOR(A62,1)=TODAY()</formula>
    </cfRule>
  </conditionalFormatting>
  <conditionalFormatting sqref="A71:A79">
    <cfRule type="timePeriod" dxfId="499" priority="30" timePeriod="thisWeek">
      <formula>AND(TODAY()-ROUNDDOWN(A71,0)&lt;=WEEKDAY(TODAY())-1,ROUNDDOWN(A71,0)-TODAY()&lt;=7-WEEKDAY(TODAY()))</formula>
    </cfRule>
    <cfRule type="timePeriod" dxfId="498" priority="28" timePeriod="today">
      <formula>FLOOR(A71,1)=TODAY()</formula>
    </cfRule>
    <cfRule type="timePeriod" dxfId="497" priority="27" timePeriod="nextWeek">
      <formula>AND(ROUNDDOWN(A71,0)-TODAY()&gt;(7-WEEKDAY(TODAY())),ROUNDDOWN(A71,0)-TODAY()&lt;(15-WEEKDAY(TODAY())))</formula>
    </cfRule>
    <cfRule type="timePeriod" dxfId="496" priority="29" timePeriod="tomorrow">
      <formula>FLOOR(A71,1)=TODAY()+1</formula>
    </cfRule>
    <cfRule type="timePeriod" dxfId="495" priority="26" timePeriod="last7Days">
      <formula>AND(TODAY()-FLOOR(A71,1)&lt;=6,FLOOR(A71,1)&lt;=TODAY())</formula>
    </cfRule>
  </conditionalFormatting>
  <conditionalFormatting sqref="A72">
    <cfRule type="timePeriod" dxfId="494" priority="12" timePeriod="nextWeek">
      <formula>AND(ROUNDDOWN(A72,0)-TODAY()&gt;(7-WEEKDAY(TODAY())),ROUNDDOWN(A72,0)-TODAY()&lt;(15-WEEKDAY(TODAY())))</formula>
    </cfRule>
    <cfRule type="timePeriod" dxfId="493" priority="13" timePeriod="today">
      <formula>FLOOR(A72,1)=TODAY()</formula>
    </cfRule>
    <cfRule type="timePeriod" dxfId="492" priority="16" timePeriod="last7Days">
      <formula>AND(TODAY()-FLOOR(A72,1)&lt;=6,FLOOR(A72,1)&lt;=TODAY())</formula>
    </cfRule>
    <cfRule type="timePeriod" dxfId="491" priority="17" timePeriod="nextWeek">
      <formula>AND(ROUNDDOWN(A72,0)-TODAY()&gt;(7-WEEKDAY(TODAY())),ROUNDDOWN(A72,0)-TODAY()&lt;(15-WEEKDAY(TODAY())))</formula>
    </cfRule>
    <cfRule type="timePeriod" dxfId="490" priority="15" timePeriod="thisWeek">
      <formula>AND(TODAY()-ROUNDDOWN(A72,0)&lt;=WEEKDAY(TODAY())-1,ROUNDDOWN(A72,0)-TODAY()&lt;=7-WEEKDAY(TODAY()))</formula>
    </cfRule>
    <cfRule type="timePeriod" dxfId="489" priority="14" timePeriod="tomorrow">
      <formula>FLOOR(A72,1)=TODAY()+1</formula>
    </cfRule>
    <cfRule type="timePeriod" dxfId="488" priority="18" timePeriod="today">
      <formula>FLOOR(A72,1)=TODAY()</formula>
    </cfRule>
    <cfRule type="timePeriod" dxfId="487" priority="25" timePeriod="thisWeek">
      <formula>AND(TODAY()-ROUNDDOWN(A72,0)&lt;=WEEKDAY(TODAY())-1,ROUNDDOWN(A72,0)-TODAY()&lt;=7-WEEKDAY(TODAY()))</formula>
    </cfRule>
    <cfRule type="timePeriod" dxfId="486" priority="24" timePeriod="tomorrow">
      <formula>FLOOR(A72,1)=TODAY()+1</formula>
    </cfRule>
    <cfRule type="timePeriod" dxfId="485" priority="23" timePeriod="today">
      <formula>FLOOR(A72,1)=TODAY()</formula>
    </cfRule>
    <cfRule type="timePeriod" dxfId="484" priority="22" timePeriod="nextWeek">
      <formula>AND(ROUNDDOWN(A72,0)-TODAY()&gt;(7-WEEKDAY(TODAY())),ROUNDDOWN(A72,0)-TODAY()&lt;(15-WEEKDAY(TODAY())))</formula>
    </cfRule>
    <cfRule type="timePeriod" dxfId="483" priority="21" timePeriod="last7Days">
      <formula>AND(TODAY()-FLOOR(A72,1)&lt;=6,FLOOR(A72,1)&lt;=TODAY())</formula>
    </cfRule>
    <cfRule type="timePeriod" dxfId="482" priority="20" timePeriod="thisWeek">
      <formula>AND(TODAY()-ROUNDDOWN(A72,0)&lt;=WEEKDAY(TODAY())-1,ROUNDDOWN(A72,0)-TODAY()&lt;=7-WEEKDAY(TODAY()))</formula>
    </cfRule>
    <cfRule type="timePeriod" dxfId="481" priority="19" timePeriod="tomorrow">
      <formula>FLOOR(A72,1)=TODAY()+1</formula>
    </cfRule>
    <cfRule type="timePeriod" dxfId="480" priority="11" timePeriod="last7Days">
      <formula>AND(TODAY()-FLOOR(A72,1)&lt;=6,FLOOR(A72,1)&lt;=TODAY())</formula>
    </cfRule>
  </conditionalFormatting>
  <conditionalFormatting sqref="A88">
    <cfRule type="timePeriod" dxfId="479" priority="867" timePeriod="nextWeek">
      <formula>AND(ROUNDDOWN(A88,0)-TODAY()&gt;(7-WEEKDAY(TODAY())),ROUNDDOWN(A88,0)-TODAY()&lt;(15-WEEKDAY(TODAY())))</formula>
    </cfRule>
    <cfRule type="timePeriod" dxfId="478" priority="870" timePeriod="thisWeek">
      <formula>AND(TODAY()-ROUNDDOWN(A88,0)&lt;=WEEKDAY(TODAY())-1,ROUNDDOWN(A88,0)-TODAY()&lt;=7-WEEKDAY(TODAY()))</formula>
    </cfRule>
    <cfRule type="timePeriod" dxfId="477" priority="869" timePeriod="tomorrow">
      <formula>FLOOR(A88,1)=TODAY()+1</formula>
    </cfRule>
    <cfRule type="timePeriod" dxfId="476" priority="868" timePeriod="today">
      <formula>FLOOR(A88,1)=TODAY()</formula>
    </cfRule>
    <cfRule type="timePeriod" dxfId="475" priority="866" timePeriod="last7Days">
      <formula>AND(TODAY()-FLOOR(A88,1)&lt;=6,FLOOR(A88,1)&lt;=TODAY())</formula>
    </cfRule>
  </conditionalFormatting>
  <conditionalFormatting sqref="A95:A103">
    <cfRule type="timePeriod" dxfId="474" priority="863" timePeriod="today">
      <formula>FLOOR(A95,1)=TODAY()</formula>
    </cfRule>
    <cfRule type="timePeriod" dxfId="473" priority="864" timePeriod="tomorrow">
      <formula>FLOOR(A95,1)=TODAY()+1</formula>
    </cfRule>
    <cfRule type="timePeriod" dxfId="472" priority="865" timePeriod="thisWeek">
      <formula>AND(TODAY()-ROUNDDOWN(A95,0)&lt;=WEEKDAY(TODAY())-1,ROUNDDOWN(A95,0)-TODAY()&lt;=7-WEEKDAY(TODAY()))</formula>
    </cfRule>
    <cfRule type="timePeriod" dxfId="471" priority="861" timePeriod="last7Days">
      <formula>AND(TODAY()-FLOOR(A95,1)&lt;=6,FLOOR(A95,1)&lt;=TODAY())</formula>
    </cfRule>
    <cfRule type="timePeriod" dxfId="470" priority="862" timePeriod="nextWeek">
      <formula>AND(ROUNDDOWN(A95,0)-TODAY()&gt;(7-WEEKDAY(TODAY())),ROUNDDOWN(A95,0)-TODAY()&lt;(15-WEEKDAY(TODAY())))</formula>
    </cfRule>
  </conditionalFormatting>
  <conditionalFormatting sqref="A107:A108">
    <cfRule type="timePeriod" dxfId="469" priority="117" timePeriod="nextWeek">
      <formula>AND(ROUNDDOWN(A107,0)-TODAY()&gt;(7-WEEKDAY(TODAY())),ROUNDDOWN(A107,0)-TODAY()&lt;(15-WEEKDAY(TODAY())))</formula>
    </cfRule>
    <cfRule type="timePeriod" dxfId="468" priority="116" timePeriod="last7Days">
      <formula>AND(TODAY()-FLOOR(A107,1)&lt;=6,FLOOR(A107,1)&lt;=TODAY())</formula>
    </cfRule>
    <cfRule type="timePeriod" dxfId="467" priority="118" timePeriod="today">
      <formula>FLOOR(A107,1)=TODAY()</formula>
    </cfRule>
    <cfRule type="timePeriod" dxfId="466" priority="119" timePeriod="tomorrow">
      <formula>FLOOR(A107,1)=TODAY()+1</formula>
    </cfRule>
    <cfRule type="timePeriod" dxfId="465" priority="120" timePeriod="thisWeek">
      <formula>AND(TODAY()-ROUNDDOWN(A107,0)&lt;=WEEKDAY(TODAY())-1,ROUNDDOWN(A107,0)-TODAY()&lt;=7-WEEKDAY(TODAY()))</formula>
    </cfRule>
  </conditionalFormatting>
  <conditionalFormatting sqref="A108">
    <cfRule type="timePeriod" dxfId="464" priority="126" timePeriod="last7Days">
      <formula>AND(TODAY()-FLOOR(A108,1)&lt;=6,FLOOR(A108,1)&lt;=TODAY())</formula>
    </cfRule>
    <cfRule type="timePeriod" dxfId="463" priority="128" timePeriod="today">
      <formula>FLOOR(A108,1)=TODAY()</formula>
    </cfRule>
    <cfRule type="timePeriod" dxfId="462" priority="129" timePeriod="tomorrow">
      <formula>FLOOR(A108,1)=TODAY()+1</formula>
    </cfRule>
    <cfRule type="timePeriod" dxfId="461" priority="127" timePeriod="nextWeek">
      <formula>AND(ROUNDDOWN(A108,0)-TODAY()&gt;(7-WEEKDAY(TODAY())),ROUNDDOWN(A108,0)-TODAY()&lt;(15-WEEKDAY(TODAY())))</formula>
    </cfRule>
    <cfRule type="timePeriod" dxfId="460" priority="130" timePeriod="thisWeek">
      <formula>AND(TODAY()-ROUNDDOWN(A108,0)&lt;=WEEKDAY(TODAY())-1,ROUNDDOWN(A108,0)-TODAY()&lt;=7-WEEKDAY(TODAY()))</formula>
    </cfRule>
    <cfRule type="timePeriod" dxfId="459" priority="131" timePeriod="last7Days">
      <formula>AND(TODAY()-FLOOR(A108,1)&lt;=6,FLOOR(A108,1)&lt;=TODAY())</formula>
    </cfRule>
    <cfRule type="timePeriod" dxfId="458" priority="135" timePeriod="thisWeek">
      <formula>AND(TODAY()-ROUNDDOWN(A108,0)&lt;=WEEKDAY(TODAY())-1,ROUNDDOWN(A108,0)-TODAY()&lt;=7-WEEKDAY(TODAY()))</formula>
    </cfRule>
    <cfRule type="timePeriod" dxfId="457" priority="132" timePeriod="nextWeek">
      <formula>AND(ROUNDDOWN(A108,0)-TODAY()&gt;(7-WEEKDAY(TODAY())),ROUNDDOWN(A108,0)-TODAY()&lt;(15-WEEKDAY(TODAY())))</formula>
    </cfRule>
    <cfRule type="timePeriod" dxfId="456" priority="133" timePeriod="today">
      <formula>FLOOR(A108,1)=TODAY()</formula>
    </cfRule>
    <cfRule type="timePeriod" dxfId="455" priority="134" timePeriod="tomorrow">
      <formula>FLOOR(A108,1)=TODAY()+1</formula>
    </cfRule>
  </conditionalFormatting>
  <conditionalFormatting sqref="A108:A109">
    <cfRule type="timePeriod" dxfId="454" priority="140" timePeriod="thisWeek">
      <formula>AND(TODAY()-ROUNDDOWN(A108,0)&lt;=WEEKDAY(TODAY())-1,ROUNDDOWN(A108,0)-TODAY()&lt;=7-WEEKDAY(TODAY()))</formula>
    </cfRule>
    <cfRule type="timePeriod" dxfId="453" priority="138" timePeriod="today">
      <formula>FLOOR(A108,1)=TODAY()</formula>
    </cfRule>
    <cfRule type="timePeriod" dxfId="452" priority="139" timePeriod="tomorrow">
      <formula>FLOOR(A108,1)=TODAY()+1</formula>
    </cfRule>
    <cfRule type="timePeriod" dxfId="451" priority="137" timePeriod="nextWeek">
      <formula>AND(ROUNDDOWN(A108,0)-TODAY()&gt;(7-WEEKDAY(TODAY())),ROUNDDOWN(A108,0)-TODAY()&lt;(15-WEEKDAY(TODAY())))</formula>
    </cfRule>
    <cfRule type="timePeriod" dxfId="450" priority="136" timePeriod="last7Days">
      <formula>AND(TODAY()-FLOOR(A108,1)&lt;=6,FLOOR(A108,1)&lt;=TODAY())</formula>
    </cfRule>
  </conditionalFormatting>
  <conditionalFormatting sqref="A109:A110">
    <cfRule type="timePeriod" dxfId="449" priority="146" timePeriod="last7Days">
      <formula>AND(TODAY()-FLOOR(A109,1)&lt;=6,FLOOR(A109,1)&lt;=TODAY())</formula>
    </cfRule>
    <cfRule type="timePeriod" dxfId="448" priority="147" timePeriod="nextWeek">
      <formula>AND(ROUNDDOWN(A109,0)-TODAY()&gt;(7-WEEKDAY(TODAY())),ROUNDDOWN(A109,0)-TODAY()&lt;(15-WEEKDAY(TODAY())))</formula>
    </cfRule>
    <cfRule type="timePeriod" dxfId="447" priority="150" timePeriod="thisWeek">
      <formula>AND(TODAY()-ROUNDDOWN(A109,0)&lt;=WEEKDAY(TODAY())-1,ROUNDDOWN(A109,0)-TODAY()&lt;=7-WEEKDAY(TODAY()))</formula>
    </cfRule>
    <cfRule type="timePeriod" dxfId="446" priority="149" timePeriod="tomorrow">
      <formula>FLOOR(A109,1)=TODAY()+1</formula>
    </cfRule>
    <cfRule type="timePeriod" dxfId="445" priority="148" timePeriod="today">
      <formula>FLOOR(A109,1)=TODAY()</formula>
    </cfRule>
  </conditionalFormatting>
  <conditionalFormatting sqref="A115">
    <cfRule type="timePeriod" dxfId="444" priority="705" timePeriod="thisWeek">
      <formula>AND(TODAY()-ROUNDDOWN(A115,0)&lt;=WEEKDAY(TODAY())-1,ROUNDDOWN(A115,0)-TODAY()&lt;=7-WEEKDAY(TODAY()))</formula>
    </cfRule>
    <cfRule type="timePeriod" dxfId="443" priority="702" timePeriod="nextWeek">
      <formula>AND(ROUNDDOWN(A115,0)-TODAY()&gt;(7-WEEKDAY(TODAY())),ROUNDDOWN(A115,0)-TODAY()&lt;(15-WEEKDAY(TODAY())))</formula>
    </cfRule>
    <cfRule type="timePeriod" dxfId="442" priority="703" timePeriod="today">
      <formula>FLOOR(A115,1)=TODAY()</formula>
    </cfRule>
    <cfRule type="timePeriod" dxfId="441" priority="704" timePeriod="tomorrow">
      <formula>FLOOR(A115,1)=TODAY()+1</formula>
    </cfRule>
    <cfRule type="timePeriod" dxfId="440" priority="701" timePeriod="last7Days">
      <formula>AND(TODAY()-FLOOR(A115,1)&lt;=6,FLOOR(A115,1)&lt;=TODAY())</formula>
    </cfRule>
  </conditionalFormatting>
  <conditionalFormatting sqref="A120">
    <cfRule type="timePeriod" dxfId="439" priority="700" timePeriod="thisWeek">
      <formula>AND(TODAY()-ROUNDDOWN(A120,0)&lt;=WEEKDAY(TODAY())-1,ROUNDDOWN(A120,0)-TODAY()&lt;=7-WEEKDAY(TODAY()))</formula>
    </cfRule>
    <cfRule type="timePeriod" dxfId="438" priority="696" timePeriod="last7Days">
      <formula>AND(TODAY()-FLOOR(A120,1)&lt;=6,FLOOR(A120,1)&lt;=TODAY())</formula>
    </cfRule>
    <cfRule type="timePeriod" dxfId="437" priority="697" timePeriod="nextWeek">
      <formula>AND(ROUNDDOWN(A120,0)-TODAY()&gt;(7-WEEKDAY(TODAY())),ROUNDDOWN(A120,0)-TODAY()&lt;(15-WEEKDAY(TODAY())))</formula>
    </cfRule>
    <cfRule type="timePeriod" dxfId="436" priority="698" timePeriod="today">
      <formula>FLOOR(A120,1)=TODAY()</formula>
    </cfRule>
    <cfRule type="timePeriod" dxfId="435" priority="699" timePeriod="tomorrow">
      <formula>FLOOR(A120,1)=TODAY()+1</formula>
    </cfRule>
  </conditionalFormatting>
  <conditionalFormatting sqref="A87:B92">
    <cfRule type="timePeriod" dxfId="434" priority="875" timePeriod="thisWeek">
      <formula>AND(TODAY()-ROUNDDOWN(A87,0)&lt;=WEEKDAY(TODAY())-1,ROUNDDOWN(A87,0)-TODAY()&lt;=7-WEEKDAY(TODAY()))</formula>
    </cfRule>
    <cfRule type="timePeriod" dxfId="433" priority="874" timePeriod="tomorrow">
      <formula>FLOOR(A87,1)=TODAY()+1</formula>
    </cfRule>
    <cfRule type="timePeriod" dxfId="432" priority="873" timePeriod="today">
      <formula>FLOOR(A87,1)=TODAY()</formula>
    </cfRule>
    <cfRule type="timePeriod" dxfId="431" priority="872" timePeriod="nextWeek">
      <formula>AND(ROUNDDOWN(A87,0)-TODAY()&gt;(7-WEEKDAY(TODAY())),ROUNDDOWN(A87,0)-TODAY()&lt;(15-WEEKDAY(TODAY())))</formula>
    </cfRule>
    <cfRule type="timePeriod" dxfId="430" priority="871" timePeriod="last7Days">
      <formula>AND(TODAY()-FLOOR(A87,1)&lt;=6,FLOOR(A87,1)&lt;=TODAY())</formula>
    </cfRule>
  </conditionalFormatting>
  <conditionalFormatting sqref="A94:B103 B93">
    <cfRule type="timePeriod" dxfId="429" priority="891" timePeriod="last7Days">
      <formula>AND(TODAY()-FLOOR(A93,1)&lt;=6,FLOOR(A93,1)&lt;=TODAY())</formula>
    </cfRule>
  </conditionalFormatting>
  <conditionalFormatting sqref="A114:B117">
    <cfRule type="timePeriod" dxfId="428" priority="708" timePeriod="today">
      <formula>FLOOR(A114,1)=TODAY()</formula>
    </cfRule>
    <cfRule type="timePeriod" dxfId="427" priority="709" timePeriod="tomorrow">
      <formula>FLOOR(A114,1)=TODAY()+1</formula>
    </cfRule>
    <cfRule type="timePeriod" dxfId="426" priority="707" timePeriod="nextWeek">
      <formula>AND(ROUNDDOWN(A114,0)-TODAY()&gt;(7-WEEKDAY(TODAY())),ROUNDDOWN(A114,0)-TODAY()&lt;(15-WEEKDAY(TODAY())))</formula>
    </cfRule>
    <cfRule type="timePeriod" dxfId="425" priority="710" timePeriod="thisWeek">
      <formula>AND(TODAY()-ROUNDDOWN(A114,0)&lt;=WEEKDAY(TODAY())-1,ROUNDDOWN(A114,0)-TODAY()&lt;=7-WEEKDAY(TODAY()))</formula>
    </cfRule>
    <cfRule type="timePeriod" dxfId="424" priority="706" timePeriod="last7Days">
      <formula>AND(TODAY()-FLOOR(A114,1)&lt;=6,FLOOR(A114,1)&lt;=TODAY())</formula>
    </cfRule>
  </conditionalFormatting>
  <conditionalFormatting sqref="A119:B120 B118">
    <cfRule type="timePeriod" dxfId="423" priority="726" timePeriod="last7Days">
      <formula>AND(TODAY()-FLOOR(A118,1)&lt;=6,FLOOR(A118,1)&lt;=TODAY())</formula>
    </cfRule>
  </conditionalFormatting>
  <conditionalFormatting sqref="A126:E127">
    <cfRule type="timePeriod" dxfId="422" priority="919" timePeriod="tomorrow">
      <formula>FLOOR(A126,1)=TODAY()+1</formula>
    </cfRule>
    <cfRule type="timePeriod" dxfId="421" priority="920" timePeriod="thisWeek">
      <formula>AND(TODAY()-ROUNDDOWN(A126,0)&lt;=WEEKDAY(TODAY())-1,ROUNDDOWN(A126,0)-TODAY()&lt;=7-WEEKDAY(TODAY()))</formula>
    </cfRule>
    <cfRule type="timePeriod" dxfId="420" priority="918" timePeriod="today">
      <formula>FLOOR(A126,1)=TODAY()</formula>
    </cfRule>
    <cfRule type="timePeriod" dxfId="419" priority="916" timePeriod="last7Days">
      <formula>AND(TODAY()-FLOOR(A126,1)&lt;=6,FLOOR(A126,1)&lt;=TODAY())</formula>
    </cfRule>
    <cfRule type="timePeriod" dxfId="418" priority="917" timePeriod="nextWeek">
      <formula>AND(ROUNDDOWN(A126,0)-TODAY()&gt;(7-WEEKDAY(TODAY())),ROUNDDOWN(A126,0)-TODAY()&lt;(15-WEEKDAY(TODAY())))</formula>
    </cfRule>
  </conditionalFormatting>
  <conditionalFormatting sqref="A35:F36">
    <cfRule type="timePeriod" dxfId="417" priority="186" timePeriod="last7Days">
      <formula>AND(TODAY()-FLOOR(A35,1)&lt;=6,FLOOR(A35,1)&lt;=TODAY())</formula>
    </cfRule>
    <cfRule type="timePeriod" dxfId="416" priority="190" timePeriod="thisWeek">
      <formula>AND(TODAY()-ROUNDDOWN(A35,0)&lt;=WEEKDAY(TODAY())-1,ROUNDDOWN(A35,0)-TODAY()&lt;=7-WEEKDAY(TODAY()))</formula>
    </cfRule>
    <cfRule type="timePeriod" dxfId="415" priority="189" timePeriod="tomorrow">
      <formula>FLOOR(A35,1)=TODAY()+1</formula>
    </cfRule>
    <cfRule type="timePeriod" dxfId="414" priority="188" timePeriod="today">
      <formula>FLOOR(A35,1)=TODAY()</formula>
    </cfRule>
    <cfRule type="timePeriod" dxfId="413" priority="187" timePeriod="nextWeek">
      <formula>AND(ROUNDDOWN(A35,0)-TODAY()&gt;(7-WEEKDAY(TODAY())),ROUNDDOWN(A35,0)-TODAY()&lt;(15-WEEKDAY(TODAY())))</formula>
    </cfRule>
  </conditionalFormatting>
  <conditionalFormatting sqref="A56:F57">
    <cfRule type="timePeriod" dxfId="412" priority="183" timePeriod="today">
      <formula>FLOOR(A56,1)=TODAY()</formula>
    </cfRule>
    <cfRule type="timePeriod" dxfId="411" priority="185" timePeriod="thisWeek">
      <formula>AND(TODAY()-ROUNDDOWN(A56,0)&lt;=WEEKDAY(TODAY())-1,ROUNDDOWN(A56,0)-TODAY()&lt;=7-WEEKDAY(TODAY()))</formula>
    </cfRule>
    <cfRule type="timePeriod" dxfId="410" priority="181" timePeriod="last7Days">
      <formula>AND(TODAY()-FLOOR(A56,1)&lt;=6,FLOOR(A56,1)&lt;=TODAY())</formula>
    </cfRule>
    <cfRule type="timePeriod" dxfId="409" priority="182" timePeriod="nextWeek">
      <formula>AND(ROUNDDOWN(A56,0)-TODAY()&gt;(7-WEEKDAY(TODAY())),ROUNDDOWN(A56,0)-TODAY()&lt;(15-WEEKDAY(TODAY())))</formula>
    </cfRule>
    <cfRule type="timePeriod" dxfId="408" priority="184" timePeriod="tomorrow">
      <formula>FLOOR(A56,1)=TODAY()+1</formula>
    </cfRule>
  </conditionalFormatting>
  <conditionalFormatting sqref="A119:F127 A21:A22 A45:D46 E63:E65 A94:F103 C143:D144 C110:D111 A82 F57 C82 B7:B9 D7:D12 F7:F12 A10:C11 C12 A12:B14 A23:B23 C23:F24 F27 F29:F34 A34 E45:F45 B49:B55 A66:F67 A83:F84">
    <cfRule type="timePeriod" dxfId="407" priority="1076" timePeriod="last7Days">
      <formula>AND(TODAY()-FLOOR(A7,1)&lt;=6,FLOOR(A7,1)&lt;=TODAY())</formula>
    </cfRule>
  </conditionalFormatting>
  <conditionalFormatting sqref="A123:F124">
    <cfRule type="timePeriod" dxfId="406" priority="999" timePeriod="tomorrow">
      <formula>FLOOR(A123,1)=TODAY()+1</formula>
    </cfRule>
    <cfRule type="timePeriod" dxfId="405" priority="996" timePeriod="last7Days">
      <formula>AND(TODAY()-FLOOR(A123,1)&lt;=6,FLOOR(A123,1)&lt;=TODAY())</formula>
    </cfRule>
    <cfRule type="timePeriod" dxfId="404" priority="997" timePeriod="nextWeek">
      <formula>AND(ROUNDDOWN(A123,0)-TODAY()&gt;(7-WEEKDAY(TODAY())),ROUNDDOWN(A123,0)-TODAY()&lt;(15-WEEKDAY(TODAY())))</formula>
    </cfRule>
    <cfRule type="timePeriod" dxfId="403" priority="998" timePeriod="today">
      <formula>FLOOR(A123,1)=TODAY()</formula>
    </cfRule>
    <cfRule type="timePeriod" dxfId="402" priority="1000" timePeriod="thisWeek">
      <formula>AND(TODAY()-ROUNDDOWN(A123,0)&lt;=WEEKDAY(TODAY())-1,ROUNDDOWN(A123,0)-TODAY()&lt;=7-WEEKDAY(TODAY()))</formula>
    </cfRule>
  </conditionalFormatting>
  <conditionalFormatting sqref="B7:B9 D7:D12 F7:F12 A10:C11 C12 A12:B14 A21:A22 A23:B23 C23:F24 F27 F29:F34 A34 E45:F45 A45:D46 B49:B55 F57 E63:E65 A66:F67 A82 C82 A83:F84 A94:F103 C110:D111 A119:F127 C143:D144">
    <cfRule type="timePeriod" dxfId="401" priority="1080" timePeriod="thisWeek">
      <formula>AND(TODAY()-ROUNDDOWN(A7,0)&lt;=WEEKDAY(TODAY())-1,ROUNDDOWN(A7,0)-TODAY()&lt;=7-WEEKDAY(TODAY()))</formula>
    </cfRule>
    <cfRule type="timePeriod" dxfId="400" priority="1079" timePeriod="tomorrow">
      <formula>FLOOR(A7,1)=TODAY()+1</formula>
    </cfRule>
    <cfRule type="timePeriod" dxfId="399" priority="1078" timePeriod="today">
      <formula>FLOOR(A7,1)=TODAY()</formula>
    </cfRule>
    <cfRule type="timePeriod" dxfId="398" priority="1077" timePeriod="nextWeek">
      <formula>AND(ROUNDDOWN(A7,0)-TODAY()&gt;(7-WEEKDAY(TODAY())),ROUNDDOWN(A7,0)-TODAY()&lt;(15-WEEKDAY(TODAY())))</formula>
    </cfRule>
  </conditionalFormatting>
  <conditionalFormatting sqref="B17:B22">
    <cfRule type="timePeriod" dxfId="397" priority="545" timePeriod="thisWeek">
      <formula>AND(TODAY()-ROUNDDOWN(B17,0)&lt;=WEEKDAY(TODAY())-1,ROUNDDOWN(B17,0)-TODAY()&lt;=7-WEEKDAY(TODAY()))</formula>
    </cfRule>
    <cfRule type="timePeriod" dxfId="396" priority="541" timePeriod="last7Days">
      <formula>AND(TODAY()-FLOOR(B17,1)&lt;=6,FLOOR(B17,1)&lt;=TODAY())</formula>
    </cfRule>
    <cfRule type="timePeriod" dxfId="395" priority="544" timePeriod="tomorrow">
      <formula>FLOOR(B17,1)=TODAY()+1</formula>
    </cfRule>
    <cfRule type="timePeriod" dxfId="394" priority="543" timePeriod="today">
      <formula>FLOOR(B17,1)=TODAY()</formula>
    </cfRule>
    <cfRule type="timePeriod" dxfId="393" priority="542" timePeriod="nextWeek">
      <formula>AND(ROUNDDOWN(B17,0)-TODAY()&gt;(7-WEEKDAY(TODAY())),ROUNDDOWN(B17,0)-TODAY()&lt;(15-WEEKDAY(TODAY())))</formula>
    </cfRule>
  </conditionalFormatting>
  <conditionalFormatting sqref="B27:B34">
    <cfRule type="timePeriod" dxfId="392" priority="1064" timePeriod="tomorrow">
      <formula>FLOOR(B27,1)=TODAY()+1</formula>
    </cfRule>
    <cfRule type="timePeriod" dxfId="391" priority="1062" timePeriod="nextWeek">
      <formula>AND(ROUNDDOWN(B27,0)-TODAY()&gt;(7-WEEKDAY(TODAY())),ROUNDDOWN(B27,0)-TODAY()&lt;(15-WEEKDAY(TODAY())))</formula>
    </cfRule>
    <cfRule type="timePeriod" dxfId="390" priority="1061" timePeriod="last7Days">
      <formula>AND(TODAY()-FLOOR(B27,1)&lt;=6,FLOOR(B27,1)&lt;=TODAY())</formula>
    </cfRule>
    <cfRule type="timePeriod" dxfId="389" priority="1063" timePeriod="today">
      <formula>FLOOR(B27,1)=TODAY()</formula>
    </cfRule>
    <cfRule type="timePeriod" dxfId="388" priority="1065" timePeriod="thisWeek">
      <formula>AND(TODAY()-ROUNDDOWN(B27,0)&lt;=WEEKDAY(TODAY())-1,ROUNDDOWN(B27,0)-TODAY()&lt;=7-WEEKDAY(TODAY()))</formula>
    </cfRule>
  </conditionalFormatting>
  <conditionalFormatting sqref="B39:B40">
    <cfRule type="timePeriod" dxfId="387" priority="537" timePeriod="nextWeek">
      <formula>AND(ROUNDDOWN(B39,0)-TODAY()&gt;(7-WEEKDAY(TODAY())),ROUNDDOWN(B39,0)-TODAY()&lt;(15-WEEKDAY(TODAY())))</formula>
    </cfRule>
    <cfRule type="timePeriod" dxfId="386" priority="538" timePeriod="today">
      <formula>FLOOR(B39,1)=TODAY()</formula>
    </cfRule>
    <cfRule type="timePeriod" dxfId="385" priority="539" timePeriod="tomorrow">
      <formula>FLOOR(B39,1)=TODAY()+1</formula>
    </cfRule>
    <cfRule type="timePeriod" dxfId="384" priority="540" timePeriod="thisWeek">
      <formula>AND(TODAY()-ROUNDDOWN(B39,0)&lt;=WEEKDAY(TODAY())-1,ROUNDDOWN(B39,0)-TODAY()&lt;=7-WEEKDAY(TODAY()))</formula>
    </cfRule>
    <cfRule type="timePeriod" dxfId="383" priority="536" timePeriod="last7Days">
      <formula>AND(TODAY()-FLOOR(B39,1)&lt;=6,FLOOR(B39,1)&lt;=TODAY())</formula>
    </cfRule>
  </conditionalFormatting>
  <conditionalFormatting sqref="B41:B45">
    <cfRule type="timePeriod" dxfId="382" priority="990" timePeriod="thisWeek">
      <formula>AND(TODAY()-ROUNDDOWN(B41,0)&lt;=WEEKDAY(TODAY())-1,ROUNDDOWN(B41,0)-TODAY()&lt;=7-WEEKDAY(TODAY()))</formula>
    </cfRule>
    <cfRule type="timePeriod" dxfId="381" priority="989" timePeriod="tomorrow">
      <formula>FLOOR(B41,1)=TODAY()+1</formula>
    </cfRule>
    <cfRule type="timePeriod" dxfId="380" priority="988" timePeriod="today">
      <formula>FLOOR(B41,1)=TODAY()</formula>
    </cfRule>
    <cfRule type="timePeriod" dxfId="379" priority="986" timePeriod="last7Days">
      <formula>AND(TODAY()-FLOOR(B41,1)&lt;=6,FLOOR(B41,1)&lt;=TODAY())</formula>
    </cfRule>
    <cfRule type="timePeriod" dxfId="378" priority="987" timePeriod="nextWeek">
      <formula>AND(ROUNDDOWN(B41,0)-TODAY()&gt;(7-WEEKDAY(TODAY())),ROUNDDOWN(B41,0)-TODAY()&lt;(15-WEEKDAY(TODAY())))</formula>
    </cfRule>
  </conditionalFormatting>
  <conditionalFormatting sqref="B45">
    <cfRule type="timePeriod" dxfId="377" priority="594" timePeriod="tomorrow">
      <formula>FLOOR(B45,1)=TODAY()+1</formula>
    </cfRule>
    <cfRule type="timePeriod" dxfId="376" priority="593" timePeriod="today">
      <formula>FLOOR(B45,1)=TODAY()</formula>
    </cfRule>
    <cfRule type="timePeriod" dxfId="375" priority="592" timePeriod="nextWeek">
      <formula>AND(ROUNDDOWN(B45,0)-TODAY()&gt;(7-WEEKDAY(TODAY())),ROUNDDOWN(B45,0)-TODAY()&lt;(15-WEEKDAY(TODAY())))</formula>
    </cfRule>
    <cfRule type="timePeriod" dxfId="374" priority="591" timePeriod="last7Days">
      <formula>AND(TODAY()-FLOOR(B45,1)&lt;=6,FLOOR(B45,1)&lt;=TODAY())</formula>
    </cfRule>
    <cfRule type="timePeriod" dxfId="373" priority="595" timePeriod="thisWeek">
      <formula>AND(TODAY()-ROUNDDOWN(B45,0)&lt;=WEEKDAY(TODAY())-1,ROUNDDOWN(B45,0)-TODAY()&lt;=7-WEEKDAY(TODAY()))</formula>
    </cfRule>
  </conditionalFormatting>
  <conditionalFormatting sqref="B60:B65">
    <cfRule type="timePeriod" dxfId="372" priority="960" timePeriod="thisWeek">
      <formula>AND(TODAY()-ROUNDDOWN(B60,0)&lt;=WEEKDAY(TODAY())-1,ROUNDDOWN(B60,0)-TODAY()&lt;=7-WEEKDAY(TODAY()))</formula>
    </cfRule>
    <cfRule type="timePeriod" dxfId="371" priority="957" timePeriod="nextWeek">
      <formula>AND(ROUNDDOWN(B60,0)-TODAY()&gt;(7-WEEKDAY(TODAY())),ROUNDDOWN(B60,0)-TODAY()&lt;(15-WEEKDAY(TODAY())))</formula>
    </cfRule>
    <cfRule type="timePeriod" dxfId="370" priority="956" timePeriod="last7Days">
      <formula>AND(TODAY()-FLOOR(B60,1)&lt;=6,FLOOR(B60,1)&lt;=TODAY())</formula>
    </cfRule>
    <cfRule type="timePeriod" dxfId="369" priority="958" timePeriod="today">
      <formula>FLOOR(B60,1)=TODAY()</formula>
    </cfRule>
    <cfRule type="timePeriod" dxfId="368" priority="959" timePeriod="tomorrow">
      <formula>FLOOR(B60,1)=TODAY()+1</formula>
    </cfRule>
  </conditionalFormatting>
  <conditionalFormatting sqref="B70:B82">
    <cfRule type="timePeriod" dxfId="367" priority="921" timePeriod="last7Days">
      <formula>AND(TODAY()-FLOOR(B70,1)&lt;=6,FLOOR(B70,1)&lt;=TODAY())</formula>
    </cfRule>
    <cfRule type="timePeriod" dxfId="366" priority="924" timePeriod="tomorrow">
      <formula>FLOOR(B70,1)=TODAY()+1</formula>
    </cfRule>
    <cfRule type="timePeriod" dxfId="365" priority="923" timePeriod="today">
      <formula>FLOOR(B70,1)=TODAY()</formula>
    </cfRule>
    <cfRule type="timePeriod" dxfId="364" priority="922" timePeriod="nextWeek">
      <formula>AND(ROUNDDOWN(B70,0)-TODAY()&gt;(7-WEEKDAY(TODAY())),ROUNDDOWN(B70,0)-TODAY()&lt;(15-WEEKDAY(TODAY())))</formula>
    </cfRule>
    <cfRule type="timePeriod" dxfId="363" priority="925" timePeriod="thisWeek">
      <formula>AND(TODAY()-ROUNDDOWN(B70,0)&lt;=WEEKDAY(TODAY())-1,ROUNDDOWN(B70,0)-TODAY()&lt;=7-WEEKDAY(TODAY()))</formula>
    </cfRule>
  </conditionalFormatting>
  <conditionalFormatting sqref="B93 A94:B103">
    <cfRule type="timePeriod" dxfId="362" priority="895" timePeriod="thisWeek">
      <formula>AND(TODAY()-ROUNDDOWN(A93,0)&lt;=WEEKDAY(TODAY())-1,ROUNDDOWN(A93,0)-TODAY()&lt;=7-WEEKDAY(TODAY()))</formula>
    </cfRule>
    <cfRule type="timePeriod" dxfId="361" priority="893" timePeriod="today">
      <formula>FLOOR(A93,1)=TODAY()</formula>
    </cfRule>
    <cfRule type="timePeriod" dxfId="360" priority="894" timePeriod="tomorrow">
      <formula>FLOOR(A93,1)=TODAY()+1</formula>
    </cfRule>
    <cfRule type="timePeriod" dxfId="359" priority="892" timePeriod="nextWeek">
      <formula>AND(ROUNDDOWN(A93,0)-TODAY()&gt;(7-WEEKDAY(TODAY())),ROUNDDOWN(A93,0)-TODAY()&lt;(15-WEEKDAY(TODAY())))</formula>
    </cfRule>
  </conditionalFormatting>
  <conditionalFormatting sqref="B106">
    <cfRule type="timePeriod" dxfId="358" priority="157" timePeriod="nextWeek">
      <formula>AND(ROUNDDOWN(B106,0)-TODAY()&gt;(7-WEEKDAY(TODAY())),ROUNDDOWN(B106,0)-TODAY()&lt;(15-WEEKDAY(TODAY())))</formula>
    </cfRule>
    <cfRule type="timePeriod" dxfId="357" priority="160" timePeriod="thisWeek">
      <formula>AND(TODAY()-ROUNDDOWN(B106,0)&lt;=WEEKDAY(TODAY())-1,ROUNDDOWN(B106,0)-TODAY()&lt;=7-WEEKDAY(TODAY()))</formula>
    </cfRule>
    <cfRule type="timePeriod" dxfId="356" priority="159" timePeriod="tomorrow">
      <formula>FLOOR(B106,1)=TODAY()+1</formula>
    </cfRule>
    <cfRule type="timePeriod" dxfId="355" priority="158" timePeriod="today">
      <formula>FLOOR(B106,1)=TODAY()</formula>
    </cfRule>
    <cfRule type="timePeriod" dxfId="354" priority="156" timePeriod="last7Days">
      <formula>AND(TODAY()-FLOOR(B106,1)&lt;=6,FLOOR(B106,1)&lt;=TODAY())</formula>
    </cfRule>
  </conditionalFormatting>
  <conditionalFormatting sqref="B118 A119:B120">
    <cfRule type="timePeriod" dxfId="353" priority="729" timePeriod="tomorrow">
      <formula>FLOOR(A118,1)=TODAY()+1</formula>
    </cfRule>
    <cfRule type="timePeriod" dxfId="352" priority="730" timePeriod="thisWeek">
      <formula>AND(TODAY()-ROUNDDOWN(A118,0)&lt;=WEEKDAY(TODAY())-1,ROUNDDOWN(A118,0)-TODAY()&lt;=7-WEEKDAY(TODAY()))</formula>
    </cfRule>
    <cfRule type="timePeriod" dxfId="351" priority="727" timePeriod="nextWeek">
      <formula>AND(ROUNDDOWN(A118,0)-TODAY()&gt;(7-WEEKDAY(TODAY())),ROUNDDOWN(A118,0)-TODAY()&lt;(15-WEEKDAY(TODAY())))</formula>
    </cfRule>
    <cfRule type="timePeriod" dxfId="350" priority="728" timePeriod="today">
      <formula>FLOOR(A118,1)=TODAY()</formula>
    </cfRule>
  </conditionalFormatting>
  <conditionalFormatting sqref="C8:C9 E8:E9 A18:A19 C18:C19 E18:E19">
    <cfRule type="timePeriod" dxfId="349" priority="177" timePeriod="nextWeek">
      <formula>AND(ROUNDDOWN(A8,0)-TODAY()&gt;(7-WEEKDAY(TODAY())),ROUNDDOWN(A8,0)-TODAY()&lt;(15-WEEKDAY(TODAY())))</formula>
    </cfRule>
    <cfRule type="timePeriod" dxfId="348" priority="178" timePeriod="today">
      <formula>FLOOR(A8,1)=TODAY()</formula>
    </cfRule>
    <cfRule type="timePeriod" dxfId="347" priority="180" timePeriod="thisWeek">
      <formula>AND(TODAY()-ROUNDDOWN(A8,0)&lt;=WEEKDAY(TODAY())-1,ROUNDDOWN(A8,0)-TODAY()&lt;=7-WEEKDAY(TODAY()))</formula>
    </cfRule>
    <cfRule type="timePeriod" dxfId="346" priority="179" timePeriod="tomorrow">
      <formula>FLOOR(A8,1)=TODAY()+1</formula>
    </cfRule>
    <cfRule type="timePeriod" dxfId="345" priority="176" timePeriod="last7Days">
      <formula>AND(TODAY()-FLOOR(A8,1)&lt;=6,FLOOR(A8,1)&lt;=TODAY())</formula>
    </cfRule>
  </conditionalFormatting>
  <conditionalFormatting sqref="C41">
    <cfRule type="timePeriod" dxfId="344" priority="243" timePeriod="today">
      <formula>FLOOR(C41,1)=TODAY()</formula>
    </cfRule>
    <cfRule type="timePeriod" dxfId="343" priority="241" timePeriod="last7Days">
      <formula>AND(TODAY()-FLOOR(C41,1)&lt;=6,FLOOR(C41,1)&lt;=TODAY())</formula>
    </cfRule>
    <cfRule type="timePeriod" dxfId="342" priority="239" timePeriod="tomorrow">
      <formula>FLOOR(C41,1)=TODAY()+1</formula>
    </cfRule>
    <cfRule type="timePeriod" dxfId="341" priority="236" timePeriod="last7Days">
      <formula>AND(TODAY()-FLOOR(C41,1)&lt;=6,FLOOR(C41,1)&lt;=TODAY())</formula>
    </cfRule>
    <cfRule type="timePeriod" dxfId="340" priority="244" timePeriod="tomorrow">
      <formula>FLOOR(C41,1)=TODAY()+1</formula>
    </cfRule>
    <cfRule type="timePeriod" dxfId="339" priority="240" timePeriod="thisWeek">
      <formula>AND(TODAY()-ROUNDDOWN(C41,0)&lt;=WEEKDAY(TODAY())-1,ROUNDDOWN(C41,0)-TODAY()&lt;=7-WEEKDAY(TODAY()))</formula>
    </cfRule>
    <cfRule type="timePeriod" dxfId="338" priority="242" timePeriod="nextWeek">
      <formula>AND(ROUNDDOWN(C41,0)-TODAY()&gt;(7-WEEKDAY(TODAY())),ROUNDDOWN(C41,0)-TODAY()&lt;(15-WEEKDAY(TODAY())))</formula>
    </cfRule>
    <cfRule type="timePeriod" dxfId="337" priority="245" timePeriod="thisWeek">
      <formula>AND(TODAY()-ROUNDDOWN(C41,0)&lt;=WEEKDAY(TODAY())-1,ROUNDDOWN(C41,0)-TODAY()&lt;=7-WEEKDAY(TODAY()))</formula>
    </cfRule>
    <cfRule type="timePeriod" dxfId="336" priority="237" timePeriod="nextWeek">
      <formula>AND(ROUNDDOWN(C41,0)-TODAY()&gt;(7-WEEKDAY(TODAY())),ROUNDDOWN(C41,0)-TODAY()&lt;(15-WEEKDAY(TODAY())))</formula>
    </cfRule>
    <cfRule type="timePeriod" dxfId="335" priority="238" timePeriod="today">
      <formula>FLOOR(C41,1)=TODAY()</formula>
    </cfRule>
  </conditionalFormatting>
  <conditionalFormatting sqref="C41:C43">
    <cfRule type="timePeriod" dxfId="334" priority="248" timePeriod="today">
      <formula>FLOOR(C41,1)=TODAY()</formula>
    </cfRule>
    <cfRule type="timePeriod" dxfId="333" priority="247" timePeriod="nextWeek">
      <formula>AND(ROUNDDOWN(C41,0)-TODAY()&gt;(7-WEEKDAY(TODAY())),ROUNDDOWN(C41,0)-TODAY()&lt;(15-WEEKDAY(TODAY())))</formula>
    </cfRule>
    <cfRule type="timePeriod" dxfId="332" priority="249" timePeriod="tomorrow">
      <formula>FLOOR(C41,1)=TODAY()+1</formula>
    </cfRule>
    <cfRule type="timePeriod" dxfId="331" priority="250" timePeriod="thisWeek">
      <formula>AND(TODAY()-ROUNDDOWN(C41,0)&lt;=WEEKDAY(TODAY())-1,ROUNDDOWN(C41,0)-TODAY()&lt;=7-WEEKDAY(TODAY()))</formula>
    </cfRule>
    <cfRule type="timePeriod" dxfId="330" priority="246" timePeriod="last7Days">
      <formula>AND(TODAY()-FLOOR(C41,1)&lt;=6,FLOOR(C41,1)&lt;=TODAY())</formula>
    </cfRule>
  </conditionalFormatting>
  <conditionalFormatting sqref="C51">
    <cfRule type="timePeriod" dxfId="329" priority="298" timePeriod="today">
      <formula>FLOOR(C51,1)=TODAY()</formula>
    </cfRule>
    <cfRule type="timePeriod" dxfId="328" priority="297" timePeriod="nextWeek">
      <formula>AND(ROUNDDOWN(C51,0)-TODAY()&gt;(7-WEEKDAY(TODAY())),ROUNDDOWN(C51,0)-TODAY()&lt;(15-WEEKDAY(TODAY())))</formula>
    </cfRule>
    <cfRule type="timePeriod" dxfId="327" priority="296" timePeriod="last7Days">
      <formula>AND(TODAY()-FLOOR(C51,1)&lt;=6,FLOOR(C51,1)&lt;=TODAY())</formula>
    </cfRule>
    <cfRule type="timePeriod" dxfId="326" priority="301" timePeriod="last7Days">
      <formula>AND(TODAY()-FLOOR(C51,1)&lt;=6,FLOOR(C51,1)&lt;=TODAY())</formula>
    </cfRule>
    <cfRule type="timePeriod" dxfId="325" priority="302" timePeriod="nextWeek">
      <formula>AND(ROUNDDOWN(C51,0)-TODAY()&gt;(7-WEEKDAY(TODAY())),ROUNDDOWN(C51,0)-TODAY()&lt;(15-WEEKDAY(TODAY())))</formula>
    </cfRule>
    <cfRule type="timePeriod" dxfId="324" priority="303" timePeriod="today">
      <formula>FLOOR(C51,1)=TODAY()</formula>
    </cfRule>
    <cfRule type="timePeriod" dxfId="323" priority="305" timePeriod="thisWeek">
      <formula>AND(TODAY()-ROUNDDOWN(C51,0)&lt;=WEEKDAY(TODAY())-1,ROUNDDOWN(C51,0)-TODAY()&lt;=7-WEEKDAY(TODAY()))</formula>
    </cfRule>
    <cfRule type="timePeriod" dxfId="322" priority="304" timePeriod="tomorrow">
      <formula>FLOOR(C51,1)=TODAY()+1</formula>
    </cfRule>
    <cfRule type="timePeriod" dxfId="321" priority="300" timePeriod="thisWeek">
      <formula>AND(TODAY()-ROUNDDOWN(C51,0)&lt;=WEEKDAY(TODAY())-1,ROUNDDOWN(C51,0)-TODAY()&lt;=7-WEEKDAY(TODAY()))</formula>
    </cfRule>
    <cfRule type="timePeriod" dxfId="320" priority="299" timePeriod="tomorrow">
      <formula>FLOOR(C51,1)=TODAY()+1</formula>
    </cfRule>
  </conditionalFormatting>
  <conditionalFormatting sqref="C51:C55">
    <cfRule type="timePeriod" dxfId="319" priority="310" timePeriod="thisWeek">
      <formula>AND(TODAY()-ROUNDDOWN(C51,0)&lt;=WEEKDAY(TODAY())-1,ROUNDDOWN(C51,0)-TODAY()&lt;=7-WEEKDAY(TODAY()))</formula>
    </cfRule>
    <cfRule type="timePeriod" dxfId="318" priority="308" timePeriod="today">
      <formula>FLOOR(C51,1)=TODAY()</formula>
    </cfRule>
    <cfRule type="timePeriod" dxfId="317" priority="307" timePeriod="nextWeek">
      <formula>AND(ROUNDDOWN(C51,0)-TODAY()&gt;(7-WEEKDAY(TODAY())),ROUNDDOWN(C51,0)-TODAY()&lt;(15-WEEKDAY(TODAY())))</formula>
    </cfRule>
    <cfRule type="timePeriod" dxfId="316" priority="306" timePeriod="last7Days">
      <formula>AND(TODAY()-FLOOR(C51,1)&lt;=6,FLOOR(C51,1)&lt;=TODAY())</formula>
    </cfRule>
    <cfRule type="timePeriod" dxfId="315" priority="309" timePeriod="tomorrow">
      <formula>FLOOR(C51,1)=TODAY()+1</formula>
    </cfRule>
  </conditionalFormatting>
  <conditionalFormatting sqref="C62">
    <cfRule type="timePeriod" dxfId="314" priority="357" timePeriod="nextWeek">
      <formula>AND(ROUNDDOWN(C62,0)-TODAY()&gt;(7-WEEKDAY(TODAY())),ROUNDDOWN(C62,0)-TODAY()&lt;(15-WEEKDAY(TODAY())))</formula>
    </cfRule>
    <cfRule type="timePeriod" dxfId="313" priority="358" timePeriod="today">
      <formula>FLOOR(C62,1)=TODAY()</formula>
    </cfRule>
    <cfRule type="timePeriod" dxfId="312" priority="359" timePeriod="tomorrow">
      <formula>FLOOR(C62,1)=TODAY()+1</formula>
    </cfRule>
    <cfRule type="timePeriod" dxfId="311" priority="360" timePeriod="thisWeek">
      <formula>AND(TODAY()-ROUNDDOWN(C62,0)&lt;=WEEKDAY(TODAY())-1,ROUNDDOWN(C62,0)-TODAY()&lt;=7-WEEKDAY(TODAY()))</formula>
    </cfRule>
    <cfRule type="timePeriod" dxfId="310" priority="362" timePeriod="nextWeek">
      <formula>AND(ROUNDDOWN(C62,0)-TODAY()&gt;(7-WEEKDAY(TODAY())),ROUNDDOWN(C62,0)-TODAY()&lt;(15-WEEKDAY(TODAY())))</formula>
    </cfRule>
    <cfRule type="timePeriod" dxfId="309" priority="363" timePeriod="today">
      <formula>FLOOR(C62,1)=TODAY()</formula>
    </cfRule>
    <cfRule type="timePeriod" dxfId="308" priority="364" timePeriod="tomorrow">
      <formula>FLOOR(C62,1)=TODAY()+1</formula>
    </cfRule>
    <cfRule type="timePeriod" dxfId="307" priority="356" timePeriod="last7Days">
      <formula>AND(TODAY()-FLOOR(C62,1)&lt;=6,FLOOR(C62,1)&lt;=TODAY())</formula>
    </cfRule>
    <cfRule type="timePeriod" dxfId="306" priority="361" timePeriod="last7Days">
      <formula>AND(TODAY()-FLOOR(C62,1)&lt;=6,FLOOR(C62,1)&lt;=TODAY())</formula>
    </cfRule>
    <cfRule type="timePeriod" dxfId="305" priority="365" timePeriod="thisWeek">
      <formula>AND(TODAY()-ROUNDDOWN(C62,0)&lt;=WEEKDAY(TODAY())-1,ROUNDDOWN(C62,0)-TODAY()&lt;=7-WEEKDAY(TODAY()))</formula>
    </cfRule>
  </conditionalFormatting>
  <conditionalFormatting sqref="C62:C65">
    <cfRule type="timePeriod" dxfId="304" priority="370" timePeriod="thisWeek">
      <formula>AND(TODAY()-ROUNDDOWN(C62,0)&lt;=WEEKDAY(TODAY())-1,ROUNDDOWN(C62,0)-TODAY()&lt;=7-WEEKDAY(TODAY()))</formula>
    </cfRule>
    <cfRule type="timePeriod" dxfId="303" priority="369" timePeriod="tomorrow">
      <formula>FLOOR(C62,1)=TODAY()+1</formula>
    </cfRule>
    <cfRule type="timePeriod" dxfId="302" priority="368" timePeriod="today">
      <formula>FLOOR(C62,1)=TODAY()</formula>
    </cfRule>
    <cfRule type="timePeriod" dxfId="301" priority="367" timePeriod="nextWeek">
      <formula>AND(ROUNDDOWN(C62,0)-TODAY()&gt;(7-WEEKDAY(TODAY())),ROUNDDOWN(C62,0)-TODAY()&lt;(15-WEEKDAY(TODAY())))</formula>
    </cfRule>
    <cfRule type="timePeriod" dxfId="300" priority="366" timePeriod="last7Days">
      <formula>AND(TODAY()-FLOOR(C62,1)&lt;=6,FLOOR(C62,1)&lt;=TODAY())</formula>
    </cfRule>
  </conditionalFormatting>
  <conditionalFormatting sqref="C88">
    <cfRule type="timePeriod" dxfId="299" priority="831" timePeriod="last7Days">
      <formula>AND(TODAY()-FLOOR(C88,1)&lt;=6,FLOOR(C88,1)&lt;=TODAY())</formula>
    </cfRule>
    <cfRule type="timePeriod" dxfId="298" priority="833" timePeriod="today">
      <formula>FLOOR(C88,1)=TODAY()</formula>
    </cfRule>
    <cfRule type="timePeriod" dxfId="297" priority="832" timePeriod="nextWeek">
      <formula>AND(ROUNDDOWN(C88,0)-TODAY()&gt;(7-WEEKDAY(TODAY())),ROUNDDOWN(C88,0)-TODAY()&lt;(15-WEEKDAY(TODAY())))</formula>
    </cfRule>
    <cfRule type="timePeriod" dxfId="296" priority="835" timePeriod="thisWeek">
      <formula>AND(TODAY()-ROUNDDOWN(C88,0)&lt;=WEEKDAY(TODAY())-1,ROUNDDOWN(C88,0)-TODAY()&lt;=7-WEEKDAY(TODAY()))</formula>
    </cfRule>
    <cfRule type="timePeriod" dxfId="295" priority="834" timePeriod="tomorrow">
      <formula>FLOOR(C88,1)=TODAY()+1</formula>
    </cfRule>
  </conditionalFormatting>
  <conditionalFormatting sqref="C95:C103">
    <cfRule type="timePeriod" dxfId="294" priority="830" timePeriod="thisWeek">
      <formula>AND(TODAY()-ROUNDDOWN(C95,0)&lt;=WEEKDAY(TODAY())-1,ROUNDDOWN(C95,0)-TODAY()&lt;=7-WEEKDAY(TODAY()))</formula>
    </cfRule>
    <cfRule type="timePeriod" dxfId="293" priority="827" timePeriod="nextWeek">
      <formula>AND(ROUNDDOWN(C95,0)-TODAY()&gt;(7-WEEKDAY(TODAY())),ROUNDDOWN(C95,0)-TODAY()&lt;(15-WEEKDAY(TODAY())))</formula>
    </cfRule>
    <cfRule type="timePeriod" dxfId="292" priority="826" timePeriod="last7Days">
      <formula>AND(TODAY()-FLOOR(C95,1)&lt;=6,FLOOR(C95,1)&lt;=TODAY())</formula>
    </cfRule>
    <cfRule type="timePeriod" dxfId="291" priority="828" timePeriod="today">
      <formula>FLOOR(C95,1)=TODAY()</formula>
    </cfRule>
    <cfRule type="timePeriod" dxfId="290" priority="829" timePeriod="tomorrow">
      <formula>FLOOR(C95,1)=TODAY()+1</formula>
    </cfRule>
  </conditionalFormatting>
  <conditionalFormatting sqref="C108">
    <cfRule type="timePeriod" dxfId="289" priority="481" timePeriod="last7Days">
      <formula>AND(TODAY()-FLOOR(C108,1)&lt;=6,FLOOR(C108,1)&lt;=TODAY())</formula>
    </cfRule>
    <cfRule type="timePeriod" dxfId="288" priority="480" timePeriod="thisWeek">
      <formula>AND(TODAY()-ROUNDDOWN(C108,0)&lt;=WEEKDAY(TODAY())-1,ROUNDDOWN(C108,0)-TODAY()&lt;=7-WEEKDAY(TODAY()))</formula>
    </cfRule>
    <cfRule type="timePeriod" dxfId="287" priority="479" timePeriod="tomorrow">
      <formula>FLOOR(C108,1)=TODAY()+1</formula>
    </cfRule>
    <cfRule type="timePeriod" dxfId="286" priority="478" timePeriod="today">
      <formula>FLOOR(C108,1)=TODAY()</formula>
    </cfRule>
    <cfRule type="timePeriod" dxfId="285" priority="477" timePeriod="nextWeek">
      <formula>AND(ROUNDDOWN(C108,0)-TODAY()&gt;(7-WEEKDAY(TODAY())),ROUNDDOWN(C108,0)-TODAY()&lt;(15-WEEKDAY(TODAY())))</formula>
    </cfRule>
    <cfRule type="timePeriod" dxfId="284" priority="476" timePeriod="last7Days">
      <formula>AND(TODAY()-FLOOR(C108,1)&lt;=6,FLOOR(C108,1)&lt;=TODAY())</formula>
    </cfRule>
    <cfRule type="timePeriod" dxfId="283" priority="484" timePeriod="tomorrow">
      <formula>FLOOR(C108,1)=TODAY()+1</formula>
    </cfRule>
    <cfRule type="timePeriod" dxfId="282" priority="485" timePeriod="thisWeek">
      <formula>AND(TODAY()-ROUNDDOWN(C108,0)&lt;=WEEKDAY(TODAY())-1,ROUNDDOWN(C108,0)-TODAY()&lt;=7-WEEKDAY(TODAY()))</formula>
    </cfRule>
    <cfRule type="timePeriod" dxfId="281" priority="483" timePeriod="today">
      <formula>FLOOR(C108,1)=TODAY()</formula>
    </cfRule>
    <cfRule type="timePeriod" dxfId="280" priority="482" timePeriod="nextWeek">
      <formula>AND(ROUNDDOWN(C108,0)-TODAY()&gt;(7-WEEKDAY(TODAY())),ROUNDDOWN(C108,0)-TODAY()&lt;(15-WEEKDAY(TODAY())))</formula>
    </cfRule>
  </conditionalFormatting>
  <conditionalFormatting sqref="C108:C109">
    <cfRule type="timePeriod" dxfId="279" priority="486" timePeriod="last7Days">
      <formula>AND(TODAY()-FLOOR(C108,1)&lt;=6,FLOOR(C108,1)&lt;=TODAY())</formula>
    </cfRule>
    <cfRule type="timePeriod" dxfId="278" priority="487" timePeriod="nextWeek">
      <formula>AND(ROUNDDOWN(C108,0)-TODAY()&gt;(7-WEEKDAY(TODAY())),ROUNDDOWN(C108,0)-TODAY()&lt;(15-WEEKDAY(TODAY())))</formula>
    </cfRule>
    <cfRule type="timePeriod" dxfId="277" priority="488" timePeriod="today">
      <formula>FLOOR(C108,1)=TODAY()</formula>
    </cfRule>
    <cfRule type="timePeriod" dxfId="276" priority="489" timePeriod="tomorrow">
      <formula>FLOOR(C108,1)=TODAY()+1</formula>
    </cfRule>
    <cfRule type="timePeriod" dxfId="275" priority="490" timePeriod="thisWeek">
      <formula>AND(TODAY()-ROUNDDOWN(C108,0)&lt;=WEEKDAY(TODAY())-1,ROUNDDOWN(C108,0)-TODAY()&lt;=7-WEEKDAY(TODAY()))</formula>
    </cfRule>
  </conditionalFormatting>
  <conditionalFormatting sqref="C111">
    <cfRule type="timePeriod" dxfId="274" priority="752" timePeriod="nextWeek">
      <formula>AND(ROUNDDOWN(C111,0)-TODAY()&gt;(7-WEEKDAY(TODAY())),ROUNDDOWN(C111,0)-TODAY()&lt;(15-WEEKDAY(TODAY())))</formula>
    </cfRule>
    <cfRule type="timePeriod" dxfId="273" priority="753" timePeriod="today">
      <formula>FLOOR(C111,1)=TODAY()</formula>
    </cfRule>
    <cfRule type="timePeriod" dxfId="272" priority="754" timePeriod="tomorrow">
      <formula>FLOOR(C111,1)=TODAY()+1</formula>
    </cfRule>
    <cfRule type="timePeriod" dxfId="271" priority="755" timePeriod="thisWeek">
      <formula>AND(TODAY()-ROUNDDOWN(C111,0)&lt;=WEEKDAY(TODAY())-1,ROUNDDOWN(C111,0)-TODAY()&lt;=7-WEEKDAY(TODAY()))</formula>
    </cfRule>
    <cfRule type="timePeriod" dxfId="270" priority="751" timePeriod="last7Days">
      <formula>AND(TODAY()-FLOOR(C111,1)&lt;=6,FLOOR(C111,1)&lt;=TODAY())</formula>
    </cfRule>
  </conditionalFormatting>
  <conditionalFormatting sqref="C115">
    <cfRule type="timePeriod" dxfId="269" priority="670" timePeriod="thisWeek">
      <formula>AND(TODAY()-ROUNDDOWN(C115,0)&lt;=WEEKDAY(TODAY())-1,ROUNDDOWN(C115,0)-TODAY()&lt;=7-WEEKDAY(TODAY()))</formula>
    </cfRule>
    <cfRule type="timePeriod" dxfId="268" priority="668" timePeriod="today">
      <formula>FLOOR(C115,1)=TODAY()</formula>
    </cfRule>
    <cfRule type="timePeriod" dxfId="267" priority="666" timePeriod="last7Days">
      <formula>AND(TODAY()-FLOOR(C115,1)&lt;=6,FLOOR(C115,1)&lt;=TODAY())</formula>
    </cfRule>
    <cfRule type="timePeriod" dxfId="266" priority="667" timePeriod="nextWeek">
      <formula>AND(ROUNDDOWN(C115,0)-TODAY()&gt;(7-WEEKDAY(TODAY())),ROUNDDOWN(C115,0)-TODAY()&lt;(15-WEEKDAY(TODAY())))</formula>
    </cfRule>
    <cfRule type="timePeriod" dxfId="265" priority="669" timePeriod="tomorrow">
      <formula>FLOOR(C115,1)=TODAY()+1</formula>
    </cfRule>
  </conditionalFormatting>
  <conditionalFormatting sqref="C120">
    <cfRule type="timePeriod" dxfId="264" priority="661" timePeriod="last7Days">
      <formula>AND(TODAY()-FLOOR(C120,1)&lt;=6,FLOOR(C120,1)&lt;=TODAY())</formula>
    </cfRule>
    <cfRule type="timePeriod" dxfId="263" priority="662" timePeriod="nextWeek">
      <formula>AND(ROUNDDOWN(C120,0)-TODAY()&gt;(7-WEEKDAY(TODAY())),ROUNDDOWN(C120,0)-TODAY()&lt;(15-WEEKDAY(TODAY())))</formula>
    </cfRule>
    <cfRule type="timePeriod" dxfId="262" priority="663" timePeriod="today">
      <formula>FLOOR(C120,1)=TODAY()</formula>
    </cfRule>
    <cfRule type="timePeriod" dxfId="261" priority="664" timePeriod="tomorrow">
      <formula>FLOOR(C120,1)=TODAY()+1</formula>
    </cfRule>
    <cfRule type="timePeriod" dxfId="260" priority="665" timePeriod="thisWeek">
      <formula>AND(TODAY()-ROUNDDOWN(C120,0)&lt;=WEEKDAY(TODAY())-1,ROUNDDOWN(C120,0)-TODAY()&lt;=7-WEEKDAY(TODAY()))</formula>
    </cfRule>
  </conditionalFormatting>
  <conditionalFormatting sqref="C134:C135">
    <cfRule type="timePeriod" dxfId="259" priority="9" timePeriod="tomorrow">
      <formula>FLOOR(C134,1)=TODAY()+1</formula>
    </cfRule>
    <cfRule type="timePeriod" dxfId="258" priority="10" timePeriod="thisWeek">
      <formula>AND(TODAY()-ROUNDDOWN(C134,0)&lt;=WEEKDAY(TODAY())-1,ROUNDDOWN(C134,0)-TODAY()&lt;=7-WEEKDAY(TODAY()))</formula>
    </cfRule>
    <cfRule type="timePeriod" dxfId="257" priority="7" timePeriod="nextWeek">
      <formula>AND(ROUNDDOWN(C134,0)-TODAY()&gt;(7-WEEKDAY(TODAY())),ROUNDDOWN(C134,0)-TODAY()&lt;(15-WEEKDAY(TODAY())))</formula>
    </cfRule>
    <cfRule type="timePeriod" dxfId="256" priority="8" timePeriod="today">
      <formula>FLOOR(C134,1)=TODAY()</formula>
    </cfRule>
    <cfRule type="timePeriod" dxfId="255" priority="6" timePeriod="last7Days">
      <formula>AND(TODAY()-FLOOR(C134,1)&lt;=6,FLOOR(C134,1)&lt;=TODAY())</formula>
    </cfRule>
  </conditionalFormatting>
  <conditionalFormatting sqref="C135">
    <cfRule type="timePeriod" dxfId="254" priority="499" timePeriod="tomorrow">
      <formula>FLOOR(C135,1)=TODAY()+1</formula>
    </cfRule>
    <cfRule type="timePeriod" dxfId="253" priority="510" timePeriod="thisWeek">
      <formula>AND(TODAY()-ROUNDDOWN(C135,0)&lt;=WEEKDAY(TODAY())-1,ROUNDDOWN(C135,0)-TODAY()&lt;=7-WEEKDAY(TODAY()))</formula>
    </cfRule>
    <cfRule type="timePeriod" dxfId="252" priority="496" timePeriod="last7Days">
      <formula>AND(TODAY()-FLOOR(C135,1)&lt;=6,FLOOR(C135,1)&lt;=TODAY())</formula>
    </cfRule>
    <cfRule type="timePeriod" dxfId="251" priority="497" timePeriod="nextWeek">
      <formula>AND(ROUNDDOWN(C135,0)-TODAY()&gt;(7-WEEKDAY(TODAY())),ROUNDDOWN(C135,0)-TODAY()&lt;(15-WEEKDAY(TODAY())))</formula>
    </cfRule>
    <cfRule type="timePeriod" dxfId="250" priority="498" timePeriod="today">
      <formula>FLOOR(C135,1)=TODAY()</formula>
    </cfRule>
    <cfRule type="timePeriod" dxfId="249" priority="506" timePeriod="last7Days">
      <formula>AND(TODAY()-FLOOR(C135,1)&lt;=6,FLOOR(C135,1)&lt;=TODAY())</formula>
    </cfRule>
    <cfRule type="timePeriod" dxfId="248" priority="509" timePeriod="tomorrow">
      <formula>FLOOR(C135,1)=TODAY()+1</formula>
    </cfRule>
    <cfRule type="timePeriod" dxfId="247" priority="508" timePeriod="today">
      <formula>FLOOR(C135,1)=TODAY()</formula>
    </cfRule>
    <cfRule type="timePeriod" dxfId="246" priority="507" timePeriod="nextWeek">
      <formula>AND(ROUNDDOWN(C135,0)-TODAY()&gt;(7-WEEKDAY(TODAY())),ROUNDDOWN(C135,0)-TODAY()&lt;(15-WEEKDAY(TODAY())))</formula>
    </cfRule>
    <cfRule type="timePeriod" dxfId="245" priority="500" timePeriod="thisWeek">
      <formula>AND(TODAY()-ROUNDDOWN(C135,0)&lt;=WEEKDAY(TODAY())-1,ROUNDDOWN(C135,0)-TODAY()&lt;=7-WEEKDAY(TODAY()))</formula>
    </cfRule>
  </conditionalFormatting>
  <conditionalFormatting sqref="C135:C142">
    <cfRule type="timePeriod" dxfId="244" priority="512" timePeriod="nextWeek">
      <formula>AND(ROUNDDOWN(C135,0)-TODAY()&gt;(7-WEEKDAY(TODAY())),ROUNDDOWN(C135,0)-TODAY()&lt;(15-WEEKDAY(TODAY())))</formula>
    </cfRule>
    <cfRule type="timePeriod" dxfId="243" priority="511" timePeriod="last7Days">
      <formula>AND(TODAY()-FLOOR(C135,1)&lt;=6,FLOOR(C135,1)&lt;=TODAY())</formula>
    </cfRule>
    <cfRule type="timePeriod" dxfId="242" priority="515" timePeriod="thisWeek">
      <formula>AND(TODAY()-ROUNDDOWN(C135,0)&lt;=WEEKDAY(TODAY())-1,ROUNDDOWN(C135,0)-TODAY()&lt;=7-WEEKDAY(TODAY()))</formula>
    </cfRule>
    <cfRule type="timePeriod" dxfId="241" priority="514" timePeriod="tomorrow">
      <formula>FLOOR(C135,1)=TODAY()+1</formula>
    </cfRule>
    <cfRule type="timePeriod" dxfId="240" priority="513" timePeriod="today">
      <formula>FLOOR(C135,1)=TODAY()</formula>
    </cfRule>
  </conditionalFormatting>
  <conditionalFormatting sqref="C144">
    <cfRule type="timePeriod" dxfId="239" priority="773" timePeriod="today">
      <formula>FLOOR(C144,1)=TODAY()</formula>
    </cfRule>
    <cfRule type="timePeriod" dxfId="238" priority="771" timePeriod="last7Days">
      <formula>AND(TODAY()-FLOOR(C144,1)&lt;=6,FLOOR(C144,1)&lt;=TODAY())</formula>
    </cfRule>
    <cfRule type="timePeriod" dxfId="237" priority="772" timePeriod="nextWeek">
      <formula>AND(ROUNDDOWN(C144,0)-TODAY()&gt;(7-WEEKDAY(TODAY())),ROUNDDOWN(C144,0)-TODAY()&lt;(15-WEEKDAY(TODAY())))</formula>
    </cfRule>
    <cfRule type="timePeriod" dxfId="236" priority="775" timePeriod="thisWeek">
      <formula>AND(TODAY()-ROUNDDOWN(C144,0)&lt;=WEEKDAY(TODAY())-1,ROUNDDOWN(C144,0)-TODAY()&lt;=7-WEEKDAY(TODAY()))</formula>
    </cfRule>
    <cfRule type="timePeriod" dxfId="235" priority="774" timePeriod="tomorrow">
      <formula>FLOOR(C144,1)=TODAY()+1</formula>
    </cfRule>
  </conditionalFormatting>
  <conditionalFormatting sqref="C87:D92">
    <cfRule type="timePeriod" dxfId="234" priority="837" timePeriod="nextWeek">
      <formula>AND(ROUNDDOWN(C87,0)-TODAY()&gt;(7-WEEKDAY(TODAY())),ROUNDDOWN(C87,0)-TODAY()&lt;(15-WEEKDAY(TODAY())))</formula>
    </cfRule>
    <cfRule type="timePeriod" dxfId="233" priority="838" timePeriod="today">
      <formula>FLOOR(C87,1)=TODAY()</formula>
    </cfRule>
    <cfRule type="timePeriod" dxfId="232" priority="840" timePeriod="thisWeek">
      <formula>AND(TODAY()-ROUNDDOWN(C87,0)&lt;=WEEKDAY(TODAY())-1,ROUNDDOWN(C87,0)-TODAY()&lt;=7-WEEKDAY(TODAY()))</formula>
    </cfRule>
    <cfRule type="timePeriod" dxfId="231" priority="839" timePeriod="tomorrow">
      <formula>FLOOR(C87,1)=TODAY()+1</formula>
    </cfRule>
    <cfRule type="timePeriod" dxfId="230" priority="836" timePeriod="last7Days">
      <formula>AND(TODAY()-FLOOR(C87,1)&lt;=6,FLOOR(C87,1)&lt;=TODAY())</formula>
    </cfRule>
  </conditionalFormatting>
  <conditionalFormatting sqref="C94:D103 D93">
    <cfRule type="timePeriod" dxfId="229" priority="856" timePeriod="last7Days">
      <formula>AND(TODAY()-FLOOR(C93,1)&lt;=6,FLOOR(C93,1)&lt;=TODAY())</formula>
    </cfRule>
  </conditionalFormatting>
  <conditionalFormatting sqref="C110:D111">
    <cfRule type="timePeriod" dxfId="228" priority="766" timePeriod="last7Days">
      <formula>AND(TODAY()-FLOOR(C110,1)&lt;=6,FLOOR(C110,1)&lt;=TODAY())</formula>
    </cfRule>
    <cfRule type="timePeriod" dxfId="227" priority="768" timePeriod="today">
      <formula>FLOOR(C110,1)=TODAY()</formula>
    </cfRule>
    <cfRule type="timePeriod" dxfId="226" priority="767" timePeriod="nextWeek">
      <formula>AND(ROUNDDOWN(C110,0)-TODAY()&gt;(7-WEEKDAY(TODAY())),ROUNDDOWN(C110,0)-TODAY()&lt;(15-WEEKDAY(TODAY())))</formula>
    </cfRule>
    <cfRule type="timePeriod" dxfId="225" priority="770" timePeriod="thisWeek">
      <formula>AND(TODAY()-ROUNDDOWN(C110,0)&lt;=WEEKDAY(TODAY())-1,ROUNDDOWN(C110,0)-TODAY()&lt;=7-WEEKDAY(TODAY()))</formula>
    </cfRule>
    <cfRule type="timePeriod" dxfId="224" priority="769" timePeriod="tomorrow">
      <formula>FLOOR(C110,1)=TODAY()+1</formula>
    </cfRule>
  </conditionalFormatting>
  <conditionalFormatting sqref="C114:D117">
    <cfRule type="timePeriod" dxfId="223" priority="673" timePeriod="today">
      <formula>FLOOR(C114,1)=TODAY()</formula>
    </cfRule>
    <cfRule type="timePeriod" dxfId="222" priority="674" timePeriod="tomorrow">
      <formula>FLOOR(C114,1)=TODAY()+1</formula>
    </cfRule>
    <cfRule type="timePeriod" dxfId="221" priority="675" timePeriod="thisWeek">
      <formula>AND(TODAY()-ROUNDDOWN(C114,0)&lt;=WEEKDAY(TODAY())-1,ROUNDDOWN(C114,0)-TODAY()&lt;=7-WEEKDAY(TODAY()))</formula>
    </cfRule>
    <cfRule type="timePeriod" dxfId="220" priority="672" timePeriod="nextWeek">
      <formula>AND(ROUNDDOWN(C114,0)-TODAY()&gt;(7-WEEKDAY(TODAY())),ROUNDDOWN(C114,0)-TODAY()&lt;(15-WEEKDAY(TODAY())))</formula>
    </cfRule>
    <cfRule type="timePeriod" dxfId="219" priority="671" timePeriod="last7Days">
      <formula>AND(TODAY()-FLOOR(C114,1)&lt;=6,FLOOR(C114,1)&lt;=TODAY())</formula>
    </cfRule>
  </conditionalFormatting>
  <conditionalFormatting sqref="C119:D120 D118">
    <cfRule type="timePeriod" dxfId="218" priority="691" timePeriod="last7Days">
      <formula>AND(TODAY()-FLOOR(C118,1)&lt;=6,FLOOR(C118,1)&lt;=TODAY())</formula>
    </cfRule>
  </conditionalFormatting>
  <conditionalFormatting sqref="C143:D144">
    <cfRule type="timePeriod" dxfId="217" priority="786" timePeriod="last7Days">
      <formula>AND(TODAY()-FLOOR(C143,1)&lt;=6,FLOOR(C143,1)&lt;=TODAY())</formula>
    </cfRule>
    <cfRule type="timePeriod" dxfId="216" priority="790" timePeriod="thisWeek">
      <formula>AND(TODAY()-ROUNDDOWN(C143,0)&lt;=WEEKDAY(TODAY())-1,ROUNDDOWN(C143,0)-TODAY()&lt;=7-WEEKDAY(TODAY()))</formula>
    </cfRule>
    <cfRule type="timePeriod" dxfId="215" priority="788" timePeriod="today">
      <formula>FLOOR(C143,1)=TODAY()</formula>
    </cfRule>
    <cfRule type="timePeriod" dxfId="214" priority="787" timePeriod="nextWeek">
      <formula>AND(ROUNDDOWN(C143,0)-TODAY()&gt;(7-WEEKDAY(TODAY())),ROUNDDOWN(C143,0)-TODAY()&lt;(15-WEEKDAY(TODAY())))</formula>
    </cfRule>
    <cfRule type="timePeriod" dxfId="213" priority="789" timePeriod="tomorrow">
      <formula>FLOOR(C143,1)=TODAY()+1</formula>
    </cfRule>
  </conditionalFormatting>
  <conditionalFormatting sqref="C13:F14">
    <cfRule type="timePeriod" dxfId="212" priority="1071" timePeriod="last7Days">
      <formula>AND(TODAY()-FLOOR(C13,1)&lt;=6,FLOOR(C13,1)&lt;=TODAY())</formula>
    </cfRule>
    <cfRule type="timePeriod" dxfId="211" priority="1072" timePeriod="nextWeek">
      <formula>AND(ROUNDDOWN(C13,0)-TODAY()&gt;(7-WEEKDAY(TODAY())),ROUNDDOWN(C13,0)-TODAY()&lt;(15-WEEKDAY(TODAY())))</formula>
    </cfRule>
    <cfRule type="timePeriod" dxfId="210" priority="1073" timePeriod="today">
      <formula>FLOOR(C13,1)=TODAY()</formula>
    </cfRule>
    <cfRule type="timePeriod" dxfId="209" priority="1074" timePeriod="tomorrow">
      <formula>FLOOR(C13,1)=TODAY()+1</formula>
    </cfRule>
    <cfRule type="timePeriod" dxfId="208" priority="1075" timePeriod="thisWeek">
      <formula>AND(TODAY()-ROUNDDOWN(C13,0)&lt;=WEEKDAY(TODAY())-1,ROUNDDOWN(C13,0)-TODAY()&lt;=7-WEEKDAY(TODAY()))</formula>
    </cfRule>
  </conditionalFormatting>
  <conditionalFormatting sqref="D17:D22">
    <cfRule type="timePeriod" dxfId="207" priority="584" timePeriod="tomorrow">
      <formula>FLOOR(D17,1)=TODAY()+1</formula>
    </cfRule>
    <cfRule type="timePeriod" dxfId="206" priority="583" timePeriod="today">
      <formula>FLOOR(D17,1)=TODAY()</formula>
    </cfRule>
    <cfRule type="timePeriod" dxfId="205" priority="581" timePeriod="last7Days">
      <formula>AND(TODAY()-FLOOR(D17,1)&lt;=6,FLOOR(D17,1)&lt;=TODAY())</formula>
    </cfRule>
    <cfRule type="timePeriod" dxfId="204" priority="585" timePeriod="thisWeek">
      <formula>AND(TODAY()-ROUNDDOWN(D17,0)&lt;=WEEKDAY(TODAY())-1,ROUNDDOWN(D17,0)-TODAY()&lt;=7-WEEKDAY(TODAY()))</formula>
    </cfRule>
    <cfRule type="timePeriod" dxfId="203" priority="582" timePeriod="nextWeek">
      <formula>AND(ROUNDDOWN(D17,0)-TODAY()&gt;(7-WEEKDAY(TODAY())),ROUNDDOWN(D17,0)-TODAY()&lt;(15-WEEKDAY(TODAY())))</formula>
    </cfRule>
  </conditionalFormatting>
  <conditionalFormatting sqref="D27:D34">
    <cfRule type="timePeriod" dxfId="202" priority="571" timePeriod="last7Days">
      <formula>AND(TODAY()-FLOOR(D27,1)&lt;=6,FLOOR(D27,1)&lt;=TODAY())</formula>
    </cfRule>
    <cfRule type="timePeriod" dxfId="201" priority="572" timePeriod="nextWeek">
      <formula>AND(ROUNDDOWN(D27,0)-TODAY()&gt;(7-WEEKDAY(TODAY())),ROUNDDOWN(D27,0)-TODAY()&lt;(15-WEEKDAY(TODAY())))</formula>
    </cfRule>
    <cfRule type="timePeriod" dxfId="200" priority="574" timePeriod="tomorrow">
      <formula>FLOOR(D27,1)=TODAY()+1</formula>
    </cfRule>
    <cfRule type="timePeriod" dxfId="199" priority="575" timePeriod="thisWeek">
      <formula>AND(TODAY()-ROUNDDOWN(D27,0)&lt;=WEEKDAY(TODAY())-1,ROUNDDOWN(D27,0)-TODAY()&lt;=7-WEEKDAY(TODAY()))</formula>
    </cfRule>
    <cfRule type="timePeriod" dxfId="198" priority="573" timePeriod="today">
      <formula>FLOOR(D27,1)=TODAY()</formula>
    </cfRule>
  </conditionalFormatting>
  <conditionalFormatting sqref="D39:D45">
    <cfRule type="timePeriod" dxfId="197" priority="556" timePeriod="last7Days">
      <formula>AND(TODAY()-FLOOR(D39,1)&lt;=6,FLOOR(D39,1)&lt;=TODAY())</formula>
    </cfRule>
    <cfRule type="timePeriod" dxfId="196" priority="557" timePeriod="nextWeek">
      <formula>AND(ROUNDDOWN(D39,0)-TODAY()&gt;(7-WEEKDAY(TODAY())),ROUNDDOWN(D39,0)-TODAY()&lt;(15-WEEKDAY(TODAY())))</formula>
    </cfRule>
    <cfRule type="timePeriod" dxfId="195" priority="558" timePeriod="today">
      <formula>FLOOR(D39,1)=TODAY()</formula>
    </cfRule>
    <cfRule type="timePeriod" dxfId="194" priority="559" timePeriod="tomorrow">
      <formula>FLOOR(D39,1)=TODAY()+1</formula>
    </cfRule>
    <cfRule type="timePeriod" dxfId="193" priority="560" timePeriod="thisWeek">
      <formula>AND(TODAY()-ROUNDDOWN(D39,0)&lt;=WEEKDAY(TODAY())-1,ROUNDDOWN(D39,0)-TODAY()&lt;=7-WEEKDAY(TODAY()))</formula>
    </cfRule>
  </conditionalFormatting>
  <conditionalFormatting sqref="D49:D55">
    <cfRule type="timePeriod" dxfId="192" priority="980" timePeriod="thisWeek">
      <formula>AND(TODAY()-ROUNDDOWN(D49,0)&lt;=WEEKDAY(TODAY())-1,ROUNDDOWN(D49,0)-TODAY()&lt;=7-WEEKDAY(TODAY()))</formula>
    </cfRule>
    <cfRule type="timePeriod" dxfId="191" priority="976" timePeriod="last7Days">
      <formula>AND(TODAY()-FLOOR(D49,1)&lt;=6,FLOOR(D49,1)&lt;=TODAY())</formula>
    </cfRule>
    <cfRule type="timePeriod" dxfId="190" priority="977" timePeriod="nextWeek">
      <formula>AND(ROUNDDOWN(D49,0)-TODAY()&gt;(7-WEEKDAY(TODAY())),ROUNDDOWN(D49,0)-TODAY()&lt;(15-WEEKDAY(TODAY())))</formula>
    </cfRule>
    <cfRule type="timePeriod" dxfId="189" priority="978" timePeriod="today">
      <formula>FLOOR(D49,1)=TODAY()</formula>
    </cfRule>
    <cfRule type="timePeriod" dxfId="188" priority="979" timePeriod="tomorrow">
      <formula>FLOOR(D49,1)=TODAY()+1</formula>
    </cfRule>
  </conditionalFormatting>
  <conditionalFormatting sqref="D60:D65">
    <cfRule type="timePeriod" dxfId="187" priority="530" timePeriod="thisWeek">
      <formula>AND(TODAY()-ROUNDDOWN(D60,0)&lt;=WEEKDAY(TODAY())-1,ROUNDDOWN(D60,0)-TODAY()&lt;=7-WEEKDAY(TODAY()))</formula>
    </cfRule>
    <cfRule type="timePeriod" dxfId="186" priority="529" timePeriod="tomorrow">
      <formula>FLOOR(D60,1)=TODAY()+1</formula>
    </cfRule>
    <cfRule type="timePeriod" dxfId="185" priority="528" timePeriod="today">
      <formula>FLOOR(D60,1)=TODAY()</formula>
    </cfRule>
    <cfRule type="timePeriod" dxfId="184" priority="527" timePeriod="nextWeek">
      <formula>AND(ROUNDDOWN(D60,0)-TODAY()&gt;(7-WEEKDAY(TODAY())),ROUNDDOWN(D60,0)-TODAY()&lt;(15-WEEKDAY(TODAY())))</formula>
    </cfRule>
    <cfRule type="timePeriod" dxfId="183" priority="526" timePeriod="last7Days">
      <formula>AND(TODAY()-FLOOR(D60,1)&lt;=6,FLOOR(D60,1)&lt;=TODAY())</formula>
    </cfRule>
  </conditionalFormatting>
  <conditionalFormatting sqref="D70:D82">
    <cfRule type="timePeriod" dxfId="182" priority="915" timePeriod="thisWeek">
      <formula>AND(TODAY()-ROUNDDOWN(D70,0)&lt;=WEEKDAY(TODAY())-1,ROUNDDOWN(D70,0)-TODAY()&lt;=7-WEEKDAY(TODAY()))</formula>
    </cfRule>
    <cfRule type="timePeriod" dxfId="181" priority="913" timePeriod="today">
      <formula>FLOOR(D70,1)=TODAY()</formula>
    </cfRule>
    <cfRule type="timePeriod" dxfId="180" priority="911" timePeriod="last7Days">
      <formula>AND(TODAY()-FLOOR(D70,1)&lt;=6,FLOOR(D70,1)&lt;=TODAY())</formula>
    </cfRule>
    <cfRule type="timePeriod" dxfId="179" priority="912" timePeriod="nextWeek">
      <formula>AND(ROUNDDOWN(D70,0)-TODAY()&gt;(7-WEEKDAY(TODAY())),ROUNDDOWN(D70,0)-TODAY()&lt;(15-WEEKDAY(TODAY())))</formula>
    </cfRule>
    <cfRule type="timePeriod" dxfId="178" priority="914" timePeriod="tomorrow">
      <formula>FLOOR(D70,1)=TODAY()+1</formula>
    </cfRule>
  </conditionalFormatting>
  <conditionalFormatting sqref="D93 C94:D103">
    <cfRule type="timePeriod" dxfId="177" priority="860" timePeriod="thisWeek">
      <formula>AND(TODAY()-ROUNDDOWN(C93,0)&lt;=WEEKDAY(TODAY())-1,ROUNDDOWN(C93,0)-TODAY()&lt;=7-WEEKDAY(TODAY()))</formula>
    </cfRule>
    <cfRule type="timePeriod" dxfId="176" priority="859" timePeriod="tomorrow">
      <formula>FLOOR(C93,1)=TODAY()+1</formula>
    </cfRule>
    <cfRule type="timePeriod" dxfId="175" priority="857" timePeriod="nextWeek">
      <formula>AND(ROUNDDOWN(C93,0)-TODAY()&gt;(7-WEEKDAY(TODAY())),ROUNDDOWN(C93,0)-TODAY()&lt;(15-WEEKDAY(TODAY())))</formula>
    </cfRule>
    <cfRule type="timePeriod" dxfId="174" priority="858" timePeriod="today">
      <formula>FLOOR(C93,1)=TODAY()</formula>
    </cfRule>
  </conditionalFormatting>
  <conditionalFormatting sqref="D106:D109">
    <cfRule type="timePeriod" dxfId="173" priority="760" timePeriod="thisWeek">
      <formula>AND(TODAY()-ROUNDDOWN(D106,0)&lt;=WEEKDAY(TODAY())-1,ROUNDDOWN(D106,0)-TODAY()&lt;=7-WEEKDAY(TODAY()))</formula>
    </cfRule>
    <cfRule type="timePeriod" dxfId="172" priority="756" timePeriod="last7Days">
      <formula>AND(TODAY()-FLOOR(D106,1)&lt;=6,FLOOR(D106,1)&lt;=TODAY())</formula>
    </cfRule>
    <cfRule type="timePeriod" dxfId="171" priority="757" timePeriod="nextWeek">
      <formula>AND(ROUNDDOWN(D106,0)-TODAY()&gt;(7-WEEKDAY(TODAY())),ROUNDDOWN(D106,0)-TODAY()&lt;(15-WEEKDAY(TODAY())))</formula>
    </cfRule>
    <cfRule type="timePeriod" dxfId="170" priority="758" timePeriod="today">
      <formula>FLOOR(D106,1)=TODAY()</formula>
    </cfRule>
    <cfRule type="timePeriod" dxfId="169" priority="759" timePeriod="tomorrow">
      <formula>FLOOR(D106,1)=TODAY()+1</formula>
    </cfRule>
  </conditionalFormatting>
  <conditionalFormatting sqref="D118 C119:D120">
    <cfRule type="timePeriod" dxfId="168" priority="692" timePeriod="nextWeek">
      <formula>AND(ROUNDDOWN(C118,0)-TODAY()&gt;(7-WEEKDAY(TODAY())),ROUNDDOWN(C118,0)-TODAY()&lt;(15-WEEKDAY(TODAY())))</formula>
    </cfRule>
    <cfRule type="timePeriod" dxfId="167" priority="695" timePeriod="thisWeek">
      <formula>AND(TODAY()-ROUNDDOWN(C118,0)&lt;=WEEKDAY(TODAY())-1,ROUNDDOWN(C118,0)-TODAY()&lt;=7-WEEKDAY(TODAY()))</formula>
    </cfRule>
    <cfRule type="timePeriod" dxfId="166" priority="693" timePeriod="today">
      <formula>FLOOR(C118,1)=TODAY()</formula>
    </cfRule>
    <cfRule type="timePeriod" dxfId="165" priority="694" timePeriod="tomorrow">
      <formula>FLOOR(C118,1)=TODAY()+1</formula>
    </cfRule>
  </conditionalFormatting>
  <conditionalFormatting sqref="D133:D142">
    <cfRule type="timePeriod" dxfId="164" priority="776" timePeriod="last7Days">
      <formula>AND(TODAY()-FLOOR(D133,1)&lt;=6,FLOOR(D133,1)&lt;=TODAY())</formula>
    </cfRule>
    <cfRule type="timePeriod" dxfId="163" priority="780" timePeriod="thisWeek">
      <formula>AND(TODAY()-ROUNDDOWN(D133,0)&lt;=WEEKDAY(TODAY())-1,ROUNDDOWN(D133,0)-TODAY()&lt;=7-WEEKDAY(TODAY()))</formula>
    </cfRule>
    <cfRule type="timePeriod" dxfId="162" priority="779" timePeriod="tomorrow">
      <formula>FLOOR(D133,1)=TODAY()+1</formula>
    </cfRule>
    <cfRule type="timePeriod" dxfId="161" priority="778" timePeriod="today">
      <formula>FLOOR(D133,1)=TODAY()</formula>
    </cfRule>
    <cfRule type="timePeriod" dxfId="160" priority="777" timePeriod="nextWeek">
      <formula>AND(ROUNDDOWN(D133,0)-TODAY()&gt;(7-WEEKDAY(TODAY())),ROUNDDOWN(D133,0)-TODAY()&lt;(15-WEEKDAY(TODAY())))</formula>
    </cfRule>
  </conditionalFormatting>
  <conditionalFormatting sqref="E31:E34 A82 A93:F93 A118:F118">
    <cfRule type="timePeriod" dxfId="159" priority="598" timePeriod="today">
      <formula>FLOOR(A31,1)=TODAY()</formula>
    </cfRule>
    <cfRule type="timePeriod" dxfId="158" priority="596" timePeriod="last7Days">
      <formula>AND(TODAY()-FLOOR(A31,1)&lt;=6,FLOOR(A31,1)&lt;=TODAY())</formula>
    </cfRule>
    <cfRule type="timePeriod" dxfId="157" priority="597" timePeriod="nextWeek">
      <formula>AND(ROUNDDOWN(A31,0)-TODAY()&gt;(7-WEEKDAY(TODAY())),ROUNDDOWN(A31,0)-TODAY()&lt;(15-WEEKDAY(TODAY())))</formula>
    </cfRule>
    <cfRule type="timePeriod" dxfId="156" priority="599" timePeriod="tomorrow">
      <formula>FLOOR(A31,1)=TODAY()+1</formula>
    </cfRule>
    <cfRule type="timePeriod" dxfId="155" priority="600" timePeriod="thisWeek">
      <formula>AND(TODAY()-ROUNDDOWN(A31,0)&lt;=WEEKDAY(TODAY())-1,ROUNDDOWN(A31,0)-TODAY()&lt;=7-WEEKDAY(TODAY()))</formula>
    </cfRule>
  </conditionalFormatting>
  <conditionalFormatting sqref="E41">
    <cfRule type="timePeriod" dxfId="154" priority="225" timePeriod="thisWeek">
      <formula>AND(TODAY()-ROUNDDOWN(E41,0)&lt;=WEEKDAY(TODAY())-1,ROUNDDOWN(E41,0)-TODAY()&lt;=7-WEEKDAY(TODAY()))</formula>
    </cfRule>
    <cfRule type="timePeriod" dxfId="153" priority="224" timePeriod="tomorrow">
      <formula>FLOOR(E41,1)=TODAY()+1</formula>
    </cfRule>
    <cfRule type="timePeriod" dxfId="152" priority="223" timePeriod="today">
      <formula>FLOOR(E41,1)=TODAY()</formula>
    </cfRule>
    <cfRule type="timePeriod" dxfId="151" priority="220" timePeriod="thisWeek">
      <formula>AND(TODAY()-ROUNDDOWN(E41,0)&lt;=WEEKDAY(TODAY())-1,ROUNDDOWN(E41,0)-TODAY()&lt;=7-WEEKDAY(TODAY()))</formula>
    </cfRule>
    <cfRule type="timePeriod" dxfId="150" priority="222" timePeriod="nextWeek">
      <formula>AND(ROUNDDOWN(E41,0)-TODAY()&gt;(7-WEEKDAY(TODAY())),ROUNDDOWN(E41,0)-TODAY()&lt;(15-WEEKDAY(TODAY())))</formula>
    </cfRule>
    <cfRule type="timePeriod" dxfId="149" priority="216" timePeriod="last7Days">
      <formula>AND(TODAY()-FLOOR(E41,1)&lt;=6,FLOOR(E41,1)&lt;=TODAY())</formula>
    </cfRule>
    <cfRule type="timePeriod" dxfId="148" priority="217" timePeriod="nextWeek">
      <formula>AND(ROUNDDOWN(E41,0)-TODAY()&gt;(7-WEEKDAY(TODAY())),ROUNDDOWN(E41,0)-TODAY()&lt;(15-WEEKDAY(TODAY())))</formula>
    </cfRule>
    <cfRule type="timePeriod" dxfId="147" priority="218" timePeriod="today">
      <formula>FLOOR(E41,1)=TODAY()</formula>
    </cfRule>
    <cfRule type="timePeriod" dxfId="146" priority="219" timePeriod="tomorrow">
      <formula>FLOOR(E41,1)=TODAY()+1</formula>
    </cfRule>
    <cfRule type="timePeriod" dxfId="145" priority="221" timePeriod="last7Days">
      <formula>AND(TODAY()-FLOOR(E41,1)&lt;=6,FLOOR(E41,1)&lt;=TODAY())</formula>
    </cfRule>
  </conditionalFormatting>
  <conditionalFormatting sqref="E41:E44">
    <cfRule type="timePeriod" dxfId="144" priority="230" timePeriod="thisWeek">
      <formula>AND(TODAY()-ROUNDDOWN(E41,0)&lt;=WEEKDAY(TODAY())-1,ROUNDDOWN(E41,0)-TODAY()&lt;=7-WEEKDAY(TODAY()))</formula>
    </cfRule>
    <cfRule type="timePeriod" dxfId="143" priority="229" timePeriod="tomorrow">
      <formula>FLOOR(E41,1)=TODAY()+1</formula>
    </cfRule>
    <cfRule type="timePeriod" dxfId="142" priority="228" timePeriod="today">
      <formula>FLOOR(E41,1)=TODAY()</formula>
    </cfRule>
    <cfRule type="timePeriod" dxfId="141" priority="227" timePeriod="nextWeek">
      <formula>AND(ROUNDDOWN(E41,0)-TODAY()&gt;(7-WEEKDAY(TODAY())),ROUNDDOWN(E41,0)-TODAY()&lt;(15-WEEKDAY(TODAY())))</formula>
    </cfRule>
    <cfRule type="timePeriod" dxfId="140" priority="226" timePeriod="last7Days">
      <formula>AND(TODAY()-FLOOR(E41,1)&lt;=6,FLOOR(E41,1)&lt;=TODAY())</formula>
    </cfRule>
  </conditionalFormatting>
  <conditionalFormatting sqref="E51">
    <cfRule type="timePeriod" dxfId="139" priority="285" timePeriod="thisWeek">
      <formula>AND(TODAY()-ROUNDDOWN(E51,0)&lt;=WEEKDAY(TODAY())-1,ROUNDDOWN(E51,0)-TODAY()&lt;=7-WEEKDAY(TODAY()))</formula>
    </cfRule>
    <cfRule type="timePeriod" dxfId="138" priority="284" timePeriod="tomorrow">
      <formula>FLOOR(E51,1)=TODAY()+1</formula>
    </cfRule>
    <cfRule type="timePeriod" dxfId="137" priority="283" timePeriod="today">
      <formula>FLOOR(E51,1)=TODAY()</formula>
    </cfRule>
    <cfRule type="timePeriod" dxfId="136" priority="282" timePeriod="nextWeek">
      <formula>AND(ROUNDDOWN(E51,0)-TODAY()&gt;(7-WEEKDAY(TODAY())),ROUNDDOWN(E51,0)-TODAY()&lt;(15-WEEKDAY(TODAY())))</formula>
    </cfRule>
    <cfRule type="timePeriod" dxfId="135" priority="279" timePeriod="tomorrow">
      <formula>FLOOR(E51,1)=TODAY()+1</formula>
    </cfRule>
    <cfRule type="timePeriod" dxfId="134" priority="278" timePeriod="today">
      <formula>FLOOR(E51,1)=TODAY()</formula>
    </cfRule>
    <cfRule type="timePeriod" dxfId="133" priority="277" timePeriod="nextWeek">
      <formula>AND(ROUNDDOWN(E51,0)-TODAY()&gt;(7-WEEKDAY(TODAY())),ROUNDDOWN(E51,0)-TODAY()&lt;(15-WEEKDAY(TODAY())))</formula>
    </cfRule>
    <cfRule type="timePeriod" dxfId="132" priority="280" timePeriod="thisWeek">
      <formula>AND(TODAY()-ROUNDDOWN(E51,0)&lt;=WEEKDAY(TODAY())-1,ROUNDDOWN(E51,0)-TODAY()&lt;=7-WEEKDAY(TODAY()))</formula>
    </cfRule>
    <cfRule type="timePeriod" dxfId="131" priority="276" timePeriod="last7Days">
      <formula>AND(TODAY()-FLOOR(E51,1)&lt;=6,FLOOR(E51,1)&lt;=TODAY())</formula>
    </cfRule>
    <cfRule type="timePeriod" dxfId="130" priority="281" timePeriod="last7Days">
      <formula>AND(TODAY()-FLOOR(E51,1)&lt;=6,FLOOR(E51,1)&lt;=TODAY())</formula>
    </cfRule>
  </conditionalFormatting>
  <conditionalFormatting sqref="E51:E55">
    <cfRule type="timePeriod" dxfId="129" priority="290" timePeriod="thisWeek">
      <formula>AND(TODAY()-ROUNDDOWN(E51,0)&lt;=WEEKDAY(TODAY())-1,ROUNDDOWN(E51,0)-TODAY()&lt;=7-WEEKDAY(TODAY()))</formula>
    </cfRule>
    <cfRule type="timePeriod" dxfId="128" priority="289" timePeriod="tomorrow">
      <formula>FLOOR(E51,1)=TODAY()+1</formula>
    </cfRule>
    <cfRule type="timePeriod" dxfId="127" priority="286" timePeriod="last7Days">
      <formula>AND(TODAY()-FLOOR(E51,1)&lt;=6,FLOOR(E51,1)&lt;=TODAY())</formula>
    </cfRule>
    <cfRule type="timePeriod" dxfId="126" priority="287" timePeriod="nextWeek">
      <formula>AND(ROUNDDOWN(E51,0)-TODAY()&gt;(7-WEEKDAY(TODAY())),ROUNDDOWN(E51,0)-TODAY()&lt;(15-WEEKDAY(TODAY())))</formula>
    </cfRule>
    <cfRule type="timePeriod" dxfId="125" priority="288" timePeriod="today">
      <formula>FLOOR(E51,1)=TODAY()</formula>
    </cfRule>
  </conditionalFormatting>
  <conditionalFormatting sqref="E62">
    <cfRule type="timePeriod" dxfId="124" priority="347" timePeriod="nextWeek">
      <formula>AND(ROUNDDOWN(E62,0)-TODAY()&gt;(7-WEEKDAY(TODAY())),ROUNDDOWN(E62,0)-TODAY()&lt;(15-WEEKDAY(TODAY())))</formula>
    </cfRule>
    <cfRule type="timePeriod" dxfId="123" priority="345" timePeriod="thisWeek">
      <formula>AND(TODAY()-ROUNDDOWN(E62,0)&lt;=WEEKDAY(TODAY())-1,ROUNDDOWN(E62,0)-TODAY()&lt;=7-WEEKDAY(TODAY()))</formula>
    </cfRule>
    <cfRule type="timePeriod" dxfId="122" priority="344" timePeriod="tomorrow">
      <formula>FLOOR(E62,1)=TODAY()+1</formula>
    </cfRule>
    <cfRule type="timePeriod" dxfId="121" priority="343" timePeriod="today">
      <formula>FLOOR(E62,1)=TODAY()</formula>
    </cfRule>
    <cfRule type="timePeriod" dxfId="120" priority="342" timePeriod="nextWeek">
      <formula>AND(ROUNDDOWN(E62,0)-TODAY()&gt;(7-WEEKDAY(TODAY())),ROUNDDOWN(E62,0)-TODAY()&lt;(15-WEEKDAY(TODAY())))</formula>
    </cfRule>
    <cfRule type="timePeriod" dxfId="119" priority="341" timePeriod="last7Days">
      <formula>AND(TODAY()-FLOOR(E62,1)&lt;=6,FLOOR(E62,1)&lt;=TODAY())</formula>
    </cfRule>
    <cfRule type="timePeriod" dxfId="118" priority="340" timePeriod="thisWeek">
      <formula>AND(TODAY()-ROUNDDOWN(E62,0)&lt;=WEEKDAY(TODAY())-1,ROUNDDOWN(E62,0)-TODAY()&lt;=7-WEEKDAY(TODAY()))</formula>
    </cfRule>
    <cfRule type="timePeriod" dxfId="117" priority="339" timePeriod="tomorrow">
      <formula>FLOOR(E62,1)=TODAY()+1</formula>
    </cfRule>
    <cfRule type="timePeriod" dxfId="116" priority="338" timePeriod="today">
      <formula>FLOOR(E62,1)=TODAY()</formula>
    </cfRule>
    <cfRule type="timePeriod" dxfId="115" priority="337" timePeriod="nextWeek">
      <formula>AND(ROUNDDOWN(E62,0)-TODAY()&gt;(7-WEEKDAY(TODAY())),ROUNDDOWN(E62,0)-TODAY()&lt;(15-WEEKDAY(TODAY())))</formula>
    </cfRule>
    <cfRule type="timePeriod" dxfId="114" priority="336" timePeriod="last7Days">
      <formula>AND(TODAY()-FLOOR(E62,1)&lt;=6,FLOOR(E62,1)&lt;=TODAY())</formula>
    </cfRule>
    <cfRule type="timePeriod" dxfId="113" priority="346" timePeriod="last7Days">
      <formula>AND(TODAY()-FLOOR(E62,1)&lt;=6,FLOOR(E62,1)&lt;=TODAY())</formula>
    </cfRule>
    <cfRule type="timePeriod" dxfId="112" priority="350" timePeriod="thisWeek">
      <formula>AND(TODAY()-ROUNDDOWN(E62,0)&lt;=WEEKDAY(TODAY())-1,ROUNDDOWN(E62,0)-TODAY()&lt;=7-WEEKDAY(TODAY()))</formula>
    </cfRule>
    <cfRule type="timePeriod" dxfId="111" priority="349" timePeriod="tomorrow">
      <formula>FLOOR(E62,1)=TODAY()+1</formula>
    </cfRule>
    <cfRule type="timePeriod" dxfId="110" priority="348" timePeriod="today">
      <formula>FLOOR(E62,1)=TODAY()</formula>
    </cfRule>
  </conditionalFormatting>
  <conditionalFormatting sqref="E64:E65">
    <cfRule type="timePeriod" dxfId="109" priority="926" timePeriod="last7Days">
      <formula>AND(TODAY()-FLOOR(E64,1)&lt;=6,FLOOR(E64,1)&lt;=TODAY())</formula>
    </cfRule>
    <cfRule type="timePeriod" dxfId="108" priority="927" timePeriod="nextWeek">
      <formula>AND(ROUNDDOWN(E64,0)-TODAY()&gt;(7-WEEKDAY(TODAY())),ROUNDDOWN(E64,0)-TODAY()&lt;(15-WEEKDAY(TODAY())))</formula>
    </cfRule>
    <cfRule type="timePeriod" dxfId="107" priority="930" timePeriod="thisWeek">
      <formula>AND(TODAY()-ROUNDDOWN(E64,0)&lt;=WEEKDAY(TODAY())-1,ROUNDDOWN(E64,0)-TODAY()&lt;=7-WEEKDAY(TODAY()))</formula>
    </cfRule>
    <cfRule type="timePeriod" dxfId="106" priority="929" timePeriod="tomorrow">
      <formula>FLOOR(E64,1)=TODAY()+1</formula>
    </cfRule>
    <cfRule type="timePeriod" dxfId="105" priority="928" timePeriod="today">
      <formula>FLOOR(E64,1)=TODAY()</formula>
    </cfRule>
  </conditionalFormatting>
  <conditionalFormatting sqref="E88">
    <cfRule type="timePeriod" dxfId="104" priority="797" timePeriod="nextWeek">
      <formula>AND(ROUNDDOWN(E88,0)-TODAY()&gt;(7-WEEKDAY(TODAY())),ROUNDDOWN(E88,0)-TODAY()&lt;(15-WEEKDAY(TODAY())))</formula>
    </cfRule>
    <cfRule type="timePeriod" dxfId="103" priority="796" timePeriod="last7Days">
      <formula>AND(TODAY()-FLOOR(E88,1)&lt;=6,FLOOR(E88,1)&lt;=TODAY())</formula>
    </cfRule>
    <cfRule type="timePeriod" dxfId="102" priority="800" timePeriod="thisWeek">
      <formula>AND(TODAY()-ROUNDDOWN(E88,0)&lt;=WEEKDAY(TODAY())-1,ROUNDDOWN(E88,0)-TODAY()&lt;=7-WEEKDAY(TODAY()))</formula>
    </cfRule>
    <cfRule type="timePeriod" dxfId="101" priority="799" timePeriod="tomorrow">
      <formula>FLOOR(E88,1)=TODAY()+1</formula>
    </cfRule>
    <cfRule type="timePeriod" dxfId="100" priority="798" timePeriod="today">
      <formula>FLOOR(E88,1)=TODAY()</formula>
    </cfRule>
  </conditionalFormatting>
  <conditionalFormatting sqref="E95:E103">
    <cfRule type="timePeriod" dxfId="99" priority="794" timePeriod="tomorrow">
      <formula>FLOOR(E95,1)=TODAY()+1</formula>
    </cfRule>
    <cfRule type="timePeriod" dxfId="98" priority="793" timePeriod="today">
      <formula>FLOOR(E95,1)=TODAY()</formula>
    </cfRule>
    <cfRule type="timePeriod" dxfId="97" priority="792" timePeriod="nextWeek">
      <formula>AND(ROUNDDOWN(E95,0)-TODAY()&gt;(7-WEEKDAY(TODAY())),ROUNDDOWN(E95,0)-TODAY()&lt;(15-WEEKDAY(TODAY())))</formula>
    </cfRule>
    <cfRule type="timePeriod" dxfId="96" priority="791" timePeriod="last7Days">
      <formula>AND(TODAY()-FLOOR(E95,1)&lt;=6,FLOOR(E95,1)&lt;=TODAY())</formula>
    </cfRule>
    <cfRule type="timePeriod" dxfId="95" priority="795" timePeriod="thisWeek">
      <formula>AND(TODAY()-ROUNDDOWN(E95,0)&lt;=WEEKDAY(TODAY())-1,ROUNDDOWN(E95,0)-TODAY()&lt;=7-WEEKDAY(TODAY()))</formula>
    </cfRule>
  </conditionalFormatting>
  <conditionalFormatting sqref="E107:E108">
    <cfRule type="timePeriod" dxfId="94" priority="70" timePeriod="thisWeek">
      <formula>AND(TODAY()-ROUNDDOWN(E107,0)&lt;=WEEKDAY(TODAY())-1,ROUNDDOWN(E107,0)-TODAY()&lt;=7-WEEKDAY(TODAY()))</formula>
    </cfRule>
    <cfRule type="timePeriod" dxfId="93" priority="69" timePeriod="tomorrow">
      <formula>FLOOR(E107,1)=TODAY()+1</formula>
    </cfRule>
    <cfRule type="timePeriod" dxfId="92" priority="67" timePeriod="nextWeek">
      <formula>AND(ROUNDDOWN(E107,0)-TODAY()&gt;(7-WEEKDAY(TODAY())),ROUNDDOWN(E107,0)-TODAY()&lt;(15-WEEKDAY(TODAY())))</formula>
    </cfRule>
    <cfRule type="timePeriod" dxfId="91" priority="68" timePeriod="today">
      <formula>FLOOR(E107,1)=TODAY()</formula>
    </cfRule>
    <cfRule type="timePeriod" dxfId="90" priority="66" timePeriod="last7Days">
      <formula>AND(TODAY()-FLOOR(E107,1)&lt;=6,FLOOR(E107,1)&lt;=TODAY())</formula>
    </cfRule>
  </conditionalFormatting>
  <conditionalFormatting sqref="E108">
    <cfRule type="timePeriod" dxfId="89" priority="76" timePeriod="last7Days">
      <formula>AND(TODAY()-FLOOR(E108,1)&lt;=6,FLOOR(E108,1)&lt;=TODAY())</formula>
    </cfRule>
    <cfRule type="timePeriod" dxfId="88" priority="78" timePeriod="today">
      <formula>FLOOR(E108,1)=TODAY()</formula>
    </cfRule>
    <cfRule type="timePeriod" dxfId="87" priority="85" timePeriod="thisWeek">
      <formula>AND(TODAY()-ROUNDDOWN(E108,0)&lt;=WEEKDAY(TODAY())-1,ROUNDDOWN(E108,0)-TODAY()&lt;=7-WEEKDAY(TODAY()))</formula>
    </cfRule>
    <cfRule type="timePeriod" dxfId="86" priority="79" timePeriod="tomorrow">
      <formula>FLOOR(E108,1)=TODAY()+1</formula>
    </cfRule>
    <cfRule type="timePeriod" dxfId="85" priority="77" timePeriod="nextWeek">
      <formula>AND(ROUNDDOWN(E108,0)-TODAY()&gt;(7-WEEKDAY(TODAY())),ROUNDDOWN(E108,0)-TODAY()&lt;(15-WEEKDAY(TODAY())))</formula>
    </cfRule>
    <cfRule type="timePeriod" dxfId="84" priority="80" timePeriod="thisWeek">
      <formula>AND(TODAY()-ROUNDDOWN(E108,0)&lt;=WEEKDAY(TODAY())-1,ROUNDDOWN(E108,0)-TODAY()&lt;=7-WEEKDAY(TODAY()))</formula>
    </cfRule>
    <cfRule type="timePeriod" dxfId="83" priority="84" timePeriod="tomorrow">
      <formula>FLOOR(E108,1)=TODAY()+1</formula>
    </cfRule>
    <cfRule type="timePeriod" dxfId="82" priority="83" timePeriod="today">
      <formula>FLOOR(E108,1)=TODAY()</formula>
    </cfRule>
    <cfRule type="timePeriod" dxfId="81" priority="82" timePeriod="nextWeek">
      <formula>AND(ROUNDDOWN(E108,0)-TODAY()&gt;(7-WEEKDAY(TODAY())),ROUNDDOWN(E108,0)-TODAY()&lt;(15-WEEKDAY(TODAY())))</formula>
    </cfRule>
    <cfRule type="timePeriod" dxfId="80" priority="81" timePeriod="last7Days">
      <formula>AND(TODAY()-FLOOR(E108,1)&lt;=6,FLOOR(E108,1)&lt;=TODAY())</formula>
    </cfRule>
  </conditionalFormatting>
  <conditionalFormatting sqref="E108:E109">
    <cfRule type="timePeriod" dxfId="79" priority="90" timePeriod="thisWeek">
      <formula>AND(TODAY()-ROUNDDOWN(E108,0)&lt;=WEEKDAY(TODAY())-1,ROUNDDOWN(E108,0)-TODAY()&lt;=7-WEEKDAY(TODAY()))</formula>
    </cfRule>
    <cfRule type="timePeriod" dxfId="78" priority="89" timePeriod="tomorrow">
      <formula>FLOOR(E108,1)=TODAY()+1</formula>
    </cfRule>
    <cfRule type="timePeriod" dxfId="77" priority="87" timePeriod="nextWeek">
      <formula>AND(ROUNDDOWN(E108,0)-TODAY()&gt;(7-WEEKDAY(TODAY())),ROUNDDOWN(E108,0)-TODAY()&lt;(15-WEEKDAY(TODAY())))</formula>
    </cfRule>
    <cfRule type="timePeriod" dxfId="76" priority="86" timePeriod="last7Days">
      <formula>AND(TODAY()-FLOOR(E108,1)&lt;=6,FLOOR(E108,1)&lt;=TODAY())</formula>
    </cfRule>
    <cfRule type="timePeriod" dxfId="75" priority="88" timePeriod="today">
      <formula>FLOOR(E108,1)=TODAY()</formula>
    </cfRule>
  </conditionalFormatting>
  <conditionalFormatting sqref="E109:E110">
    <cfRule type="timePeriod" dxfId="74" priority="100" timePeriod="thisWeek">
      <formula>AND(TODAY()-ROUNDDOWN(E109,0)&lt;=WEEKDAY(TODAY())-1,ROUNDDOWN(E109,0)-TODAY()&lt;=7-WEEKDAY(TODAY()))</formula>
    </cfRule>
    <cfRule type="timePeriod" dxfId="73" priority="99" timePeriod="tomorrow">
      <formula>FLOOR(E109,1)=TODAY()+1</formula>
    </cfRule>
    <cfRule type="timePeriod" dxfId="72" priority="98" timePeriod="today">
      <formula>FLOOR(E109,1)=TODAY()</formula>
    </cfRule>
    <cfRule type="timePeriod" dxfId="71" priority="97" timePeriod="nextWeek">
      <formula>AND(ROUNDDOWN(E109,0)-TODAY()&gt;(7-WEEKDAY(TODAY())),ROUNDDOWN(E109,0)-TODAY()&lt;(15-WEEKDAY(TODAY())))</formula>
    </cfRule>
    <cfRule type="timePeriod" dxfId="70" priority="96" timePeriod="last7Days">
      <formula>AND(TODAY()-FLOOR(E109,1)&lt;=6,FLOOR(E109,1)&lt;=TODAY())</formula>
    </cfRule>
  </conditionalFormatting>
  <conditionalFormatting sqref="E115">
    <cfRule type="timePeriod" dxfId="69" priority="635" timePeriod="thisWeek">
      <formula>AND(TODAY()-ROUNDDOWN(E115,0)&lt;=WEEKDAY(TODAY())-1,ROUNDDOWN(E115,0)-TODAY()&lt;=7-WEEKDAY(TODAY()))</formula>
    </cfRule>
    <cfRule type="timePeriod" dxfId="68" priority="633" timePeriod="today">
      <formula>FLOOR(E115,1)=TODAY()</formula>
    </cfRule>
    <cfRule type="timePeriod" dxfId="67" priority="632" timePeriod="nextWeek">
      <formula>AND(ROUNDDOWN(E115,0)-TODAY()&gt;(7-WEEKDAY(TODAY())),ROUNDDOWN(E115,0)-TODAY()&lt;(15-WEEKDAY(TODAY())))</formula>
    </cfRule>
    <cfRule type="timePeriod" dxfId="66" priority="631" timePeriod="last7Days">
      <formula>AND(TODAY()-FLOOR(E115,1)&lt;=6,FLOOR(E115,1)&lt;=TODAY())</formula>
    </cfRule>
    <cfRule type="timePeriod" dxfId="65" priority="634" timePeriod="tomorrow">
      <formula>FLOOR(E115,1)=TODAY()+1</formula>
    </cfRule>
  </conditionalFormatting>
  <conditionalFormatting sqref="E120">
    <cfRule type="timePeriod" dxfId="64" priority="629" timePeriod="tomorrow">
      <formula>FLOOR(E120,1)=TODAY()+1</formula>
    </cfRule>
    <cfRule type="timePeriod" dxfId="63" priority="630" timePeriod="thisWeek">
      <formula>AND(TODAY()-ROUNDDOWN(E120,0)&lt;=WEEKDAY(TODAY())-1,ROUNDDOWN(E120,0)-TODAY()&lt;=7-WEEKDAY(TODAY()))</formula>
    </cfRule>
    <cfRule type="timePeriod" dxfId="62" priority="626" timePeriod="last7Days">
      <formula>AND(TODAY()-FLOOR(E120,1)&lt;=6,FLOOR(E120,1)&lt;=TODAY())</formula>
    </cfRule>
    <cfRule type="timePeriod" dxfId="61" priority="627" timePeriod="nextWeek">
      <formula>AND(ROUNDDOWN(E120,0)-TODAY()&gt;(7-WEEKDAY(TODAY())),ROUNDDOWN(E120,0)-TODAY()&lt;(15-WEEKDAY(TODAY())))</formula>
    </cfRule>
    <cfRule type="timePeriod" dxfId="60" priority="628" timePeriod="today">
      <formula>FLOOR(E120,1)=TODAY()</formula>
    </cfRule>
  </conditionalFormatting>
  <conditionalFormatting sqref="E13:F14">
    <cfRule type="timePeriod" dxfId="59" priority="1069" timePeriod="tomorrow">
      <formula>FLOOR(E13,1)=TODAY()+1</formula>
    </cfRule>
    <cfRule type="timePeriod" dxfId="58" priority="1070" timePeriod="thisWeek">
      <formula>AND(TODAY()-ROUNDDOWN(E13,0)&lt;=WEEKDAY(TODAY())-1,ROUNDDOWN(E13,0)-TODAY()&lt;=7-WEEKDAY(TODAY()))</formula>
    </cfRule>
    <cfRule type="timePeriod" dxfId="57" priority="1066" timePeriod="last7Days">
      <formula>AND(TODAY()-FLOOR(E13,1)&lt;=6,FLOOR(E13,1)&lt;=TODAY())</formula>
    </cfRule>
    <cfRule type="timePeriod" dxfId="56" priority="1067" timePeriod="nextWeek">
      <formula>AND(ROUNDDOWN(E13,0)-TODAY()&gt;(7-WEEKDAY(TODAY())),ROUNDDOWN(E13,0)-TODAY()&lt;(15-WEEKDAY(TODAY())))</formula>
    </cfRule>
    <cfRule type="timePeriod" dxfId="55" priority="1068" timePeriod="today">
      <formula>FLOOR(E13,1)=TODAY()</formula>
    </cfRule>
  </conditionalFormatting>
  <conditionalFormatting sqref="E87:F92">
    <cfRule type="timePeriod" dxfId="54" priority="805" timePeriod="thisWeek">
      <formula>AND(TODAY()-ROUNDDOWN(E87,0)&lt;=WEEKDAY(TODAY())-1,ROUNDDOWN(E87,0)-TODAY()&lt;=7-WEEKDAY(TODAY()))</formula>
    </cfRule>
    <cfRule type="timePeriod" dxfId="53" priority="804" timePeriod="tomorrow">
      <formula>FLOOR(E87,1)=TODAY()+1</formula>
    </cfRule>
    <cfRule type="timePeriod" dxfId="52" priority="801" timePeriod="last7Days">
      <formula>AND(TODAY()-FLOOR(E87,1)&lt;=6,FLOOR(E87,1)&lt;=TODAY())</formula>
    </cfRule>
    <cfRule type="timePeriod" dxfId="51" priority="802" timePeriod="nextWeek">
      <formula>AND(ROUNDDOWN(E87,0)-TODAY()&gt;(7-WEEKDAY(TODAY())),ROUNDDOWN(E87,0)-TODAY()&lt;(15-WEEKDAY(TODAY())))</formula>
    </cfRule>
    <cfRule type="timePeriod" dxfId="50" priority="803" timePeriod="today">
      <formula>FLOOR(E87,1)=TODAY()</formula>
    </cfRule>
  </conditionalFormatting>
  <conditionalFormatting sqref="E94:F103 F93">
    <cfRule type="timePeriod" dxfId="49" priority="821" timePeriod="last7Days">
      <formula>AND(TODAY()-FLOOR(E93,1)&lt;=6,FLOOR(E93,1)&lt;=TODAY())</formula>
    </cfRule>
  </conditionalFormatting>
  <conditionalFormatting sqref="E114:F117">
    <cfRule type="timePeriod" dxfId="48" priority="638" timePeriod="today">
      <formula>FLOOR(E114,1)=TODAY()</formula>
    </cfRule>
    <cfRule type="timePeriod" dxfId="47" priority="639" timePeriod="tomorrow">
      <formula>FLOOR(E114,1)=TODAY()+1</formula>
    </cfRule>
    <cfRule type="timePeriod" dxfId="46" priority="640" timePeriod="thisWeek">
      <formula>AND(TODAY()-ROUNDDOWN(E114,0)&lt;=WEEKDAY(TODAY())-1,ROUNDDOWN(E114,0)-TODAY()&lt;=7-WEEKDAY(TODAY()))</formula>
    </cfRule>
    <cfRule type="timePeriod" dxfId="45" priority="636" timePeriod="last7Days">
      <formula>AND(TODAY()-FLOOR(E114,1)&lt;=6,FLOOR(E114,1)&lt;=TODAY())</formula>
    </cfRule>
    <cfRule type="timePeriod" dxfId="44" priority="637" timePeriod="nextWeek">
      <formula>AND(ROUNDDOWN(E114,0)-TODAY()&gt;(7-WEEKDAY(TODAY())),ROUNDDOWN(E114,0)-TODAY()&lt;(15-WEEKDAY(TODAY())))</formula>
    </cfRule>
  </conditionalFormatting>
  <conditionalFormatting sqref="E119:F120 F118">
    <cfRule type="timePeriod" dxfId="43" priority="656" timePeriod="last7Days">
      <formula>AND(TODAY()-FLOOR(E118,1)&lt;=6,FLOOR(E118,1)&lt;=TODAY())</formula>
    </cfRule>
  </conditionalFormatting>
  <conditionalFormatting sqref="F17:F22">
    <cfRule type="timePeriod" dxfId="42" priority="577" timePeriod="nextWeek">
      <formula>AND(ROUNDDOWN(F17,0)-TODAY()&gt;(7-WEEKDAY(TODAY())),ROUNDDOWN(F17,0)-TODAY()&lt;(15-WEEKDAY(TODAY())))</formula>
    </cfRule>
    <cfRule type="timePeriod" dxfId="41" priority="580" timePeriod="thisWeek">
      <formula>AND(TODAY()-ROUNDDOWN(F17,0)&lt;=WEEKDAY(TODAY())-1,ROUNDDOWN(F17,0)-TODAY()&lt;=7-WEEKDAY(TODAY()))</formula>
    </cfRule>
    <cfRule type="timePeriod" dxfId="40" priority="579" timePeriod="tomorrow">
      <formula>FLOOR(F17,1)=TODAY()+1</formula>
    </cfRule>
    <cfRule type="timePeriod" dxfId="39" priority="578" timePeriod="today">
      <formula>FLOOR(F17,1)=TODAY()</formula>
    </cfRule>
    <cfRule type="timePeriod" dxfId="38" priority="576" timePeriod="last7Days">
      <formula>AND(TODAY()-FLOOR(F17,1)&lt;=6,FLOOR(F17,1)&lt;=TODAY())</formula>
    </cfRule>
  </conditionalFormatting>
  <conditionalFormatting sqref="F39:F44">
    <cfRule type="timePeriod" dxfId="37" priority="532" timePeriod="nextWeek">
      <formula>AND(ROUNDDOWN(F39,0)-TODAY()&gt;(7-WEEKDAY(TODAY())),ROUNDDOWN(F39,0)-TODAY()&lt;(15-WEEKDAY(TODAY())))</formula>
    </cfRule>
    <cfRule type="timePeriod" dxfId="36" priority="531" timePeriod="last7Days">
      <formula>AND(TODAY()-FLOOR(F39,1)&lt;=6,FLOOR(F39,1)&lt;=TODAY())</formula>
    </cfRule>
    <cfRule type="timePeriod" dxfId="35" priority="535" timePeriod="thisWeek">
      <formula>AND(TODAY()-ROUNDDOWN(F39,0)&lt;=WEEKDAY(TODAY())-1,ROUNDDOWN(F39,0)-TODAY()&lt;=7-WEEKDAY(TODAY()))</formula>
    </cfRule>
    <cfRule type="timePeriod" dxfId="34" priority="534" timePeriod="tomorrow">
      <formula>FLOOR(F39,1)=TODAY()+1</formula>
    </cfRule>
    <cfRule type="timePeriod" dxfId="33" priority="533" timePeriod="today">
      <formula>FLOOR(F39,1)=TODAY()</formula>
    </cfRule>
  </conditionalFormatting>
  <conditionalFormatting sqref="F49:F55">
    <cfRule type="timePeriod" dxfId="32" priority="965" timePeriod="thisWeek">
      <formula>AND(TODAY()-ROUNDDOWN(F49,0)&lt;=WEEKDAY(TODAY())-1,ROUNDDOWN(F49,0)-TODAY()&lt;=7-WEEKDAY(TODAY()))</formula>
    </cfRule>
    <cfRule type="timePeriod" dxfId="31" priority="964" timePeriod="tomorrow">
      <formula>FLOOR(F49,1)=TODAY()+1</formula>
    </cfRule>
    <cfRule type="timePeriod" dxfId="30" priority="963" timePeriod="today">
      <formula>FLOOR(F49,1)=TODAY()</formula>
    </cfRule>
    <cfRule type="timePeriod" dxfId="29" priority="961" timePeriod="last7Days">
      <formula>AND(TODAY()-FLOOR(F49,1)&lt;=6,FLOOR(F49,1)&lt;=TODAY())</formula>
    </cfRule>
    <cfRule type="timePeriod" dxfId="28" priority="962" timePeriod="nextWeek">
      <formula>AND(ROUNDDOWN(F49,0)-TODAY()&gt;(7-WEEKDAY(TODAY())),ROUNDDOWN(F49,0)-TODAY()&lt;(15-WEEKDAY(TODAY())))</formula>
    </cfRule>
  </conditionalFormatting>
  <conditionalFormatting sqref="F60:F65">
    <cfRule type="timePeriod" dxfId="27" priority="561" timePeriod="last7Days">
      <formula>AND(TODAY()-FLOOR(F60,1)&lt;=6,FLOOR(F60,1)&lt;=TODAY())</formula>
    </cfRule>
    <cfRule type="timePeriod" dxfId="26" priority="564" timePeriod="tomorrow">
      <formula>FLOOR(F60,1)=TODAY()+1</formula>
    </cfRule>
    <cfRule type="timePeriod" dxfId="25" priority="565" timePeriod="thisWeek">
      <formula>AND(TODAY()-ROUNDDOWN(F60,0)&lt;=WEEKDAY(TODAY())-1,ROUNDDOWN(F60,0)-TODAY()&lt;=7-WEEKDAY(TODAY()))</formula>
    </cfRule>
    <cfRule type="timePeriod" dxfId="24" priority="563" timePeriod="today">
      <formula>FLOOR(F60,1)=TODAY()</formula>
    </cfRule>
    <cfRule type="timePeriod" dxfId="23" priority="562" timePeriod="nextWeek">
      <formula>AND(ROUNDDOWN(F60,0)-TODAY()&gt;(7-WEEKDAY(TODAY())),ROUNDDOWN(F60,0)-TODAY()&lt;(15-WEEKDAY(TODAY())))</formula>
    </cfRule>
  </conditionalFormatting>
  <conditionalFormatting sqref="F70:F82">
    <cfRule type="timePeriod" dxfId="22" priority="554" timePeriod="tomorrow">
      <formula>FLOOR(F70,1)=TODAY()+1</formula>
    </cfRule>
    <cfRule type="timePeriod" dxfId="21" priority="552" timePeriod="nextWeek">
      <formula>AND(ROUNDDOWN(F70,0)-TODAY()&gt;(7-WEEKDAY(TODAY())),ROUNDDOWN(F70,0)-TODAY()&lt;(15-WEEKDAY(TODAY())))</formula>
    </cfRule>
    <cfRule type="timePeriod" dxfId="20" priority="551" timePeriod="last7Days">
      <formula>AND(TODAY()-FLOOR(F70,1)&lt;=6,FLOOR(F70,1)&lt;=TODAY())</formula>
    </cfRule>
    <cfRule type="timePeriod" dxfId="19" priority="553" timePeriod="today">
      <formula>FLOOR(F70,1)=TODAY()</formula>
    </cfRule>
    <cfRule type="timePeriod" dxfId="18" priority="555" timePeriod="thisWeek">
      <formula>AND(TODAY()-ROUNDDOWN(F70,0)&lt;=WEEKDAY(TODAY())-1,ROUNDDOWN(F70,0)-TODAY()&lt;=7-WEEKDAY(TODAY()))</formula>
    </cfRule>
  </conditionalFormatting>
  <conditionalFormatting sqref="F93 E94:F103">
    <cfRule type="timePeriod" dxfId="17" priority="822" timePeriod="nextWeek">
      <formula>AND(ROUNDDOWN(E93,0)-TODAY()&gt;(7-WEEKDAY(TODAY())),ROUNDDOWN(E93,0)-TODAY()&lt;(15-WEEKDAY(TODAY())))</formula>
    </cfRule>
    <cfRule type="timePeriod" dxfId="16" priority="823" timePeriod="today">
      <formula>FLOOR(E93,1)=TODAY()</formula>
    </cfRule>
    <cfRule type="timePeriod" dxfId="15" priority="824" timePeriod="tomorrow">
      <formula>FLOOR(E93,1)=TODAY()+1</formula>
    </cfRule>
    <cfRule type="timePeriod" dxfId="14" priority="825" timePeriod="thisWeek">
      <formula>AND(TODAY()-ROUNDDOWN(E93,0)&lt;=WEEKDAY(TODAY())-1,ROUNDDOWN(E93,0)-TODAY()&lt;=7-WEEKDAY(TODAY()))</formula>
    </cfRule>
  </conditionalFormatting>
  <conditionalFormatting sqref="F106:F111 B108:B111">
    <cfRule type="timePeriod" dxfId="13" priority="2" timePeriod="nextWeek">
      <formula>AND(ROUNDDOWN(B106,0)-TODAY()&gt;(7-WEEKDAY(TODAY())),ROUNDDOWN(B106,0)-TODAY()&lt;(15-WEEKDAY(TODAY())))</formula>
    </cfRule>
    <cfRule type="timePeriod" dxfId="12" priority="1" timePeriod="last7Days">
      <formula>AND(TODAY()-FLOOR(B106,1)&lt;=6,FLOOR(B106,1)&lt;=TODAY())</formula>
    </cfRule>
    <cfRule type="timePeriod" dxfId="11" priority="3" timePeriod="today">
      <formula>FLOOR(B106,1)=TODAY()</formula>
    </cfRule>
    <cfRule type="timePeriod" dxfId="10" priority="4" timePeriod="tomorrow">
      <formula>FLOOR(B106,1)=TODAY()+1</formula>
    </cfRule>
    <cfRule type="timePeriod" dxfId="9" priority="5" timePeriod="thisWeek">
      <formula>AND(TODAY()-ROUNDDOWN(B106,0)&lt;=WEEKDAY(TODAY())-1,ROUNDDOWN(B106,0)-TODAY()&lt;=7-WEEKDAY(TODAY()))</formula>
    </cfRule>
  </conditionalFormatting>
  <conditionalFormatting sqref="F118 E119:F120">
    <cfRule type="timePeriod" dxfId="8" priority="657" timePeriod="nextWeek">
      <formula>AND(ROUNDDOWN(E118,0)-TODAY()&gt;(7-WEEKDAY(TODAY())),ROUNDDOWN(E118,0)-TODAY()&lt;(15-WEEKDAY(TODAY())))</formula>
    </cfRule>
    <cfRule type="timePeriod" dxfId="7" priority="658" timePeriod="today">
      <formula>FLOOR(E118,1)=TODAY()</formula>
    </cfRule>
    <cfRule type="timePeriod" dxfId="6" priority="659" timePeriod="tomorrow">
      <formula>FLOOR(E118,1)=TODAY()+1</formula>
    </cfRule>
    <cfRule type="timePeriod" dxfId="5" priority="660" timePeriod="thisWeek">
      <formula>AND(TODAY()-ROUNDDOWN(E118,0)&lt;=WEEKDAY(TODAY())-1,ROUNDDOWN(E118,0)-TODAY()&lt;=7-WEEKDAY(TODAY()))</formula>
    </cfRule>
  </conditionalFormatting>
  <conditionalFormatting sqref="F126">
    <cfRule type="timePeriod" dxfId="4" priority="1019" timePeriod="tomorrow">
      <formula>FLOOR(F126,1)=TODAY()+1</formula>
    </cfRule>
    <cfRule type="timePeriod" dxfId="3" priority="1017" timePeriod="nextWeek">
      <formula>AND(ROUNDDOWN(F126,0)-TODAY()&gt;(7-WEEKDAY(TODAY())),ROUNDDOWN(F126,0)-TODAY()&lt;(15-WEEKDAY(TODAY())))</formula>
    </cfRule>
    <cfRule type="timePeriod" dxfId="2" priority="1016" timePeriod="last7Days">
      <formula>AND(TODAY()-FLOOR(F126,1)&lt;=6,FLOOR(F126,1)&lt;=TODAY())</formula>
    </cfRule>
    <cfRule type="timePeriod" dxfId="1" priority="1020" timePeriod="thisWeek">
      <formula>AND(TODAY()-ROUNDDOWN(F126,0)&lt;=WEEKDAY(TODAY())-1,ROUNDDOWN(F126,0)-TODAY()&lt;=7-WEEKDAY(TODAY()))</formula>
    </cfRule>
    <cfRule type="timePeriod" dxfId="0" priority="1018" timePeriod="today">
      <formula>FLOOR(F126,1)=TODAY()</formula>
    </cfRule>
  </conditionalFormatting>
  <printOptions horizontalCentered="1"/>
  <pageMargins left="0.25" right="0.25" top="0.75" bottom="0.75" header="0.3" footer="0.3"/>
  <pageSetup scale="50" fitToHeight="0" orientation="portrait" copies="4" r:id="rId1"/>
  <headerFooter>
    <oddFooter>&amp;LPrinted &amp;D&amp;RPage &amp;P of &amp;N</oddFooter>
  </headerFooter>
  <rowBreaks count="1" manualBreakCount="1">
    <brk id="84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workbookViewId="0">
      <selection activeCell="G2" sqref="G2"/>
    </sheetView>
  </sheetViews>
  <sheetFormatPr defaultRowHeight="12.75" x14ac:dyDescent="0.2"/>
  <cols>
    <col min="2" max="2" width="4.5703125" customWidth="1"/>
    <col min="3" max="3" width="63.140625" customWidth="1"/>
    <col min="4" max="4" width="15.7109375" bestFit="1" customWidth="1"/>
    <col min="5" max="5" width="14.140625" customWidth="1"/>
    <col min="6" max="6" width="15.7109375" bestFit="1" customWidth="1"/>
    <col min="7" max="7" width="11.140625" customWidth="1"/>
    <col min="8" max="8" width="31.5703125" bestFit="1" customWidth="1"/>
    <col min="9" max="9" width="9.7109375" bestFit="1" customWidth="1"/>
  </cols>
  <sheetData>
    <row r="1" spans="1:8" ht="15" customHeight="1" x14ac:dyDescent="0.3">
      <c r="A1" s="24"/>
      <c r="B1" s="24"/>
      <c r="C1" s="24"/>
      <c r="D1" s="24"/>
      <c r="E1" s="24"/>
      <c r="F1" s="320" t="s">
        <v>54</v>
      </c>
      <c r="G1" s="320"/>
      <c r="H1" s="24"/>
    </row>
    <row r="2" spans="1:8" ht="18" x14ac:dyDescent="0.25">
      <c r="A2" s="24"/>
      <c r="B2" s="65"/>
      <c r="C2" s="317" t="s">
        <v>81</v>
      </c>
      <c r="D2" s="317"/>
      <c r="E2" s="317"/>
      <c r="G2" s="74" t="str">
        <f>Allowances!F2</f>
        <v>Report Date: 02/23/24</v>
      </c>
    </row>
    <row r="3" spans="1:8" ht="18" x14ac:dyDescent="0.25">
      <c r="A3" s="24"/>
      <c r="B3" s="65"/>
      <c r="C3" s="318" t="s">
        <v>105</v>
      </c>
      <c r="D3" s="319"/>
      <c r="E3" s="319"/>
    </row>
    <row r="4" spans="1:8" ht="18" x14ac:dyDescent="0.25">
      <c r="A4" s="24"/>
      <c r="B4" s="65"/>
      <c r="C4" s="65"/>
      <c r="D4" s="65"/>
      <c r="E4" s="65"/>
      <c r="F4" s="24"/>
      <c r="G4" s="24"/>
      <c r="H4" s="24"/>
    </row>
    <row r="5" spans="1:8" ht="15.75" x14ac:dyDescent="0.25">
      <c r="A5" s="69"/>
      <c r="B5" s="70"/>
      <c r="C5" s="24"/>
      <c r="D5" s="24"/>
      <c r="E5" s="24"/>
      <c r="F5" s="24"/>
      <c r="G5" s="24"/>
      <c r="H5" s="24"/>
    </row>
    <row r="6" spans="1:8" ht="16.5" thickBot="1" x14ac:dyDescent="0.3">
      <c r="A6" s="69"/>
      <c r="B6" s="70"/>
      <c r="C6" s="24"/>
      <c r="D6" s="24"/>
      <c r="E6" s="24"/>
      <c r="F6" s="24"/>
      <c r="G6" s="24"/>
      <c r="H6" s="24"/>
    </row>
    <row r="7" spans="1:8" ht="21.75" thickBot="1" x14ac:dyDescent="0.4">
      <c r="A7" s="69"/>
      <c r="B7" s="71"/>
      <c r="C7" s="312" t="s">
        <v>77</v>
      </c>
      <c r="D7" s="316"/>
      <c r="E7" s="316"/>
      <c r="F7" s="313"/>
      <c r="G7" s="24"/>
      <c r="H7" s="24"/>
    </row>
    <row r="8" spans="1:8" ht="16.5" thickBot="1" x14ac:dyDescent="0.3">
      <c r="A8" s="69"/>
      <c r="B8" s="70"/>
      <c r="C8" s="28" t="s">
        <v>20</v>
      </c>
      <c r="D8" s="82" t="s">
        <v>42</v>
      </c>
      <c r="E8" s="37" t="s">
        <v>44</v>
      </c>
      <c r="F8" s="27" t="s">
        <v>43</v>
      </c>
      <c r="G8" s="24"/>
      <c r="H8" s="24"/>
    </row>
    <row r="9" spans="1:8" ht="15.75" x14ac:dyDescent="0.25">
      <c r="A9" s="69"/>
      <c r="B9" s="70"/>
      <c r="C9" s="257" t="s">
        <v>55</v>
      </c>
      <c r="D9" s="258">
        <v>0</v>
      </c>
      <c r="E9" s="144">
        <f>D9-F9</f>
        <v>0</v>
      </c>
      <c r="F9" s="26">
        <f>Allowances!D149</f>
        <v>0</v>
      </c>
      <c r="G9" s="24"/>
      <c r="H9" s="24"/>
    </row>
    <row r="10" spans="1:8" ht="15.75" x14ac:dyDescent="0.25">
      <c r="A10" s="69"/>
      <c r="B10" s="70"/>
      <c r="C10" s="257" t="s">
        <v>56</v>
      </c>
      <c r="D10" s="258">
        <v>0</v>
      </c>
      <c r="E10" s="144">
        <f t="shared" ref="E10:E32" si="0">D10-F10</f>
        <v>0</v>
      </c>
      <c r="F10" s="26">
        <f>Allowances!D150</f>
        <v>0</v>
      </c>
      <c r="G10" s="24"/>
      <c r="H10" s="24"/>
    </row>
    <row r="11" spans="1:8" ht="15.75" x14ac:dyDescent="0.25">
      <c r="A11" s="69"/>
      <c r="B11" s="70"/>
      <c r="C11" s="257" t="s">
        <v>57</v>
      </c>
      <c r="D11" s="258">
        <v>0</v>
      </c>
      <c r="E11" s="144">
        <f t="shared" si="0"/>
        <v>0</v>
      </c>
      <c r="F11" s="26">
        <f>Allowances!D151</f>
        <v>0</v>
      </c>
      <c r="G11" s="24"/>
      <c r="H11" s="24"/>
    </row>
    <row r="12" spans="1:8" ht="15.75" x14ac:dyDescent="0.25">
      <c r="A12" s="69"/>
      <c r="B12" s="70"/>
      <c r="C12" s="257" t="s">
        <v>58</v>
      </c>
      <c r="D12" s="258">
        <v>0</v>
      </c>
      <c r="E12" s="144">
        <f t="shared" si="0"/>
        <v>0</v>
      </c>
      <c r="F12" s="26">
        <f>Allowances!D152</f>
        <v>0</v>
      </c>
      <c r="G12" s="24"/>
      <c r="H12" s="24"/>
    </row>
    <row r="13" spans="1:8" ht="15.75" x14ac:dyDescent="0.25">
      <c r="A13" s="69"/>
      <c r="B13" s="70"/>
      <c r="C13" s="257" t="s">
        <v>59</v>
      </c>
      <c r="D13" s="258">
        <v>0</v>
      </c>
      <c r="E13" s="144">
        <f t="shared" si="0"/>
        <v>0</v>
      </c>
      <c r="F13" s="26">
        <f>Allowances!D23</f>
        <v>0</v>
      </c>
      <c r="G13" s="24"/>
      <c r="H13" s="24"/>
    </row>
    <row r="14" spans="1:8" ht="15.75" x14ac:dyDescent="0.25">
      <c r="A14" s="69"/>
      <c r="B14" s="70"/>
      <c r="C14" s="257" t="s">
        <v>60</v>
      </c>
      <c r="D14" s="258">
        <v>0</v>
      </c>
      <c r="E14" s="144">
        <f t="shared" si="0"/>
        <v>0</v>
      </c>
      <c r="F14" s="26">
        <f>Allowances!D154</f>
        <v>0</v>
      </c>
      <c r="G14" s="24"/>
      <c r="H14" s="24"/>
    </row>
    <row r="15" spans="1:8" ht="15.75" x14ac:dyDescent="0.25">
      <c r="A15" s="69"/>
      <c r="B15" s="70"/>
      <c r="C15" s="257" t="s">
        <v>61</v>
      </c>
      <c r="D15" s="258">
        <v>0</v>
      </c>
      <c r="E15" s="144">
        <f t="shared" si="0"/>
        <v>0</v>
      </c>
      <c r="F15" s="26">
        <f>Allowances!D155</f>
        <v>0</v>
      </c>
      <c r="G15" s="24"/>
      <c r="H15" s="24"/>
    </row>
    <row r="16" spans="1:8" ht="15.75" x14ac:dyDescent="0.25">
      <c r="A16" s="69"/>
      <c r="B16" s="70"/>
      <c r="C16" s="257" t="s">
        <v>62</v>
      </c>
      <c r="D16" s="258">
        <v>0</v>
      </c>
      <c r="E16" s="144">
        <f t="shared" si="0"/>
        <v>0</v>
      </c>
      <c r="F16" s="26">
        <f>Allowances!D156</f>
        <v>0</v>
      </c>
      <c r="G16" s="24"/>
      <c r="H16" s="24"/>
    </row>
    <row r="17" spans="1:9" ht="15.75" x14ac:dyDescent="0.25">
      <c r="A17" s="69"/>
      <c r="B17" s="70"/>
      <c r="C17" s="257" t="s">
        <v>63</v>
      </c>
      <c r="D17" s="258">
        <v>0</v>
      </c>
      <c r="E17" s="144">
        <f t="shared" si="0"/>
        <v>0</v>
      </c>
      <c r="F17" s="26">
        <f>Allowances!D157</f>
        <v>0</v>
      </c>
      <c r="G17" s="24"/>
      <c r="H17" s="24"/>
    </row>
    <row r="18" spans="1:9" ht="15.75" x14ac:dyDescent="0.25">
      <c r="A18" s="69"/>
      <c r="B18" s="70"/>
      <c r="C18" s="257" t="s">
        <v>64</v>
      </c>
      <c r="D18" s="258">
        <v>0</v>
      </c>
      <c r="E18" s="144">
        <f t="shared" si="0"/>
        <v>0</v>
      </c>
      <c r="F18" s="26">
        <f>Allowances!D158</f>
        <v>0</v>
      </c>
      <c r="G18" s="24"/>
      <c r="H18" s="24"/>
    </row>
    <row r="19" spans="1:9" ht="15.75" x14ac:dyDescent="0.25">
      <c r="A19" s="69"/>
      <c r="B19" s="70"/>
      <c r="C19" s="257" t="s">
        <v>66</v>
      </c>
      <c r="D19" s="258">
        <v>0</v>
      </c>
      <c r="E19" s="144">
        <f t="shared" si="0"/>
        <v>0</v>
      </c>
      <c r="F19" s="26">
        <f>Allowances!D159</f>
        <v>0</v>
      </c>
      <c r="G19" s="24"/>
      <c r="H19" s="24"/>
    </row>
    <row r="20" spans="1:9" ht="15.75" x14ac:dyDescent="0.25">
      <c r="A20" s="69"/>
      <c r="B20" s="70"/>
      <c r="C20" s="257" t="s">
        <v>67</v>
      </c>
      <c r="D20" s="258">
        <v>0</v>
      </c>
      <c r="E20" s="144">
        <f t="shared" si="0"/>
        <v>0</v>
      </c>
      <c r="F20" s="26">
        <f>Allowances!D160</f>
        <v>0</v>
      </c>
      <c r="G20" s="24"/>
      <c r="H20" s="24"/>
    </row>
    <row r="21" spans="1:9" ht="15.75" x14ac:dyDescent="0.25">
      <c r="A21" s="69"/>
      <c r="B21" s="70"/>
      <c r="C21" s="257" t="s">
        <v>65</v>
      </c>
      <c r="D21" s="258">
        <v>0</v>
      </c>
      <c r="E21" s="144">
        <f t="shared" si="0"/>
        <v>0</v>
      </c>
      <c r="F21" s="26">
        <f>Allowances!D161</f>
        <v>0</v>
      </c>
      <c r="G21" s="24"/>
      <c r="H21" s="24"/>
    </row>
    <row r="22" spans="1:9" ht="15.75" x14ac:dyDescent="0.25">
      <c r="A22" s="69"/>
      <c r="B22" s="69"/>
      <c r="C22" s="257" t="s">
        <v>68</v>
      </c>
      <c r="D22" s="258">
        <v>0</v>
      </c>
      <c r="E22" s="144">
        <f t="shared" si="0"/>
        <v>0</v>
      </c>
      <c r="F22" s="26">
        <f>Allowances!D162</f>
        <v>0</v>
      </c>
      <c r="G22" s="24"/>
      <c r="H22" s="24"/>
    </row>
    <row r="23" spans="1:9" ht="15.75" x14ac:dyDescent="0.25">
      <c r="A23" s="69"/>
      <c r="B23" s="69"/>
      <c r="C23" s="257" t="s">
        <v>69</v>
      </c>
      <c r="D23" s="258">
        <v>0</v>
      </c>
      <c r="E23" s="144">
        <f t="shared" si="0"/>
        <v>0</v>
      </c>
      <c r="F23" s="26">
        <f>Allowances!D163</f>
        <v>0</v>
      </c>
      <c r="G23" s="24"/>
      <c r="H23" s="24"/>
    </row>
    <row r="24" spans="1:9" ht="15.75" x14ac:dyDescent="0.25">
      <c r="A24" s="24"/>
      <c r="B24" s="24"/>
      <c r="C24" s="257" t="s">
        <v>70</v>
      </c>
      <c r="D24" s="258">
        <v>0</v>
      </c>
      <c r="E24" s="144">
        <f t="shared" si="0"/>
        <v>0</v>
      </c>
      <c r="F24" s="26">
        <f>Allowances!D164</f>
        <v>0</v>
      </c>
      <c r="G24" s="24"/>
      <c r="H24" s="24"/>
    </row>
    <row r="25" spans="1:9" ht="15.75" x14ac:dyDescent="0.25">
      <c r="A25" s="24"/>
      <c r="B25" s="24"/>
      <c r="C25" s="257" t="s">
        <v>71</v>
      </c>
      <c r="D25" s="258">
        <v>0</v>
      </c>
      <c r="E25" s="144">
        <f t="shared" si="0"/>
        <v>0</v>
      </c>
      <c r="F25" s="26">
        <f>Allowances!D165</f>
        <v>0</v>
      </c>
      <c r="H25" s="24"/>
      <c r="I25" s="103"/>
    </row>
    <row r="26" spans="1:9" ht="15.75" x14ac:dyDescent="0.25">
      <c r="A26" s="24"/>
      <c r="B26" s="24"/>
      <c r="C26" s="257" t="s">
        <v>78</v>
      </c>
      <c r="D26" s="258">
        <v>0</v>
      </c>
      <c r="E26" s="144">
        <f t="shared" si="0"/>
        <v>0</v>
      </c>
      <c r="F26" s="26">
        <f>Allowances!D166</f>
        <v>0</v>
      </c>
      <c r="H26" s="24"/>
      <c r="I26" s="103"/>
    </row>
    <row r="27" spans="1:9" ht="15.75" x14ac:dyDescent="0.25">
      <c r="A27" s="24"/>
      <c r="B27" s="24"/>
      <c r="C27" s="257" t="s">
        <v>72</v>
      </c>
      <c r="D27" s="258">
        <v>0</v>
      </c>
      <c r="E27" s="144">
        <f t="shared" si="0"/>
        <v>0</v>
      </c>
      <c r="F27" s="26">
        <f>Allowances!D167</f>
        <v>0</v>
      </c>
      <c r="H27" s="24"/>
      <c r="I27" s="103"/>
    </row>
    <row r="28" spans="1:9" ht="15.75" x14ac:dyDescent="0.25">
      <c r="A28" s="24"/>
      <c r="B28" s="24"/>
      <c r="C28" s="257" t="s">
        <v>73</v>
      </c>
      <c r="D28" s="258">
        <v>0</v>
      </c>
      <c r="E28" s="144">
        <f t="shared" si="0"/>
        <v>0</v>
      </c>
      <c r="F28" s="26">
        <f>Allowances!D168</f>
        <v>0</v>
      </c>
      <c r="G28" s="24"/>
      <c r="H28" s="24"/>
    </row>
    <row r="29" spans="1:9" ht="15.75" x14ac:dyDescent="0.25">
      <c r="A29" s="24"/>
      <c r="B29" s="24"/>
      <c r="C29" s="257" t="s">
        <v>74</v>
      </c>
      <c r="D29" s="258">
        <v>0</v>
      </c>
      <c r="E29" s="144">
        <f t="shared" si="0"/>
        <v>0</v>
      </c>
      <c r="F29" s="26">
        <f>Allowances!D169</f>
        <v>0</v>
      </c>
      <c r="G29" s="24"/>
      <c r="H29" s="24"/>
    </row>
    <row r="30" spans="1:9" ht="15.75" x14ac:dyDescent="0.25">
      <c r="A30" s="24"/>
      <c r="B30" s="24"/>
      <c r="C30" s="257" t="s">
        <v>75</v>
      </c>
      <c r="D30" s="258">
        <v>0</v>
      </c>
      <c r="E30" s="144">
        <f t="shared" si="0"/>
        <v>0</v>
      </c>
      <c r="F30" s="26">
        <f>Allowances!D170</f>
        <v>0</v>
      </c>
      <c r="G30" s="24"/>
      <c r="H30" s="24"/>
    </row>
    <row r="31" spans="1:9" ht="15.75" x14ac:dyDescent="0.25">
      <c r="A31" s="24"/>
      <c r="B31" s="24"/>
      <c r="C31" s="257" t="s">
        <v>76</v>
      </c>
      <c r="D31" s="258">
        <v>0</v>
      </c>
      <c r="E31" s="144">
        <f t="shared" si="0"/>
        <v>0</v>
      </c>
      <c r="F31" s="26">
        <f>Allowances!D171</f>
        <v>0</v>
      </c>
      <c r="G31" s="24"/>
      <c r="H31" s="24"/>
    </row>
    <row r="32" spans="1:9" ht="16.5" thickBot="1" x14ac:dyDescent="0.3">
      <c r="A32" s="24"/>
      <c r="B32" s="24"/>
      <c r="C32" s="257" t="s">
        <v>79</v>
      </c>
      <c r="D32" s="259">
        <v>0</v>
      </c>
      <c r="E32" s="144">
        <f t="shared" si="0"/>
        <v>0</v>
      </c>
      <c r="F32" s="26">
        <f>Allowances!D172</f>
        <v>0</v>
      </c>
      <c r="G32" s="24"/>
      <c r="H32" s="24"/>
    </row>
    <row r="33" spans="1:8" ht="15.75" x14ac:dyDescent="0.25">
      <c r="A33" s="24"/>
      <c r="B33" s="24"/>
      <c r="C33" s="72"/>
      <c r="D33" s="80"/>
      <c r="E33" s="80"/>
      <c r="F33" s="73"/>
      <c r="G33" s="24"/>
      <c r="H33" s="24"/>
    </row>
    <row r="34" spans="1:8" ht="15.75" x14ac:dyDescent="0.25">
      <c r="A34" s="24"/>
      <c r="B34" s="24"/>
      <c r="C34" s="25" t="s">
        <v>82</v>
      </c>
      <c r="D34" s="26">
        <f>SUM(D9:D32)</f>
        <v>0</v>
      </c>
      <c r="E34" s="145">
        <f>SUM(E9:E32)</f>
        <v>0</v>
      </c>
      <c r="F34" s="26">
        <f>SUM(F9:F32)</f>
        <v>0</v>
      </c>
      <c r="G34" s="24"/>
      <c r="H34" s="24"/>
    </row>
    <row r="35" spans="1:8" ht="16.5" thickBot="1" x14ac:dyDescent="0.3">
      <c r="A35" s="24"/>
      <c r="B35" s="24"/>
      <c r="C35" s="66"/>
      <c r="D35" s="81"/>
      <c r="E35" s="81"/>
      <c r="F35" s="67"/>
      <c r="G35" s="24"/>
      <c r="H35" s="24"/>
    </row>
    <row r="36" spans="1:8" ht="15" x14ac:dyDescent="0.25">
      <c r="A36" s="24"/>
      <c r="B36" s="24"/>
      <c r="C36" s="24"/>
      <c r="D36" s="24"/>
      <c r="E36" s="24"/>
      <c r="F36" s="24"/>
      <c r="G36" s="24"/>
      <c r="H36" s="24"/>
    </row>
    <row r="37" spans="1:8" ht="15" x14ac:dyDescent="0.25">
      <c r="A37" s="24"/>
      <c r="B37" s="24"/>
      <c r="C37" s="24"/>
      <c r="D37" s="24"/>
      <c r="E37" s="24"/>
      <c r="F37" s="24"/>
      <c r="G37" s="256" t="s">
        <v>103</v>
      </c>
      <c r="H37" s="24"/>
    </row>
  </sheetData>
  <sheetProtection sheet="1" objects="1" scenarios="1"/>
  <mergeCells count="4">
    <mergeCell ref="C7:F7"/>
    <mergeCell ref="C2:E2"/>
    <mergeCell ref="C3:E3"/>
    <mergeCell ref="F1:G1"/>
  </mergeCells>
  <phoneticPr fontId="23" type="noConversion"/>
  <pageMargins left="0.25" right="0.25" top="0.75" bottom="0.75" header="0.3" footer="0.3"/>
  <pageSetup scale="7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73C6D-69E1-43CA-987F-747EAE0F512E}">
  <dimension ref="A1:J30"/>
  <sheetViews>
    <sheetView workbookViewId="0">
      <selection activeCell="A26" sqref="A26:J26"/>
    </sheetView>
  </sheetViews>
  <sheetFormatPr defaultRowHeight="12.75" x14ac:dyDescent="0.2"/>
  <sheetData>
    <row r="1" spans="1:10" ht="25.5" x14ac:dyDescent="0.2">
      <c r="A1" s="328" t="s">
        <v>83</v>
      </c>
      <c r="B1" s="328"/>
      <c r="C1" s="328"/>
      <c r="D1" s="328"/>
      <c r="E1" s="328"/>
      <c r="F1" s="328"/>
      <c r="G1" s="328"/>
      <c r="H1" s="328"/>
      <c r="I1" s="328"/>
      <c r="J1" s="328"/>
    </row>
    <row r="3" spans="1:10" x14ac:dyDescent="0.2">
      <c r="A3" s="324" t="s">
        <v>84</v>
      </c>
      <c r="B3" s="324"/>
      <c r="C3" s="324"/>
      <c r="D3" s="324"/>
      <c r="E3" s="324"/>
      <c r="F3" s="324"/>
      <c r="G3" s="324"/>
      <c r="H3" s="324"/>
      <c r="I3" s="324"/>
      <c r="J3" s="324"/>
    </row>
    <row r="4" spans="1:10" x14ac:dyDescent="0.2">
      <c r="A4" s="325" t="s">
        <v>86</v>
      </c>
      <c r="B4" s="326"/>
      <c r="C4" s="326"/>
      <c r="D4" s="326"/>
      <c r="E4" s="326"/>
      <c r="F4" s="326"/>
      <c r="G4" s="326"/>
      <c r="H4" s="326"/>
      <c r="I4" s="326"/>
      <c r="J4" s="327"/>
    </row>
    <row r="5" spans="1:10" x14ac:dyDescent="0.2">
      <c r="A5" s="325" t="s">
        <v>87</v>
      </c>
      <c r="B5" s="326"/>
      <c r="C5" s="326"/>
      <c r="D5" s="326"/>
      <c r="E5" s="326"/>
      <c r="F5" s="326"/>
      <c r="G5" s="326"/>
      <c r="H5" s="326"/>
      <c r="I5" s="326"/>
      <c r="J5" s="327"/>
    </row>
    <row r="6" spans="1:10" x14ac:dyDescent="0.2">
      <c r="A6" s="325" t="s">
        <v>88</v>
      </c>
      <c r="B6" s="326"/>
      <c r="C6" s="326"/>
      <c r="D6" s="326"/>
      <c r="E6" s="326"/>
      <c r="F6" s="326"/>
      <c r="G6" s="326"/>
      <c r="H6" s="326"/>
      <c r="I6" s="326"/>
      <c r="J6" s="327"/>
    </row>
    <row r="7" spans="1:10" x14ac:dyDescent="0.2">
      <c r="A7" s="325" t="s">
        <v>89</v>
      </c>
      <c r="B7" s="326"/>
      <c r="C7" s="326"/>
      <c r="D7" s="326"/>
      <c r="E7" s="326"/>
      <c r="F7" s="326"/>
      <c r="G7" s="326"/>
      <c r="H7" s="326"/>
      <c r="I7" s="326"/>
      <c r="J7" s="327"/>
    </row>
    <row r="8" spans="1:10" x14ac:dyDescent="0.2">
      <c r="A8" s="329" t="s">
        <v>85</v>
      </c>
      <c r="B8" s="330"/>
      <c r="C8" s="330"/>
      <c r="D8" s="330"/>
      <c r="E8" s="330"/>
      <c r="F8" s="330"/>
      <c r="G8" s="330"/>
      <c r="H8" s="330"/>
      <c r="I8" s="330"/>
      <c r="J8" s="331"/>
    </row>
    <row r="10" spans="1:10" x14ac:dyDescent="0.2">
      <c r="A10" s="332" t="s">
        <v>106</v>
      </c>
      <c r="B10" s="332"/>
      <c r="C10" s="332"/>
      <c r="D10" s="332"/>
      <c r="E10" s="332"/>
      <c r="F10" s="332"/>
      <c r="G10" s="332"/>
      <c r="H10" s="332"/>
      <c r="I10" s="332"/>
      <c r="J10" s="332"/>
    </row>
    <row r="11" spans="1:10" x14ac:dyDescent="0.2">
      <c r="A11" s="333" t="s">
        <v>90</v>
      </c>
      <c r="B11" s="334"/>
      <c r="C11" s="334"/>
      <c r="D11" s="334"/>
      <c r="E11" s="334"/>
      <c r="F11" s="334"/>
      <c r="G11" s="334"/>
      <c r="H11" s="334"/>
      <c r="I11" s="334"/>
      <c r="J11" s="335"/>
    </row>
    <row r="12" spans="1:10" x14ac:dyDescent="0.2">
      <c r="A12" s="321" t="s">
        <v>95</v>
      </c>
      <c r="B12" s="322"/>
      <c r="C12" s="322"/>
      <c r="D12" s="322"/>
      <c r="E12" s="322"/>
      <c r="F12" s="322"/>
      <c r="G12" s="322"/>
      <c r="H12" s="322"/>
      <c r="I12" s="322"/>
      <c r="J12" s="323"/>
    </row>
    <row r="13" spans="1:10" x14ac:dyDescent="0.2">
      <c r="A13" s="321" t="s">
        <v>91</v>
      </c>
      <c r="B13" s="322"/>
      <c r="C13" s="322"/>
      <c r="D13" s="322"/>
      <c r="E13" s="322"/>
      <c r="F13" s="322"/>
      <c r="G13" s="322"/>
      <c r="H13" s="322"/>
      <c r="I13" s="322"/>
      <c r="J13" s="323"/>
    </row>
    <row r="14" spans="1:10" x14ac:dyDescent="0.2">
      <c r="A14" s="321" t="s">
        <v>92</v>
      </c>
      <c r="B14" s="322"/>
      <c r="C14" s="322"/>
      <c r="D14" s="322"/>
      <c r="E14" s="322"/>
      <c r="F14" s="322"/>
      <c r="G14" s="322"/>
      <c r="H14" s="322"/>
      <c r="I14" s="322"/>
      <c r="J14" s="323"/>
    </row>
    <row r="16" spans="1:10" x14ac:dyDescent="0.2">
      <c r="A16" s="345" t="s">
        <v>94</v>
      </c>
      <c r="B16" s="345"/>
      <c r="C16" s="345"/>
      <c r="D16" s="345"/>
      <c r="E16" s="345"/>
      <c r="F16" s="345"/>
      <c r="G16" s="345"/>
      <c r="H16" s="345"/>
      <c r="I16" s="345"/>
      <c r="J16" s="345"/>
    </row>
    <row r="17" spans="1:10" x14ac:dyDescent="0.2">
      <c r="A17" s="336" t="s">
        <v>97</v>
      </c>
      <c r="B17" s="337"/>
      <c r="C17" s="337"/>
      <c r="D17" s="337"/>
      <c r="E17" s="337"/>
      <c r="F17" s="337"/>
      <c r="G17" s="337"/>
      <c r="H17" s="337"/>
      <c r="I17" s="337"/>
      <c r="J17" s="338"/>
    </row>
    <row r="18" spans="1:10" ht="12.75" customHeight="1" x14ac:dyDescent="0.2">
      <c r="A18" s="346" t="s">
        <v>96</v>
      </c>
      <c r="B18" s="347"/>
      <c r="C18" s="347"/>
      <c r="D18" s="347"/>
      <c r="E18" s="347"/>
      <c r="F18" s="347"/>
      <c r="G18" s="347"/>
      <c r="H18" s="347"/>
      <c r="I18" s="347"/>
      <c r="J18" s="348"/>
    </row>
    <row r="19" spans="1:10" x14ac:dyDescent="0.2">
      <c r="A19" s="346"/>
      <c r="B19" s="347"/>
      <c r="C19" s="347"/>
      <c r="D19" s="347"/>
      <c r="E19" s="347"/>
      <c r="F19" s="347"/>
      <c r="G19" s="347"/>
      <c r="H19" s="347"/>
      <c r="I19" s="347"/>
      <c r="J19" s="348"/>
    </row>
    <row r="20" spans="1:10" x14ac:dyDescent="0.2">
      <c r="A20" s="346"/>
      <c r="B20" s="347"/>
      <c r="C20" s="347"/>
      <c r="D20" s="347"/>
      <c r="E20" s="347"/>
      <c r="F20" s="347"/>
      <c r="G20" s="347"/>
      <c r="H20" s="347"/>
      <c r="I20" s="347"/>
      <c r="J20" s="348"/>
    </row>
    <row r="21" spans="1:10" x14ac:dyDescent="0.2">
      <c r="A21" s="336" t="s">
        <v>98</v>
      </c>
      <c r="B21" s="337"/>
      <c r="C21" s="337"/>
      <c r="D21" s="337"/>
      <c r="E21" s="337"/>
      <c r="F21" s="337"/>
      <c r="G21" s="337"/>
      <c r="H21" s="337"/>
      <c r="I21" s="337"/>
      <c r="J21" s="338"/>
    </row>
    <row r="22" spans="1:10" x14ac:dyDescent="0.2">
      <c r="A22" s="336" t="s">
        <v>99</v>
      </c>
      <c r="B22" s="337"/>
      <c r="C22" s="337"/>
      <c r="D22" s="337"/>
      <c r="E22" s="337"/>
      <c r="F22" s="337"/>
      <c r="G22" s="337"/>
      <c r="H22" s="337"/>
      <c r="I22" s="337"/>
      <c r="J22" s="338"/>
    </row>
    <row r="23" spans="1:10" ht="12.75" customHeight="1" x14ac:dyDescent="0.2">
      <c r="A23" s="339" t="s">
        <v>100</v>
      </c>
      <c r="B23" s="340"/>
      <c r="C23" s="340"/>
      <c r="D23" s="340"/>
      <c r="E23" s="340"/>
      <c r="F23" s="340"/>
      <c r="G23" s="340"/>
      <c r="H23" s="340"/>
      <c r="I23" s="340"/>
      <c r="J23" s="341"/>
    </row>
    <row r="24" spans="1:10" x14ac:dyDescent="0.2">
      <c r="A24" s="339"/>
      <c r="B24" s="340"/>
      <c r="C24" s="340"/>
      <c r="D24" s="340"/>
      <c r="E24" s="340"/>
      <c r="F24" s="340"/>
      <c r="G24" s="340"/>
      <c r="H24" s="340"/>
      <c r="I24" s="340"/>
      <c r="J24" s="341"/>
    </row>
    <row r="25" spans="1:10" x14ac:dyDescent="0.2">
      <c r="A25" s="339"/>
      <c r="B25" s="340"/>
      <c r="C25" s="340"/>
      <c r="D25" s="340"/>
      <c r="E25" s="340"/>
      <c r="F25" s="340"/>
      <c r="G25" s="340"/>
      <c r="H25" s="340"/>
      <c r="I25" s="340"/>
      <c r="J25" s="341"/>
    </row>
    <row r="26" spans="1:10" ht="27.75" customHeight="1" x14ac:dyDescent="0.2">
      <c r="A26" s="342" t="s">
        <v>107</v>
      </c>
      <c r="B26" s="343"/>
      <c r="C26" s="343"/>
      <c r="D26" s="343"/>
      <c r="E26" s="343"/>
      <c r="F26" s="343"/>
      <c r="G26" s="343"/>
      <c r="H26" s="343"/>
      <c r="I26" s="343"/>
      <c r="J26" s="344"/>
    </row>
    <row r="27" spans="1:10" ht="12.75" customHeight="1" x14ac:dyDescent="0.2">
      <c r="A27" s="342" t="s">
        <v>104</v>
      </c>
      <c r="B27" s="343"/>
      <c r="C27" s="343"/>
      <c r="D27" s="343"/>
      <c r="E27" s="343"/>
      <c r="F27" s="343"/>
      <c r="G27" s="343"/>
      <c r="H27" s="343"/>
      <c r="I27" s="343"/>
      <c r="J27" s="344"/>
    </row>
    <row r="28" spans="1:10" x14ac:dyDescent="0.2">
      <c r="A28" s="342"/>
      <c r="B28" s="343"/>
      <c r="C28" s="343"/>
      <c r="D28" s="343"/>
      <c r="E28" s="343"/>
      <c r="F28" s="343"/>
      <c r="G28" s="343"/>
      <c r="H28" s="343"/>
      <c r="I28" s="343"/>
      <c r="J28" s="344"/>
    </row>
    <row r="29" spans="1:10" x14ac:dyDescent="0.2">
      <c r="A29" s="342"/>
      <c r="B29" s="343"/>
      <c r="C29" s="343"/>
      <c r="D29" s="343"/>
      <c r="E29" s="343"/>
      <c r="F29" s="343"/>
      <c r="G29" s="343"/>
      <c r="H29" s="343"/>
      <c r="I29" s="343"/>
      <c r="J29" s="344"/>
    </row>
    <row r="30" spans="1:10" x14ac:dyDescent="0.2">
      <c r="A30" s="253"/>
      <c r="B30" s="253"/>
      <c r="C30" s="253"/>
      <c r="D30" s="253"/>
      <c r="E30" s="253"/>
      <c r="F30" s="253"/>
      <c r="G30" s="253"/>
      <c r="H30" s="253"/>
      <c r="I30" s="253"/>
      <c r="J30" s="253"/>
    </row>
  </sheetData>
  <mergeCells count="20">
    <mergeCell ref="A21:J21"/>
    <mergeCell ref="A22:J22"/>
    <mergeCell ref="A23:J25"/>
    <mergeCell ref="A27:J29"/>
    <mergeCell ref="A13:J13"/>
    <mergeCell ref="A14:J14"/>
    <mergeCell ref="A16:J16"/>
    <mergeCell ref="A18:J20"/>
    <mergeCell ref="A17:J17"/>
    <mergeCell ref="A26:J26"/>
    <mergeCell ref="A12:J12"/>
    <mergeCell ref="A3:J3"/>
    <mergeCell ref="A4:J4"/>
    <mergeCell ref="A5:J5"/>
    <mergeCell ref="A1:J1"/>
    <mergeCell ref="A6:J6"/>
    <mergeCell ref="A7:J7"/>
    <mergeCell ref="A8:J8"/>
    <mergeCell ref="A10:J10"/>
    <mergeCell ref="A11:J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Contingency Log</vt:lpstr>
      <vt:lpstr>Allowances</vt:lpstr>
      <vt:lpstr>Allowance Overview</vt:lpstr>
      <vt:lpstr>Instructions</vt:lpstr>
      <vt:lpstr>'Allowance Overview'!Print_Area</vt:lpstr>
      <vt:lpstr>Allowances!Print_Area</vt:lpstr>
      <vt:lpstr>'Contingency Log'!Print_Area</vt:lpstr>
      <vt:lpstr>'Contingency Log'!Print_Titles</vt:lpstr>
    </vt:vector>
  </TitlesOfParts>
  <Company>pcsb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Perez Javier</cp:lastModifiedBy>
  <cp:lastPrinted>2024-02-23T15:02:01Z</cp:lastPrinted>
  <dcterms:created xsi:type="dcterms:W3CDTF">2008-02-15T13:41:09Z</dcterms:created>
  <dcterms:modified xsi:type="dcterms:W3CDTF">2026-03-09T18:58:25Z</dcterms:modified>
</cp:coreProperties>
</file>