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:\ISD 318\BENEFITS\OPEN ENROLLMENT 2026\Benefits by Contracts\"/>
    </mc:Choice>
  </mc:AlternateContent>
  <xr:revisionPtr revIDLastSave="0" documentId="13_ncr:1_{A3B25F15-D531-40E3-B540-1AF9C4840710}" xr6:coauthVersionLast="47" xr6:coauthVersionMax="47" xr10:uidLastSave="{00000000-0000-0000-0000-000000000000}"/>
  <bookViews>
    <workbookView xWindow="28680" yWindow="-120" windowWidth="29040" windowHeight="15720" xr2:uid="{12FCBEF8-BEE4-4FE6-A8C5-F8FB2A4D6666}"/>
  </bookViews>
  <sheets>
    <sheet name="Sheet1" sheetId="1" r:id="rId1"/>
  </sheets>
  <definedNames>
    <definedName name="_xlnm.Print_Area" localSheetId="0">Sheet1!$A$1:$J$46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1" l="1"/>
  <c r="G48" i="1" s="1"/>
  <c r="H48" i="1" s="1"/>
  <c r="B48" i="1"/>
  <c r="Z47" i="1"/>
  <c r="Q47" i="1"/>
  <c r="G47" i="1"/>
  <c r="H47" i="1" s="1"/>
  <c r="F47" i="1"/>
  <c r="B47" i="1"/>
  <c r="Z46" i="1"/>
  <c r="Q46" i="1"/>
  <c r="G46" i="1"/>
  <c r="H46" i="1" s="1"/>
  <c r="F46" i="1"/>
  <c r="B46" i="1"/>
  <c r="Z45" i="1"/>
  <c r="Q45" i="1"/>
  <c r="G45" i="1"/>
  <c r="H45" i="1" s="1"/>
  <c r="F45" i="1"/>
  <c r="B45" i="1"/>
  <c r="Z44" i="1"/>
  <c r="Q44" i="1"/>
  <c r="G44" i="1"/>
  <c r="H44" i="1" s="1"/>
  <c r="F44" i="1"/>
  <c r="B44" i="1"/>
  <c r="Z43" i="1"/>
  <c r="Q43" i="1"/>
  <c r="G43" i="1"/>
  <c r="H43" i="1" s="1"/>
  <c r="F43" i="1"/>
  <c r="B43" i="1"/>
  <c r="Z42" i="1"/>
  <c r="Q42" i="1"/>
  <c r="G42" i="1"/>
  <c r="H42" i="1" s="1"/>
  <c r="F42" i="1"/>
  <c r="B42" i="1"/>
  <c r="Z41" i="1"/>
  <c r="Q41" i="1"/>
  <c r="G41" i="1"/>
  <c r="H41" i="1" s="1"/>
  <c r="F41" i="1"/>
  <c r="B41" i="1"/>
  <c r="Z40" i="1"/>
  <c r="Q40" i="1"/>
  <c r="G40" i="1"/>
  <c r="H40" i="1" s="1"/>
  <c r="F40" i="1"/>
  <c r="B40" i="1"/>
  <c r="Z39" i="1"/>
  <c r="Q39" i="1"/>
  <c r="G39" i="1"/>
  <c r="H39" i="1" s="1"/>
  <c r="F39" i="1"/>
  <c r="B39" i="1"/>
  <c r="Z38" i="1"/>
  <c r="Q38" i="1"/>
  <c r="G38" i="1"/>
  <c r="H38" i="1" s="1"/>
  <c r="F38" i="1"/>
  <c r="B38" i="1"/>
  <c r="Z37" i="1"/>
  <c r="Q37" i="1"/>
  <c r="G37" i="1"/>
  <c r="H37" i="1" s="1"/>
  <c r="F37" i="1"/>
  <c r="B37" i="1"/>
  <c r="Z36" i="1"/>
  <c r="Q36" i="1"/>
  <c r="G36" i="1"/>
  <c r="H36" i="1" s="1"/>
  <c r="F36" i="1"/>
  <c r="B36" i="1"/>
  <c r="Z35" i="1"/>
  <c r="Q35" i="1"/>
  <c r="G35" i="1"/>
  <c r="H35" i="1" s="1"/>
  <c r="F35" i="1"/>
  <c r="B35" i="1"/>
  <c r="Z34" i="1"/>
  <c r="Q34" i="1"/>
  <c r="G34" i="1"/>
  <c r="H34" i="1" s="1"/>
  <c r="F34" i="1"/>
  <c r="B34" i="1"/>
  <c r="Z33" i="1"/>
  <c r="Q33" i="1"/>
  <c r="G33" i="1"/>
  <c r="H33" i="1" s="1"/>
  <c r="F33" i="1"/>
  <c r="B33" i="1"/>
  <c r="Z32" i="1"/>
  <c r="Q32" i="1"/>
  <c r="G32" i="1"/>
  <c r="H32" i="1" s="1"/>
  <c r="F32" i="1"/>
  <c r="B32" i="1"/>
  <c r="Z31" i="1"/>
  <c r="Q31" i="1"/>
  <c r="G31" i="1"/>
  <c r="H31" i="1" s="1"/>
  <c r="F31" i="1"/>
  <c r="B31" i="1"/>
  <c r="Z30" i="1"/>
  <c r="Q30" i="1"/>
  <c r="G30" i="1"/>
  <c r="H30" i="1" s="1"/>
  <c r="F30" i="1"/>
  <c r="B30" i="1"/>
  <c r="AB29" i="1"/>
  <c r="AC29" i="1" s="1"/>
  <c r="AA29" i="1"/>
  <c r="AA47" i="1" s="1"/>
  <c r="AB47" i="1" s="1"/>
  <c r="AC47" i="1" s="1"/>
  <c r="Z29" i="1"/>
  <c r="S29" i="1"/>
  <c r="T29" i="1" s="1"/>
  <c r="R29" i="1"/>
  <c r="R47" i="1" s="1"/>
  <c r="S47" i="1" s="1"/>
  <c r="T47" i="1" s="1"/>
  <c r="Q29" i="1"/>
  <c r="G29" i="1"/>
  <c r="H29" i="1" s="1"/>
  <c r="B29" i="1"/>
  <c r="G25" i="1"/>
  <c r="H25" i="1" s="1"/>
  <c r="I25" i="1" s="1"/>
  <c r="F25" i="1"/>
  <c r="B25" i="1"/>
  <c r="Z24" i="1"/>
  <c r="AA24" i="1" s="1"/>
  <c r="AB24" i="1" s="1"/>
  <c r="AC24" i="1" s="1"/>
  <c r="R24" i="1"/>
  <c r="Q24" i="1"/>
  <c r="M24" i="1"/>
  <c r="G24" i="1"/>
  <c r="F24" i="1"/>
  <c r="B24" i="1"/>
  <c r="Z23" i="1"/>
  <c r="AA23" i="1" s="1"/>
  <c r="AB23" i="1" s="1"/>
  <c r="AC23" i="1" s="1"/>
  <c r="R23" i="1"/>
  <c r="S23" i="1" s="1"/>
  <c r="T23" i="1" s="1"/>
  <c r="Q23" i="1"/>
  <c r="M23" i="1"/>
  <c r="G23" i="1"/>
  <c r="H23" i="1" s="1"/>
  <c r="I23" i="1" s="1"/>
  <c r="F23" i="1"/>
  <c r="B23" i="1"/>
  <c r="AB22" i="1"/>
  <c r="AC22" i="1" s="1"/>
  <c r="Z22" i="1"/>
  <c r="AA22" i="1" s="1"/>
  <c r="R22" i="1"/>
  <c r="Q22" i="1"/>
  <c r="M22" i="1"/>
  <c r="G22" i="1"/>
  <c r="F22" i="1"/>
  <c r="B22" i="1"/>
  <c r="Z21" i="1"/>
  <c r="AA21" i="1" s="1"/>
  <c r="AB21" i="1" s="1"/>
  <c r="AC21" i="1" s="1"/>
  <c r="R21" i="1"/>
  <c r="Q21" i="1"/>
  <c r="M21" i="1"/>
  <c r="G21" i="1"/>
  <c r="F21" i="1"/>
  <c r="B21" i="1"/>
  <c r="Z20" i="1"/>
  <c r="AA20" i="1" s="1"/>
  <c r="AB20" i="1" s="1"/>
  <c r="AC20" i="1" s="1"/>
  <c r="R20" i="1"/>
  <c r="S20" i="1" s="1"/>
  <c r="T20" i="1" s="1"/>
  <c r="Q20" i="1"/>
  <c r="M20" i="1"/>
  <c r="I20" i="1"/>
  <c r="G20" i="1"/>
  <c r="H20" i="1" s="1"/>
  <c r="F20" i="1"/>
  <c r="B20" i="1"/>
  <c r="Z19" i="1"/>
  <c r="AA19" i="1" s="1"/>
  <c r="AB19" i="1" s="1"/>
  <c r="AC19" i="1" s="1"/>
  <c r="R19" i="1"/>
  <c r="Q19" i="1"/>
  <c r="M19" i="1"/>
  <c r="G19" i="1"/>
  <c r="F19" i="1"/>
  <c r="B19" i="1"/>
  <c r="Z18" i="1"/>
  <c r="AA18" i="1" s="1"/>
  <c r="AB18" i="1" s="1"/>
  <c r="AC18" i="1" s="1"/>
  <c r="R18" i="1"/>
  <c r="Q18" i="1"/>
  <c r="M18" i="1"/>
  <c r="G18" i="1"/>
  <c r="F18" i="1"/>
  <c r="B18" i="1"/>
  <c r="Z17" i="1"/>
  <c r="AA17" i="1" s="1"/>
  <c r="AB17" i="1" s="1"/>
  <c r="AC17" i="1" s="1"/>
  <c r="R17" i="1"/>
  <c r="S17" i="1" s="1"/>
  <c r="T17" i="1" s="1"/>
  <c r="Q17" i="1"/>
  <c r="M17" i="1"/>
  <c r="G17" i="1"/>
  <c r="H17" i="1" s="1"/>
  <c r="I17" i="1" s="1"/>
  <c r="F17" i="1"/>
  <c r="B17" i="1"/>
  <c r="AB16" i="1"/>
  <c r="AC16" i="1" s="1"/>
  <c r="Z16" i="1"/>
  <c r="AA16" i="1" s="1"/>
  <c r="R16" i="1"/>
  <c r="Q16" i="1"/>
  <c r="M16" i="1"/>
  <c r="G16" i="1"/>
  <c r="F16" i="1"/>
  <c r="B16" i="1"/>
  <c r="Z15" i="1"/>
  <c r="AA15" i="1" s="1"/>
  <c r="AB15" i="1" s="1"/>
  <c r="AC15" i="1" s="1"/>
  <c r="R15" i="1"/>
  <c r="Q15" i="1"/>
  <c r="M15" i="1"/>
  <c r="G15" i="1"/>
  <c r="F15" i="1"/>
  <c r="B15" i="1"/>
  <c r="Z14" i="1"/>
  <c r="AA14" i="1" s="1"/>
  <c r="AB14" i="1" s="1"/>
  <c r="AC14" i="1" s="1"/>
  <c r="R14" i="1"/>
  <c r="S14" i="1" s="1"/>
  <c r="T14" i="1" s="1"/>
  <c r="Q14" i="1"/>
  <c r="M14" i="1"/>
  <c r="I14" i="1"/>
  <c r="G14" i="1"/>
  <c r="H14" i="1" s="1"/>
  <c r="F14" i="1"/>
  <c r="B14" i="1"/>
  <c r="Z13" i="1"/>
  <c r="AA13" i="1" s="1"/>
  <c r="AB13" i="1" s="1"/>
  <c r="AC13" i="1" s="1"/>
  <c r="R13" i="1"/>
  <c r="Q13" i="1"/>
  <c r="M13" i="1"/>
  <c r="G13" i="1"/>
  <c r="F13" i="1"/>
  <c r="B13" i="1"/>
  <c r="Z12" i="1"/>
  <c r="AA12" i="1" s="1"/>
  <c r="AB12" i="1" s="1"/>
  <c r="AC12" i="1" s="1"/>
  <c r="R12" i="1"/>
  <c r="Q12" i="1"/>
  <c r="M12" i="1"/>
  <c r="G12" i="1"/>
  <c r="F12" i="1"/>
  <c r="B12" i="1"/>
  <c r="Z11" i="1"/>
  <c r="AA11" i="1" s="1"/>
  <c r="AB11" i="1" s="1"/>
  <c r="AC11" i="1" s="1"/>
  <c r="R11" i="1"/>
  <c r="S11" i="1" s="1"/>
  <c r="T11" i="1" s="1"/>
  <c r="Q11" i="1"/>
  <c r="M11" i="1"/>
  <c r="G11" i="1"/>
  <c r="H11" i="1" s="1"/>
  <c r="I11" i="1" s="1"/>
  <c r="F11" i="1"/>
  <c r="B11" i="1"/>
  <c r="AB10" i="1"/>
  <c r="AC10" i="1" s="1"/>
  <c r="Z10" i="1"/>
  <c r="AA10" i="1" s="1"/>
  <c r="R10" i="1"/>
  <c r="Q10" i="1"/>
  <c r="M10" i="1"/>
  <c r="G10" i="1"/>
  <c r="F10" i="1"/>
  <c r="B10" i="1"/>
  <c r="Z9" i="1"/>
  <c r="AA9" i="1" s="1"/>
  <c r="AB9" i="1" s="1"/>
  <c r="AC9" i="1" s="1"/>
  <c r="R9" i="1"/>
  <c r="Q9" i="1"/>
  <c r="M9" i="1"/>
  <c r="G9" i="1"/>
  <c r="F9" i="1"/>
  <c r="B9" i="1"/>
  <c r="Z8" i="1"/>
  <c r="AA8" i="1" s="1"/>
  <c r="AB8" i="1" s="1"/>
  <c r="AC8" i="1" s="1"/>
  <c r="R8" i="1"/>
  <c r="S8" i="1" s="1"/>
  <c r="T8" i="1" s="1"/>
  <c r="Q8" i="1"/>
  <c r="M8" i="1"/>
  <c r="I8" i="1"/>
  <c r="G8" i="1"/>
  <c r="H8" i="1" s="1"/>
  <c r="F8" i="1"/>
  <c r="B8" i="1"/>
  <c r="Z7" i="1"/>
  <c r="AA7" i="1" s="1"/>
  <c r="AB7" i="1" s="1"/>
  <c r="AC7" i="1" s="1"/>
  <c r="R7" i="1"/>
  <c r="Q7" i="1"/>
  <c r="M7" i="1"/>
  <c r="G7" i="1"/>
  <c r="F7" i="1"/>
  <c r="B7" i="1"/>
  <c r="AB6" i="1"/>
  <c r="AC6" i="1" s="1"/>
  <c r="Z6" i="1"/>
  <c r="U6" i="1"/>
  <c r="S6" i="1"/>
  <c r="T6" i="1" s="1"/>
  <c r="Q6" i="1"/>
  <c r="M6" i="1"/>
  <c r="J6" i="1"/>
  <c r="I6" i="1"/>
  <c r="H6" i="1"/>
  <c r="F6" i="1"/>
  <c r="B6" i="1"/>
  <c r="J21" i="1" l="1"/>
  <c r="H21" i="1"/>
  <c r="I21" i="1" s="1"/>
  <c r="U22" i="1"/>
  <c r="S22" i="1"/>
  <c r="T22" i="1" s="1"/>
  <c r="U24" i="1"/>
  <c r="S24" i="1"/>
  <c r="T24" i="1" s="1"/>
  <c r="J19" i="1"/>
  <c r="H19" i="1"/>
  <c r="I19" i="1" s="1"/>
  <c r="J15" i="1"/>
  <c r="H15" i="1"/>
  <c r="I15" i="1" s="1"/>
  <c r="U16" i="1"/>
  <c r="S16" i="1"/>
  <c r="T16" i="1" s="1"/>
  <c r="U18" i="1"/>
  <c r="S18" i="1"/>
  <c r="T18" i="1" s="1"/>
  <c r="J10" i="1"/>
  <c r="H10" i="1"/>
  <c r="I10" i="1" s="1"/>
  <c r="J16" i="1"/>
  <c r="H16" i="1"/>
  <c r="I16" i="1" s="1"/>
  <c r="J22" i="1"/>
  <c r="H22" i="1"/>
  <c r="I22" i="1" s="1"/>
  <c r="J7" i="1"/>
  <c r="H7" i="1"/>
  <c r="I7" i="1" s="1"/>
  <c r="J13" i="1"/>
  <c r="H13" i="1"/>
  <c r="I13" i="1" s="1"/>
  <c r="J9" i="1"/>
  <c r="H9" i="1"/>
  <c r="I9" i="1" s="1"/>
  <c r="U10" i="1"/>
  <c r="S10" i="1"/>
  <c r="T10" i="1" s="1"/>
  <c r="U12" i="1"/>
  <c r="S12" i="1"/>
  <c r="T12" i="1" s="1"/>
  <c r="U7" i="1"/>
  <c r="S7" i="1"/>
  <c r="T7" i="1" s="1"/>
  <c r="U9" i="1"/>
  <c r="S9" i="1"/>
  <c r="T9" i="1" s="1"/>
  <c r="J12" i="1"/>
  <c r="H12" i="1"/>
  <c r="I12" i="1" s="1"/>
  <c r="U13" i="1"/>
  <c r="S13" i="1"/>
  <c r="T13" i="1" s="1"/>
  <c r="U15" i="1"/>
  <c r="S15" i="1"/>
  <c r="T15" i="1" s="1"/>
  <c r="J18" i="1"/>
  <c r="H18" i="1"/>
  <c r="I18" i="1" s="1"/>
  <c r="U19" i="1"/>
  <c r="S19" i="1"/>
  <c r="T19" i="1" s="1"/>
  <c r="U21" i="1"/>
  <c r="S21" i="1"/>
  <c r="T21" i="1" s="1"/>
  <c r="J24" i="1"/>
  <c r="H24" i="1"/>
  <c r="I24" i="1" s="1"/>
  <c r="J8" i="1"/>
  <c r="U8" i="1"/>
  <c r="J11" i="1"/>
  <c r="U11" i="1"/>
  <c r="J14" i="1"/>
  <c r="U14" i="1"/>
  <c r="J17" i="1"/>
  <c r="U17" i="1"/>
  <c r="J20" i="1"/>
  <c r="U20" i="1"/>
  <c r="J23" i="1"/>
  <c r="U23" i="1"/>
  <c r="R30" i="1"/>
  <c r="S30" i="1" s="1"/>
  <c r="T30" i="1" s="1"/>
  <c r="R31" i="1"/>
  <c r="S31" i="1" s="1"/>
  <c r="T31" i="1" s="1"/>
  <c r="R32" i="1"/>
  <c r="S32" i="1" s="1"/>
  <c r="T32" i="1" s="1"/>
  <c r="R33" i="1"/>
  <c r="S33" i="1" s="1"/>
  <c r="T33" i="1" s="1"/>
  <c r="R34" i="1"/>
  <c r="S34" i="1" s="1"/>
  <c r="T34" i="1" s="1"/>
  <c r="R35" i="1"/>
  <c r="S35" i="1" s="1"/>
  <c r="T35" i="1" s="1"/>
  <c r="R36" i="1"/>
  <c r="S36" i="1" s="1"/>
  <c r="T36" i="1" s="1"/>
  <c r="R37" i="1"/>
  <c r="S37" i="1" s="1"/>
  <c r="T37" i="1" s="1"/>
  <c r="R38" i="1"/>
  <c r="S38" i="1" s="1"/>
  <c r="T38" i="1" s="1"/>
  <c r="R39" i="1"/>
  <c r="S39" i="1" s="1"/>
  <c r="T39" i="1" s="1"/>
  <c r="R40" i="1"/>
  <c r="S40" i="1" s="1"/>
  <c r="T40" i="1" s="1"/>
  <c r="R41" i="1"/>
  <c r="S41" i="1" s="1"/>
  <c r="T41" i="1" s="1"/>
  <c r="R42" i="1"/>
  <c r="S42" i="1" s="1"/>
  <c r="T42" i="1" s="1"/>
  <c r="R43" i="1"/>
  <c r="S43" i="1" s="1"/>
  <c r="T43" i="1" s="1"/>
  <c r="R44" i="1"/>
  <c r="S44" i="1" s="1"/>
  <c r="T44" i="1" s="1"/>
  <c r="R45" i="1"/>
  <c r="S45" i="1" s="1"/>
  <c r="T45" i="1" s="1"/>
  <c r="R46" i="1"/>
  <c r="S46" i="1" s="1"/>
  <c r="T46" i="1" s="1"/>
  <c r="AA30" i="1"/>
  <c r="AB30" i="1" s="1"/>
  <c r="AC30" i="1" s="1"/>
  <c r="AA31" i="1"/>
  <c r="AB31" i="1" s="1"/>
  <c r="AC31" i="1" s="1"/>
  <c r="AA32" i="1"/>
  <c r="AB32" i="1" s="1"/>
  <c r="AC32" i="1" s="1"/>
  <c r="AA33" i="1"/>
  <c r="AB33" i="1" s="1"/>
  <c r="AC33" i="1" s="1"/>
  <c r="AA34" i="1"/>
  <c r="AB34" i="1" s="1"/>
  <c r="AC34" i="1" s="1"/>
  <c r="AA35" i="1"/>
  <c r="AB35" i="1" s="1"/>
  <c r="AC35" i="1" s="1"/>
  <c r="AA36" i="1"/>
  <c r="AB36" i="1" s="1"/>
  <c r="AC36" i="1" s="1"/>
  <c r="AA37" i="1"/>
  <c r="AB37" i="1" s="1"/>
  <c r="AC37" i="1" s="1"/>
  <c r="AA38" i="1"/>
  <c r="AB38" i="1" s="1"/>
  <c r="AC38" i="1" s="1"/>
  <c r="AA39" i="1"/>
  <c r="AB39" i="1" s="1"/>
  <c r="AC39" i="1" s="1"/>
  <c r="AA40" i="1"/>
  <c r="AB40" i="1" s="1"/>
  <c r="AC40" i="1" s="1"/>
  <c r="AA41" i="1"/>
  <c r="AB41" i="1" s="1"/>
  <c r="AC41" i="1" s="1"/>
  <c r="AA42" i="1"/>
  <c r="AB42" i="1" s="1"/>
  <c r="AC42" i="1" s="1"/>
  <c r="AA43" i="1"/>
  <c r="AB43" i="1" s="1"/>
  <c r="AC43" i="1" s="1"/>
  <c r="AA44" i="1"/>
  <c r="AB44" i="1" s="1"/>
  <c r="AC44" i="1" s="1"/>
  <c r="AA45" i="1"/>
  <c r="AB45" i="1" s="1"/>
  <c r="AC45" i="1" s="1"/>
  <c r="AA46" i="1"/>
  <c r="AB46" i="1" s="1"/>
  <c r="AC46" i="1" s="1"/>
</calcChain>
</file>

<file path=xl/sharedStrings.xml><?xml version="1.0" encoding="utf-8"?>
<sst xmlns="http://schemas.openxmlformats.org/spreadsheetml/2006/main" count="60" uniqueCount="19">
  <si>
    <t>Director Medical Insurance Rates 2026-2027</t>
  </si>
  <si>
    <t>(amounts are rounded)</t>
  </si>
  <si>
    <t>Director Medical Insurance Rates 2022-2023</t>
  </si>
  <si>
    <t>2025-2026 ER Contribution</t>
  </si>
  <si>
    <t>2026-2027 HDHP</t>
  </si>
  <si>
    <t>LIMITS Applied</t>
  </si>
  <si>
    <t>2022-2023</t>
  </si>
  <si>
    <t>2021-2022</t>
  </si>
  <si>
    <t>Family Coverage</t>
  </si>
  <si>
    <t>Daily Hours</t>
  </si>
  <si>
    <t>Family Cost</t>
  </si>
  <si>
    <t>Board Share</t>
  </si>
  <si>
    <t>Contractual Coverage</t>
  </si>
  <si>
    <t>EE Cost/Mo</t>
  </si>
  <si>
    <t>Rounded $ PP/EE Cost</t>
  </si>
  <si>
    <t>EE Cost/PP</t>
  </si>
  <si>
    <t xml:space="preserve"> </t>
  </si>
  <si>
    <t>Single Coverage</t>
  </si>
  <si>
    <t>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</si>
</sst>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.0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2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10" fontId="1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left"/>
    </xf>
    <xf numFmtId="2" fontId="1" fillId="0" borderId="0" xfId="0" applyNumberFormat="1" applyFont="1" applyAlignment="1">
      <alignment horizontal="left"/>
    </xf>
    <xf numFmtId="10" fontId="1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9" fontId="2" fillId="2" borderId="0" xfId="2" applyFont="1" applyFill="1" applyAlignment="1">
      <alignment horizontal="left"/>
    </xf>
    <xf numFmtId="0" fontId="2" fillId="2" borderId="0" xfId="0" applyFont="1" applyFill="1" applyAlignment="1">
      <alignment horizontal="left"/>
    </xf>
    <xf numFmtId="164" fontId="1" fillId="0" borderId="0" xfId="1" applyNumberFormat="1" applyFont="1" applyAlignment="1">
      <alignment horizontal="left"/>
    </xf>
    <xf numFmtId="9" fontId="2" fillId="0" borderId="0" xfId="2" applyFont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3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left"/>
    </xf>
    <xf numFmtId="9" fontId="1" fillId="0" borderId="0" xfId="2" applyFont="1" applyFill="1" applyBorder="1" applyAlignment="1">
      <alignment horizontal="left"/>
    </xf>
    <xf numFmtId="44" fontId="1" fillId="0" borderId="0" xfId="1" applyFont="1" applyFill="1" applyAlignment="1">
      <alignment horizontal="left"/>
    </xf>
    <xf numFmtId="9" fontId="1" fillId="0" borderId="0" xfId="2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164" fontId="1" fillId="3" borderId="0" xfId="0" applyNumberFormat="1" applyFont="1" applyFill="1" applyAlignment="1">
      <alignment horizontal="left"/>
    </xf>
    <xf numFmtId="44" fontId="4" fillId="4" borderId="0" xfId="0" applyNumberFormat="1" applyFont="1" applyFill="1" applyAlignment="1">
      <alignment horizontal="left"/>
    </xf>
    <xf numFmtId="9" fontId="1" fillId="6" borderId="0" xfId="2" applyFont="1" applyFill="1" applyAlignment="1">
      <alignment horizontal="left"/>
    </xf>
    <xf numFmtId="9" fontId="1" fillId="0" borderId="0" xfId="2" applyFont="1" applyBorder="1" applyAlignment="1">
      <alignment horizontal="left"/>
    </xf>
    <xf numFmtId="44" fontId="1" fillId="6" borderId="0" xfId="1" applyFont="1" applyFill="1" applyAlignment="1">
      <alignment horizontal="left"/>
    </xf>
    <xf numFmtId="165" fontId="1" fillId="6" borderId="0" xfId="0" applyNumberFormat="1" applyFont="1" applyFill="1" applyAlignment="1">
      <alignment horizontal="left"/>
    </xf>
    <xf numFmtId="9" fontId="1" fillId="0" borderId="0" xfId="2" applyFont="1" applyAlignment="1">
      <alignment horizontal="left"/>
    </xf>
    <xf numFmtId="164" fontId="1" fillId="0" borderId="0" xfId="0" applyNumberFormat="1" applyFont="1" applyAlignment="1">
      <alignment horizontal="left"/>
    </xf>
    <xf numFmtId="9" fontId="1" fillId="7" borderId="0" xfId="2" applyFont="1" applyFill="1" applyAlignment="1">
      <alignment horizontal="left"/>
    </xf>
    <xf numFmtId="165" fontId="1" fillId="0" borderId="0" xfId="0" applyNumberFormat="1" applyFont="1" applyAlignment="1">
      <alignment horizontal="left"/>
    </xf>
    <xf numFmtId="2" fontId="1" fillId="6" borderId="0" xfId="0" applyNumberFormat="1" applyFont="1" applyFill="1" applyAlignment="1">
      <alignment horizontal="left"/>
    </xf>
    <xf numFmtId="44" fontId="1" fillId="0" borderId="0" xfId="1" applyFont="1" applyAlignment="1">
      <alignment horizontal="left"/>
    </xf>
    <xf numFmtId="2" fontId="1" fillId="7" borderId="0" xfId="0" applyNumberFormat="1" applyFont="1" applyFill="1" applyAlignment="1">
      <alignment horizontal="left"/>
    </xf>
    <xf numFmtId="2" fontId="1" fillId="2" borderId="0" xfId="0" applyNumberFormat="1" applyFont="1" applyFill="1" applyAlignment="1">
      <alignment horizontal="left"/>
    </xf>
    <xf numFmtId="44" fontId="1" fillId="2" borderId="0" xfId="1" applyFont="1" applyFill="1" applyAlignment="1">
      <alignment horizontal="left"/>
    </xf>
    <xf numFmtId="9" fontId="1" fillId="2" borderId="0" xfId="2" applyFont="1" applyFill="1" applyAlignment="1">
      <alignment horizontal="left"/>
    </xf>
    <xf numFmtId="44" fontId="1" fillId="4" borderId="0" xfId="0" applyNumberFormat="1" applyFont="1" applyFill="1" applyAlignment="1">
      <alignment horizontal="left"/>
    </xf>
    <xf numFmtId="10" fontId="1" fillId="6" borderId="0" xfId="0" applyNumberFormat="1" applyFont="1" applyFill="1" applyAlignment="1">
      <alignment horizontal="left"/>
    </xf>
    <xf numFmtId="165" fontId="1" fillId="5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E9BD3-A572-4CF7-9065-9CFA3B78F10D}">
  <dimension ref="A1:AJ48"/>
  <sheetViews>
    <sheetView tabSelected="1" zoomScaleNormal="100" workbookViewId="0">
      <selection activeCell="E13" sqref="E13"/>
    </sheetView>
  </sheetViews>
  <sheetFormatPr defaultRowHeight="15" x14ac:dyDescent="0.25"/>
  <cols>
    <col min="1" max="1" width="8.85546875" style="3" customWidth="1"/>
    <col min="2" max="2" width="5.5703125" style="3" bestFit="1" customWidth="1"/>
    <col min="3" max="3" width="3" style="3" customWidth="1"/>
    <col min="4" max="4" width="11.140625" style="3" bestFit="1" customWidth="1"/>
    <col min="5" max="5" width="11.5703125" style="3" bestFit="1" customWidth="1"/>
    <col min="6" max="6" width="12.5703125" style="3" customWidth="1"/>
    <col min="7" max="7" width="12.5703125" style="3" bestFit="1" customWidth="1"/>
    <col min="8" max="8" width="11.140625" style="3" bestFit="1" customWidth="1"/>
    <col min="9" max="9" width="12.5703125" style="3" customWidth="1"/>
    <col min="10" max="10" width="0.140625" style="3" customWidth="1"/>
    <col min="11" max="11" width="9.140625" style="3"/>
    <col min="12" max="12" width="11.7109375" style="3" hidden="1" customWidth="1"/>
    <col min="13" max="13" width="5.5703125" style="3" hidden="1" customWidth="1"/>
    <col min="14" max="14" width="3.5703125" style="3" hidden="1" customWidth="1"/>
    <col min="15" max="15" width="11.140625" style="3" hidden="1" customWidth="1"/>
    <col min="16" max="16" width="11.5703125" style="3" hidden="1" customWidth="1"/>
    <col min="17" max="17" width="20.140625" style="3" hidden="1" customWidth="1"/>
    <col min="18" max="18" width="11.5703125" style="3" hidden="1" customWidth="1"/>
    <col min="19" max="19" width="11.140625" style="3" hidden="1" customWidth="1"/>
    <col min="20" max="20" width="10.42578125" style="3" hidden="1" customWidth="1"/>
    <col min="21" max="21" width="4.5703125" style="3" hidden="1" customWidth="1"/>
    <col min="22" max="22" width="0" style="3" hidden="1" customWidth="1"/>
    <col min="23" max="23" width="15.7109375" style="3" hidden="1" customWidth="1"/>
    <col min="24" max="24" width="11.140625" style="3" hidden="1" customWidth="1"/>
    <col min="25" max="25" width="11.5703125" style="3" hidden="1" customWidth="1"/>
    <col min="26" max="26" width="20.140625" style="3" hidden="1" customWidth="1"/>
    <col min="27" max="27" width="11.5703125" style="3" hidden="1" customWidth="1"/>
    <col min="28" max="28" width="11.140625" style="3" hidden="1" customWidth="1"/>
    <col min="29" max="29" width="10.42578125" style="3" hidden="1" customWidth="1"/>
    <col min="30" max="31" width="0" style="3" hidden="1" customWidth="1"/>
    <col min="32" max="32" width="12.5703125" style="3" customWidth="1"/>
    <col min="33" max="16384" width="9.140625" style="3"/>
  </cols>
  <sheetData>
    <row r="1" spans="1:32" ht="15.75" customHeight="1" x14ac:dyDescent="0.25">
      <c r="A1" s="1" t="s">
        <v>0</v>
      </c>
      <c r="B1" s="2"/>
      <c r="C1" s="2"/>
      <c r="D1" s="2"/>
      <c r="E1" s="2"/>
      <c r="G1" s="4" t="s">
        <v>1</v>
      </c>
      <c r="L1" s="1" t="s">
        <v>2</v>
      </c>
      <c r="M1" s="1"/>
      <c r="N1" s="1"/>
      <c r="O1" s="5"/>
      <c r="P1" s="6"/>
      <c r="Q1" s="6"/>
      <c r="R1" s="5"/>
      <c r="S1" s="7"/>
      <c r="T1" s="8"/>
      <c r="AE1" s="9" t="s">
        <v>3</v>
      </c>
      <c r="AF1" s="9"/>
    </row>
    <row r="2" spans="1:32" ht="15.75" x14ac:dyDescent="0.25">
      <c r="L2" s="10"/>
      <c r="M2" s="10"/>
      <c r="N2" s="10"/>
      <c r="O2" s="11"/>
      <c r="Q2" s="11"/>
      <c r="S2" s="12"/>
      <c r="T2" s="13"/>
      <c r="AE2" s="9"/>
      <c r="AF2" s="9"/>
    </row>
    <row r="3" spans="1:32" ht="15.75" customHeight="1" x14ac:dyDescent="0.25">
      <c r="A3" s="10" t="s">
        <v>4</v>
      </c>
      <c r="B3" s="10"/>
      <c r="C3" s="10"/>
      <c r="D3" s="11"/>
      <c r="F3" s="11"/>
      <c r="G3" s="14" t="s">
        <v>5</v>
      </c>
      <c r="H3" s="12"/>
      <c r="I3" s="12"/>
      <c r="L3" s="15" t="s">
        <v>6</v>
      </c>
      <c r="M3" s="15"/>
      <c r="N3" s="15"/>
      <c r="O3" s="11"/>
      <c r="Q3" s="11"/>
      <c r="S3" s="12"/>
      <c r="T3" s="13"/>
      <c r="W3" s="3" t="s">
        <v>7</v>
      </c>
      <c r="AE3" s="9"/>
      <c r="AF3" s="9"/>
    </row>
    <row r="4" spans="1:32" ht="15.75" x14ac:dyDescent="0.25">
      <c r="A4" s="10" t="s">
        <v>8</v>
      </c>
      <c r="B4" s="10"/>
      <c r="C4" s="10"/>
      <c r="G4" s="16">
        <v>2509</v>
      </c>
      <c r="H4" s="17"/>
      <c r="I4" s="17"/>
      <c r="L4" s="10" t="s">
        <v>8</v>
      </c>
      <c r="M4" s="10"/>
      <c r="N4" s="10"/>
      <c r="R4" s="17"/>
      <c r="S4" s="17"/>
      <c r="T4" s="13"/>
      <c r="W4" s="10" t="s">
        <v>8</v>
      </c>
      <c r="AA4" s="17"/>
      <c r="AB4" s="17"/>
      <c r="AC4" s="13"/>
    </row>
    <row r="5" spans="1:32" ht="30" x14ac:dyDescent="0.25">
      <c r="A5" s="1" t="s">
        <v>9</v>
      </c>
      <c r="B5" s="1">
        <v>6</v>
      </c>
      <c r="C5" s="1"/>
      <c r="D5" s="1" t="s">
        <v>10</v>
      </c>
      <c r="E5" s="1" t="s">
        <v>11</v>
      </c>
      <c r="F5" s="18" t="s">
        <v>12</v>
      </c>
      <c r="G5" s="1" t="s">
        <v>11</v>
      </c>
      <c r="H5" s="19" t="s">
        <v>13</v>
      </c>
      <c r="I5" s="20" t="s">
        <v>14</v>
      </c>
      <c r="L5" s="1" t="s">
        <v>9</v>
      </c>
      <c r="M5" s="1">
        <v>8</v>
      </c>
      <c r="N5" s="1"/>
      <c r="O5" s="1" t="s">
        <v>10</v>
      </c>
      <c r="P5" s="1" t="s">
        <v>11</v>
      </c>
      <c r="Q5" s="1" t="s">
        <v>12</v>
      </c>
      <c r="R5" s="1" t="s">
        <v>11</v>
      </c>
      <c r="S5" s="21" t="s">
        <v>13</v>
      </c>
      <c r="T5" s="21" t="s">
        <v>15</v>
      </c>
      <c r="W5" s="1" t="s">
        <v>9</v>
      </c>
      <c r="X5" s="1" t="s">
        <v>10</v>
      </c>
      <c r="Y5" s="1" t="s">
        <v>11</v>
      </c>
      <c r="Z5" s="1" t="s">
        <v>12</v>
      </c>
      <c r="AA5" s="1" t="s">
        <v>11</v>
      </c>
      <c r="AB5" s="21" t="s">
        <v>13</v>
      </c>
      <c r="AC5" s="21" t="s">
        <v>15</v>
      </c>
    </row>
    <row r="6" spans="1:32" x14ac:dyDescent="0.25">
      <c r="A6" s="11">
        <v>6</v>
      </c>
      <c r="B6" s="22">
        <f>A6/$B$5</f>
        <v>1</v>
      </c>
      <c r="D6" s="23">
        <v>2898</v>
      </c>
      <c r="E6" s="24">
        <v>0.9</v>
      </c>
      <c r="F6" s="12">
        <f>A6/$B$5</f>
        <v>1</v>
      </c>
      <c r="G6" s="25">
        <v>2509</v>
      </c>
      <c r="H6" s="26">
        <f>D6-G6</f>
        <v>389</v>
      </c>
      <c r="I6" s="27">
        <f t="shared" ref="I6:I25" si="0">ROUND(H6/2,2)</f>
        <v>194.5</v>
      </c>
      <c r="J6" s="28">
        <f t="shared" ref="J6:J24" si="1">G6/D6</f>
        <v>0.86576949620427879</v>
      </c>
      <c r="L6" s="3">
        <v>8</v>
      </c>
      <c r="M6" s="29">
        <f>L6/$M$5</f>
        <v>1</v>
      </c>
      <c r="O6" s="30">
        <v>2640</v>
      </c>
      <c r="P6" s="28">
        <v>0.9</v>
      </c>
      <c r="Q6" s="12">
        <f t="shared" ref="Q6:Q24" si="2">L6/$L$6</f>
        <v>1</v>
      </c>
      <c r="R6" s="3">
        <v>2237.5</v>
      </c>
      <c r="S6" s="31">
        <f t="shared" ref="S6:S24" si="3">O6-R6</f>
        <v>402.5</v>
      </c>
      <c r="T6" s="31">
        <f t="shared" ref="T6:T24" si="4">S6/2</f>
        <v>201.25</v>
      </c>
      <c r="U6" s="32">
        <f t="shared" ref="U6:U24" si="5">R6/O6</f>
        <v>0.84753787878787878</v>
      </c>
      <c r="W6" s="3">
        <v>8</v>
      </c>
      <c r="X6" s="30">
        <v>2237.5</v>
      </c>
      <c r="Y6" s="28">
        <v>0.9</v>
      </c>
      <c r="Z6" s="12">
        <f t="shared" ref="Z6:Z24" si="6">W6/$L$6</f>
        <v>1</v>
      </c>
      <c r="AA6" s="3">
        <v>2237.5</v>
      </c>
      <c r="AB6" s="31">
        <f t="shared" ref="AB6:AB24" si="7">X6-AA6</f>
        <v>0</v>
      </c>
      <c r="AC6" s="31">
        <f t="shared" ref="AC6:AC24" si="8">AB6/2</f>
        <v>0</v>
      </c>
    </row>
    <row r="7" spans="1:32" ht="14.25" customHeight="1" x14ac:dyDescent="0.25">
      <c r="A7" s="11">
        <v>5.75</v>
      </c>
      <c r="B7" s="22">
        <f t="shared" ref="B7:B25" si="9">A7/$B$5</f>
        <v>0.95833333333333337</v>
      </c>
      <c r="D7" s="23">
        <v>2898</v>
      </c>
      <c r="E7" s="24">
        <v>0.9</v>
      </c>
      <c r="F7" s="12">
        <f t="shared" ref="F7:F25" si="10">A7/$B$5</f>
        <v>0.95833333333333337</v>
      </c>
      <c r="G7" s="33">
        <f>ROUND($G$6*F7,0)</f>
        <v>2404</v>
      </c>
      <c r="H7" s="26">
        <f t="shared" ref="H7:H25" si="11">D7-G7</f>
        <v>494</v>
      </c>
      <c r="I7" s="27">
        <f t="shared" si="0"/>
        <v>247</v>
      </c>
      <c r="J7" s="34">
        <f t="shared" si="1"/>
        <v>0.82953761214630783</v>
      </c>
      <c r="L7" s="3">
        <v>7</v>
      </c>
      <c r="M7" s="29">
        <f t="shared" ref="M7:M24" si="12">L7/$M$5</f>
        <v>0.875</v>
      </c>
      <c r="O7" s="30">
        <v>2640</v>
      </c>
      <c r="P7" s="28">
        <v>0.9</v>
      </c>
      <c r="Q7" s="12">
        <f t="shared" si="2"/>
        <v>0.875</v>
      </c>
      <c r="R7" s="35">
        <f t="shared" ref="R7:R24" si="13">$R$6*Q7</f>
        <v>1957.8125</v>
      </c>
      <c r="S7" s="31">
        <f t="shared" si="3"/>
        <v>682.1875</v>
      </c>
      <c r="T7" s="31">
        <f t="shared" si="4"/>
        <v>341.09375</v>
      </c>
      <c r="U7" s="32">
        <f t="shared" si="5"/>
        <v>0.74159564393939392</v>
      </c>
      <c r="W7" s="3">
        <v>7</v>
      </c>
      <c r="X7" s="30">
        <v>2237.5</v>
      </c>
      <c r="Y7" s="28">
        <v>0.9</v>
      </c>
      <c r="Z7" s="12">
        <f t="shared" si="6"/>
        <v>0.875</v>
      </c>
      <c r="AA7" s="35">
        <f t="shared" ref="AA7:AA24" si="14">$R$6*Z7</f>
        <v>1957.8125</v>
      </c>
      <c r="AB7" s="31">
        <f t="shared" si="7"/>
        <v>279.6875</v>
      </c>
      <c r="AC7" s="31">
        <f t="shared" si="8"/>
        <v>139.84375</v>
      </c>
    </row>
    <row r="8" spans="1:32" x14ac:dyDescent="0.25">
      <c r="A8" s="11">
        <v>5.5</v>
      </c>
      <c r="B8" s="22">
        <f t="shared" si="9"/>
        <v>0.91666666666666663</v>
      </c>
      <c r="C8" s="11"/>
      <c r="D8" s="23">
        <v>2898</v>
      </c>
      <c r="E8" s="24">
        <v>0.9</v>
      </c>
      <c r="F8" s="12">
        <f t="shared" si="10"/>
        <v>0.91666666666666663</v>
      </c>
      <c r="G8" s="33">
        <f t="shared" ref="G8:G25" si="15">ROUND($G$6*F8,0)</f>
        <v>2300</v>
      </c>
      <c r="H8" s="26">
        <f t="shared" si="11"/>
        <v>598</v>
      </c>
      <c r="I8" s="27">
        <f t="shared" si="0"/>
        <v>299</v>
      </c>
      <c r="J8" s="28">
        <f t="shared" si="1"/>
        <v>0.79365079365079361</v>
      </c>
      <c r="L8" s="36">
        <v>6</v>
      </c>
      <c r="M8" s="29">
        <f t="shared" si="12"/>
        <v>0.75</v>
      </c>
      <c r="N8" s="36"/>
      <c r="O8" s="30">
        <v>2640</v>
      </c>
      <c r="P8" s="28">
        <v>0.9</v>
      </c>
      <c r="Q8" s="12">
        <f t="shared" si="2"/>
        <v>0.75</v>
      </c>
      <c r="R8" s="35">
        <f t="shared" si="13"/>
        <v>1678.125</v>
      </c>
      <c r="S8" s="31">
        <f t="shared" si="3"/>
        <v>961.875</v>
      </c>
      <c r="T8" s="31">
        <f t="shared" si="4"/>
        <v>480.9375</v>
      </c>
      <c r="U8" s="32">
        <f t="shared" si="5"/>
        <v>0.63565340909090906</v>
      </c>
      <c r="W8" s="36">
        <v>6</v>
      </c>
      <c r="X8" s="30">
        <v>2237.5</v>
      </c>
      <c r="Y8" s="28">
        <v>0.9</v>
      </c>
      <c r="Z8" s="12">
        <f t="shared" si="6"/>
        <v>0.75</v>
      </c>
      <c r="AA8" s="35">
        <f t="shared" si="14"/>
        <v>1678.125</v>
      </c>
      <c r="AB8" s="31">
        <f t="shared" si="7"/>
        <v>559.375</v>
      </c>
      <c r="AC8" s="31">
        <f t="shared" si="8"/>
        <v>279.6875</v>
      </c>
    </row>
    <row r="9" spans="1:32" x14ac:dyDescent="0.25">
      <c r="A9" s="11">
        <v>5.25</v>
      </c>
      <c r="B9" s="22">
        <f t="shared" si="9"/>
        <v>0.875</v>
      </c>
      <c r="C9" s="11"/>
      <c r="D9" s="23">
        <v>2898</v>
      </c>
      <c r="E9" s="24">
        <v>0.9</v>
      </c>
      <c r="F9" s="12">
        <f t="shared" si="10"/>
        <v>0.875</v>
      </c>
      <c r="G9" s="33">
        <f t="shared" si="15"/>
        <v>2195</v>
      </c>
      <c r="H9" s="26">
        <f t="shared" si="11"/>
        <v>703</v>
      </c>
      <c r="I9" s="27">
        <f t="shared" si="0"/>
        <v>351.5</v>
      </c>
      <c r="J9" s="34">
        <f t="shared" si="1"/>
        <v>0.75741890959282265</v>
      </c>
      <c r="L9" s="11">
        <v>5.75</v>
      </c>
      <c r="M9" s="29">
        <f t="shared" si="12"/>
        <v>0.71875</v>
      </c>
      <c r="N9" s="11"/>
      <c r="O9" s="23">
        <v>2641</v>
      </c>
      <c r="P9" s="24">
        <v>0.9</v>
      </c>
      <c r="Q9" s="12">
        <f t="shared" si="2"/>
        <v>0.71875</v>
      </c>
      <c r="R9" s="35">
        <f t="shared" si="13"/>
        <v>1608.203125</v>
      </c>
      <c r="S9" s="31">
        <f t="shared" si="3"/>
        <v>1032.796875</v>
      </c>
      <c r="T9" s="31">
        <f t="shared" si="4"/>
        <v>516.3984375</v>
      </c>
      <c r="U9" s="32">
        <f t="shared" si="5"/>
        <v>0.60893719235138211</v>
      </c>
      <c r="W9" s="11">
        <v>5.75</v>
      </c>
      <c r="X9" s="30">
        <v>2237.5</v>
      </c>
      <c r="Y9" s="24">
        <v>0.9</v>
      </c>
      <c r="Z9" s="12">
        <f t="shared" si="6"/>
        <v>0.71875</v>
      </c>
      <c r="AA9" s="35">
        <f t="shared" si="14"/>
        <v>1608.203125</v>
      </c>
      <c r="AB9" s="31">
        <f t="shared" si="7"/>
        <v>629.296875</v>
      </c>
      <c r="AC9" s="31">
        <f t="shared" si="8"/>
        <v>314.6484375</v>
      </c>
    </row>
    <row r="10" spans="1:32" x14ac:dyDescent="0.25">
      <c r="A10" s="11">
        <v>5</v>
      </c>
      <c r="B10" s="22">
        <f t="shared" si="9"/>
        <v>0.83333333333333337</v>
      </c>
      <c r="C10" s="11"/>
      <c r="D10" s="23">
        <v>2898</v>
      </c>
      <c r="E10" s="24">
        <v>0.9</v>
      </c>
      <c r="F10" s="12">
        <f t="shared" si="10"/>
        <v>0.83333333333333337</v>
      </c>
      <c r="G10" s="33">
        <f t="shared" si="15"/>
        <v>2091</v>
      </c>
      <c r="H10" s="26">
        <f t="shared" si="11"/>
        <v>807</v>
      </c>
      <c r="I10" s="27">
        <f t="shared" si="0"/>
        <v>403.5</v>
      </c>
      <c r="J10" s="28">
        <f t="shared" si="1"/>
        <v>0.72153209109730854</v>
      </c>
      <c r="L10" s="11">
        <v>5.5</v>
      </c>
      <c r="M10" s="29">
        <f t="shared" si="12"/>
        <v>0.6875</v>
      </c>
      <c r="N10" s="11"/>
      <c r="O10" s="37">
        <v>2640</v>
      </c>
      <c r="P10" s="32">
        <v>0.9</v>
      </c>
      <c r="Q10" s="12">
        <f t="shared" si="2"/>
        <v>0.6875</v>
      </c>
      <c r="R10" s="35">
        <f t="shared" si="13"/>
        <v>1538.28125</v>
      </c>
      <c r="S10" s="31">
        <f t="shared" si="3"/>
        <v>1101.71875</v>
      </c>
      <c r="T10" s="31">
        <f t="shared" si="4"/>
        <v>550.859375</v>
      </c>
      <c r="U10" s="32">
        <f t="shared" si="5"/>
        <v>0.58268229166666663</v>
      </c>
      <c r="W10" s="11">
        <v>5.5</v>
      </c>
      <c r="X10" s="30">
        <v>2237.5</v>
      </c>
      <c r="Y10" s="32">
        <v>0.9</v>
      </c>
      <c r="Z10" s="12">
        <f t="shared" si="6"/>
        <v>0.6875</v>
      </c>
      <c r="AA10" s="35">
        <f t="shared" si="14"/>
        <v>1538.28125</v>
      </c>
      <c r="AB10" s="31">
        <f t="shared" si="7"/>
        <v>699.21875</v>
      </c>
      <c r="AC10" s="31">
        <f t="shared" si="8"/>
        <v>349.609375</v>
      </c>
    </row>
    <row r="11" spans="1:32" x14ac:dyDescent="0.25">
      <c r="A11" s="11">
        <v>4.75</v>
      </c>
      <c r="B11" s="22">
        <f t="shared" si="9"/>
        <v>0.79166666666666663</v>
      </c>
      <c r="C11" s="11"/>
      <c r="D11" s="23">
        <v>2898</v>
      </c>
      <c r="E11" s="24">
        <v>0.9</v>
      </c>
      <c r="F11" s="12">
        <f t="shared" si="10"/>
        <v>0.79166666666666663</v>
      </c>
      <c r="G11" s="33">
        <f t="shared" si="15"/>
        <v>1986</v>
      </c>
      <c r="H11" s="26">
        <f t="shared" si="11"/>
        <v>912</v>
      </c>
      <c r="I11" s="27">
        <f t="shared" si="0"/>
        <v>456</v>
      </c>
      <c r="J11" s="34">
        <f t="shared" si="1"/>
        <v>0.68530020703933747</v>
      </c>
      <c r="L11" s="36">
        <v>5.25</v>
      </c>
      <c r="M11" s="29">
        <f t="shared" si="12"/>
        <v>0.65625</v>
      </c>
      <c r="N11" s="36"/>
      <c r="O11" s="30">
        <v>2640</v>
      </c>
      <c r="P11" s="28">
        <v>0.9</v>
      </c>
      <c r="Q11" s="12">
        <f t="shared" si="2"/>
        <v>0.65625</v>
      </c>
      <c r="R11" s="35">
        <f t="shared" si="13"/>
        <v>1468.359375</v>
      </c>
      <c r="S11" s="31">
        <f t="shared" si="3"/>
        <v>1171.640625</v>
      </c>
      <c r="T11" s="31">
        <f t="shared" si="4"/>
        <v>585.8203125</v>
      </c>
      <c r="U11" s="32">
        <f t="shared" si="5"/>
        <v>0.55619673295454541</v>
      </c>
      <c r="W11" s="36">
        <v>5.25</v>
      </c>
      <c r="X11" s="30">
        <v>2237.5</v>
      </c>
      <c r="Y11" s="28">
        <v>0.9</v>
      </c>
      <c r="Z11" s="12">
        <f t="shared" si="6"/>
        <v>0.65625</v>
      </c>
      <c r="AA11" s="35">
        <f t="shared" si="14"/>
        <v>1468.359375</v>
      </c>
      <c r="AB11" s="31">
        <f t="shared" si="7"/>
        <v>769.140625</v>
      </c>
      <c r="AC11" s="31">
        <f t="shared" si="8"/>
        <v>384.5703125</v>
      </c>
    </row>
    <row r="12" spans="1:32" x14ac:dyDescent="0.25">
      <c r="A12" s="11">
        <v>4.5</v>
      </c>
      <c r="B12" s="22">
        <f t="shared" si="9"/>
        <v>0.75</v>
      </c>
      <c r="C12" s="11"/>
      <c r="D12" s="23">
        <v>2898</v>
      </c>
      <c r="E12" s="24">
        <v>0.9</v>
      </c>
      <c r="F12" s="12">
        <f t="shared" si="10"/>
        <v>0.75</v>
      </c>
      <c r="G12" s="33">
        <f t="shared" si="15"/>
        <v>1882</v>
      </c>
      <c r="H12" s="26">
        <f t="shared" si="11"/>
        <v>1016</v>
      </c>
      <c r="I12" s="27">
        <f t="shared" si="0"/>
        <v>508</v>
      </c>
      <c r="J12" s="28">
        <f t="shared" si="1"/>
        <v>0.64941338854382336</v>
      </c>
      <c r="L12" s="11">
        <v>5</v>
      </c>
      <c r="M12" s="29">
        <f t="shared" si="12"/>
        <v>0.625</v>
      </c>
      <c r="N12" s="11"/>
      <c r="O12" s="37">
        <v>2640</v>
      </c>
      <c r="P12" s="32">
        <v>0.9</v>
      </c>
      <c r="Q12" s="12">
        <f t="shared" si="2"/>
        <v>0.625</v>
      </c>
      <c r="R12" s="35">
        <f t="shared" si="13"/>
        <v>1398.4375</v>
      </c>
      <c r="S12" s="31">
        <f t="shared" si="3"/>
        <v>1241.5625</v>
      </c>
      <c r="T12" s="31">
        <f t="shared" si="4"/>
        <v>620.78125</v>
      </c>
      <c r="U12" s="32">
        <f t="shared" si="5"/>
        <v>0.5297111742424242</v>
      </c>
      <c r="W12" s="11">
        <v>5</v>
      </c>
      <c r="X12" s="30">
        <v>2237.5</v>
      </c>
      <c r="Y12" s="32">
        <v>0.9</v>
      </c>
      <c r="Z12" s="12">
        <f t="shared" si="6"/>
        <v>0.625</v>
      </c>
      <c r="AA12" s="35">
        <f t="shared" si="14"/>
        <v>1398.4375</v>
      </c>
      <c r="AB12" s="31">
        <f t="shared" si="7"/>
        <v>839.0625</v>
      </c>
      <c r="AC12" s="31">
        <f t="shared" si="8"/>
        <v>419.53125</v>
      </c>
    </row>
    <row r="13" spans="1:32" x14ac:dyDescent="0.25">
      <c r="A13" s="11">
        <v>4.25</v>
      </c>
      <c r="B13" s="22">
        <f t="shared" si="9"/>
        <v>0.70833333333333337</v>
      </c>
      <c r="C13" s="11"/>
      <c r="D13" s="23">
        <v>2898</v>
      </c>
      <c r="E13" s="24">
        <v>0.9</v>
      </c>
      <c r="F13" s="12">
        <f t="shared" si="10"/>
        <v>0.70833333333333337</v>
      </c>
      <c r="G13" s="33">
        <f t="shared" si="15"/>
        <v>1777</v>
      </c>
      <c r="H13" s="26">
        <f t="shared" si="11"/>
        <v>1121</v>
      </c>
      <c r="I13" s="27">
        <f t="shared" si="0"/>
        <v>560.5</v>
      </c>
      <c r="J13" s="34">
        <f t="shared" si="1"/>
        <v>0.61318150448585229</v>
      </c>
      <c r="L13" s="11">
        <v>4.75</v>
      </c>
      <c r="M13" s="29">
        <f t="shared" si="12"/>
        <v>0.59375</v>
      </c>
      <c r="N13" s="11"/>
      <c r="O13" s="37">
        <v>2641</v>
      </c>
      <c r="P13" s="32">
        <v>0.9</v>
      </c>
      <c r="Q13" s="12">
        <f t="shared" si="2"/>
        <v>0.59375</v>
      </c>
      <c r="R13" s="35">
        <f t="shared" si="13"/>
        <v>1328.515625</v>
      </c>
      <c r="S13" s="31">
        <f t="shared" si="3"/>
        <v>1312.484375</v>
      </c>
      <c r="T13" s="31">
        <f t="shared" si="4"/>
        <v>656.2421875</v>
      </c>
      <c r="U13" s="32">
        <f t="shared" si="5"/>
        <v>0.50303507194244601</v>
      </c>
      <c r="W13" s="11">
        <v>4.75</v>
      </c>
      <c r="X13" s="30">
        <v>2237.5</v>
      </c>
      <c r="Y13" s="32">
        <v>0.9</v>
      </c>
      <c r="Z13" s="12">
        <f t="shared" si="6"/>
        <v>0.59375</v>
      </c>
      <c r="AA13" s="35">
        <f t="shared" si="14"/>
        <v>1328.515625</v>
      </c>
      <c r="AB13" s="31">
        <f t="shared" si="7"/>
        <v>908.984375</v>
      </c>
      <c r="AC13" s="31">
        <f t="shared" si="8"/>
        <v>454.4921875</v>
      </c>
    </row>
    <row r="14" spans="1:32" x14ac:dyDescent="0.25">
      <c r="A14" s="11">
        <v>4</v>
      </c>
      <c r="B14" s="22">
        <f t="shared" si="9"/>
        <v>0.66666666666666663</v>
      </c>
      <c r="C14" s="11"/>
      <c r="D14" s="23">
        <v>2898</v>
      </c>
      <c r="E14" s="24">
        <v>0.9</v>
      </c>
      <c r="F14" s="12">
        <f t="shared" si="10"/>
        <v>0.66666666666666663</v>
      </c>
      <c r="G14" s="33">
        <f t="shared" si="15"/>
        <v>1673</v>
      </c>
      <c r="H14" s="26">
        <f t="shared" si="11"/>
        <v>1225</v>
      </c>
      <c r="I14" s="27">
        <f t="shared" si="0"/>
        <v>612.5</v>
      </c>
      <c r="J14" s="28">
        <f t="shared" si="1"/>
        <v>0.57729468599033817</v>
      </c>
      <c r="L14" s="36">
        <v>4.5</v>
      </c>
      <c r="M14" s="29">
        <f t="shared" si="12"/>
        <v>0.5625</v>
      </c>
      <c r="N14" s="36"/>
      <c r="O14" s="30">
        <v>2640</v>
      </c>
      <c r="P14" s="28">
        <v>0.9</v>
      </c>
      <c r="Q14" s="12">
        <f t="shared" si="2"/>
        <v>0.5625</v>
      </c>
      <c r="R14" s="35">
        <f t="shared" si="13"/>
        <v>1258.59375</v>
      </c>
      <c r="S14" s="31">
        <f t="shared" si="3"/>
        <v>1381.40625</v>
      </c>
      <c r="T14" s="31">
        <f t="shared" si="4"/>
        <v>690.703125</v>
      </c>
      <c r="U14" s="32">
        <f t="shared" si="5"/>
        <v>0.47674005681818182</v>
      </c>
      <c r="W14" s="36">
        <v>4.5</v>
      </c>
      <c r="X14" s="30">
        <v>2237.5</v>
      </c>
      <c r="Y14" s="28">
        <v>0.9</v>
      </c>
      <c r="Z14" s="12">
        <f t="shared" si="6"/>
        <v>0.5625</v>
      </c>
      <c r="AA14" s="35">
        <f t="shared" si="14"/>
        <v>1258.59375</v>
      </c>
      <c r="AB14" s="31">
        <f t="shared" si="7"/>
        <v>978.90625</v>
      </c>
      <c r="AC14" s="31">
        <f t="shared" si="8"/>
        <v>489.453125</v>
      </c>
    </row>
    <row r="15" spans="1:32" x14ac:dyDescent="0.25">
      <c r="A15" s="11">
        <v>3.75</v>
      </c>
      <c r="B15" s="22">
        <f t="shared" si="9"/>
        <v>0.625</v>
      </c>
      <c r="C15" s="11"/>
      <c r="D15" s="23">
        <v>2898</v>
      </c>
      <c r="E15" s="24">
        <v>0.9</v>
      </c>
      <c r="F15" s="12">
        <f t="shared" si="10"/>
        <v>0.625</v>
      </c>
      <c r="G15" s="33">
        <f t="shared" si="15"/>
        <v>1568</v>
      </c>
      <c r="H15" s="26">
        <f t="shared" si="11"/>
        <v>1330</v>
      </c>
      <c r="I15" s="27">
        <f t="shared" si="0"/>
        <v>665</v>
      </c>
      <c r="J15" s="34">
        <f t="shared" si="1"/>
        <v>0.54106280193236711</v>
      </c>
      <c r="L15" s="11">
        <v>4.3</v>
      </c>
      <c r="M15" s="29">
        <f t="shared" si="12"/>
        <v>0.53749999999999998</v>
      </c>
      <c r="N15" s="11"/>
      <c r="O15" s="37">
        <v>2640</v>
      </c>
      <c r="P15" s="32">
        <v>0.9</v>
      </c>
      <c r="Q15" s="12">
        <f t="shared" si="2"/>
        <v>0.53749999999999998</v>
      </c>
      <c r="R15" s="35">
        <f t="shared" si="13"/>
        <v>1202.65625</v>
      </c>
      <c r="S15" s="31">
        <f t="shared" si="3"/>
        <v>1437.34375</v>
      </c>
      <c r="T15" s="31">
        <f t="shared" si="4"/>
        <v>718.671875</v>
      </c>
      <c r="U15" s="32">
        <f t="shared" si="5"/>
        <v>0.45555160984848486</v>
      </c>
      <c r="W15" s="11">
        <v>4.3</v>
      </c>
      <c r="X15" s="30">
        <v>2237.5</v>
      </c>
      <c r="Y15" s="32">
        <v>0.9</v>
      </c>
      <c r="Z15" s="12">
        <f t="shared" si="6"/>
        <v>0.53749999999999998</v>
      </c>
      <c r="AA15" s="35">
        <f t="shared" si="14"/>
        <v>1202.65625</v>
      </c>
      <c r="AB15" s="31">
        <f t="shared" si="7"/>
        <v>1034.84375</v>
      </c>
      <c r="AC15" s="31">
        <f t="shared" si="8"/>
        <v>517.421875</v>
      </c>
    </row>
    <row r="16" spans="1:32" x14ac:dyDescent="0.25">
      <c r="A16" s="11">
        <v>3.5</v>
      </c>
      <c r="B16" s="22">
        <f t="shared" si="9"/>
        <v>0.58333333333333337</v>
      </c>
      <c r="C16" s="11"/>
      <c r="D16" s="23">
        <v>2898</v>
      </c>
      <c r="E16" s="24">
        <v>0.9</v>
      </c>
      <c r="F16" s="12">
        <f t="shared" si="10"/>
        <v>0.58333333333333337</v>
      </c>
      <c r="G16" s="33">
        <f t="shared" si="15"/>
        <v>1464</v>
      </c>
      <c r="H16" s="26">
        <f t="shared" si="11"/>
        <v>1434</v>
      </c>
      <c r="I16" s="27">
        <f t="shared" si="0"/>
        <v>717</v>
      </c>
      <c r="J16" s="28">
        <f t="shared" si="1"/>
        <v>0.50517598343685299</v>
      </c>
      <c r="L16" s="36">
        <v>4.25</v>
      </c>
      <c r="M16" s="29">
        <f t="shared" si="12"/>
        <v>0.53125</v>
      </c>
      <c r="N16" s="36"/>
      <c r="O16" s="30">
        <v>2640</v>
      </c>
      <c r="P16" s="28">
        <v>0.9</v>
      </c>
      <c r="Q16" s="12">
        <f t="shared" si="2"/>
        <v>0.53125</v>
      </c>
      <c r="R16" s="35">
        <f t="shared" si="13"/>
        <v>1188.671875</v>
      </c>
      <c r="S16" s="31">
        <f t="shared" si="3"/>
        <v>1451.328125</v>
      </c>
      <c r="T16" s="31">
        <f t="shared" si="4"/>
        <v>725.6640625</v>
      </c>
      <c r="U16" s="32">
        <f t="shared" si="5"/>
        <v>0.45025449810606061</v>
      </c>
      <c r="W16" s="36">
        <v>4.25</v>
      </c>
      <c r="X16" s="30">
        <v>2237.5</v>
      </c>
      <c r="Y16" s="28">
        <v>0.9</v>
      </c>
      <c r="Z16" s="12">
        <f t="shared" si="6"/>
        <v>0.53125</v>
      </c>
      <c r="AA16" s="35">
        <f t="shared" si="14"/>
        <v>1188.671875</v>
      </c>
      <c r="AB16" s="31">
        <f t="shared" si="7"/>
        <v>1048.828125</v>
      </c>
      <c r="AC16" s="31">
        <f t="shared" si="8"/>
        <v>524.4140625</v>
      </c>
    </row>
    <row r="17" spans="1:36" x14ac:dyDescent="0.25">
      <c r="A17" s="11">
        <v>3.25</v>
      </c>
      <c r="B17" s="22">
        <f t="shared" si="9"/>
        <v>0.54166666666666663</v>
      </c>
      <c r="C17" s="11"/>
      <c r="D17" s="23">
        <v>2898</v>
      </c>
      <c r="E17" s="24">
        <v>0.9</v>
      </c>
      <c r="F17" s="12">
        <f t="shared" si="10"/>
        <v>0.54166666666666663</v>
      </c>
      <c r="G17" s="33">
        <f t="shared" si="15"/>
        <v>1359</v>
      </c>
      <c r="H17" s="26">
        <f t="shared" si="11"/>
        <v>1539</v>
      </c>
      <c r="I17" s="27">
        <f t="shared" si="0"/>
        <v>769.5</v>
      </c>
      <c r="J17" s="34">
        <f t="shared" si="1"/>
        <v>0.46894409937888198</v>
      </c>
      <c r="L17" s="11">
        <v>4.21</v>
      </c>
      <c r="M17" s="29">
        <f t="shared" si="12"/>
        <v>0.52625</v>
      </c>
      <c r="N17" s="11"/>
      <c r="O17" s="37">
        <v>2640</v>
      </c>
      <c r="P17" s="32">
        <v>0.9</v>
      </c>
      <c r="Q17" s="12">
        <f t="shared" si="2"/>
        <v>0.52625</v>
      </c>
      <c r="R17" s="35">
        <f t="shared" si="13"/>
        <v>1177.484375</v>
      </c>
      <c r="S17" s="31">
        <f t="shared" si="3"/>
        <v>1462.515625</v>
      </c>
      <c r="T17" s="31">
        <f t="shared" si="4"/>
        <v>731.2578125</v>
      </c>
      <c r="U17" s="32">
        <f t="shared" si="5"/>
        <v>0.44601680871212124</v>
      </c>
      <c r="W17" s="11">
        <v>4.21</v>
      </c>
      <c r="X17" s="30">
        <v>2237.5</v>
      </c>
      <c r="Y17" s="32">
        <v>0.9</v>
      </c>
      <c r="Z17" s="12">
        <f t="shared" si="6"/>
        <v>0.52625</v>
      </c>
      <c r="AA17" s="35">
        <f t="shared" si="14"/>
        <v>1177.484375</v>
      </c>
      <c r="AB17" s="31">
        <f t="shared" si="7"/>
        <v>1060.015625</v>
      </c>
      <c r="AC17" s="31">
        <f t="shared" si="8"/>
        <v>530.0078125</v>
      </c>
    </row>
    <row r="18" spans="1:36" x14ac:dyDescent="0.25">
      <c r="A18" s="11">
        <v>3</v>
      </c>
      <c r="B18" s="22">
        <f t="shared" si="9"/>
        <v>0.5</v>
      </c>
      <c r="C18" s="11"/>
      <c r="D18" s="23">
        <v>2898</v>
      </c>
      <c r="E18" s="24">
        <v>0.9</v>
      </c>
      <c r="F18" s="12">
        <f t="shared" si="10"/>
        <v>0.5</v>
      </c>
      <c r="G18" s="33">
        <f t="shared" si="15"/>
        <v>1255</v>
      </c>
      <c r="H18" s="26">
        <f t="shared" si="11"/>
        <v>1643</v>
      </c>
      <c r="I18" s="27">
        <f t="shared" si="0"/>
        <v>821.5</v>
      </c>
      <c r="J18" s="28">
        <f t="shared" si="1"/>
        <v>0.43305728088336781</v>
      </c>
      <c r="L18" s="36">
        <v>4.1900000000000004</v>
      </c>
      <c r="M18" s="29">
        <f t="shared" si="12"/>
        <v>0.52375000000000005</v>
      </c>
      <c r="N18" s="36"/>
      <c r="O18" s="30">
        <v>2640</v>
      </c>
      <c r="P18" s="28">
        <v>0.9</v>
      </c>
      <c r="Q18" s="12">
        <f t="shared" si="2"/>
        <v>0.52375000000000005</v>
      </c>
      <c r="R18" s="35">
        <f t="shared" si="13"/>
        <v>1171.890625</v>
      </c>
      <c r="S18" s="31">
        <f t="shared" si="3"/>
        <v>1468.109375</v>
      </c>
      <c r="T18" s="31">
        <f t="shared" si="4"/>
        <v>734.0546875</v>
      </c>
      <c r="U18" s="32">
        <f t="shared" si="5"/>
        <v>0.44389796401515152</v>
      </c>
      <c r="W18" s="36">
        <v>4.1900000000000004</v>
      </c>
      <c r="X18" s="30">
        <v>2237.5</v>
      </c>
      <c r="Y18" s="28">
        <v>0.9</v>
      </c>
      <c r="Z18" s="12">
        <f t="shared" si="6"/>
        <v>0.52375000000000005</v>
      </c>
      <c r="AA18" s="35">
        <f t="shared" si="14"/>
        <v>1171.890625</v>
      </c>
      <c r="AB18" s="31">
        <f t="shared" si="7"/>
        <v>1065.609375</v>
      </c>
      <c r="AC18" s="31">
        <f t="shared" si="8"/>
        <v>532.8046875</v>
      </c>
    </row>
    <row r="19" spans="1:36" x14ac:dyDescent="0.25">
      <c r="A19" s="11">
        <v>2.75</v>
      </c>
      <c r="B19" s="22">
        <f t="shared" si="9"/>
        <v>0.45833333333333331</v>
      </c>
      <c r="C19" s="11"/>
      <c r="D19" s="23">
        <v>2898</v>
      </c>
      <c r="E19" s="24">
        <v>0.9</v>
      </c>
      <c r="F19" s="12">
        <f t="shared" si="10"/>
        <v>0.45833333333333331</v>
      </c>
      <c r="G19" s="33">
        <f t="shared" si="15"/>
        <v>1150</v>
      </c>
      <c r="H19" s="26">
        <f t="shared" si="11"/>
        <v>1748</v>
      </c>
      <c r="I19" s="27">
        <f t="shared" si="0"/>
        <v>874</v>
      </c>
      <c r="J19" s="34">
        <f t="shared" si="1"/>
        <v>0.3968253968253968</v>
      </c>
      <c r="L19" s="11">
        <v>4</v>
      </c>
      <c r="M19" s="29">
        <f t="shared" si="12"/>
        <v>0.5</v>
      </c>
      <c r="N19" s="11"/>
      <c r="O19" s="37">
        <v>2640</v>
      </c>
      <c r="P19" s="32">
        <v>0.9</v>
      </c>
      <c r="Q19" s="12">
        <f t="shared" si="2"/>
        <v>0.5</v>
      </c>
      <c r="R19" s="35">
        <f t="shared" si="13"/>
        <v>1118.75</v>
      </c>
      <c r="S19" s="31">
        <f t="shared" si="3"/>
        <v>1521.25</v>
      </c>
      <c r="T19" s="31">
        <f t="shared" si="4"/>
        <v>760.625</v>
      </c>
      <c r="U19" s="32">
        <f t="shared" si="5"/>
        <v>0.42376893939393939</v>
      </c>
      <c r="W19" s="11">
        <v>4</v>
      </c>
      <c r="X19" s="30">
        <v>2237.5</v>
      </c>
      <c r="Y19" s="32">
        <v>0.9</v>
      </c>
      <c r="Z19" s="12">
        <f t="shared" si="6"/>
        <v>0.5</v>
      </c>
      <c r="AA19" s="35">
        <f t="shared" si="14"/>
        <v>1118.75</v>
      </c>
      <c r="AB19" s="31">
        <f t="shared" si="7"/>
        <v>1118.75</v>
      </c>
      <c r="AC19" s="31">
        <f t="shared" si="8"/>
        <v>559.375</v>
      </c>
      <c r="AJ19" s="4" t="s">
        <v>16</v>
      </c>
    </row>
    <row r="20" spans="1:36" x14ac:dyDescent="0.25">
      <c r="A20" s="11">
        <v>2.5</v>
      </c>
      <c r="B20" s="22">
        <f t="shared" si="9"/>
        <v>0.41666666666666669</v>
      </c>
      <c r="C20" s="11"/>
      <c r="D20" s="23">
        <v>2898</v>
      </c>
      <c r="E20" s="24">
        <v>0.9</v>
      </c>
      <c r="F20" s="12">
        <f t="shared" si="10"/>
        <v>0.41666666666666669</v>
      </c>
      <c r="G20" s="33">
        <f t="shared" si="15"/>
        <v>1045</v>
      </c>
      <c r="H20" s="26">
        <f t="shared" si="11"/>
        <v>1853</v>
      </c>
      <c r="I20" s="27">
        <f t="shared" si="0"/>
        <v>926.5</v>
      </c>
      <c r="J20" s="28">
        <f t="shared" si="1"/>
        <v>0.36059351276742579</v>
      </c>
      <c r="L20" s="36">
        <v>3.75</v>
      </c>
      <c r="M20" s="29">
        <f t="shared" si="12"/>
        <v>0.46875</v>
      </c>
      <c r="N20" s="36"/>
      <c r="O20" s="30">
        <v>2640</v>
      </c>
      <c r="P20" s="28">
        <v>0.9</v>
      </c>
      <c r="Q20" s="12">
        <f t="shared" si="2"/>
        <v>0.46875</v>
      </c>
      <c r="R20" s="35">
        <f t="shared" si="13"/>
        <v>1048.828125</v>
      </c>
      <c r="S20" s="31">
        <f t="shared" si="3"/>
        <v>1591.171875</v>
      </c>
      <c r="T20" s="31">
        <f t="shared" si="4"/>
        <v>795.5859375</v>
      </c>
      <c r="U20" s="32">
        <f t="shared" si="5"/>
        <v>0.39728338068181818</v>
      </c>
      <c r="W20" s="36">
        <v>3.75</v>
      </c>
      <c r="X20" s="30">
        <v>2237.5</v>
      </c>
      <c r="Y20" s="28">
        <v>0.9</v>
      </c>
      <c r="Z20" s="12">
        <f t="shared" si="6"/>
        <v>0.46875</v>
      </c>
      <c r="AA20" s="35">
        <f t="shared" si="14"/>
        <v>1048.828125</v>
      </c>
      <c r="AB20" s="31">
        <f t="shared" si="7"/>
        <v>1188.671875</v>
      </c>
      <c r="AC20" s="31">
        <f t="shared" si="8"/>
        <v>594.3359375</v>
      </c>
    </row>
    <row r="21" spans="1:36" x14ac:dyDescent="0.25">
      <c r="A21" s="38">
        <v>2.25</v>
      </c>
      <c r="B21" s="22">
        <f t="shared" si="9"/>
        <v>0.375</v>
      </c>
      <c r="C21" s="11"/>
      <c r="D21" s="23">
        <v>2898</v>
      </c>
      <c r="E21" s="24">
        <v>0.9</v>
      </c>
      <c r="F21" s="12">
        <f t="shared" si="10"/>
        <v>0.375</v>
      </c>
      <c r="G21" s="33">
        <f t="shared" si="15"/>
        <v>941</v>
      </c>
      <c r="H21" s="26">
        <f t="shared" si="11"/>
        <v>1957</v>
      </c>
      <c r="I21" s="27">
        <f t="shared" si="0"/>
        <v>978.5</v>
      </c>
      <c r="J21" s="34">
        <f t="shared" si="1"/>
        <v>0.32470669427191168</v>
      </c>
      <c r="L21" s="11">
        <v>3.5</v>
      </c>
      <c r="M21" s="29">
        <f t="shared" si="12"/>
        <v>0.4375</v>
      </c>
      <c r="N21" s="11"/>
      <c r="O21" s="37">
        <v>2640</v>
      </c>
      <c r="P21" s="32">
        <v>0.9</v>
      </c>
      <c r="Q21" s="12">
        <f t="shared" si="2"/>
        <v>0.4375</v>
      </c>
      <c r="R21" s="35">
        <f t="shared" si="13"/>
        <v>978.90625</v>
      </c>
      <c r="S21" s="31">
        <f t="shared" si="3"/>
        <v>1661.09375</v>
      </c>
      <c r="T21" s="31">
        <f t="shared" si="4"/>
        <v>830.546875</v>
      </c>
      <c r="U21" s="32">
        <f t="shared" si="5"/>
        <v>0.37079782196969696</v>
      </c>
      <c r="W21" s="11">
        <v>3.5</v>
      </c>
      <c r="X21" s="30">
        <v>2237.5</v>
      </c>
      <c r="Y21" s="32">
        <v>0.9</v>
      </c>
      <c r="Z21" s="12">
        <f t="shared" si="6"/>
        <v>0.4375</v>
      </c>
      <c r="AA21" s="35">
        <f t="shared" si="14"/>
        <v>978.90625</v>
      </c>
      <c r="AB21" s="31">
        <f t="shared" si="7"/>
        <v>1258.59375</v>
      </c>
      <c r="AC21" s="31">
        <f t="shared" si="8"/>
        <v>629.296875</v>
      </c>
    </row>
    <row r="22" spans="1:36" x14ac:dyDescent="0.25">
      <c r="A22" s="11">
        <v>2</v>
      </c>
      <c r="B22" s="22">
        <f t="shared" si="9"/>
        <v>0.33333333333333331</v>
      </c>
      <c r="C22" s="11"/>
      <c r="D22" s="23">
        <v>2898</v>
      </c>
      <c r="E22" s="24">
        <v>0.9</v>
      </c>
      <c r="F22" s="12">
        <f t="shared" si="10"/>
        <v>0.33333333333333331</v>
      </c>
      <c r="G22" s="33">
        <f t="shared" si="15"/>
        <v>836</v>
      </c>
      <c r="H22" s="26">
        <f t="shared" si="11"/>
        <v>2062</v>
      </c>
      <c r="I22" s="27">
        <f t="shared" si="0"/>
        <v>1031</v>
      </c>
      <c r="J22" s="28">
        <f t="shared" si="1"/>
        <v>0.28847481021394067</v>
      </c>
      <c r="L22" s="36">
        <v>3.25</v>
      </c>
      <c r="M22" s="29">
        <f t="shared" si="12"/>
        <v>0.40625</v>
      </c>
      <c r="N22" s="36"/>
      <c r="O22" s="30">
        <v>2640</v>
      </c>
      <c r="P22" s="28">
        <v>0.9</v>
      </c>
      <c r="Q22" s="12">
        <f t="shared" si="2"/>
        <v>0.40625</v>
      </c>
      <c r="R22" s="35">
        <f t="shared" si="13"/>
        <v>908.984375</v>
      </c>
      <c r="S22" s="31">
        <f t="shared" si="3"/>
        <v>1731.015625</v>
      </c>
      <c r="T22" s="31">
        <f t="shared" si="4"/>
        <v>865.5078125</v>
      </c>
      <c r="U22" s="32">
        <f t="shared" si="5"/>
        <v>0.34431226325757575</v>
      </c>
      <c r="W22" s="36">
        <v>3.25</v>
      </c>
      <c r="X22" s="30">
        <v>2237.5</v>
      </c>
      <c r="Y22" s="28">
        <v>0.9</v>
      </c>
      <c r="Z22" s="12">
        <f t="shared" si="6"/>
        <v>0.40625</v>
      </c>
      <c r="AA22" s="35">
        <f t="shared" si="14"/>
        <v>908.984375</v>
      </c>
      <c r="AB22" s="31">
        <f t="shared" si="7"/>
        <v>1328.515625</v>
      </c>
      <c r="AC22" s="31">
        <f t="shared" si="8"/>
        <v>664.2578125</v>
      </c>
    </row>
    <row r="23" spans="1:36" x14ac:dyDescent="0.25">
      <c r="A23" s="11">
        <v>1.75</v>
      </c>
      <c r="B23" s="22">
        <f t="shared" si="9"/>
        <v>0.29166666666666669</v>
      </c>
      <c r="C23" s="11"/>
      <c r="D23" s="23">
        <v>2898</v>
      </c>
      <c r="E23" s="24">
        <v>0.9</v>
      </c>
      <c r="F23" s="12">
        <f t="shared" si="10"/>
        <v>0.29166666666666669</v>
      </c>
      <c r="G23" s="33">
        <f t="shared" si="15"/>
        <v>732</v>
      </c>
      <c r="H23" s="26">
        <f t="shared" si="11"/>
        <v>2166</v>
      </c>
      <c r="I23" s="27">
        <f t="shared" si="0"/>
        <v>1083</v>
      </c>
      <c r="J23" s="34">
        <f t="shared" si="1"/>
        <v>0.2525879917184265</v>
      </c>
      <c r="L23" s="11">
        <v>3</v>
      </c>
      <c r="M23" s="29">
        <f t="shared" si="12"/>
        <v>0.375</v>
      </c>
      <c r="N23" s="11"/>
      <c r="O23" s="37">
        <v>2640</v>
      </c>
      <c r="P23" s="32">
        <v>0.9</v>
      </c>
      <c r="Q23" s="12">
        <f t="shared" si="2"/>
        <v>0.375</v>
      </c>
      <c r="R23" s="35">
        <f t="shared" si="13"/>
        <v>839.0625</v>
      </c>
      <c r="S23" s="31">
        <f t="shared" si="3"/>
        <v>1800.9375</v>
      </c>
      <c r="T23" s="31">
        <f t="shared" si="4"/>
        <v>900.46875</v>
      </c>
      <c r="U23" s="32">
        <f t="shared" si="5"/>
        <v>0.31782670454545453</v>
      </c>
      <c r="W23" s="11">
        <v>3</v>
      </c>
      <c r="X23" s="30">
        <v>2237.5</v>
      </c>
      <c r="Y23" s="32">
        <v>0.9</v>
      </c>
      <c r="Z23" s="12">
        <f t="shared" si="6"/>
        <v>0.375</v>
      </c>
      <c r="AA23" s="35">
        <f t="shared" si="14"/>
        <v>839.0625</v>
      </c>
      <c r="AB23" s="31">
        <f t="shared" si="7"/>
        <v>1398.4375</v>
      </c>
      <c r="AC23" s="31">
        <f t="shared" si="8"/>
        <v>699.21875</v>
      </c>
    </row>
    <row r="24" spans="1:36" x14ac:dyDescent="0.25">
      <c r="A24" s="11">
        <v>1.5</v>
      </c>
      <c r="B24" s="22">
        <f t="shared" si="9"/>
        <v>0.25</v>
      </c>
      <c r="C24" s="11"/>
      <c r="D24" s="23">
        <v>2898</v>
      </c>
      <c r="E24" s="24">
        <v>0.9</v>
      </c>
      <c r="F24" s="12">
        <f t="shared" si="10"/>
        <v>0.25</v>
      </c>
      <c r="G24" s="33">
        <f t="shared" si="15"/>
        <v>627</v>
      </c>
      <c r="H24" s="26">
        <f t="shared" si="11"/>
        <v>2271</v>
      </c>
      <c r="I24" s="27">
        <f t="shared" si="0"/>
        <v>1135.5</v>
      </c>
      <c r="J24" s="28">
        <f t="shared" si="1"/>
        <v>0.21635610766045549</v>
      </c>
      <c r="L24" s="39">
        <v>2.4</v>
      </c>
      <c r="M24" s="29">
        <f t="shared" si="12"/>
        <v>0.3</v>
      </c>
      <c r="N24" s="39"/>
      <c r="O24" s="40">
        <v>2640</v>
      </c>
      <c r="P24" s="41">
        <v>0.9</v>
      </c>
      <c r="Q24" s="12">
        <f t="shared" si="2"/>
        <v>0.3</v>
      </c>
      <c r="R24" s="35">
        <f t="shared" si="13"/>
        <v>671.25</v>
      </c>
      <c r="S24" s="31">
        <f t="shared" si="3"/>
        <v>1968.75</v>
      </c>
      <c r="T24" s="31">
        <f t="shared" si="4"/>
        <v>984.375</v>
      </c>
      <c r="U24" s="32">
        <f t="shared" si="5"/>
        <v>0.25426136363636365</v>
      </c>
      <c r="W24" s="11">
        <v>2.4</v>
      </c>
      <c r="X24" s="30">
        <v>2237.5</v>
      </c>
      <c r="Y24" s="32">
        <v>0.9</v>
      </c>
      <c r="Z24" s="12">
        <f t="shared" si="6"/>
        <v>0.3</v>
      </c>
      <c r="AA24" s="35">
        <f t="shared" si="14"/>
        <v>671.25</v>
      </c>
      <c r="AB24" s="31">
        <f t="shared" si="7"/>
        <v>1566.25</v>
      </c>
      <c r="AC24" s="31">
        <f t="shared" si="8"/>
        <v>783.125</v>
      </c>
    </row>
    <row r="25" spans="1:36" x14ac:dyDescent="0.25">
      <c r="A25" s="11">
        <v>1.2</v>
      </c>
      <c r="B25" s="22">
        <f t="shared" si="9"/>
        <v>0.19999999999999998</v>
      </c>
      <c r="C25" s="11"/>
      <c r="D25" s="23">
        <v>2898</v>
      </c>
      <c r="E25" s="24">
        <v>0.9</v>
      </c>
      <c r="F25" s="12">
        <f t="shared" si="10"/>
        <v>0.19999999999999998</v>
      </c>
      <c r="G25" s="33">
        <f t="shared" si="15"/>
        <v>502</v>
      </c>
      <c r="H25" s="26">
        <f t="shared" si="11"/>
        <v>2396</v>
      </c>
      <c r="I25" s="27">
        <f t="shared" si="0"/>
        <v>1198</v>
      </c>
      <c r="J25" s="28"/>
      <c r="L25" s="39"/>
      <c r="M25" s="29"/>
      <c r="N25" s="39"/>
      <c r="O25" s="40"/>
      <c r="P25" s="41"/>
      <c r="Q25" s="12"/>
      <c r="R25" s="35"/>
      <c r="S25" s="31"/>
      <c r="T25" s="31"/>
      <c r="U25" s="32"/>
      <c r="W25" s="11"/>
      <c r="X25" s="30"/>
      <c r="Y25" s="32"/>
      <c r="Z25" s="12"/>
      <c r="AA25" s="35"/>
      <c r="AB25" s="31"/>
      <c r="AC25" s="31"/>
    </row>
    <row r="26" spans="1:36" ht="6.75" customHeight="1" x14ac:dyDescent="0.25">
      <c r="B26" s="11"/>
      <c r="C26" s="11"/>
      <c r="D26" s="37"/>
      <c r="E26" s="32"/>
      <c r="F26" s="12"/>
      <c r="G26" s="35"/>
      <c r="H26" s="35"/>
      <c r="I26" s="35"/>
      <c r="L26" s="11" t="s">
        <v>6</v>
      </c>
      <c r="M26" s="11"/>
      <c r="N26" s="11"/>
      <c r="O26" s="37"/>
      <c r="P26" s="32"/>
      <c r="Q26" s="12"/>
      <c r="R26" s="35"/>
      <c r="S26" s="35"/>
      <c r="T26" s="13"/>
      <c r="W26" s="3" t="s">
        <v>7</v>
      </c>
    </row>
    <row r="27" spans="1:36" ht="15.75" x14ac:dyDescent="0.25">
      <c r="A27" s="10" t="s">
        <v>17</v>
      </c>
      <c r="B27" s="10"/>
      <c r="C27" s="10"/>
      <c r="G27" s="17"/>
      <c r="H27" s="17"/>
      <c r="I27" s="17"/>
      <c r="L27" s="10" t="s">
        <v>17</v>
      </c>
      <c r="M27" s="10"/>
      <c r="N27" s="10"/>
      <c r="R27" s="17"/>
      <c r="S27" s="17"/>
      <c r="T27" s="13"/>
      <c r="W27" s="10" t="s">
        <v>17</v>
      </c>
      <c r="AA27" s="17"/>
      <c r="AB27" s="17"/>
      <c r="AC27" s="13"/>
    </row>
    <row r="28" spans="1:36" ht="30" x14ac:dyDescent="0.25">
      <c r="A28" s="1" t="s">
        <v>9</v>
      </c>
      <c r="B28" s="1">
        <v>6</v>
      </c>
      <c r="C28" s="1"/>
      <c r="D28" s="1" t="s">
        <v>10</v>
      </c>
      <c r="E28" s="1" t="s">
        <v>11</v>
      </c>
      <c r="F28" s="18" t="s">
        <v>12</v>
      </c>
      <c r="G28" s="1" t="s">
        <v>11</v>
      </c>
      <c r="H28" s="19" t="s">
        <v>13</v>
      </c>
      <c r="I28" s="20" t="s">
        <v>14</v>
      </c>
      <c r="L28" s="1" t="s">
        <v>9</v>
      </c>
      <c r="M28" s="1"/>
      <c r="N28" s="1"/>
      <c r="O28" s="1" t="s">
        <v>10</v>
      </c>
      <c r="P28" s="1" t="s">
        <v>11</v>
      </c>
      <c r="Q28" s="1" t="s">
        <v>12</v>
      </c>
      <c r="R28" s="1" t="s">
        <v>11</v>
      </c>
      <c r="S28" s="21" t="s">
        <v>13</v>
      </c>
      <c r="T28" s="21" t="s">
        <v>15</v>
      </c>
      <c r="W28" s="1" t="s">
        <v>9</v>
      </c>
      <c r="X28" s="1" t="s">
        <v>10</v>
      </c>
      <c r="Y28" s="1" t="s">
        <v>11</v>
      </c>
      <c r="Z28" s="1" t="s">
        <v>12</v>
      </c>
      <c r="AA28" s="1" t="s">
        <v>11</v>
      </c>
      <c r="AB28" s="21" t="s">
        <v>13</v>
      </c>
      <c r="AC28" s="21" t="s">
        <v>15</v>
      </c>
    </row>
    <row r="29" spans="1:36" x14ac:dyDescent="0.25">
      <c r="A29" s="11">
        <v>6</v>
      </c>
      <c r="B29" s="22">
        <f>A29/$B$28</f>
        <v>1</v>
      </c>
      <c r="D29" s="23">
        <v>1172</v>
      </c>
      <c r="E29" s="24">
        <v>1</v>
      </c>
      <c r="F29" s="12">
        <v>1</v>
      </c>
      <c r="G29" s="33">
        <f>D29*E29*F29</f>
        <v>1172</v>
      </c>
      <c r="H29" s="26">
        <f>D29-G29</f>
        <v>0</v>
      </c>
      <c r="I29" s="42">
        <v>0</v>
      </c>
      <c r="L29" s="3">
        <v>8</v>
      </c>
      <c r="O29" s="30">
        <v>1068</v>
      </c>
      <c r="P29" s="28">
        <v>1</v>
      </c>
      <c r="Q29" s="43">
        <f t="shared" ref="Q29:Q47" si="16">L29/$L$29</f>
        <v>1</v>
      </c>
      <c r="R29" s="35">
        <f>O29</f>
        <v>1068</v>
      </c>
      <c r="S29" s="31">
        <f t="shared" ref="S29:S47" si="17">O29-R29</f>
        <v>0</v>
      </c>
      <c r="T29" s="31">
        <f t="shared" ref="T29:T47" si="18">S29/2</f>
        <v>0</v>
      </c>
      <c r="W29" s="3">
        <v>8</v>
      </c>
      <c r="X29" s="30">
        <v>905</v>
      </c>
      <c r="Y29" s="28">
        <v>1</v>
      </c>
      <c r="Z29" s="43">
        <f>W29/$L$29</f>
        <v>1</v>
      </c>
      <c r="AA29" s="35">
        <f>X29</f>
        <v>905</v>
      </c>
      <c r="AB29" s="31">
        <f t="shared" ref="AB29:AB47" si="19">X29-AA29</f>
        <v>0</v>
      </c>
      <c r="AC29" s="31">
        <f t="shared" ref="AC29:AC47" si="20">AB29/2</f>
        <v>0</v>
      </c>
    </row>
    <row r="30" spans="1:36" x14ac:dyDescent="0.25">
      <c r="A30" s="11">
        <v>5.75</v>
      </c>
      <c r="B30" s="22">
        <f t="shared" ref="B30:B48" si="21">A30/$B$28</f>
        <v>0.95833333333333337</v>
      </c>
      <c r="D30" s="23">
        <v>1172</v>
      </c>
      <c r="E30" s="24">
        <v>1</v>
      </c>
      <c r="F30" s="12">
        <f t="shared" ref="F30:F48" si="22">A30/$A$29</f>
        <v>0.95833333333333337</v>
      </c>
      <c r="G30" s="33">
        <f>D30*E30*F30</f>
        <v>1123.1666666666667</v>
      </c>
      <c r="H30" s="26">
        <f t="shared" ref="H30:H48" si="23">D30-G30</f>
        <v>48.833333333333258</v>
      </c>
      <c r="I30" s="42">
        <v>24.5</v>
      </c>
      <c r="L30" s="3">
        <v>7</v>
      </c>
      <c r="O30" s="30">
        <v>1068</v>
      </c>
      <c r="P30" s="28">
        <v>1</v>
      </c>
      <c r="Q30" s="43">
        <f t="shared" si="16"/>
        <v>0.875</v>
      </c>
      <c r="R30" s="35">
        <f t="shared" ref="R30:R47" si="24">$R$29*Q30</f>
        <v>934.5</v>
      </c>
      <c r="S30" s="31">
        <f t="shared" si="17"/>
        <v>133.5</v>
      </c>
      <c r="T30" s="31">
        <f t="shared" si="18"/>
        <v>66.75</v>
      </c>
      <c r="W30" s="3">
        <v>7</v>
      </c>
      <c r="X30" s="30">
        <v>905</v>
      </c>
      <c r="Y30" s="28">
        <v>1</v>
      </c>
      <c r="Z30" s="43">
        <f t="shared" ref="Z30:Z47" si="25">W30/$W$29</f>
        <v>0.875</v>
      </c>
      <c r="AA30" s="35">
        <f t="shared" ref="AA30:AA47" si="26">$AA$29*Z30</f>
        <v>791.875</v>
      </c>
      <c r="AB30" s="31">
        <f t="shared" si="19"/>
        <v>113.125</v>
      </c>
      <c r="AC30" s="31">
        <f t="shared" si="20"/>
        <v>56.5625</v>
      </c>
    </row>
    <row r="31" spans="1:36" x14ac:dyDescent="0.25">
      <c r="A31" s="11">
        <v>5.5</v>
      </c>
      <c r="B31" s="22">
        <f t="shared" si="21"/>
        <v>0.91666666666666663</v>
      </c>
      <c r="C31" s="11"/>
      <c r="D31" s="23">
        <v>1172</v>
      </c>
      <c r="E31" s="24">
        <v>1</v>
      </c>
      <c r="F31" s="12">
        <f t="shared" si="22"/>
        <v>0.91666666666666663</v>
      </c>
      <c r="G31" s="33">
        <f t="shared" ref="G31:G48" si="27">D31*E31*F31</f>
        <v>1074.3333333333333</v>
      </c>
      <c r="H31" s="26">
        <f t="shared" si="23"/>
        <v>97.666666666666742</v>
      </c>
      <c r="I31" s="42">
        <v>49</v>
      </c>
      <c r="L31" s="36">
        <v>6</v>
      </c>
      <c r="M31" s="36"/>
      <c r="N31" s="36"/>
      <c r="O31" s="30">
        <v>1068</v>
      </c>
      <c r="P31" s="28">
        <v>1</v>
      </c>
      <c r="Q31" s="43">
        <f t="shared" si="16"/>
        <v>0.75</v>
      </c>
      <c r="R31" s="35">
        <f t="shared" si="24"/>
        <v>801</v>
      </c>
      <c r="S31" s="31">
        <f t="shared" si="17"/>
        <v>267</v>
      </c>
      <c r="T31" s="31">
        <f t="shared" si="18"/>
        <v>133.5</v>
      </c>
      <c r="W31" s="36">
        <v>6</v>
      </c>
      <c r="X31" s="30">
        <v>905</v>
      </c>
      <c r="Y31" s="28">
        <v>1</v>
      </c>
      <c r="Z31" s="43">
        <f t="shared" si="25"/>
        <v>0.75</v>
      </c>
      <c r="AA31" s="35">
        <f t="shared" si="26"/>
        <v>678.75</v>
      </c>
      <c r="AB31" s="31">
        <f t="shared" si="19"/>
        <v>226.25</v>
      </c>
      <c r="AC31" s="31">
        <f t="shared" si="20"/>
        <v>113.125</v>
      </c>
    </row>
    <row r="32" spans="1:36" x14ac:dyDescent="0.25">
      <c r="A32" s="11">
        <v>5.25</v>
      </c>
      <c r="B32" s="22">
        <f t="shared" si="21"/>
        <v>0.875</v>
      </c>
      <c r="C32" s="11"/>
      <c r="D32" s="23">
        <v>1172</v>
      </c>
      <c r="E32" s="24">
        <v>1</v>
      </c>
      <c r="F32" s="12">
        <f t="shared" si="22"/>
        <v>0.875</v>
      </c>
      <c r="G32" s="33">
        <f t="shared" si="27"/>
        <v>1025.5</v>
      </c>
      <c r="H32" s="26">
        <f t="shared" si="23"/>
        <v>146.5</v>
      </c>
      <c r="I32" s="42">
        <v>73.5</v>
      </c>
      <c r="L32" s="11">
        <v>5.75</v>
      </c>
      <c r="M32" s="11"/>
      <c r="N32" s="11"/>
      <c r="O32" s="37">
        <v>1068</v>
      </c>
      <c r="P32" s="32">
        <v>1</v>
      </c>
      <c r="Q32" s="43">
        <f t="shared" si="16"/>
        <v>0.71875</v>
      </c>
      <c r="R32" s="35">
        <f t="shared" si="24"/>
        <v>767.625</v>
      </c>
      <c r="S32" s="44">
        <f t="shared" si="17"/>
        <v>300.375</v>
      </c>
      <c r="T32" s="44">
        <f t="shared" si="18"/>
        <v>150.1875</v>
      </c>
      <c r="W32" s="11">
        <v>5.75</v>
      </c>
      <c r="X32" s="30">
        <v>905</v>
      </c>
      <c r="Y32" s="32">
        <v>1</v>
      </c>
      <c r="Z32" s="43">
        <f t="shared" si="25"/>
        <v>0.71875</v>
      </c>
      <c r="AA32" s="35">
        <f t="shared" si="26"/>
        <v>650.46875</v>
      </c>
      <c r="AB32" s="44">
        <f t="shared" si="19"/>
        <v>254.53125</v>
      </c>
      <c r="AC32" s="44">
        <f t="shared" si="20"/>
        <v>127.265625</v>
      </c>
    </row>
    <row r="33" spans="1:29" x14ac:dyDescent="0.25">
      <c r="A33" s="11">
        <v>5</v>
      </c>
      <c r="B33" s="22">
        <f t="shared" si="21"/>
        <v>0.83333333333333337</v>
      </c>
      <c r="C33" s="11"/>
      <c r="D33" s="23">
        <v>1172</v>
      </c>
      <c r="E33" s="24">
        <v>1</v>
      </c>
      <c r="F33" s="12">
        <f t="shared" si="22"/>
        <v>0.83333333333333337</v>
      </c>
      <c r="G33" s="33">
        <f t="shared" si="27"/>
        <v>976.66666666666674</v>
      </c>
      <c r="H33" s="26">
        <f t="shared" si="23"/>
        <v>195.33333333333326</v>
      </c>
      <c r="I33" s="42">
        <v>97.5</v>
      </c>
      <c r="L33" s="36">
        <v>5.5</v>
      </c>
      <c r="M33" s="36"/>
      <c r="N33" s="36"/>
      <c r="O33" s="30">
        <v>1068</v>
      </c>
      <c r="P33" s="28">
        <v>1</v>
      </c>
      <c r="Q33" s="43">
        <f t="shared" si="16"/>
        <v>0.6875</v>
      </c>
      <c r="R33" s="35">
        <f t="shared" si="24"/>
        <v>734.25</v>
      </c>
      <c r="S33" s="31">
        <f t="shared" si="17"/>
        <v>333.75</v>
      </c>
      <c r="T33" s="31">
        <f t="shared" si="18"/>
        <v>166.875</v>
      </c>
      <c r="W33" s="36">
        <v>5.5</v>
      </c>
      <c r="X33" s="30">
        <v>905</v>
      </c>
      <c r="Y33" s="28">
        <v>1</v>
      </c>
      <c r="Z33" s="43">
        <f t="shared" si="25"/>
        <v>0.6875</v>
      </c>
      <c r="AA33" s="35">
        <f t="shared" si="26"/>
        <v>622.1875</v>
      </c>
      <c r="AB33" s="31">
        <f t="shared" si="19"/>
        <v>282.8125</v>
      </c>
      <c r="AC33" s="31">
        <f t="shared" si="20"/>
        <v>141.40625</v>
      </c>
    </row>
    <row r="34" spans="1:29" x14ac:dyDescent="0.25">
      <c r="A34" s="11">
        <v>4.75</v>
      </c>
      <c r="B34" s="22">
        <f t="shared" si="21"/>
        <v>0.79166666666666663</v>
      </c>
      <c r="C34" s="11"/>
      <c r="D34" s="23">
        <v>1172</v>
      </c>
      <c r="E34" s="24">
        <v>1</v>
      </c>
      <c r="F34" s="12">
        <f t="shared" si="22"/>
        <v>0.79166666666666663</v>
      </c>
      <c r="G34" s="33">
        <f t="shared" si="27"/>
        <v>927.83333333333326</v>
      </c>
      <c r="H34" s="26">
        <f t="shared" si="23"/>
        <v>244.16666666666674</v>
      </c>
      <c r="I34" s="42">
        <v>105.5</v>
      </c>
      <c r="L34" s="11">
        <v>5.25</v>
      </c>
      <c r="M34" s="11"/>
      <c r="N34" s="11"/>
      <c r="O34" s="37">
        <v>1068</v>
      </c>
      <c r="P34" s="32">
        <v>1</v>
      </c>
      <c r="Q34" s="43">
        <f t="shared" si="16"/>
        <v>0.65625</v>
      </c>
      <c r="R34" s="35">
        <f t="shared" si="24"/>
        <v>700.875</v>
      </c>
      <c r="S34" s="44">
        <f t="shared" si="17"/>
        <v>367.125</v>
      </c>
      <c r="T34" s="44">
        <f t="shared" si="18"/>
        <v>183.5625</v>
      </c>
      <c r="W34" s="11">
        <v>5.25</v>
      </c>
      <c r="X34" s="30">
        <v>905</v>
      </c>
      <c r="Y34" s="32">
        <v>1</v>
      </c>
      <c r="Z34" s="43">
        <f t="shared" si="25"/>
        <v>0.65625</v>
      </c>
      <c r="AA34" s="35">
        <f t="shared" si="26"/>
        <v>593.90625</v>
      </c>
      <c r="AB34" s="44">
        <f t="shared" si="19"/>
        <v>311.09375</v>
      </c>
      <c r="AC34" s="44">
        <f t="shared" si="20"/>
        <v>155.546875</v>
      </c>
    </row>
    <row r="35" spans="1:29" x14ac:dyDescent="0.25">
      <c r="A35" s="11">
        <v>4.5</v>
      </c>
      <c r="B35" s="22">
        <f t="shared" si="21"/>
        <v>0.75</v>
      </c>
      <c r="C35" s="11"/>
      <c r="D35" s="23">
        <v>1172</v>
      </c>
      <c r="E35" s="24">
        <v>1</v>
      </c>
      <c r="F35" s="12">
        <f t="shared" si="22"/>
        <v>0.75</v>
      </c>
      <c r="G35" s="33">
        <f t="shared" si="27"/>
        <v>879</v>
      </c>
      <c r="H35" s="26">
        <f t="shared" si="23"/>
        <v>293</v>
      </c>
      <c r="I35" s="42">
        <v>146.5</v>
      </c>
      <c r="L35" s="36">
        <v>5</v>
      </c>
      <c r="M35" s="36"/>
      <c r="N35" s="36"/>
      <c r="O35" s="30">
        <v>1068</v>
      </c>
      <c r="P35" s="28">
        <v>1</v>
      </c>
      <c r="Q35" s="43">
        <f t="shared" si="16"/>
        <v>0.625</v>
      </c>
      <c r="R35" s="35">
        <f t="shared" si="24"/>
        <v>667.5</v>
      </c>
      <c r="S35" s="31">
        <f t="shared" si="17"/>
        <v>400.5</v>
      </c>
      <c r="T35" s="31">
        <f t="shared" si="18"/>
        <v>200.25</v>
      </c>
      <c r="W35" s="36">
        <v>5</v>
      </c>
      <c r="X35" s="30">
        <v>905</v>
      </c>
      <c r="Y35" s="28">
        <v>1</v>
      </c>
      <c r="Z35" s="43">
        <f t="shared" si="25"/>
        <v>0.625</v>
      </c>
      <c r="AA35" s="35">
        <f t="shared" si="26"/>
        <v>565.625</v>
      </c>
      <c r="AB35" s="31">
        <f t="shared" si="19"/>
        <v>339.375</v>
      </c>
      <c r="AC35" s="31">
        <f t="shared" si="20"/>
        <v>169.6875</v>
      </c>
    </row>
    <row r="36" spans="1:29" x14ac:dyDescent="0.25">
      <c r="A36" s="11">
        <v>4.25</v>
      </c>
      <c r="B36" s="22">
        <f t="shared" si="21"/>
        <v>0.70833333333333337</v>
      </c>
      <c r="C36" s="11"/>
      <c r="D36" s="23">
        <v>1172</v>
      </c>
      <c r="E36" s="24">
        <v>1</v>
      </c>
      <c r="F36" s="12">
        <f t="shared" si="22"/>
        <v>0.70833333333333337</v>
      </c>
      <c r="G36" s="33">
        <f t="shared" si="27"/>
        <v>830.16666666666674</v>
      </c>
      <c r="H36" s="26">
        <f t="shared" si="23"/>
        <v>341.83333333333326</v>
      </c>
      <c r="I36" s="42">
        <v>171</v>
      </c>
      <c r="L36" s="11">
        <v>4.75</v>
      </c>
      <c r="M36" s="11"/>
      <c r="N36" s="11"/>
      <c r="O36" s="23">
        <v>1069</v>
      </c>
      <c r="P36" s="24">
        <v>1</v>
      </c>
      <c r="Q36" s="43">
        <f t="shared" si="16"/>
        <v>0.59375</v>
      </c>
      <c r="R36" s="35">
        <f t="shared" si="24"/>
        <v>634.125</v>
      </c>
      <c r="S36" s="35">
        <f t="shared" si="17"/>
        <v>434.875</v>
      </c>
      <c r="T36" s="35">
        <f t="shared" si="18"/>
        <v>217.4375</v>
      </c>
      <c r="W36" s="11">
        <v>4.75</v>
      </c>
      <c r="X36" s="30">
        <v>905</v>
      </c>
      <c r="Y36" s="24">
        <v>1</v>
      </c>
      <c r="Z36" s="43">
        <f t="shared" si="25"/>
        <v>0.59375</v>
      </c>
      <c r="AA36" s="35">
        <f t="shared" si="26"/>
        <v>537.34375</v>
      </c>
      <c r="AB36" s="35">
        <f t="shared" si="19"/>
        <v>367.65625</v>
      </c>
      <c r="AC36" s="35">
        <f t="shared" si="20"/>
        <v>183.828125</v>
      </c>
    </row>
    <row r="37" spans="1:29" x14ac:dyDescent="0.25">
      <c r="A37" s="11">
        <v>4</v>
      </c>
      <c r="B37" s="22">
        <f t="shared" si="21"/>
        <v>0.66666666666666663</v>
      </c>
      <c r="C37" s="11"/>
      <c r="D37" s="23">
        <v>1172</v>
      </c>
      <c r="E37" s="24">
        <v>1</v>
      </c>
      <c r="F37" s="12">
        <f t="shared" si="22"/>
        <v>0.66666666666666663</v>
      </c>
      <c r="G37" s="33">
        <f t="shared" si="27"/>
        <v>781.33333333333326</v>
      </c>
      <c r="H37" s="26">
        <f t="shared" si="23"/>
        <v>390.66666666666674</v>
      </c>
      <c r="I37" s="42">
        <v>195.5</v>
      </c>
      <c r="L37" s="11">
        <v>4.5</v>
      </c>
      <c r="M37" s="11"/>
      <c r="N37" s="11"/>
      <c r="O37" s="37">
        <v>1068</v>
      </c>
      <c r="P37" s="32">
        <v>1</v>
      </c>
      <c r="Q37" s="43">
        <f t="shared" si="16"/>
        <v>0.5625</v>
      </c>
      <c r="R37" s="35">
        <f t="shared" si="24"/>
        <v>600.75</v>
      </c>
      <c r="S37" s="44">
        <f t="shared" si="17"/>
        <v>467.25</v>
      </c>
      <c r="T37" s="44">
        <f t="shared" si="18"/>
        <v>233.625</v>
      </c>
      <c r="W37" s="11">
        <v>4.5</v>
      </c>
      <c r="X37" s="30">
        <v>905</v>
      </c>
      <c r="Y37" s="32">
        <v>1</v>
      </c>
      <c r="Z37" s="43">
        <f t="shared" si="25"/>
        <v>0.5625</v>
      </c>
      <c r="AA37" s="35">
        <f t="shared" si="26"/>
        <v>509.0625</v>
      </c>
      <c r="AB37" s="44">
        <f t="shared" si="19"/>
        <v>395.9375</v>
      </c>
      <c r="AC37" s="44">
        <f t="shared" si="20"/>
        <v>197.96875</v>
      </c>
    </row>
    <row r="38" spans="1:29" x14ac:dyDescent="0.25">
      <c r="A38" s="11">
        <v>3.75</v>
      </c>
      <c r="B38" s="22">
        <f t="shared" si="21"/>
        <v>0.625</v>
      </c>
      <c r="C38" s="11"/>
      <c r="D38" s="23">
        <v>1172</v>
      </c>
      <c r="E38" s="24">
        <v>1</v>
      </c>
      <c r="F38" s="12">
        <f t="shared" si="22"/>
        <v>0.625</v>
      </c>
      <c r="G38" s="33">
        <f t="shared" si="27"/>
        <v>732.5</v>
      </c>
      <c r="H38" s="26">
        <f t="shared" si="23"/>
        <v>439.5</v>
      </c>
      <c r="I38" s="42">
        <v>220</v>
      </c>
      <c r="L38" s="36">
        <v>4.3</v>
      </c>
      <c r="M38" s="36"/>
      <c r="N38" s="36"/>
      <c r="O38" s="30">
        <v>1068</v>
      </c>
      <c r="P38" s="28">
        <v>1</v>
      </c>
      <c r="Q38" s="43">
        <f t="shared" si="16"/>
        <v>0.53749999999999998</v>
      </c>
      <c r="R38" s="35">
        <f t="shared" si="24"/>
        <v>574.04999999999995</v>
      </c>
      <c r="S38" s="31">
        <f t="shared" si="17"/>
        <v>493.95000000000005</v>
      </c>
      <c r="T38" s="31">
        <f t="shared" si="18"/>
        <v>246.97500000000002</v>
      </c>
      <c r="W38" s="36">
        <v>4.3</v>
      </c>
      <c r="X38" s="30">
        <v>905</v>
      </c>
      <c r="Y38" s="28">
        <v>1</v>
      </c>
      <c r="Z38" s="43">
        <f t="shared" si="25"/>
        <v>0.53749999999999998</v>
      </c>
      <c r="AA38" s="35">
        <f t="shared" si="26"/>
        <v>486.4375</v>
      </c>
      <c r="AB38" s="31">
        <f t="shared" si="19"/>
        <v>418.5625</v>
      </c>
      <c r="AC38" s="31">
        <f t="shared" si="20"/>
        <v>209.28125</v>
      </c>
    </row>
    <row r="39" spans="1:29" x14ac:dyDescent="0.25">
      <c r="A39" s="11">
        <v>3.5</v>
      </c>
      <c r="B39" s="22">
        <f t="shared" si="21"/>
        <v>0.58333333333333337</v>
      </c>
      <c r="C39" s="11"/>
      <c r="D39" s="23">
        <v>1172</v>
      </c>
      <c r="E39" s="24">
        <v>1</v>
      </c>
      <c r="F39" s="12">
        <f t="shared" si="22"/>
        <v>0.58333333333333337</v>
      </c>
      <c r="G39" s="33">
        <f t="shared" si="27"/>
        <v>683.66666666666674</v>
      </c>
      <c r="H39" s="26">
        <f t="shared" si="23"/>
        <v>488.33333333333326</v>
      </c>
      <c r="I39" s="42">
        <v>212</v>
      </c>
      <c r="L39" s="11">
        <v>4.25</v>
      </c>
      <c r="M39" s="11"/>
      <c r="N39" s="11"/>
      <c r="O39" s="37">
        <v>1068</v>
      </c>
      <c r="P39" s="32">
        <v>1</v>
      </c>
      <c r="Q39" s="43">
        <f t="shared" si="16"/>
        <v>0.53125</v>
      </c>
      <c r="R39" s="35">
        <f t="shared" si="24"/>
        <v>567.375</v>
      </c>
      <c r="S39" s="44">
        <f t="shared" si="17"/>
        <v>500.625</v>
      </c>
      <c r="T39" s="44">
        <f t="shared" si="18"/>
        <v>250.3125</v>
      </c>
      <c r="W39" s="11">
        <v>4.25</v>
      </c>
      <c r="X39" s="30">
        <v>905</v>
      </c>
      <c r="Y39" s="32">
        <v>1</v>
      </c>
      <c r="Z39" s="43">
        <f t="shared" si="25"/>
        <v>0.53125</v>
      </c>
      <c r="AA39" s="35">
        <f t="shared" si="26"/>
        <v>480.78125</v>
      </c>
      <c r="AB39" s="44">
        <f t="shared" si="19"/>
        <v>424.21875</v>
      </c>
      <c r="AC39" s="44">
        <f t="shared" si="20"/>
        <v>212.109375</v>
      </c>
    </row>
    <row r="40" spans="1:29" x14ac:dyDescent="0.25">
      <c r="A40" s="11">
        <v>3.25</v>
      </c>
      <c r="B40" s="22">
        <f t="shared" si="21"/>
        <v>0.54166666666666663</v>
      </c>
      <c r="C40" s="11"/>
      <c r="D40" s="23">
        <v>1172</v>
      </c>
      <c r="E40" s="24">
        <v>1</v>
      </c>
      <c r="F40" s="12">
        <f t="shared" si="22"/>
        <v>0.54166666666666663</v>
      </c>
      <c r="G40" s="33">
        <f t="shared" si="27"/>
        <v>634.83333333333326</v>
      </c>
      <c r="H40" s="26">
        <f t="shared" si="23"/>
        <v>537.16666666666674</v>
      </c>
      <c r="I40" s="42">
        <v>268.5</v>
      </c>
      <c r="L40" s="36">
        <v>4.21</v>
      </c>
      <c r="M40" s="36"/>
      <c r="N40" s="36"/>
      <c r="O40" s="30">
        <v>1068</v>
      </c>
      <c r="P40" s="28">
        <v>1</v>
      </c>
      <c r="Q40" s="43">
        <f t="shared" si="16"/>
        <v>0.52625</v>
      </c>
      <c r="R40" s="35">
        <f t="shared" si="24"/>
        <v>562.03499999999997</v>
      </c>
      <c r="S40" s="31">
        <f t="shared" si="17"/>
        <v>505.96500000000003</v>
      </c>
      <c r="T40" s="31">
        <f t="shared" si="18"/>
        <v>252.98250000000002</v>
      </c>
      <c r="W40" s="36">
        <v>4.21</v>
      </c>
      <c r="X40" s="30">
        <v>905</v>
      </c>
      <c r="Y40" s="28">
        <v>1</v>
      </c>
      <c r="Z40" s="43">
        <f t="shared" si="25"/>
        <v>0.52625</v>
      </c>
      <c r="AA40" s="35">
        <f t="shared" si="26"/>
        <v>476.25625000000002</v>
      </c>
      <c r="AB40" s="31">
        <f t="shared" si="19"/>
        <v>428.74374999999998</v>
      </c>
      <c r="AC40" s="31">
        <f t="shared" si="20"/>
        <v>214.37187499999999</v>
      </c>
    </row>
    <row r="41" spans="1:29" x14ac:dyDescent="0.25">
      <c r="A41" s="11">
        <v>3</v>
      </c>
      <c r="B41" s="22">
        <f t="shared" si="21"/>
        <v>0.5</v>
      </c>
      <c r="C41" s="11"/>
      <c r="D41" s="23">
        <v>1172</v>
      </c>
      <c r="E41" s="24">
        <v>1</v>
      </c>
      <c r="F41" s="12">
        <f t="shared" si="22"/>
        <v>0.5</v>
      </c>
      <c r="G41" s="33">
        <f t="shared" si="27"/>
        <v>586</v>
      </c>
      <c r="H41" s="26">
        <f t="shared" si="23"/>
        <v>586</v>
      </c>
      <c r="I41" s="42">
        <v>293</v>
      </c>
      <c r="L41" s="11">
        <v>4.1900000000000004</v>
      </c>
      <c r="M41" s="11"/>
      <c r="N41" s="11"/>
      <c r="O41" s="37">
        <v>1068</v>
      </c>
      <c r="P41" s="32">
        <v>1</v>
      </c>
      <c r="Q41" s="43">
        <f t="shared" si="16"/>
        <v>0.52375000000000005</v>
      </c>
      <c r="R41" s="35">
        <f t="shared" si="24"/>
        <v>559.36500000000001</v>
      </c>
      <c r="S41" s="44">
        <f t="shared" si="17"/>
        <v>508.63499999999999</v>
      </c>
      <c r="T41" s="44">
        <f t="shared" si="18"/>
        <v>254.3175</v>
      </c>
      <c r="W41" s="11">
        <v>4.1900000000000004</v>
      </c>
      <c r="X41" s="30">
        <v>905</v>
      </c>
      <c r="Y41" s="32">
        <v>1</v>
      </c>
      <c r="Z41" s="43">
        <f t="shared" si="25"/>
        <v>0.52375000000000005</v>
      </c>
      <c r="AA41" s="35">
        <f t="shared" si="26"/>
        <v>473.99375000000003</v>
      </c>
      <c r="AB41" s="44">
        <f t="shared" si="19"/>
        <v>431.00624999999997</v>
      </c>
      <c r="AC41" s="44">
        <f t="shared" si="20"/>
        <v>215.50312499999998</v>
      </c>
    </row>
    <row r="42" spans="1:29" x14ac:dyDescent="0.25">
      <c r="A42" s="11">
        <v>2.75</v>
      </c>
      <c r="B42" s="22">
        <f t="shared" si="21"/>
        <v>0.45833333333333331</v>
      </c>
      <c r="C42" s="11"/>
      <c r="D42" s="23">
        <v>1172</v>
      </c>
      <c r="E42" s="24">
        <v>1</v>
      </c>
      <c r="F42" s="12">
        <f t="shared" si="22"/>
        <v>0.45833333333333331</v>
      </c>
      <c r="G42" s="33">
        <f t="shared" si="27"/>
        <v>537.16666666666663</v>
      </c>
      <c r="H42" s="26">
        <f t="shared" si="23"/>
        <v>634.83333333333337</v>
      </c>
      <c r="I42" s="42">
        <v>317.5</v>
      </c>
      <c r="L42" s="36">
        <v>4</v>
      </c>
      <c r="M42" s="36"/>
      <c r="N42" s="36"/>
      <c r="O42" s="30">
        <v>1068</v>
      </c>
      <c r="P42" s="28">
        <v>1</v>
      </c>
      <c r="Q42" s="43">
        <f t="shared" si="16"/>
        <v>0.5</v>
      </c>
      <c r="R42" s="35">
        <f t="shared" si="24"/>
        <v>534</v>
      </c>
      <c r="S42" s="31">
        <f t="shared" si="17"/>
        <v>534</v>
      </c>
      <c r="T42" s="31">
        <f t="shared" si="18"/>
        <v>267</v>
      </c>
      <c r="W42" s="36">
        <v>4</v>
      </c>
      <c r="X42" s="30">
        <v>905</v>
      </c>
      <c r="Y42" s="28">
        <v>1</v>
      </c>
      <c r="Z42" s="43">
        <f t="shared" si="25"/>
        <v>0.5</v>
      </c>
      <c r="AA42" s="35">
        <f t="shared" si="26"/>
        <v>452.5</v>
      </c>
      <c r="AB42" s="31">
        <f t="shared" si="19"/>
        <v>452.5</v>
      </c>
      <c r="AC42" s="31">
        <f t="shared" si="20"/>
        <v>226.25</v>
      </c>
    </row>
    <row r="43" spans="1:29" x14ac:dyDescent="0.25">
      <c r="A43" s="11">
        <v>2.5</v>
      </c>
      <c r="B43" s="22">
        <f t="shared" si="21"/>
        <v>0.41666666666666669</v>
      </c>
      <c r="C43" s="11"/>
      <c r="D43" s="23">
        <v>1172</v>
      </c>
      <c r="E43" s="24">
        <v>1</v>
      </c>
      <c r="F43" s="12">
        <f t="shared" si="22"/>
        <v>0.41666666666666669</v>
      </c>
      <c r="G43" s="33">
        <f t="shared" si="27"/>
        <v>488.33333333333337</v>
      </c>
      <c r="H43" s="26">
        <f t="shared" si="23"/>
        <v>683.66666666666663</v>
      </c>
      <c r="I43" s="42">
        <v>342</v>
      </c>
      <c r="L43" s="11">
        <v>3.75</v>
      </c>
      <c r="M43" s="11"/>
      <c r="N43" s="11"/>
      <c r="O43" s="37">
        <v>1068</v>
      </c>
      <c r="P43" s="32">
        <v>1</v>
      </c>
      <c r="Q43" s="43">
        <f t="shared" si="16"/>
        <v>0.46875</v>
      </c>
      <c r="R43" s="35">
        <f t="shared" si="24"/>
        <v>500.625</v>
      </c>
      <c r="S43" s="44">
        <f t="shared" si="17"/>
        <v>567.375</v>
      </c>
      <c r="T43" s="44">
        <f t="shared" si="18"/>
        <v>283.6875</v>
      </c>
      <c r="W43" s="11">
        <v>3.75</v>
      </c>
      <c r="X43" s="30">
        <v>905</v>
      </c>
      <c r="Y43" s="32">
        <v>1</v>
      </c>
      <c r="Z43" s="43">
        <f t="shared" si="25"/>
        <v>0.46875</v>
      </c>
      <c r="AA43" s="35">
        <f t="shared" si="26"/>
        <v>424.21875</v>
      </c>
      <c r="AB43" s="44">
        <f t="shared" si="19"/>
        <v>480.78125</v>
      </c>
      <c r="AC43" s="44">
        <f t="shared" si="20"/>
        <v>240.390625</v>
      </c>
    </row>
    <row r="44" spans="1:29" x14ac:dyDescent="0.25">
      <c r="A44" s="11">
        <v>2.25</v>
      </c>
      <c r="B44" s="22">
        <f t="shared" si="21"/>
        <v>0.375</v>
      </c>
      <c r="C44" s="11"/>
      <c r="D44" s="23">
        <v>1172</v>
      </c>
      <c r="E44" s="24">
        <v>1</v>
      </c>
      <c r="F44" s="12">
        <f t="shared" si="22"/>
        <v>0.375</v>
      </c>
      <c r="G44" s="33">
        <f t="shared" si="27"/>
        <v>439.5</v>
      </c>
      <c r="H44" s="26">
        <f t="shared" si="23"/>
        <v>732.5</v>
      </c>
      <c r="I44" s="42">
        <v>366</v>
      </c>
      <c r="L44" s="36">
        <v>3.5</v>
      </c>
      <c r="M44" s="36"/>
      <c r="N44" s="36"/>
      <c r="O44" s="30">
        <v>1068</v>
      </c>
      <c r="P44" s="28">
        <v>1</v>
      </c>
      <c r="Q44" s="43">
        <f t="shared" si="16"/>
        <v>0.4375</v>
      </c>
      <c r="R44" s="35">
        <f t="shared" si="24"/>
        <v>467.25</v>
      </c>
      <c r="S44" s="31">
        <f t="shared" si="17"/>
        <v>600.75</v>
      </c>
      <c r="T44" s="31">
        <f t="shared" si="18"/>
        <v>300.375</v>
      </c>
      <c r="W44" s="36">
        <v>3.5</v>
      </c>
      <c r="X44" s="30">
        <v>905</v>
      </c>
      <c r="Y44" s="28">
        <v>1</v>
      </c>
      <c r="Z44" s="43">
        <f t="shared" si="25"/>
        <v>0.4375</v>
      </c>
      <c r="AA44" s="35">
        <f t="shared" si="26"/>
        <v>395.9375</v>
      </c>
      <c r="AB44" s="31">
        <f t="shared" si="19"/>
        <v>509.0625</v>
      </c>
      <c r="AC44" s="31">
        <f t="shared" si="20"/>
        <v>254.53125</v>
      </c>
    </row>
    <row r="45" spans="1:29" x14ac:dyDescent="0.25">
      <c r="A45" s="11">
        <v>2</v>
      </c>
      <c r="B45" s="22">
        <f t="shared" si="21"/>
        <v>0.33333333333333331</v>
      </c>
      <c r="C45" s="11"/>
      <c r="D45" s="23">
        <v>1172</v>
      </c>
      <c r="E45" s="24">
        <v>1</v>
      </c>
      <c r="F45" s="12">
        <f t="shared" si="22"/>
        <v>0.33333333333333331</v>
      </c>
      <c r="G45" s="33">
        <f t="shared" si="27"/>
        <v>390.66666666666663</v>
      </c>
      <c r="H45" s="26">
        <f t="shared" si="23"/>
        <v>781.33333333333337</v>
      </c>
      <c r="I45" s="42">
        <v>390.5</v>
      </c>
      <c r="L45" s="11">
        <v>3.25</v>
      </c>
      <c r="M45" s="11"/>
      <c r="N45" s="11"/>
      <c r="O45" s="37">
        <v>1068</v>
      </c>
      <c r="P45" s="32">
        <v>1</v>
      </c>
      <c r="Q45" s="43">
        <f t="shared" si="16"/>
        <v>0.40625</v>
      </c>
      <c r="R45" s="35">
        <f t="shared" si="24"/>
        <v>433.875</v>
      </c>
      <c r="S45" s="44">
        <f t="shared" si="17"/>
        <v>634.125</v>
      </c>
      <c r="T45" s="44">
        <f t="shared" si="18"/>
        <v>317.0625</v>
      </c>
      <c r="W45" s="11">
        <v>3.25</v>
      </c>
      <c r="X45" s="30">
        <v>905</v>
      </c>
      <c r="Y45" s="32">
        <v>1</v>
      </c>
      <c r="Z45" s="43">
        <f t="shared" si="25"/>
        <v>0.40625</v>
      </c>
      <c r="AA45" s="35">
        <f t="shared" si="26"/>
        <v>367.65625</v>
      </c>
      <c r="AB45" s="44">
        <f t="shared" si="19"/>
        <v>537.34375</v>
      </c>
      <c r="AC45" s="44">
        <f t="shared" si="20"/>
        <v>268.671875</v>
      </c>
    </row>
    <row r="46" spans="1:29" x14ac:dyDescent="0.25">
      <c r="A46" s="11">
        <v>1.75</v>
      </c>
      <c r="B46" s="22">
        <f t="shared" si="21"/>
        <v>0.29166666666666669</v>
      </c>
      <c r="C46" s="11"/>
      <c r="D46" s="23">
        <v>1172</v>
      </c>
      <c r="E46" s="24">
        <v>1</v>
      </c>
      <c r="F46" s="12">
        <f t="shared" si="22"/>
        <v>0.29166666666666669</v>
      </c>
      <c r="G46" s="33">
        <f t="shared" si="27"/>
        <v>341.83333333333337</v>
      </c>
      <c r="H46" s="26">
        <f t="shared" si="23"/>
        <v>830.16666666666663</v>
      </c>
      <c r="I46" s="42">
        <v>415</v>
      </c>
      <c r="L46" s="36">
        <v>3</v>
      </c>
      <c r="M46" s="36"/>
      <c r="N46" s="36"/>
      <c r="O46" s="30">
        <v>1068</v>
      </c>
      <c r="P46" s="28">
        <v>1</v>
      </c>
      <c r="Q46" s="43">
        <f t="shared" si="16"/>
        <v>0.375</v>
      </c>
      <c r="R46" s="35">
        <f t="shared" si="24"/>
        <v>400.5</v>
      </c>
      <c r="S46" s="31">
        <f t="shared" si="17"/>
        <v>667.5</v>
      </c>
      <c r="T46" s="31">
        <f t="shared" si="18"/>
        <v>333.75</v>
      </c>
      <c r="W46" s="36">
        <v>3</v>
      </c>
      <c r="X46" s="30">
        <v>905</v>
      </c>
      <c r="Y46" s="28">
        <v>1</v>
      </c>
      <c r="Z46" s="43">
        <f t="shared" si="25"/>
        <v>0.375</v>
      </c>
      <c r="AA46" s="35">
        <f t="shared" si="26"/>
        <v>339.375</v>
      </c>
      <c r="AB46" s="31">
        <f t="shared" si="19"/>
        <v>565.625</v>
      </c>
      <c r="AC46" s="31">
        <f t="shared" si="20"/>
        <v>282.8125</v>
      </c>
    </row>
    <row r="47" spans="1:29" x14ac:dyDescent="0.25">
      <c r="A47" s="11">
        <v>1.5</v>
      </c>
      <c r="B47" s="22">
        <f t="shared" si="21"/>
        <v>0.25</v>
      </c>
      <c r="D47" s="23">
        <v>1172</v>
      </c>
      <c r="E47" s="24">
        <v>1</v>
      </c>
      <c r="F47" s="12">
        <f t="shared" si="22"/>
        <v>0.25</v>
      </c>
      <c r="G47" s="33">
        <f t="shared" si="27"/>
        <v>293</v>
      </c>
      <c r="H47" s="26">
        <f t="shared" si="23"/>
        <v>879</v>
      </c>
      <c r="I47" s="42">
        <v>439.5</v>
      </c>
      <c r="L47" s="45">
        <v>2.4</v>
      </c>
      <c r="M47" s="45"/>
      <c r="N47" s="45"/>
      <c r="O47" s="30">
        <v>1068</v>
      </c>
      <c r="P47" s="28">
        <v>1</v>
      </c>
      <c r="Q47" s="43">
        <f t="shared" si="16"/>
        <v>0.3</v>
      </c>
      <c r="R47" s="35">
        <f t="shared" si="24"/>
        <v>320.39999999999998</v>
      </c>
      <c r="S47" s="31">
        <f t="shared" si="17"/>
        <v>747.6</v>
      </c>
      <c r="T47" s="31">
        <f t="shared" si="18"/>
        <v>373.8</v>
      </c>
      <c r="U47" s="3" t="s">
        <v>18</v>
      </c>
      <c r="W47" s="3">
        <v>2.4</v>
      </c>
      <c r="X47" s="30">
        <v>905</v>
      </c>
      <c r="Y47" s="28">
        <v>1</v>
      </c>
      <c r="Z47" s="43">
        <f t="shared" si="25"/>
        <v>0.3</v>
      </c>
      <c r="AA47" s="35">
        <f t="shared" si="26"/>
        <v>271.5</v>
      </c>
      <c r="AB47" s="31">
        <f t="shared" si="19"/>
        <v>633.5</v>
      </c>
      <c r="AC47" s="31">
        <f t="shared" si="20"/>
        <v>316.75</v>
      </c>
    </row>
    <row r="48" spans="1:29" x14ac:dyDescent="0.25">
      <c r="A48" s="11">
        <v>1.2</v>
      </c>
      <c r="B48" s="22">
        <f t="shared" si="21"/>
        <v>0.19999999999999998</v>
      </c>
      <c r="D48" s="23">
        <v>1172</v>
      </c>
      <c r="E48" s="24">
        <v>1</v>
      </c>
      <c r="F48" s="12">
        <f t="shared" si="22"/>
        <v>0.19999999999999998</v>
      </c>
      <c r="G48" s="33">
        <f t="shared" si="27"/>
        <v>234.39999999999998</v>
      </c>
      <c r="H48" s="26">
        <f t="shared" si="23"/>
        <v>937.6</v>
      </c>
      <c r="I48" s="42">
        <v>469</v>
      </c>
    </row>
  </sheetData>
  <pageMargins left="0.7" right="0.7" top="0.75" bottom="0.75" header="0.3" footer="0.3"/>
  <pageSetup scale="87" orientation="portrait" copies="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Rachelle Dethloff</dc:creator>
  <cp:lastModifiedBy>Rachelle Dethloff</cp:lastModifiedBy>
  <cp:lastPrinted>2026-04-27T18:57:53Z</cp:lastPrinted>
  <dcterms:created xsi:type="dcterms:W3CDTF">2026-04-27T18:46:27Z</dcterms:created>
  <dcterms:modified xsi:type="dcterms:W3CDTF">2026-04-29T20:53:59Z</dcterms:modified>
</cp:coreProperties>
</file>