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SD 318\BENEFITS\OPEN ENROLLMENT 2026\Benefits by Contracts\"/>
    </mc:Choice>
  </mc:AlternateContent>
  <xr:revisionPtr revIDLastSave="0" documentId="8_{6BFAAC83-72E7-4A38-9B00-99356A76D2B9}" xr6:coauthVersionLast="47" xr6:coauthVersionMax="47" xr10:uidLastSave="{00000000-0000-0000-0000-000000000000}"/>
  <bookViews>
    <workbookView xWindow="-120" yWindow="-120" windowWidth="29040" windowHeight="15720" xr2:uid="{C5143C66-2567-461A-A9A3-32C24EDF2E41}"/>
  </bookViews>
  <sheets>
    <sheet name="Sheet1" sheetId="1" r:id="rId1"/>
  </sheets>
  <definedNames>
    <definedName name="_xlnm.Print_Area" localSheetId="0">Sheet1!$A$1:$AE$38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1" l="1"/>
  <c r="AD38" i="1" s="1"/>
  <c r="AE38" i="1" s="1"/>
  <c r="U38" i="1"/>
  <c r="V38" i="1" s="1"/>
  <c r="W38" i="1" s="1"/>
  <c r="X38" i="1" s="1"/>
  <c r="N38" i="1"/>
  <c r="O38" i="1" s="1"/>
  <c r="P38" i="1" s="1"/>
  <c r="M38" i="1"/>
  <c r="D38" i="1"/>
  <c r="E38" i="1" s="1"/>
  <c r="F38" i="1" s="1"/>
  <c r="G38" i="1" s="1"/>
  <c r="AC37" i="1"/>
  <c r="AD37" i="1" s="1"/>
  <c r="AE37" i="1" s="1"/>
  <c r="U37" i="1"/>
  <c r="V37" i="1" s="1"/>
  <c r="W37" i="1" s="1"/>
  <c r="X37" i="1" s="1"/>
  <c r="M37" i="1"/>
  <c r="N37" i="1" s="1"/>
  <c r="O37" i="1" s="1"/>
  <c r="P37" i="1" s="1"/>
  <c r="D37" i="1"/>
  <c r="E37" i="1" s="1"/>
  <c r="F37" i="1" s="1"/>
  <c r="G37" i="1" s="1"/>
  <c r="AC36" i="1"/>
  <c r="AD36" i="1" s="1"/>
  <c r="AE36" i="1" s="1"/>
  <c r="V36" i="1"/>
  <c r="W36" i="1" s="1"/>
  <c r="X36" i="1" s="1"/>
  <c r="U36" i="1"/>
  <c r="N36" i="1"/>
  <c r="O36" i="1" s="1"/>
  <c r="P36" i="1" s="1"/>
  <c r="M36" i="1"/>
  <c r="D36" i="1"/>
  <c r="E36" i="1" s="1"/>
  <c r="F36" i="1" s="1"/>
  <c r="G36" i="1" s="1"/>
  <c r="AC35" i="1"/>
  <c r="AD35" i="1" s="1"/>
  <c r="AE35" i="1" s="1"/>
  <c r="U35" i="1"/>
  <c r="V35" i="1" s="1"/>
  <c r="W35" i="1" s="1"/>
  <c r="X35" i="1" s="1"/>
  <c r="M35" i="1"/>
  <c r="N35" i="1" s="1"/>
  <c r="O35" i="1" s="1"/>
  <c r="P35" i="1" s="1"/>
  <c r="D35" i="1"/>
  <c r="E35" i="1" s="1"/>
  <c r="F35" i="1" s="1"/>
  <c r="G35" i="1" s="1"/>
  <c r="AC34" i="1"/>
  <c r="AD34" i="1" s="1"/>
  <c r="AE34" i="1" s="1"/>
  <c r="V34" i="1"/>
  <c r="W34" i="1" s="1"/>
  <c r="X34" i="1" s="1"/>
  <c r="U34" i="1"/>
  <c r="N34" i="1"/>
  <c r="O34" i="1" s="1"/>
  <c r="P34" i="1" s="1"/>
  <c r="M34" i="1"/>
  <c r="D34" i="1"/>
  <c r="E34" i="1" s="1"/>
  <c r="F34" i="1" s="1"/>
  <c r="G34" i="1" s="1"/>
  <c r="AC33" i="1"/>
  <c r="AD33" i="1" s="1"/>
  <c r="AE33" i="1" s="1"/>
  <c r="U33" i="1"/>
  <c r="V33" i="1" s="1"/>
  <c r="W33" i="1" s="1"/>
  <c r="X33" i="1" s="1"/>
  <c r="M33" i="1"/>
  <c r="N33" i="1" s="1"/>
  <c r="O33" i="1" s="1"/>
  <c r="P33" i="1" s="1"/>
  <c r="D33" i="1"/>
  <c r="E33" i="1" s="1"/>
  <c r="F33" i="1" s="1"/>
  <c r="G33" i="1" s="1"/>
  <c r="AC32" i="1"/>
  <c r="AD32" i="1" s="1"/>
  <c r="AE32" i="1" s="1"/>
  <c r="V32" i="1"/>
  <c r="W32" i="1" s="1"/>
  <c r="X32" i="1" s="1"/>
  <c r="U32" i="1"/>
  <c r="N32" i="1"/>
  <c r="O32" i="1" s="1"/>
  <c r="P32" i="1" s="1"/>
  <c r="M32" i="1"/>
  <c r="D32" i="1"/>
  <c r="E32" i="1" s="1"/>
  <c r="F32" i="1" s="1"/>
  <c r="G32" i="1" s="1"/>
  <c r="AC31" i="1"/>
  <c r="AD31" i="1" s="1"/>
  <c r="AE31" i="1" s="1"/>
  <c r="U31" i="1"/>
  <c r="V31" i="1" s="1"/>
  <c r="W31" i="1" s="1"/>
  <c r="X31" i="1" s="1"/>
  <c r="M31" i="1"/>
  <c r="N31" i="1" s="1"/>
  <c r="O31" i="1" s="1"/>
  <c r="P31" i="1" s="1"/>
  <c r="D31" i="1"/>
  <c r="E31" i="1" s="1"/>
  <c r="F31" i="1" s="1"/>
  <c r="G31" i="1" s="1"/>
  <c r="AC30" i="1"/>
  <c r="AD30" i="1" s="1"/>
  <c r="AE30" i="1" s="1"/>
  <c r="V30" i="1"/>
  <c r="W30" i="1" s="1"/>
  <c r="X30" i="1" s="1"/>
  <c r="U30" i="1"/>
  <c r="N30" i="1"/>
  <c r="O30" i="1" s="1"/>
  <c r="P30" i="1" s="1"/>
  <c r="M30" i="1"/>
  <c r="D30" i="1"/>
  <c r="E30" i="1" s="1"/>
  <c r="F30" i="1" s="1"/>
  <c r="G30" i="1" s="1"/>
  <c r="AC29" i="1"/>
  <c r="AD29" i="1" s="1"/>
  <c r="AE29" i="1" s="1"/>
  <c r="U29" i="1"/>
  <c r="V29" i="1" s="1"/>
  <c r="W29" i="1" s="1"/>
  <c r="X29" i="1" s="1"/>
  <c r="M29" i="1"/>
  <c r="N29" i="1" s="1"/>
  <c r="O29" i="1" s="1"/>
  <c r="P29" i="1" s="1"/>
  <c r="D29" i="1"/>
  <c r="E29" i="1" s="1"/>
  <c r="F29" i="1" s="1"/>
  <c r="G29" i="1" s="1"/>
  <c r="AC28" i="1"/>
  <c r="AD28" i="1" s="1"/>
  <c r="AE28" i="1" s="1"/>
  <c r="V28" i="1"/>
  <c r="W28" i="1" s="1"/>
  <c r="X28" i="1" s="1"/>
  <c r="U28" i="1"/>
  <c r="N28" i="1"/>
  <c r="O28" i="1" s="1"/>
  <c r="P28" i="1" s="1"/>
  <c r="M28" i="1"/>
  <c r="D28" i="1"/>
  <c r="E28" i="1" s="1"/>
  <c r="F28" i="1" s="1"/>
  <c r="G28" i="1" s="1"/>
  <c r="AC27" i="1"/>
  <c r="AD27" i="1" s="1"/>
  <c r="AE27" i="1" s="1"/>
  <c r="U27" i="1"/>
  <c r="V27" i="1" s="1"/>
  <c r="W27" i="1" s="1"/>
  <c r="X27" i="1" s="1"/>
  <c r="M27" i="1"/>
  <c r="N27" i="1" s="1"/>
  <c r="O27" i="1" s="1"/>
  <c r="P27" i="1" s="1"/>
  <c r="D27" i="1"/>
  <c r="E27" i="1" s="1"/>
  <c r="F27" i="1" s="1"/>
  <c r="G27" i="1" s="1"/>
  <c r="AC26" i="1"/>
  <c r="AD26" i="1" s="1"/>
  <c r="AE26" i="1" s="1"/>
  <c r="V26" i="1"/>
  <c r="W26" i="1" s="1"/>
  <c r="X26" i="1" s="1"/>
  <c r="U26" i="1"/>
  <c r="N26" i="1"/>
  <c r="O26" i="1" s="1"/>
  <c r="P26" i="1" s="1"/>
  <c r="M26" i="1"/>
  <c r="D26" i="1"/>
  <c r="E26" i="1" s="1"/>
  <c r="F26" i="1" s="1"/>
  <c r="G26" i="1" s="1"/>
  <c r="AC25" i="1"/>
  <c r="AD25" i="1" s="1"/>
  <c r="AE25" i="1" s="1"/>
  <c r="U25" i="1"/>
  <c r="V25" i="1" s="1"/>
  <c r="W25" i="1" s="1"/>
  <c r="X25" i="1" s="1"/>
  <c r="M25" i="1"/>
  <c r="N25" i="1" s="1"/>
  <c r="O25" i="1" s="1"/>
  <c r="P25" i="1" s="1"/>
  <c r="F25" i="1"/>
  <c r="G25" i="1" s="1"/>
  <c r="D25" i="1"/>
  <c r="E25" i="1" s="1"/>
  <c r="AD24" i="1"/>
  <c r="AE24" i="1" s="1"/>
  <c r="U24" i="1"/>
  <c r="V24" i="1" s="1"/>
  <c r="W24" i="1" s="1"/>
  <c r="X24" i="1" s="1"/>
  <c r="M24" i="1"/>
  <c r="N24" i="1" s="1"/>
  <c r="O24" i="1" s="1"/>
  <c r="P24" i="1" s="1"/>
  <c r="F24" i="1"/>
  <c r="G24" i="1" s="1"/>
  <c r="D24" i="1"/>
  <c r="AC20" i="1"/>
  <c r="AD20" i="1" s="1"/>
  <c r="AE20" i="1" s="1"/>
  <c r="U20" i="1"/>
  <c r="V20" i="1" s="1"/>
  <c r="W20" i="1" s="1"/>
  <c r="X20" i="1" s="1"/>
  <c r="M20" i="1"/>
  <c r="N20" i="1" s="1"/>
  <c r="O20" i="1" s="1"/>
  <c r="P20" i="1" s="1"/>
  <c r="E20" i="1"/>
  <c r="D20" i="1"/>
  <c r="AC19" i="1"/>
  <c r="AD19" i="1" s="1"/>
  <c r="AE19" i="1" s="1"/>
  <c r="U19" i="1"/>
  <c r="V19" i="1" s="1"/>
  <c r="W19" i="1" s="1"/>
  <c r="X19" i="1" s="1"/>
  <c r="M19" i="1"/>
  <c r="N19" i="1" s="1"/>
  <c r="O19" i="1" s="1"/>
  <c r="P19" i="1" s="1"/>
  <c r="D19" i="1"/>
  <c r="E19" i="1" s="1"/>
  <c r="AC18" i="1"/>
  <c r="AD18" i="1" s="1"/>
  <c r="AE18" i="1" s="1"/>
  <c r="U18" i="1"/>
  <c r="V18" i="1" s="1"/>
  <c r="W18" i="1" s="1"/>
  <c r="X18" i="1" s="1"/>
  <c r="M18" i="1"/>
  <c r="N18" i="1" s="1"/>
  <c r="O18" i="1" s="1"/>
  <c r="P18" i="1" s="1"/>
  <c r="H18" i="1"/>
  <c r="G18" i="1"/>
  <c r="E18" i="1"/>
  <c r="F18" i="1" s="1"/>
  <c r="D18" i="1"/>
  <c r="AC17" i="1"/>
  <c r="AD17" i="1" s="1"/>
  <c r="AE17" i="1" s="1"/>
  <c r="U17" i="1"/>
  <c r="V17" i="1" s="1"/>
  <c r="W17" i="1" s="1"/>
  <c r="X17" i="1" s="1"/>
  <c r="M17" i="1"/>
  <c r="N17" i="1" s="1"/>
  <c r="O17" i="1" s="1"/>
  <c r="P17" i="1" s="1"/>
  <c r="E17" i="1"/>
  <c r="D17" i="1"/>
  <c r="AC16" i="1"/>
  <c r="AD16" i="1" s="1"/>
  <c r="AE16" i="1" s="1"/>
  <c r="U16" i="1"/>
  <c r="V16" i="1" s="1"/>
  <c r="W16" i="1" s="1"/>
  <c r="X16" i="1" s="1"/>
  <c r="M16" i="1"/>
  <c r="N16" i="1" s="1"/>
  <c r="O16" i="1" s="1"/>
  <c r="P16" i="1" s="1"/>
  <c r="D16" i="1"/>
  <c r="E16" i="1" s="1"/>
  <c r="AC15" i="1"/>
  <c r="AD15" i="1" s="1"/>
  <c r="AE15" i="1" s="1"/>
  <c r="U15" i="1"/>
  <c r="V15" i="1" s="1"/>
  <c r="W15" i="1" s="1"/>
  <c r="X15" i="1" s="1"/>
  <c r="M15" i="1"/>
  <c r="N15" i="1" s="1"/>
  <c r="O15" i="1" s="1"/>
  <c r="P15" i="1" s="1"/>
  <c r="H15" i="1"/>
  <c r="G15" i="1"/>
  <c r="E15" i="1"/>
  <c r="F15" i="1" s="1"/>
  <c r="D15" i="1"/>
  <c r="AC14" i="1"/>
  <c r="AD14" i="1" s="1"/>
  <c r="AE14" i="1" s="1"/>
  <c r="U14" i="1"/>
  <c r="V14" i="1" s="1"/>
  <c r="W14" i="1" s="1"/>
  <c r="X14" i="1" s="1"/>
  <c r="O14" i="1"/>
  <c r="P14" i="1" s="1"/>
  <c r="M14" i="1"/>
  <c r="N14" i="1" s="1"/>
  <c r="E14" i="1"/>
  <c r="D14" i="1"/>
  <c r="AC13" i="1"/>
  <c r="AD13" i="1" s="1"/>
  <c r="AE13" i="1" s="1"/>
  <c r="U13" i="1"/>
  <c r="V13" i="1" s="1"/>
  <c r="W13" i="1" s="1"/>
  <c r="X13" i="1" s="1"/>
  <c r="M13" i="1"/>
  <c r="N13" i="1" s="1"/>
  <c r="O13" i="1" s="1"/>
  <c r="P13" i="1" s="1"/>
  <c r="D13" i="1"/>
  <c r="E13" i="1" s="1"/>
  <c r="AC12" i="1"/>
  <c r="AD12" i="1" s="1"/>
  <c r="AE12" i="1" s="1"/>
  <c r="U12" i="1"/>
  <c r="V12" i="1" s="1"/>
  <c r="W12" i="1" s="1"/>
  <c r="X12" i="1" s="1"/>
  <c r="M12" i="1"/>
  <c r="N12" i="1" s="1"/>
  <c r="O12" i="1" s="1"/>
  <c r="P12" i="1" s="1"/>
  <c r="H12" i="1"/>
  <c r="E12" i="1"/>
  <c r="F12" i="1" s="1"/>
  <c r="G12" i="1" s="1"/>
  <c r="D12" i="1"/>
  <c r="AC11" i="1"/>
  <c r="AD11" i="1" s="1"/>
  <c r="AE11" i="1" s="1"/>
  <c r="U11" i="1"/>
  <c r="V11" i="1" s="1"/>
  <c r="W11" i="1" s="1"/>
  <c r="X11" i="1" s="1"/>
  <c r="O11" i="1"/>
  <c r="P11" i="1" s="1"/>
  <c r="M11" i="1"/>
  <c r="N11" i="1" s="1"/>
  <c r="E11" i="1"/>
  <c r="D11" i="1"/>
  <c r="AC10" i="1"/>
  <c r="AD10" i="1" s="1"/>
  <c r="AE10" i="1" s="1"/>
  <c r="W10" i="1"/>
  <c r="X10" i="1" s="1"/>
  <c r="U10" i="1"/>
  <c r="V10" i="1" s="1"/>
  <c r="M10" i="1"/>
  <c r="N10" i="1" s="1"/>
  <c r="O10" i="1" s="1"/>
  <c r="P10" i="1" s="1"/>
  <c r="D10" i="1"/>
  <c r="E10" i="1" s="1"/>
  <c r="AC9" i="1"/>
  <c r="AD9" i="1" s="1"/>
  <c r="AE9" i="1" s="1"/>
  <c r="U9" i="1"/>
  <c r="V9" i="1" s="1"/>
  <c r="W9" i="1" s="1"/>
  <c r="X9" i="1" s="1"/>
  <c r="M9" i="1"/>
  <c r="N9" i="1" s="1"/>
  <c r="O9" i="1" s="1"/>
  <c r="P9" i="1" s="1"/>
  <c r="H9" i="1"/>
  <c r="E9" i="1"/>
  <c r="F9" i="1" s="1"/>
  <c r="G9" i="1" s="1"/>
  <c r="D9" i="1"/>
  <c r="AC8" i="1"/>
  <c r="AD8" i="1" s="1"/>
  <c r="AE8" i="1" s="1"/>
  <c r="U8" i="1"/>
  <c r="V8" i="1" s="1"/>
  <c r="W8" i="1" s="1"/>
  <c r="X8" i="1" s="1"/>
  <c r="M8" i="1"/>
  <c r="N8" i="1" s="1"/>
  <c r="O8" i="1" s="1"/>
  <c r="P8" i="1" s="1"/>
  <c r="E8" i="1"/>
  <c r="D8" i="1"/>
  <c r="AC7" i="1"/>
  <c r="AD7" i="1" s="1"/>
  <c r="AE7" i="1" s="1"/>
  <c r="W7" i="1"/>
  <c r="X7" i="1" s="1"/>
  <c r="U7" i="1"/>
  <c r="V7" i="1" s="1"/>
  <c r="M7" i="1"/>
  <c r="N7" i="1" s="1"/>
  <c r="O7" i="1" s="1"/>
  <c r="P7" i="1" s="1"/>
  <c r="D7" i="1"/>
  <c r="E7" i="1" s="1"/>
  <c r="AE6" i="1"/>
  <c r="AD6" i="1"/>
  <c r="U6" i="1"/>
  <c r="V6" i="1" s="1"/>
  <c r="W6" i="1" s="1"/>
  <c r="X6" i="1" s="1"/>
  <c r="N6" i="1"/>
  <c r="O6" i="1" s="1"/>
  <c r="P6" i="1" s="1"/>
  <c r="M6" i="1"/>
  <c r="H6" i="1"/>
  <c r="F6" i="1"/>
  <c r="G6" i="1" s="1"/>
  <c r="D6" i="1"/>
  <c r="H20" i="1" l="1"/>
  <c r="F20" i="1"/>
  <c r="G20" i="1" s="1"/>
  <c r="F7" i="1"/>
  <c r="G7" i="1" s="1"/>
  <c r="H7" i="1"/>
  <c r="F10" i="1"/>
  <c r="G10" i="1" s="1"/>
  <c r="H10" i="1"/>
  <c r="H11" i="1"/>
  <c r="F11" i="1"/>
  <c r="G11" i="1" s="1"/>
  <c r="F19" i="1"/>
  <c r="G19" i="1" s="1"/>
  <c r="H19" i="1"/>
  <c r="F13" i="1"/>
  <c r="G13" i="1" s="1"/>
  <c r="H13" i="1"/>
  <c r="H14" i="1"/>
  <c r="F14" i="1"/>
  <c r="G14" i="1" s="1"/>
  <c r="H8" i="1"/>
  <c r="F8" i="1"/>
  <c r="G8" i="1" s="1"/>
  <c r="F16" i="1"/>
  <c r="G16" i="1" s="1"/>
  <c r="H16" i="1"/>
  <c r="H17" i="1"/>
  <c r="F17" i="1"/>
  <c r="G17" i="1" s="1"/>
</calcChain>
</file>

<file path=xl/sharedStrings.xml><?xml version="1.0" encoding="utf-8"?>
<sst xmlns="http://schemas.openxmlformats.org/spreadsheetml/2006/main" count="79" uniqueCount="25">
  <si>
    <t>Service Medical Insurance Rates 2026-2027 HDHP</t>
  </si>
  <si>
    <t>(amounts are rounded)</t>
  </si>
  <si>
    <t>Service Medical Insurance Rates 2023-2024 HDHP</t>
  </si>
  <si>
    <t>Service Medical Worksheet</t>
  </si>
  <si>
    <t>2026-2027 HDHP</t>
  </si>
  <si>
    <t>24 Pay</t>
  </si>
  <si>
    <t>20 Pay</t>
  </si>
  <si>
    <t>18 Pay</t>
  </si>
  <si>
    <t xml:space="preserve"> </t>
  </si>
  <si>
    <t>LIMITS APPLIED</t>
  </si>
  <si>
    <t>Family Coverage</t>
  </si>
  <si>
    <t>Daily Hours</t>
  </si>
  <si>
    <t>Family Cost</t>
  </si>
  <si>
    <t>Board Share</t>
  </si>
  <si>
    <t>Contractual Coverage</t>
  </si>
  <si>
    <t>EE Cost/Mo</t>
  </si>
  <si>
    <t>Rounded $ PP/EE Cost</t>
  </si>
  <si>
    <t>EE Cost/PP</t>
  </si>
  <si>
    <t>Daily Hours:</t>
  </si>
  <si>
    <t>Family Cost:</t>
  </si>
  <si>
    <t>ER Cost/Mo</t>
  </si>
  <si>
    <t>Single</t>
  </si>
  <si>
    <t>Single Coverage</t>
  </si>
  <si>
    <t>Single Cost</t>
  </si>
  <si>
    <t>Single Contribution: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</si>
</sst>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0000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9" fontId="2" fillId="0" borderId="1" xfId="2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0" fontId="1" fillId="0" borderId="0" xfId="0" applyFont="1"/>
    <xf numFmtId="9" fontId="1" fillId="0" borderId="0" xfId="2" applyFont="1"/>
    <xf numFmtId="0" fontId="2" fillId="2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1" xfId="0" applyFont="1" applyFill="1" applyBorder="1"/>
    <xf numFmtId="44" fontId="1" fillId="0" borderId="0" xfId="1" applyFont="1" applyAlignment="1">
      <alignment horizontal="left"/>
    </xf>
    <xf numFmtId="0" fontId="1" fillId="3" borderId="0" xfId="0" applyFont="1" applyFill="1" applyAlignment="1">
      <alignment horizontal="left"/>
    </xf>
    <xf numFmtId="9" fontId="2" fillId="0" borderId="0" xfId="2" applyFont="1" applyAlignment="1">
      <alignment horizontal="left"/>
    </xf>
    <xf numFmtId="0" fontId="2" fillId="0" borderId="0" xfId="0" applyFont="1"/>
    <xf numFmtId="164" fontId="1" fillId="0" borderId="0" xfId="1" applyNumberFormat="1" applyFont="1"/>
    <xf numFmtId="9" fontId="1" fillId="3" borderId="0" xfId="2" applyFont="1" applyFill="1"/>
    <xf numFmtId="0" fontId="1" fillId="3" borderId="0" xfId="0" applyFont="1" applyFill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/>
    </xf>
    <xf numFmtId="9" fontId="2" fillId="0" borderId="1" xfId="2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44" fontId="1" fillId="0" borderId="0" xfId="1" applyFont="1" applyFill="1" applyAlignment="1">
      <alignment horizontal="left"/>
    </xf>
    <xf numFmtId="9" fontId="1" fillId="0" borderId="0" xfId="2" applyFont="1" applyFill="1" applyAlignment="1">
      <alignment horizontal="left"/>
    </xf>
    <xf numFmtId="164" fontId="1" fillId="3" borderId="0" xfId="1" applyNumberFormat="1" applyFont="1" applyFill="1" applyAlignment="1">
      <alignment horizontal="left"/>
    </xf>
    <xf numFmtId="164" fontId="1" fillId="4" borderId="0" xfId="1" applyNumberFormat="1" applyFont="1" applyFill="1" applyAlignment="1">
      <alignment horizontal="left"/>
    </xf>
    <xf numFmtId="44" fontId="1" fillId="2" borderId="0" xfId="1" applyFont="1" applyFill="1" applyAlignment="1">
      <alignment horizontal="left"/>
    </xf>
    <xf numFmtId="10" fontId="1" fillId="0" borderId="0" xfId="2" applyNumberFormat="1" applyFont="1" applyFill="1" applyAlignment="1">
      <alignment horizontal="left"/>
    </xf>
    <xf numFmtId="10" fontId="1" fillId="5" borderId="0" xfId="2" applyNumberFormat="1" applyFont="1" applyFill="1" applyAlignment="1">
      <alignment horizontal="left"/>
    </xf>
    <xf numFmtId="2" fontId="1" fillId="7" borderId="0" xfId="0" applyNumberFormat="1" applyFont="1" applyFill="1" applyAlignment="1">
      <alignment horizontal="left"/>
    </xf>
    <xf numFmtId="44" fontId="1" fillId="7" borderId="0" xfId="1" applyFont="1" applyFill="1" applyAlignment="1">
      <alignment horizontal="left"/>
    </xf>
    <xf numFmtId="9" fontId="1" fillId="7" borderId="0" xfId="2" applyFont="1" applyFill="1" applyAlignment="1">
      <alignment horizontal="left"/>
    </xf>
    <xf numFmtId="10" fontId="1" fillId="7" borderId="0" xfId="0" applyNumberFormat="1" applyFont="1" applyFill="1" applyAlignment="1">
      <alignment horizontal="left"/>
    </xf>
    <xf numFmtId="165" fontId="1" fillId="7" borderId="0" xfId="0" applyNumberFormat="1" applyFont="1" applyFill="1" applyAlignment="1">
      <alignment horizontal="left"/>
    </xf>
    <xf numFmtId="44" fontId="1" fillId="6" borderId="0" xfId="1" applyFont="1" applyFill="1" applyAlignment="1">
      <alignment horizontal="left"/>
    </xf>
    <xf numFmtId="164" fontId="1" fillId="0" borderId="0" xfId="1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4" fontId="1" fillId="0" borderId="0" xfId="1" applyNumberFormat="1" applyFont="1" applyFill="1" applyAlignment="1">
      <alignment horizontal="left"/>
    </xf>
    <xf numFmtId="166" fontId="1" fillId="0" borderId="0" xfId="0" applyNumberFormat="1" applyFont="1" applyAlignment="1">
      <alignment horizontal="left"/>
    </xf>
    <xf numFmtId="9" fontId="2" fillId="0" borderId="0" xfId="2" applyFont="1" applyFill="1" applyAlignment="1">
      <alignment horizontal="left"/>
    </xf>
    <xf numFmtId="165" fontId="2" fillId="0" borderId="0" xfId="2" applyNumberFormat="1" applyFont="1" applyFill="1" applyAlignment="1">
      <alignment horizontal="left"/>
    </xf>
    <xf numFmtId="44" fontId="1" fillId="3" borderId="0" xfId="1" applyFont="1" applyFill="1" applyAlignment="1">
      <alignment horizontal="left"/>
    </xf>
    <xf numFmtId="0" fontId="2" fillId="4" borderId="1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4F09-DC8E-4AE9-85B3-0EB9DD224045}">
  <dimension ref="A1:AH38"/>
  <sheetViews>
    <sheetView tabSelected="1" zoomScaleNormal="100" workbookViewId="0">
      <selection activeCell="F23" sqref="F23"/>
    </sheetView>
  </sheetViews>
  <sheetFormatPr defaultRowHeight="15" x14ac:dyDescent="0.25"/>
  <cols>
    <col min="1" max="1" width="8.28515625" style="5" customWidth="1"/>
    <col min="2" max="2" width="13" style="5" customWidth="1"/>
    <col min="3" max="3" width="9.42578125" style="5" customWidth="1"/>
    <col min="4" max="4" width="11.28515625" style="5" customWidth="1"/>
    <col min="5" max="5" width="9.140625" style="5" customWidth="1"/>
    <col min="6" max="6" width="10.85546875" style="5" customWidth="1"/>
    <col min="7" max="7" width="9.140625" style="5"/>
    <col min="8" max="8" width="8.42578125" style="5" hidden="1" customWidth="1"/>
    <col min="9" max="9" width="1.28515625" style="5" customWidth="1"/>
    <col min="10" max="10" width="15.7109375" style="5" hidden="1" customWidth="1"/>
    <col min="11" max="11" width="11.140625" style="5" hidden="1" customWidth="1"/>
    <col min="12" max="12" width="11.5703125" style="5" hidden="1" customWidth="1"/>
    <col min="13" max="13" width="20" style="5" hidden="1" customWidth="1"/>
    <col min="14" max="17" width="0" style="5" hidden="1" customWidth="1"/>
    <col min="18" max="18" width="15.7109375" style="5" hidden="1" customWidth="1"/>
    <col min="19" max="19" width="11.140625" style="5" hidden="1" customWidth="1"/>
    <col min="20" max="20" width="11.5703125" style="5" hidden="1" customWidth="1"/>
    <col min="21" max="21" width="20" style="5" hidden="1" customWidth="1"/>
    <col min="22" max="24" width="0" style="5" hidden="1" customWidth="1"/>
    <col min="25" max="25" width="7.85546875" style="11" customWidth="1"/>
    <col min="26" max="26" width="15.42578125" style="11" customWidth="1"/>
    <col min="27" max="27" width="7.85546875" style="12" customWidth="1"/>
    <col min="28" max="28" width="10" style="11" customWidth="1"/>
    <col min="29" max="29" width="11.28515625" style="11" bestFit="1" customWidth="1"/>
    <col min="30" max="30" width="11.140625" style="11" bestFit="1" customWidth="1"/>
    <col min="31" max="31" width="11.140625" style="11" customWidth="1"/>
    <col min="32" max="32" width="16.140625" style="5" bestFit="1" customWidth="1"/>
    <col min="33" max="16384" width="9.140625" style="5"/>
  </cols>
  <sheetData>
    <row r="1" spans="1:34" x14ac:dyDescent="0.25">
      <c r="A1" s="1" t="s">
        <v>0</v>
      </c>
      <c r="B1" s="2"/>
      <c r="C1" s="3"/>
      <c r="D1" s="3"/>
      <c r="E1" s="2" t="s">
        <v>1</v>
      </c>
      <c r="F1" s="4"/>
      <c r="G1" s="4"/>
      <c r="J1" s="1" t="s">
        <v>2</v>
      </c>
      <c r="K1" s="2"/>
      <c r="L1" s="3"/>
      <c r="M1" s="2"/>
      <c r="N1" s="2"/>
      <c r="O1" s="4"/>
      <c r="P1" s="3"/>
      <c r="R1" s="1" t="s">
        <v>2</v>
      </c>
      <c r="S1" s="2"/>
      <c r="T1" s="3"/>
      <c r="U1" s="2"/>
      <c r="V1" s="2"/>
      <c r="W1" s="4"/>
      <c r="X1" s="3"/>
      <c r="Y1" s="1" t="s">
        <v>3</v>
      </c>
      <c r="Z1" s="1"/>
      <c r="AA1" s="6"/>
      <c r="AB1" s="1" t="s">
        <v>4</v>
      </c>
      <c r="AC1" s="7"/>
      <c r="AD1" s="7"/>
      <c r="AE1" s="7"/>
    </row>
    <row r="2" spans="1:34" x14ac:dyDescent="0.25">
      <c r="A2" s="8"/>
      <c r="B2" s="9"/>
      <c r="D2" s="9"/>
      <c r="F2" s="10"/>
      <c r="G2" s="10"/>
    </row>
    <row r="3" spans="1:34" x14ac:dyDescent="0.25">
      <c r="A3" s="13" t="s">
        <v>5</v>
      </c>
      <c r="B3" s="9"/>
      <c r="D3" s="9"/>
      <c r="F3" s="10"/>
      <c r="G3" s="10"/>
      <c r="J3" s="14" t="s">
        <v>6</v>
      </c>
      <c r="R3" s="14" t="s">
        <v>7</v>
      </c>
      <c r="Y3" s="15" t="s">
        <v>7</v>
      </c>
      <c r="AC3" s="12"/>
      <c r="AD3" s="12"/>
      <c r="AE3" s="12"/>
      <c r="AH3" s="5" t="s">
        <v>8</v>
      </c>
    </row>
    <row r="4" spans="1:34" x14ac:dyDescent="0.25">
      <c r="A4" s="8"/>
      <c r="B4" s="16">
        <v>2509</v>
      </c>
      <c r="C4" s="17" t="s">
        <v>9</v>
      </c>
      <c r="D4" s="17"/>
      <c r="E4" s="18"/>
      <c r="F4" s="18"/>
      <c r="G4" s="18"/>
      <c r="J4" s="8" t="s">
        <v>10</v>
      </c>
      <c r="N4" s="18"/>
      <c r="O4" s="18"/>
      <c r="R4" s="8" t="s">
        <v>10</v>
      </c>
      <c r="V4" s="18"/>
      <c r="W4" s="18"/>
      <c r="Y4" s="19" t="s">
        <v>8</v>
      </c>
      <c r="Z4" s="20">
        <v>3345</v>
      </c>
      <c r="AA4" s="21" t="s">
        <v>9</v>
      </c>
      <c r="AB4" s="22"/>
    </row>
    <row r="5" spans="1:34" ht="45" x14ac:dyDescent="0.25">
      <c r="A5" s="23" t="s">
        <v>11</v>
      </c>
      <c r="B5" s="23" t="s">
        <v>12</v>
      </c>
      <c r="C5" s="23" t="s">
        <v>13</v>
      </c>
      <c r="D5" s="23" t="s">
        <v>14</v>
      </c>
      <c r="E5" s="1" t="s">
        <v>13</v>
      </c>
      <c r="F5" s="49" t="s">
        <v>15</v>
      </c>
      <c r="G5" s="25" t="s">
        <v>16</v>
      </c>
      <c r="I5" s="26"/>
      <c r="J5" s="1" t="s">
        <v>11</v>
      </c>
      <c r="K5" s="1" t="s">
        <v>12</v>
      </c>
      <c r="L5" s="1" t="s">
        <v>13</v>
      </c>
      <c r="M5" s="1" t="s">
        <v>14</v>
      </c>
      <c r="N5" s="1" t="s">
        <v>13</v>
      </c>
      <c r="O5" s="24" t="s">
        <v>15</v>
      </c>
      <c r="P5" s="24" t="s">
        <v>17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13</v>
      </c>
      <c r="W5" s="24" t="s">
        <v>15</v>
      </c>
      <c r="X5" s="24" t="s">
        <v>17</v>
      </c>
      <c r="Y5" s="23" t="s">
        <v>18</v>
      </c>
      <c r="Z5" s="23" t="s">
        <v>19</v>
      </c>
      <c r="AA5" s="27" t="s">
        <v>13</v>
      </c>
      <c r="AB5" s="23" t="s">
        <v>14</v>
      </c>
      <c r="AC5" s="1" t="s">
        <v>20</v>
      </c>
      <c r="AD5" s="49" t="s">
        <v>15</v>
      </c>
      <c r="AE5" s="28" t="s">
        <v>16</v>
      </c>
      <c r="AG5" s="5" t="s">
        <v>8</v>
      </c>
    </row>
    <row r="6" spans="1:34" x14ac:dyDescent="0.25">
      <c r="A6" s="9">
        <v>6</v>
      </c>
      <c r="B6" s="29">
        <v>2898</v>
      </c>
      <c r="C6" s="30">
        <v>0.9</v>
      </c>
      <c r="D6" s="10">
        <f t="shared" ref="D6:D20" si="0">A6/$A$6</f>
        <v>1</v>
      </c>
      <c r="E6" s="31">
        <v>2509</v>
      </c>
      <c r="F6" s="32">
        <f>B6-E6</f>
        <v>389</v>
      </c>
      <c r="G6" s="33">
        <f>ROUND(F6/2,2)</f>
        <v>194.5</v>
      </c>
      <c r="H6" s="34">
        <f t="shared" ref="H6:H20" si="1">E6/B6</f>
        <v>0.86576949620427879</v>
      </c>
      <c r="I6" s="35"/>
      <c r="J6" s="36">
        <v>6</v>
      </c>
      <c r="K6" s="37">
        <v>2692.8</v>
      </c>
      <c r="L6" s="38">
        <v>0.9</v>
      </c>
      <c r="M6" s="39">
        <f>J6/$A$6</f>
        <v>1</v>
      </c>
      <c r="N6" s="40">
        <f>K6*L6*M6</f>
        <v>2423.5200000000004</v>
      </c>
      <c r="O6" s="40">
        <f>K6-N6</f>
        <v>269.27999999999975</v>
      </c>
      <c r="P6" s="40">
        <f>O6/2</f>
        <v>134.63999999999987</v>
      </c>
      <c r="R6" s="36">
        <v>6</v>
      </c>
      <c r="S6" s="37">
        <v>3141</v>
      </c>
      <c r="T6" s="38">
        <v>0.9</v>
      </c>
      <c r="U6" s="39">
        <f>R6/$A$6</f>
        <v>1</v>
      </c>
      <c r="V6" s="40">
        <f>S6*T6*U6</f>
        <v>2826.9</v>
      </c>
      <c r="W6" s="40">
        <f>S6-V6</f>
        <v>314.09999999999991</v>
      </c>
      <c r="X6" s="40">
        <f>W6/2</f>
        <v>157.04999999999995</v>
      </c>
      <c r="Y6" s="9">
        <v>6</v>
      </c>
      <c r="Z6" s="29">
        <v>3864</v>
      </c>
      <c r="AA6" s="30">
        <v>0.9</v>
      </c>
      <c r="AB6" s="10">
        <v>1</v>
      </c>
      <c r="AC6" s="31">
        <v>3345</v>
      </c>
      <c r="AD6" s="32">
        <f>Z6-AC6</f>
        <v>519</v>
      </c>
      <c r="AE6" s="41">
        <f>ROUND(AD6/2,2)</f>
        <v>259.5</v>
      </c>
      <c r="AG6" s="5" t="s">
        <v>8</v>
      </c>
    </row>
    <row r="7" spans="1:34" x14ac:dyDescent="0.25">
      <c r="A7" s="9">
        <v>5.75</v>
      </c>
      <c r="B7" s="29">
        <v>2898</v>
      </c>
      <c r="C7" s="30">
        <v>0.9</v>
      </c>
      <c r="D7" s="10">
        <f t="shared" si="0"/>
        <v>0.95833333333333337</v>
      </c>
      <c r="E7" s="42">
        <f>ROUND($E$6*D7,0)</f>
        <v>2404</v>
      </c>
      <c r="F7" s="32">
        <f>B7-E7</f>
        <v>494</v>
      </c>
      <c r="G7" s="33">
        <f t="shared" ref="G7:G20" si="2">ROUND(F7/2,2)</f>
        <v>247</v>
      </c>
      <c r="H7" s="34">
        <f t="shared" si="1"/>
        <v>0.82953761214630783</v>
      </c>
      <c r="I7" s="35"/>
      <c r="J7" s="9">
        <v>5.75</v>
      </c>
      <c r="K7" s="29">
        <v>2692.8</v>
      </c>
      <c r="L7" s="30">
        <v>0.9</v>
      </c>
      <c r="M7" s="10">
        <f t="shared" ref="M7:M20" si="3">J7/$A$6</f>
        <v>0.95833333333333337</v>
      </c>
      <c r="N7" s="43">
        <f>K7*L7*M7</f>
        <v>2322.5400000000004</v>
      </c>
      <c r="O7" s="43">
        <f>K7-N7</f>
        <v>370.25999999999976</v>
      </c>
      <c r="P7" s="43">
        <f>O7/2</f>
        <v>185.12999999999988</v>
      </c>
      <c r="R7" s="9">
        <v>5.75</v>
      </c>
      <c r="S7" s="37">
        <v>3141</v>
      </c>
      <c r="T7" s="30">
        <v>0.9</v>
      </c>
      <c r="U7" s="10">
        <f t="shared" ref="U7:U20" si="4">R7/$A$6</f>
        <v>0.95833333333333337</v>
      </c>
      <c r="V7" s="43">
        <f>S7*T7*U7</f>
        <v>2709.1125000000002</v>
      </c>
      <c r="W7" s="43">
        <f>S7-V7</f>
        <v>431.88749999999982</v>
      </c>
      <c r="X7" s="43">
        <f>W7/2</f>
        <v>215.94374999999991</v>
      </c>
      <c r="Y7" s="9">
        <v>5.75</v>
      </c>
      <c r="Z7" s="29">
        <v>3864</v>
      </c>
      <c r="AA7" s="30">
        <v>0.9</v>
      </c>
      <c r="AB7" s="10">
        <v>0.95830000000000004</v>
      </c>
      <c r="AC7" s="44">
        <f>ROUND($AC$6*AB7,0)</f>
        <v>3206</v>
      </c>
      <c r="AD7" s="32">
        <f>Z7-AC7</f>
        <v>658</v>
      </c>
      <c r="AE7" s="41">
        <f t="shared" ref="AE7:AE20" si="5">ROUND(AD7/2,2)</f>
        <v>329</v>
      </c>
    </row>
    <row r="8" spans="1:34" x14ac:dyDescent="0.25">
      <c r="A8" s="9">
        <v>5.5</v>
      </c>
      <c r="B8" s="29">
        <v>2898</v>
      </c>
      <c r="C8" s="30">
        <v>0.9</v>
      </c>
      <c r="D8" s="10">
        <f t="shared" si="0"/>
        <v>0.91666666666666663</v>
      </c>
      <c r="E8" s="42">
        <f t="shared" ref="E8:E20" si="6">ROUND($E$6*D8,0)</f>
        <v>2300</v>
      </c>
      <c r="F8" s="32">
        <f t="shared" ref="F8:F20" si="7">B8-E8</f>
        <v>598</v>
      </c>
      <c r="G8" s="33">
        <f t="shared" si="2"/>
        <v>299</v>
      </c>
      <c r="H8" s="34">
        <f t="shared" si="1"/>
        <v>0.79365079365079361</v>
      </c>
      <c r="I8" s="35"/>
      <c r="J8" s="36">
        <v>5.5</v>
      </c>
      <c r="K8" s="37">
        <v>2692.8</v>
      </c>
      <c r="L8" s="38">
        <v>0.9</v>
      </c>
      <c r="M8" s="39">
        <f t="shared" si="3"/>
        <v>0.91666666666666663</v>
      </c>
      <c r="N8" s="40">
        <f t="shared" ref="N8:N20" si="8">K8*L8*M8</f>
        <v>2221.5600000000004</v>
      </c>
      <c r="O8" s="40">
        <f t="shared" ref="O8:O20" si="9">K8-N8</f>
        <v>471.23999999999978</v>
      </c>
      <c r="P8" s="40">
        <f t="shared" ref="P8:P20" si="10">O8/2</f>
        <v>235.61999999999989</v>
      </c>
      <c r="R8" s="36">
        <v>5.5</v>
      </c>
      <c r="S8" s="37">
        <v>3141</v>
      </c>
      <c r="T8" s="38">
        <v>0.9</v>
      </c>
      <c r="U8" s="39">
        <f t="shared" si="4"/>
        <v>0.91666666666666663</v>
      </c>
      <c r="V8" s="40">
        <f t="shared" ref="V8:V20" si="11">S8*T8*U8</f>
        <v>2591.3249999999998</v>
      </c>
      <c r="W8" s="40">
        <f t="shared" ref="W8:W20" si="12">S8-V8</f>
        <v>549.67500000000018</v>
      </c>
      <c r="X8" s="40">
        <f t="shared" ref="X8:X20" si="13">W8/2</f>
        <v>274.83750000000009</v>
      </c>
      <c r="Y8" s="9">
        <v>5.5</v>
      </c>
      <c r="Z8" s="29">
        <v>3864</v>
      </c>
      <c r="AA8" s="30">
        <v>0.9</v>
      </c>
      <c r="AB8" s="10">
        <v>0.91669999999999996</v>
      </c>
      <c r="AC8" s="44">
        <f t="shared" ref="AC8:AC20" si="14">ROUND($AC$6*AB8,0)</f>
        <v>3066</v>
      </c>
      <c r="AD8" s="32">
        <f>Z8-AC8</f>
        <v>798</v>
      </c>
      <c r="AE8" s="41">
        <f t="shared" si="5"/>
        <v>399</v>
      </c>
    </row>
    <row r="9" spans="1:34" x14ac:dyDescent="0.25">
      <c r="A9" s="9">
        <v>5.25</v>
      </c>
      <c r="B9" s="29">
        <v>2898</v>
      </c>
      <c r="C9" s="30">
        <v>0.9</v>
      </c>
      <c r="D9" s="10">
        <f t="shared" si="0"/>
        <v>0.875</v>
      </c>
      <c r="E9" s="42">
        <f t="shared" si="6"/>
        <v>2195</v>
      </c>
      <c r="F9" s="32">
        <f t="shared" si="7"/>
        <v>703</v>
      </c>
      <c r="G9" s="33">
        <f t="shared" si="2"/>
        <v>351.5</v>
      </c>
      <c r="H9" s="34">
        <f t="shared" si="1"/>
        <v>0.75741890959282265</v>
      </c>
      <c r="I9" s="35"/>
      <c r="J9" s="9">
        <v>5.25</v>
      </c>
      <c r="K9" s="29">
        <v>2692.8</v>
      </c>
      <c r="L9" s="30">
        <v>0.9</v>
      </c>
      <c r="M9" s="10">
        <f t="shared" si="3"/>
        <v>0.875</v>
      </c>
      <c r="N9" s="43">
        <f t="shared" si="8"/>
        <v>2120.5800000000004</v>
      </c>
      <c r="O9" s="43">
        <f t="shared" si="9"/>
        <v>572.2199999999998</v>
      </c>
      <c r="P9" s="43">
        <f t="shared" si="10"/>
        <v>286.1099999999999</v>
      </c>
      <c r="R9" s="9">
        <v>5.25</v>
      </c>
      <c r="S9" s="37">
        <v>3141</v>
      </c>
      <c r="T9" s="30">
        <v>0.9</v>
      </c>
      <c r="U9" s="10">
        <f t="shared" si="4"/>
        <v>0.875</v>
      </c>
      <c r="V9" s="43">
        <f t="shared" si="11"/>
        <v>2473.5374999999999</v>
      </c>
      <c r="W9" s="43">
        <f t="shared" si="12"/>
        <v>667.46250000000009</v>
      </c>
      <c r="X9" s="43">
        <f t="shared" si="13"/>
        <v>333.73125000000005</v>
      </c>
      <c r="Y9" s="9">
        <v>5.25</v>
      </c>
      <c r="Z9" s="29">
        <v>3864</v>
      </c>
      <c r="AA9" s="30">
        <v>0.9</v>
      </c>
      <c r="AB9" s="10">
        <v>0.875</v>
      </c>
      <c r="AC9" s="44">
        <f t="shared" si="14"/>
        <v>2927</v>
      </c>
      <c r="AD9" s="32">
        <f t="shared" ref="AD9" si="15">Z9-AC9</f>
        <v>937</v>
      </c>
      <c r="AE9" s="41">
        <f t="shared" si="5"/>
        <v>468.5</v>
      </c>
      <c r="AF9" s="45"/>
    </row>
    <row r="10" spans="1:34" x14ac:dyDescent="0.25">
      <c r="A10" s="9">
        <v>5</v>
      </c>
      <c r="B10" s="29">
        <v>2898</v>
      </c>
      <c r="C10" s="30">
        <v>0.9</v>
      </c>
      <c r="D10" s="10">
        <f t="shared" si="0"/>
        <v>0.83333333333333337</v>
      </c>
      <c r="E10" s="42">
        <f t="shared" si="6"/>
        <v>2091</v>
      </c>
      <c r="F10" s="32">
        <f t="shared" si="7"/>
        <v>807</v>
      </c>
      <c r="G10" s="33">
        <f t="shared" si="2"/>
        <v>403.5</v>
      </c>
      <c r="H10" s="34">
        <f t="shared" si="1"/>
        <v>0.72153209109730854</v>
      </c>
      <c r="I10" s="35"/>
      <c r="J10" s="36">
        <v>5</v>
      </c>
      <c r="K10" s="37">
        <v>2692.8</v>
      </c>
      <c r="L10" s="38">
        <v>0.9</v>
      </c>
      <c r="M10" s="39">
        <f t="shared" si="3"/>
        <v>0.83333333333333337</v>
      </c>
      <c r="N10" s="40">
        <f t="shared" si="8"/>
        <v>2019.6000000000004</v>
      </c>
      <c r="O10" s="40">
        <f t="shared" si="9"/>
        <v>673.19999999999982</v>
      </c>
      <c r="P10" s="40">
        <f t="shared" si="10"/>
        <v>336.59999999999991</v>
      </c>
      <c r="R10" s="36">
        <v>5</v>
      </c>
      <c r="S10" s="37">
        <v>3141</v>
      </c>
      <c r="T10" s="38">
        <v>0.9</v>
      </c>
      <c r="U10" s="39">
        <f t="shared" si="4"/>
        <v>0.83333333333333337</v>
      </c>
      <c r="V10" s="40">
        <f t="shared" si="11"/>
        <v>2355.75</v>
      </c>
      <c r="W10" s="40">
        <f t="shared" si="12"/>
        <v>785.25</v>
      </c>
      <c r="X10" s="40">
        <f t="shared" si="13"/>
        <v>392.625</v>
      </c>
      <c r="Y10" s="9">
        <v>5</v>
      </c>
      <c r="Z10" s="29">
        <v>3864</v>
      </c>
      <c r="AA10" s="30">
        <v>0.9</v>
      </c>
      <c r="AB10" s="10">
        <v>0.83330000000000004</v>
      </c>
      <c r="AC10" s="44">
        <f t="shared" si="14"/>
        <v>2787</v>
      </c>
      <c r="AD10" s="32">
        <f>Z10-AC10</f>
        <v>1077</v>
      </c>
      <c r="AE10" s="41">
        <f t="shared" si="5"/>
        <v>538.5</v>
      </c>
    </row>
    <row r="11" spans="1:34" x14ac:dyDescent="0.25">
      <c r="A11" s="9">
        <v>4.75</v>
      </c>
      <c r="B11" s="29">
        <v>2898</v>
      </c>
      <c r="C11" s="30">
        <v>0.9</v>
      </c>
      <c r="D11" s="10">
        <f t="shared" si="0"/>
        <v>0.79166666666666663</v>
      </c>
      <c r="E11" s="42">
        <f t="shared" si="6"/>
        <v>1986</v>
      </c>
      <c r="F11" s="32">
        <f t="shared" si="7"/>
        <v>912</v>
      </c>
      <c r="G11" s="33">
        <f t="shared" si="2"/>
        <v>456</v>
      </c>
      <c r="H11" s="34">
        <f t="shared" si="1"/>
        <v>0.68530020703933747</v>
      </c>
      <c r="I11" s="35"/>
      <c r="J11" s="9">
        <v>4.75</v>
      </c>
      <c r="K11" s="29">
        <v>2692.8</v>
      </c>
      <c r="L11" s="30">
        <v>0.9</v>
      </c>
      <c r="M11" s="10">
        <f t="shared" si="3"/>
        <v>0.79166666666666663</v>
      </c>
      <c r="N11" s="43">
        <f t="shared" si="8"/>
        <v>1918.6200000000003</v>
      </c>
      <c r="O11" s="43">
        <f t="shared" si="9"/>
        <v>774.17999999999984</v>
      </c>
      <c r="P11" s="43">
        <f t="shared" si="10"/>
        <v>387.08999999999992</v>
      </c>
      <c r="R11" s="9">
        <v>4.75</v>
      </c>
      <c r="S11" s="37">
        <v>3141</v>
      </c>
      <c r="T11" s="30">
        <v>0.9</v>
      </c>
      <c r="U11" s="10">
        <f t="shared" si="4"/>
        <v>0.79166666666666663</v>
      </c>
      <c r="V11" s="43">
        <f t="shared" si="11"/>
        <v>2237.9625000000001</v>
      </c>
      <c r="W11" s="43">
        <f t="shared" si="12"/>
        <v>903.03749999999991</v>
      </c>
      <c r="X11" s="43">
        <f t="shared" si="13"/>
        <v>451.51874999999995</v>
      </c>
      <c r="Y11" s="9">
        <v>4.75</v>
      </c>
      <c r="Z11" s="29">
        <v>3864</v>
      </c>
      <c r="AA11" s="30">
        <v>0.9</v>
      </c>
      <c r="AB11" s="10">
        <v>0.79169999999999996</v>
      </c>
      <c r="AC11" s="44">
        <f t="shared" si="14"/>
        <v>2648</v>
      </c>
      <c r="AD11" s="32">
        <f t="shared" ref="AD11:AD20" si="16">Z11-AC11</f>
        <v>1216</v>
      </c>
      <c r="AE11" s="41">
        <f t="shared" si="5"/>
        <v>608</v>
      </c>
    </row>
    <row r="12" spans="1:34" x14ac:dyDescent="0.25">
      <c r="A12" s="9">
        <v>4.5</v>
      </c>
      <c r="B12" s="29">
        <v>2898</v>
      </c>
      <c r="C12" s="30">
        <v>0.9</v>
      </c>
      <c r="D12" s="10">
        <f t="shared" si="0"/>
        <v>0.75</v>
      </c>
      <c r="E12" s="42">
        <f t="shared" si="6"/>
        <v>1882</v>
      </c>
      <c r="F12" s="32">
        <f t="shared" si="7"/>
        <v>1016</v>
      </c>
      <c r="G12" s="33">
        <f t="shared" si="2"/>
        <v>508</v>
      </c>
      <c r="H12" s="34">
        <f t="shared" si="1"/>
        <v>0.64941338854382336</v>
      </c>
      <c r="I12" s="35"/>
      <c r="J12" s="36">
        <v>4.5</v>
      </c>
      <c r="K12" s="37">
        <v>2692.8</v>
      </c>
      <c r="L12" s="38">
        <v>0.9</v>
      </c>
      <c r="M12" s="39">
        <f t="shared" si="3"/>
        <v>0.75</v>
      </c>
      <c r="N12" s="40">
        <f t="shared" si="8"/>
        <v>1817.6400000000003</v>
      </c>
      <c r="O12" s="40">
        <f t="shared" si="9"/>
        <v>875.15999999999985</v>
      </c>
      <c r="P12" s="40">
        <f t="shared" si="10"/>
        <v>437.57999999999993</v>
      </c>
      <c r="R12" s="36">
        <v>4.5</v>
      </c>
      <c r="S12" s="37">
        <v>3141</v>
      </c>
      <c r="T12" s="38">
        <v>0.9</v>
      </c>
      <c r="U12" s="39">
        <f t="shared" si="4"/>
        <v>0.75</v>
      </c>
      <c r="V12" s="40">
        <f t="shared" si="11"/>
        <v>2120.1750000000002</v>
      </c>
      <c r="W12" s="40">
        <f t="shared" si="12"/>
        <v>1020.8249999999998</v>
      </c>
      <c r="X12" s="40">
        <f t="shared" si="13"/>
        <v>510.41249999999991</v>
      </c>
      <c r="Y12" s="9">
        <v>4.5</v>
      </c>
      <c r="Z12" s="29">
        <v>3864</v>
      </c>
      <c r="AA12" s="30">
        <v>0.9</v>
      </c>
      <c r="AB12" s="10">
        <v>0.75</v>
      </c>
      <c r="AC12" s="44">
        <f t="shared" si="14"/>
        <v>2509</v>
      </c>
      <c r="AD12" s="32">
        <f t="shared" si="16"/>
        <v>1355</v>
      </c>
      <c r="AE12" s="41">
        <f t="shared" si="5"/>
        <v>677.5</v>
      </c>
    </row>
    <row r="13" spans="1:34" x14ac:dyDescent="0.25">
      <c r="A13" s="9">
        <v>4.25</v>
      </c>
      <c r="B13" s="29">
        <v>2898</v>
      </c>
      <c r="C13" s="30">
        <v>0.9</v>
      </c>
      <c r="D13" s="10">
        <f t="shared" si="0"/>
        <v>0.70833333333333337</v>
      </c>
      <c r="E13" s="42">
        <f t="shared" si="6"/>
        <v>1777</v>
      </c>
      <c r="F13" s="32">
        <f t="shared" si="7"/>
        <v>1121</v>
      </c>
      <c r="G13" s="33">
        <f t="shared" si="2"/>
        <v>560.5</v>
      </c>
      <c r="H13" s="34">
        <f t="shared" si="1"/>
        <v>0.61318150448585229</v>
      </c>
      <c r="I13" s="35"/>
      <c r="J13" s="9">
        <v>4.3</v>
      </c>
      <c r="K13" s="29">
        <v>2692.8</v>
      </c>
      <c r="L13" s="30">
        <v>0.9</v>
      </c>
      <c r="M13" s="10">
        <f t="shared" si="3"/>
        <v>0.71666666666666667</v>
      </c>
      <c r="N13" s="43">
        <f t="shared" si="8"/>
        <v>1736.8560000000002</v>
      </c>
      <c r="O13" s="43">
        <f t="shared" si="9"/>
        <v>955.94399999999996</v>
      </c>
      <c r="P13" s="43">
        <f t="shared" si="10"/>
        <v>477.97199999999998</v>
      </c>
      <c r="R13" s="9">
        <v>4.3</v>
      </c>
      <c r="S13" s="37">
        <v>3141</v>
      </c>
      <c r="T13" s="30">
        <v>0.9</v>
      </c>
      <c r="U13" s="10">
        <f t="shared" si="4"/>
        <v>0.71666666666666667</v>
      </c>
      <c r="V13" s="43">
        <f t="shared" si="11"/>
        <v>2025.9450000000002</v>
      </c>
      <c r="W13" s="43">
        <f t="shared" si="12"/>
        <v>1115.0549999999998</v>
      </c>
      <c r="X13" s="43">
        <f t="shared" si="13"/>
        <v>557.52749999999992</v>
      </c>
      <c r="Y13" s="9">
        <v>4.25</v>
      </c>
      <c r="Z13" s="29">
        <v>3864</v>
      </c>
      <c r="AA13" s="30">
        <v>0.9</v>
      </c>
      <c r="AB13" s="10">
        <v>0.70830000000000004</v>
      </c>
      <c r="AC13" s="44">
        <f t="shared" si="14"/>
        <v>2369</v>
      </c>
      <c r="AD13" s="32">
        <f t="shared" si="16"/>
        <v>1495</v>
      </c>
      <c r="AE13" s="41">
        <f t="shared" si="5"/>
        <v>747.5</v>
      </c>
    </row>
    <row r="14" spans="1:34" x14ac:dyDescent="0.25">
      <c r="A14" s="9">
        <v>4</v>
      </c>
      <c r="B14" s="29">
        <v>2898</v>
      </c>
      <c r="C14" s="30">
        <v>0.9</v>
      </c>
      <c r="D14" s="10">
        <f t="shared" si="0"/>
        <v>0.66666666666666663</v>
      </c>
      <c r="E14" s="42">
        <f t="shared" si="6"/>
        <v>1673</v>
      </c>
      <c r="F14" s="32">
        <f t="shared" si="7"/>
        <v>1225</v>
      </c>
      <c r="G14" s="33">
        <f t="shared" si="2"/>
        <v>612.5</v>
      </c>
      <c r="H14" s="34">
        <f t="shared" si="1"/>
        <v>0.57729468599033817</v>
      </c>
      <c r="I14" s="35"/>
      <c r="J14" s="36">
        <v>4.25</v>
      </c>
      <c r="K14" s="37">
        <v>2692.8</v>
      </c>
      <c r="L14" s="38">
        <v>0.9</v>
      </c>
      <c r="M14" s="39">
        <f t="shared" si="3"/>
        <v>0.70833333333333337</v>
      </c>
      <c r="N14" s="40">
        <f t="shared" si="8"/>
        <v>1716.6600000000003</v>
      </c>
      <c r="O14" s="40">
        <f t="shared" si="9"/>
        <v>976.13999999999987</v>
      </c>
      <c r="P14" s="40">
        <f t="shared" si="10"/>
        <v>488.06999999999994</v>
      </c>
      <c r="R14" s="36">
        <v>4.25</v>
      </c>
      <c r="S14" s="37">
        <v>3141</v>
      </c>
      <c r="T14" s="38">
        <v>0.9</v>
      </c>
      <c r="U14" s="39">
        <f t="shared" si="4"/>
        <v>0.70833333333333337</v>
      </c>
      <c r="V14" s="40">
        <f t="shared" si="11"/>
        <v>2002.3875000000003</v>
      </c>
      <c r="W14" s="40">
        <f t="shared" si="12"/>
        <v>1138.6124999999997</v>
      </c>
      <c r="X14" s="40">
        <f t="shared" si="13"/>
        <v>569.30624999999986</v>
      </c>
      <c r="Y14" s="9">
        <v>4</v>
      </c>
      <c r="Z14" s="29">
        <v>3864</v>
      </c>
      <c r="AA14" s="30">
        <v>0.9</v>
      </c>
      <c r="AB14" s="10">
        <v>0.66669999999999996</v>
      </c>
      <c r="AC14" s="44">
        <f t="shared" si="14"/>
        <v>2230</v>
      </c>
      <c r="AD14" s="32">
        <f t="shared" si="16"/>
        <v>1634</v>
      </c>
      <c r="AE14" s="41">
        <f t="shared" si="5"/>
        <v>817</v>
      </c>
    </row>
    <row r="15" spans="1:34" x14ac:dyDescent="0.25">
      <c r="A15" s="9">
        <v>3.75</v>
      </c>
      <c r="B15" s="29">
        <v>2898</v>
      </c>
      <c r="C15" s="30">
        <v>0.9</v>
      </c>
      <c r="D15" s="10">
        <f t="shared" si="0"/>
        <v>0.625</v>
      </c>
      <c r="E15" s="42">
        <f t="shared" si="6"/>
        <v>1568</v>
      </c>
      <c r="F15" s="32">
        <f t="shared" si="7"/>
        <v>1330</v>
      </c>
      <c r="G15" s="33">
        <f t="shared" si="2"/>
        <v>665</v>
      </c>
      <c r="H15" s="34">
        <f t="shared" si="1"/>
        <v>0.54106280193236711</v>
      </c>
      <c r="I15" s="35"/>
      <c r="J15" s="9">
        <v>4.21</v>
      </c>
      <c r="K15" s="29">
        <v>2692.8</v>
      </c>
      <c r="L15" s="30">
        <v>0.9</v>
      </c>
      <c r="M15" s="10">
        <f t="shared" si="3"/>
        <v>0.70166666666666666</v>
      </c>
      <c r="N15" s="43">
        <f t="shared" si="8"/>
        <v>1700.5032000000003</v>
      </c>
      <c r="O15" s="43">
        <f t="shared" si="9"/>
        <v>992.29679999999985</v>
      </c>
      <c r="P15" s="43">
        <f t="shared" si="10"/>
        <v>496.14839999999992</v>
      </c>
      <c r="R15" s="9">
        <v>4.21</v>
      </c>
      <c r="S15" s="37">
        <v>3141</v>
      </c>
      <c r="T15" s="30">
        <v>0.9</v>
      </c>
      <c r="U15" s="10">
        <f t="shared" si="4"/>
        <v>0.70166666666666666</v>
      </c>
      <c r="V15" s="43">
        <f t="shared" si="11"/>
        <v>1983.5415</v>
      </c>
      <c r="W15" s="43">
        <f t="shared" si="12"/>
        <v>1157.4585</v>
      </c>
      <c r="X15" s="43">
        <f t="shared" si="13"/>
        <v>578.72924999999998</v>
      </c>
      <c r="Y15" s="9">
        <v>3.75</v>
      </c>
      <c r="Z15" s="29">
        <v>3864</v>
      </c>
      <c r="AA15" s="30">
        <v>0.9</v>
      </c>
      <c r="AB15" s="10">
        <v>0.625</v>
      </c>
      <c r="AC15" s="44">
        <f t="shared" si="14"/>
        <v>2091</v>
      </c>
      <c r="AD15" s="32">
        <f t="shared" si="16"/>
        <v>1773</v>
      </c>
      <c r="AE15" s="41">
        <f t="shared" si="5"/>
        <v>886.5</v>
      </c>
    </row>
    <row r="16" spans="1:34" x14ac:dyDescent="0.25">
      <c r="A16" s="9">
        <v>3.5</v>
      </c>
      <c r="B16" s="29">
        <v>2898</v>
      </c>
      <c r="C16" s="30">
        <v>0.9</v>
      </c>
      <c r="D16" s="10">
        <f t="shared" si="0"/>
        <v>0.58333333333333337</v>
      </c>
      <c r="E16" s="42">
        <f t="shared" si="6"/>
        <v>1464</v>
      </c>
      <c r="F16" s="32">
        <f t="shared" si="7"/>
        <v>1434</v>
      </c>
      <c r="G16" s="33">
        <f t="shared" si="2"/>
        <v>717</v>
      </c>
      <c r="H16" s="34">
        <f t="shared" si="1"/>
        <v>0.50517598343685299</v>
      </c>
      <c r="I16" s="35"/>
      <c r="J16" s="36">
        <v>4.1900000000000004</v>
      </c>
      <c r="K16" s="37">
        <v>2692.8</v>
      </c>
      <c r="L16" s="38">
        <v>0.9</v>
      </c>
      <c r="M16" s="39">
        <f t="shared" si="3"/>
        <v>0.69833333333333336</v>
      </c>
      <c r="N16" s="40">
        <f t="shared" si="8"/>
        <v>1692.4248000000005</v>
      </c>
      <c r="O16" s="40">
        <f t="shared" si="9"/>
        <v>1000.3751999999997</v>
      </c>
      <c r="P16" s="40">
        <f t="shared" si="10"/>
        <v>500.18759999999986</v>
      </c>
      <c r="R16" s="36">
        <v>4.1900000000000004</v>
      </c>
      <c r="S16" s="37">
        <v>3141</v>
      </c>
      <c r="T16" s="38">
        <v>0.9</v>
      </c>
      <c r="U16" s="39">
        <f t="shared" si="4"/>
        <v>0.69833333333333336</v>
      </c>
      <c r="V16" s="40">
        <f t="shared" si="11"/>
        <v>1974.1185</v>
      </c>
      <c r="W16" s="40">
        <f t="shared" si="12"/>
        <v>1166.8815</v>
      </c>
      <c r="X16" s="40">
        <f t="shared" si="13"/>
        <v>583.44074999999998</v>
      </c>
      <c r="Y16" s="9">
        <v>3.5</v>
      </c>
      <c r="Z16" s="29">
        <v>3864</v>
      </c>
      <c r="AA16" s="30">
        <v>0.9</v>
      </c>
      <c r="AB16" s="10">
        <v>0.58330000000000004</v>
      </c>
      <c r="AC16" s="44">
        <f t="shared" si="14"/>
        <v>1951</v>
      </c>
      <c r="AD16" s="32">
        <f t="shared" si="16"/>
        <v>1913</v>
      </c>
      <c r="AE16" s="41">
        <f t="shared" si="5"/>
        <v>956.5</v>
      </c>
    </row>
    <row r="17" spans="1:31" x14ac:dyDescent="0.25">
      <c r="A17" s="9">
        <v>3.25</v>
      </c>
      <c r="B17" s="29">
        <v>2898</v>
      </c>
      <c r="C17" s="30">
        <v>0.9</v>
      </c>
      <c r="D17" s="10">
        <f t="shared" si="0"/>
        <v>0.54166666666666663</v>
      </c>
      <c r="E17" s="42">
        <f t="shared" si="6"/>
        <v>1359</v>
      </c>
      <c r="F17" s="32">
        <f t="shared" si="7"/>
        <v>1539</v>
      </c>
      <c r="G17" s="33">
        <f t="shared" si="2"/>
        <v>769.5</v>
      </c>
      <c r="H17" s="34">
        <f t="shared" si="1"/>
        <v>0.46894409937888198</v>
      </c>
      <c r="I17" s="35"/>
      <c r="J17" s="9">
        <v>4</v>
      </c>
      <c r="K17" s="29">
        <v>2692.8</v>
      </c>
      <c r="L17" s="30">
        <v>0.9</v>
      </c>
      <c r="M17" s="10">
        <f t="shared" si="3"/>
        <v>0.66666666666666663</v>
      </c>
      <c r="N17" s="43">
        <f t="shared" si="8"/>
        <v>1615.6800000000003</v>
      </c>
      <c r="O17" s="43">
        <f t="shared" si="9"/>
        <v>1077.1199999999999</v>
      </c>
      <c r="P17" s="43">
        <f t="shared" si="10"/>
        <v>538.55999999999995</v>
      </c>
      <c r="R17" s="9">
        <v>4</v>
      </c>
      <c r="S17" s="37">
        <v>3141</v>
      </c>
      <c r="T17" s="30">
        <v>0.9</v>
      </c>
      <c r="U17" s="10">
        <f t="shared" si="4"/>
        <v>0.66666666666666663</v>
      </c>
      <c r="V17" s="43">
        <f t="shared" si="11"/>
        <v>1884.6</v>
      </c>
      <c r="W17" s="43">
        <f t="shared" si="12"/>
        <v>1256.4000000000001</v>
      </c>
      <c r="X17" s="43">
        <f t="shared" si="13"/>
        <v>628.20000000000005</v>
      </c>
      <c r="Y17" s="9">
        <v>3.25</v>
      </c>
      <c r="Z17" s="29">
        <v>3864</v>
      </c>
      <c r="AA17" s="30">
        <v>0.9</v>
      </c>
      <c r="AB17" s="10">
        <v>0.54169999999999996</v>
      </c>
      <c r="AC17" s="44">
        <f t="shared" si="14"/>
        <v>1812</v>
      </c>
      <c r="AD17" s="32">
        <f t="shared" si="16"/>
        <v>2052</v>
      </c>
      <c r="AE17" s="41">
        <f t="shared" si="5"/>
        <v>1026</v>
      </c>
    </row>
    <row r="18" spans="1:31" x14ac:dyDescent="0.25">
      <c r="A18" s="9">
        <v>3</v>
      </c>
      <c r="B18" s="29">
        <v>2898</v>
      </c>
      <c r="C18" s="30">
        <v>0.9</v>
      </c>
      <c r="D18" s="10">
        <f t="shared" si="0"/>
        <v>0.5</v>
      </c>
      <c r="E18" s="42">
        <f t="shared" si="6"/>
        <v>1255</v>
      </c>
      <c r="F18" s="32">
        <f t="shared" si="7"/>
        <v>1643</v>
      </c>
      <c r="G18" s="33">
        <f t="shared" si="2"/>
        <v>821.5</v>
      </c>
      <c r="H18" s="34">
        <f t="shared" si="1"/>
        <v>0.43305728088336781</v>
      </c>
      <c r="I18" s="35"/>
      <c r="J18" s="36">
        <v>3.75</v>
      </c>
      <c r="K18" s="37">
        <v>2692.8</v>
      </c>
      <c r="L18" s="38">
        <v>0.9</v>
      </c>
      <c r="M18" s="39">
        <f t="shared" si="3"/>
        <v>0.625</v>
      </c>
      <c r="N18" s="40">
        <f t="shared" si="8"/>
        <v>1514.7000000000003</v>
      </c>
      <c r="O18" s="40">
        <f t="shared" si="9"/>
        <v>1178.0999999999999</v>
      </c>
      <c r="P18" s="40">
        <f t="shared" si="10"/>
        <v>589.04999999999995</v>
      </c>
      <c r="R18" s="36">
        <v>3.75</v>
      </c>
      <c r="S18" s="37">
        <v>3141</v>
      </c>
      <c r="T18" s="38">
        <v>0.9</v>
      </c>
      <c r="U18" s="39">
        <f t="shared" si="4"/>
        <v>0.625</v>
      </c>
      <c r="V18" s="40">
        <f t="shared" si="11"/>
        <v>1766.8125</v>
      </c>
      <c r="W18" s="40">
        <f t="shared" si="12"/>
        <v>1374.1875</v>
      </c>
      <c r="X18" s="40">
        <f t="shared" si="13"/>
        <v>687.09375</v>
      </c>
      <c r="Y18" s="9">
        <v>3</v>
      </c>
      <c r="Z18" s="29">
        <v>3864</v>
      </c>
      <c r="AA18" s="30">
        <v>0.9</v>
      </c>
      <c r="AB18" s="10">
        <v>0.5</v>
      </c>
      <c r="AC18" s="44">
        <f t="shared" si="14"/>
        <v>1673</v>
      </c>
      <c r="AD18" s="32">
        <f t="shared" si="16"/>
        <v>2191</v>
      </c>
      <c r="AE18" s="41">
        <f t="shared" si="5"/>
        <v>1095.5</v>
      </c>
    </row>
    <row r="19" spans="1:31" x14ac:dyDescent="0.25">
      <c r="A19" s="9">
        <v>2.75</v>
      </c>
      <c r="B19" s="29">
        <v>2898</v>
      </c>
      <c r="C19" s="30">
        <v>0.9</v>
      </c>
      <c r="D19" s="10">
        <f t="shared" si="0"/>
        <v>0.45833333333333331</v>
      </c>
      <c r="E19" s="42">
        <f t="shared" si="6"/>
        <v>1150</v>
      </c>
      <c r="F19" s="32">
        <f t="shared" si="7"/>
        <v>1748</v>
      </c>
      <c r="G19" s="33">
        <f t="shared" si="2"/>
        <v>874</v>
      </c>
      <c r="H19" s="34">
        <f t="shared" si="1"/>
        <v>0.3968253968253968</v>
      </c>
      <c r="I19" s="35"/>
      <c r="J19" s="9">
        <v>3.5</v>
      </c>
      <c r="K19" s="29">
        <v>2692.8</v>
      </c>
      <c r="L19" s="30">
        <v>0.9</v>
      </c>
      <c r="M19" s="10">
        <f t="shared" si="3"/>
        <v>0.58333333333333337</v>
      </c>
      <c r="N19" s="43">
        <f t="shared" si="8"/>
        <v>1413.7200000000003</v>
      </c>
      <c r="O19" s="43">
        <f t="shared" si="9"/>
        <v>1279.08</v>
      </c>
      <c r="P19" s="43">
        <f t="shared" si="10"/>
        <v>639.54</v>
      </c>
      <c r="R19" s="9">
        <v>3.5</v>
      </c>
      <c r="S19" s="37">
        <v>3141</v>
      </c>
      <c r="T19" s="30">
        <v>0.9</v>
      </c>
      <c r="U19" s="10">
        <f t="shared" si="4"/>
        <v>0.58333333333333337</v>
      </c>
      <c r="V19" s="43">
        <f t="shared" si="11"/>
        <v>1649.0250000000001</v>
      </c>
      <c r="W19" s="43">
        <f t="shared" si="12"/>
        <v>1491.9749999999999</v>
      </c>
      <c r="X19" s="43">
        <f t="shared" si="13"/>
        <v>745.98749999999995</v>
      </c>
      <c r="Y19" s="9">
        <v>2.75</v>
      </c>
      <c r="Z19" s="29">
        <v>3864</v>
      </c>
      <c r="AA19" s="30">
        <v>0.9</v>
      </c>
      <c r="AB19" s="10">
        <v>0.45829999999999999</v>
      </c>
      <c r="AC19" s="44">
        <f t="shared" si="14"/>
        <v>1533</v>
      </c>
      <c r="AD19" s="32">
        <f t="shared" si="16"/>
        <v>2331</v>
      </c>
      <c r="AE19" s="41">
        <f t="shared" si="5"/>
        <v>1165.5</v>
      </c>
    </row>
    <row r="20" spans="1:31" x14ac:dyDescent="0.25">
      <c r="A20" s="9">
        <v>2.5</v>
      </c>
      <c r="B20" s="29">
        <v>2898</v>
      </c>
      <c r="C20" s="30">
        <v>0.9</v>
      </c>
      <c r="D20" s="10">
        <f t="shared" si="0"/>
        <v>0.41666666666666669</v>
      </c>
      <c r="E20" s="42">
        <f t="shared" si="6"/>
        <v>1045</v>
      </c>
      <c r="F20" s="32">
        <f t="shared" si="7"/>
        <v>1853</v>
      </c>
      <c r="G20" s="33">
        <f t="shared" si="2"/>
        <v>926.5</v>
      </c>
      <c r="H20" s="34">
        <f t="shared" si="1"/>
        <v>0.36059351276742579</v>
      </c>
      <c r="I20" s="35"/>
      <c r="J20" s="36">
        <v>3.25</v>
      </c>
      <c r="K20" s="37">
        <v>2692.8</v>
      </c>
      <c r="L20" s="38">
        <v>0.9</v>
      </c>
      <c r="M20" s="39">
        <f t="shared" si="3"/>
        <v>0.54166666666666663</v>
      </c>
      <c r="N20" s="40">
        <f t="shared" si="8"/>
        <v>1312.7400000000002</v>
      </c>
      <c r="O20" s="40">
        <f t="shared" si="9"/>
        <v>1380.06</v>
      </c>
      <c r="P20" s="40">
        <f t="shared" si="10"/>
        <v>690.03</v>
      </c>
      <c r="R20" s="36">
        <v>3.25</v>
      </c>
      <c r="S20" s="37">
        <v>3141</v>
      </c>
      <c r="T20" s="38">
        <v>0.9</v>
      </c>
      <c r="U20" s="39">
        <f t="shared" si="4"/>
        <v>0.54166666666666663</v>
      </c>
      <c r="V20" s="40">
        <f t="shared" si="11"/>
        <v>1531.2375</v>
      </c>
      <c r="W20" s="40">
        <f t="shared" si="12"/>
        <v>1609.7625</v>
      </c>
      <c r="X20" s="40">
        <f t="shared" si="13"/>
        <v>804.88125000000002</v>
      </c>
      <c r="Y20" s="9">
        <v>2.5</v>
      </c>
      <c r="Z20" s="29">
        <v>3864</v>
      </c>
      <c r="AA20" s="30">
        <v>0.9</v>
      </c>
      <c r="AB20" s="10">
        <v>0.41670000000000001</v>
      </c>
      <c r="AC20" s="44">
        <f t="shared" si="14"/>
        <v>1394</v>
      </c>
      <c r="AD20" s="32">
        <f t="shared" si="16"/>
        <v>2470</v>
      </c>
      <c r="AE20" s="41">
        <f t="shared" si="5"/>
        <v>1235</v>
      </c>
    </row>
    <row r="21" spans="1:31" x14ac:dyDescent="0.25">
      <c r="A21" s="9"/>
      <c r="B21" s="29"/>
      <c r="C21" s="30"/>
      <c r="D21" s="10"/>
      <c r="E21" s="43"/>
      <c r="F21" s="43"/>
      <c r="G21" s="43"/>
      <c r="I21" s="26"/>
      <c r="Y21" s="5"/>
      <c r="Z21" s="5"/>
      <c r="AA21" s="30"/>
      <c r="AB21" s="5"/>
      <c r="AC21" s="5"/>
      <c r="AD21" s="5"/>
      <c r="AE21" s="5"/>
    </row>
    <row r="22" spans="1:31" x14ac:dyDescent="0.25">
      <c r="A22" s="8" t="s">
        <v>21</v>
      </c>
      <c r="B22" s="42">
        <v>1015</v>
      </c>
      <c r="C22" s="17" t="s">
        <v>9</v>
      </c>
      <c r="D22" s="17"/>
      <c r="E22" s="46"/>
      <c r="F22" s="46"/>
      <c r="G22" s="47"/>
      <c r="I22" s="26"/>
      <c r="J22" s="8" t="s">
        <v>22</v>
      </c>
      <c r="N22" s="46"/>
      <c r="O22" s="46"/>
      <c r="R22" s="8" t="s">
        <v>22</v>
      </c>
      <c r="V22" s="46"/>
      <c r="W22" s="46"/>
      <c r="Y22" s="8" t="s">
        <v>21</v>
      </c>
      <c r="Z22" s="20">
        <v>1353</v>
      </c>
      <c r="AA22" s="48" t="s">
        <v>9</v>
      </c>
      <c r="AB22" s="17"/>
      <c r="AC22" s="5"/>
      <c r="AD22" s="5"/>
      <c r="AE22" s="5"/>
    </row>
    <row r="23" spans="1:31" ht="45" x14ac:dyDescent="0.25">
      <c r="A23" s="23" t="s">
        <v>11</v>
      </c>
      <c r="B23" s="23" t="s">
        <v>23</v>
      </c>
      <c r="C23" s="23" t="s">
        <v>13</v>
      </c>
      <c r="D23" s="23" t="s">
        <v>14</v>
      </c>
      <c r="E23" s="1" t="s">
        <v>13</v>
      </c>
      <c r="F23" s="49" t="s">
        <v>15</v>
      </c>
      <c r="G23" s="25" t="s">
        <v>16</v>
      </c>
      <c r="I23" s="26"/>
      <c r="J23" s="1" t="s">
        <v>11</v>
      </c>
      <c r="K23" s="1" t="s">
        <v>12</v>
      </c>
      <c r="L23" s="1" t="s">
        <v>13</v>
      </c>
      <c r="M23" s="1" t="s">
        <v>14</v>
      </c>
      <c r="N23" s="1" t="s">
        <v>13</v>
      </c>
      <c r="O23" s="1" t="s">
        <v>15</v>
      </c>
      <c r="P23" s="1" t="s">
        <v>17</v>
      </c>
      <c r="R23" s="1" t="s">
        <v>11</v>
      </c>
      <c r="S23" s="1" t="s">
        <v>12</v>
      </c>
      <c r="T23" s="1" t="s">
        <v>13</v>
      </c>
      <c r="U23" s="1" t="s">
        <v>14</v>
      </c>
      <c r="V23" s="1" t="s">
        <v>13</v>
      </c>
      <c r="W23" s="1" t="s">
        <v>15</v>
      </c>
      <c r="X23" s="1" t="s">
        <v>17</v>
      </c>
      <c r="Y23" s="23" t="s">
        <v>18</v>
      </c>
      <c r="Z23" s="23" t="s">
        <v>24</v>
      </c>
      <c r="AA23" s="27" t="s">
        <v>13</v>
      </c>
      <c r="AB23" s="1"/>
      <c r="AC23" s="1" t="s">
        <v>20</v>
      </c>
      <c r="AD23" s="49" t="s">
        <v>15</v>
      </c>
      <c r="AE23" s="28" t="s">
        <v>16</v>
      </c>
    </row>
    <row r="24" spans="1:31" x14ac:dyDescent="0.25">
      <c r="A24" s="9">
        <v>6</v>
      </c>
      <c r="B24" s="29">
        <v>1172</v>
      </c>
      <c r="C24" s="30">
        <v>0.9</v>
      </c>
      <c r="D24" s="10">
        <f t="shared" ref="D24:D38" si="17">A24/$A$24</f>
        <v>1</v>
      </c>
      <c r="E24" s="48">
        <v>1015</v>
      </c>
      <c r="F24" s="32">
        <f>B24-E24</f>
        <v>157</v>
      </c>
      <c r="G24" s="33">
        <f>ROUND(F24/2,2)</f>
        <v>78.5</v>
      </c>
      <c r="I24" s="26"/>
      <c r="J24" s="36">
        <v>6</v>
      </c>
      <c r="K24" s="37">
        <v>1089.5999999999999</v>
      </c>
      <c r="L24" s="38">
        <v>0.9</v>
      </c>
      <c r="M24" s="39">
        <f t="shared" ref="M24:M38" si="18">J24/$A$24</f>
        <v>1</v>
      </c>
      <c r="N24" s="40">
        <f>K24*L24*M24</f>
        <v>980.64</v>
      </c>
      <c r="O24" s="40">
        <f>K24-N24</f>
        <v>108.95999999999992</v>
      </c>
      <c r="P24" s="40">
        <f>O24/2</f>
        <v>54.479999999999961</v>
      </c>
      <c r="R24" s="36">
        <v>6</v>
      </c>
      <c r="S24" s="37">
        <v>1143.5999999999999</v>
      </c>
      <c r="T24" s="38">
        <v>0.9</v>
      </c>
      <c r="U24" s="39">
        <f t="shared" ref="U24" si="19">R24/$A$24</f>
        <v>1</v>
      </c>
      <c r="V24" s="40">
        <f>S24*T24*U24</f>
        <v>1029.24</v>
      </c>
      <c r="W24" s="40">
        <f>S24-V24</f>
        <v>114.3599999999999</v>
      </c>
      <c r="X24" s="40">
        <f>W24/2</f>
        <v>57.17999999999995</v>
      </c>
      <c r="Y24" s="9">
        <v>6</v>
      </c>
      <c r="Z24" s="29">
        <v>1563</v>
      </c>
      <c r="AA24" s="30">
        <v>0.9</v>
      </c>
      <c r="AB24" s="10">
        <v>1</v>
      </c>
      <c r="AC24" s="31">
        <v>1353</v>
      </c>
      <c r="AD24" s="32">
        <f>Z24-AC24</f>
        <v>210</v>
      </c>
      <c r="AE24" s="41">
        <f>ROUND(AD24/2,2)</f>
        <v>105</v>
      </c>
    </row>
    <row r="25" spans="1:31" x14ac:dyDescent="0.25">
      <c r="A25" s="9">
        <v>5.75</v>
      </c>
      <c r="B25" s="29">
        <v>1172</v>
      </c>
      <c r="C25" s="30">
        <v>0.9</v>
      </c>
      <c r="D25" s="10">
        <f t="shared" si="17"/>
        <v>0.95833333333333337</v>
      </c>
      <c r="E25" s="16">
        <f>ROUND($E$24*D25,0)</f>
        <v>973</v>
      </c>
      <c r="F25" s="32">
        <f t="shared" ref="F25:F38" si="20">B25-E25</f>
        <v>199</v>
      </c>
      <c r="G25" s="33">
        <f t="shared" ref="G25:G38" si="21">ROUND(F25/2,2)</f>
        <v>99.5</v>
      </c>
      <c r="I25" s="26"/>
      <c r="J25" s="9">
        <v>5.75</v>
      </c>
      <c r="K25" s="29">
        <v>1090.5999999999999</v>
      </c>
      <c r="L25" s="30">
        <v>0.9</v>
      </c>
      <c r="M25" s="10">
        <f>J25/$A$24</f>
        <v>0.95833333333333337</v>
      </c>
      <c r="N25" s="43">
        <f>K25*L25*M25</f>
        <v>940.64250000000004</v>
      </c>
      <c r="O25" s="43">
        <f>K25-N25</f>
        <v>149.95749999999987</v>
      </c>
      <c r="P25" s="43">
        <f>O25/2</f>
        <v>74.978749999999934</v>
      </c>
      <c r="R25" s="9">
        <v>5.75</v>
      </c>
      <c r="S25" s="37">
        <v>1143.5999999999999</v>
      </c>
      <c r="T25" s="30">
        <v>0.9</v>
      </c>
      <c r="U25" s="10">
        <f>R25/$A$24</f>
        <v>0.95833333333333337</v>
      </c>
      <c r="V25" s="43">
        <f>S25*T25*U25</f>
        <v>986.35500000000002</v>
      </c>
      <c r="W25" s="43">
        <f>S25-V25</f>
        <v>157.24499999999989</v>
      </c>
      <c r="X25" s="43">
        <f>W25/2</f>
        <v>78.622499999999945</v>
      </c>
      <c r="Y25" s="9">
        <v>5.75</v>
      </c>
      <c r="Z25" s="29">
        <v>1563</v>
      </c>
      <c r="AA25" s="30">
        <v>0.9</v>
      </c>
      <c r="AB25" s="10">
        <v>0.95830000000000004</v>
      </c>
      <c r="AC25" s="44">
        <f>ROUND($AC$24*AB25,0)</f>
        <v>1297</v>
      </c>
      <c r="AD25" s="32">
        <f t="shared" ref="AD25:AD38" si="22">Z25-AC25</f>
        <v>266</v>
      </c>
      <c r="AE25" s="41">
        <f t="shared" ref="AE25:AE38" si="23">ROUND(AD25/2,2)</f>
        <v>133</v>
      </c>
    </row>
    <row r="26" spans="1:31" x14ac:dyDescent="0.25">
      <c r="A26" s="9">
        <v>5.5</v>
      </c>
      <c r="B26" s="29">
        <v>1172</v>
      </c>
      <c r="C26" s="30">
        <v>0.9</v>
      </c>
      <c r="D26" s="10">
        <f t="shared" si="17"/>
        <v>0.91666666666666663</v>
      </c>
      <c r="E26" s="16">
        <f t="shared" ref="E26:E38" si="24">ROUND($E$24*D26,0)</f>
        <v>930</v>
      </c>
      <c r="F26" s="32">
        <f>B26-E26</f>
        <v>242</v>
      </c>
      <c r="G26" s="33">
        <f t="shared" si="21"/>
        <v>121</v>
      </c>
      <c r="I26" s="26"/>
      <c r="J26" s="36">
        <v>5.5</v>
      </c>
      <c r="K26" s="37">
        <v>1089.5999999999999</v>
      </c>
      <c r="L26" s="38">
        <v>0.9</v>
      </c>
      <c r="M26" s="39">
        <f t="shared" si="18"/>
        <v>0.91666666666666663</v>
      </c>
      <c r="N26" s="40">
        <f t="shared" ref="N26:N38" si="25">K26*L26*M26</f>
        <v>898.92</v>
      </c>
      <c r="O26" s="40">
        <f t="shared" ref="O26:O38" si="26">K26-N26</f>
        <v>190.67999999999995</v>
      </c>
      <c r="P26" s="40">
        <f t="shared" ref="P26:P38" si="27">O26/2</f>
        <v>95.339999999999975</v>
      </c>
      <c r="R26" s="36">
        <v>5.5</v>
      </c>
      <c r="S26" s="37">
        <v>1143.5999999999999</v>
      </c>
      <c r="T26" s="38">
        <v>0.9</v>
      </c>
      <c r="U26" s="39">
        <f t="shared" ref="U26:U38" si="28">R26/$A$24</f>
        <v>0.91666666666666663</v>
      </c>
      <c r="V26" s="40">
        <f t="shared" ref="V26:V38" si="29">S26*T26*U26</f>
        <v>943.46999999999991</v>
      </c>
      <c r="W26" s="40">
        <f t="shared" ref="W26:W38" si="30">S26-V26</f>
        <v>200.13</v>
      </c>
      <c r="X26" s="40">
        <f t="shared" ref="X26:X38" si="31">W26/2</f>
        <v>100.065</v>
      </c>
      <c r="Y26" s="9">
        <v>5.5</v>
      </c>
      <c r="Z26" s="29">
        <v>1563</v>
      </c>
      <c r="AA26" s="30">
        <v>0.9</v>
      </c>
      <c r="AB26" s="10">
        <v>0.91669999999999996</v>
      </c>
      <c r="AC26" s="44">
        <f t="shared" ref="AC26:AC38" si="32">ROUND($AC$24*AB26,0)</f>
        <v>1240</v>
      </c>
      <c r="AD26" s="32">
        <f t="shared" si="22"/>
        <v>323</v>
      </c>
      <c r="AE26" s="41">
        <f t="shared" si="23"/>
        <v>161.5</v>
      </c>
    </row>
    <row r="27" spans="1:31" x14ac:dyDescent="0.25">
      <c r="A27" s="9">
        <v>5.25</v>
      </c>
      <c r="B27" s="29">
        <v>1172</v>
      </c>
      <c r="C27" s="30">
        <v>0.9</v>
      </c>
      <c r="D27" s="10">
        <f t="shared" si="17"/>
        <v>0.875</v>
      </c>
      <c r="E27" s="16">
        <f t="shared" si="24"/>
        <v>888</v>
      </c>
      <c r="F27" s="32">
        <f t="shared" si="20"/>
        <v>284</v>
      </c>
      <c r="G27" s="33">
        <f t="shared" si="21"/>
        <v>142</v>
      </c>
      <c r="I27" s="26"/>
      <c r="J27" s="9">
        <v>5.25</v>
      </c>
      <c r="K27" s="29">
        <v>1089.5999999999999</v>
      </c>
      <c r="L27" s="30">
        <v>0.9</v>
      </c>
      <c r="M27" s="10">
        <f t="shared" si="18"/>
        <v>0.875</v>
      </c>
      <c r="N27" s="43">
        <f t="shared" si="25"/>
        <v>858.06</v>
      </c>
      <c r="O27" s="43">
        <f t="shared" si="26"/>
        <v>231.53999999999996</v>
      </c>
      <c r="P27" s="43">
        <f t="shared" si="27"/>
        <v>115.76999999999998</v>
      </c>
      <c r="R27" s="9">
        <v>5.25</v>
      </c>
      <c r="S27" s="37">
        <v>1143.5999999999999</v>
      </c>
      <c r="T27" s="30">
        <v>0.9</v>
      </c>
      <c r="U27" s="10">
        <f t="shared" si="28"/>
        <v>0.875</v>
      </c>
      <c r="V27" s="43">
        <f t="shared" si="29"/>
        <v>900.58500000000004</v>
      </c>
      <c r="W27" s="43">
        <f t="shared" si="30"/>
        <v>243.01499999999987</v>
      </c>
      <c r="X27" s="43">
        <f t="shared" si="31"/>
        <v>121.50749999999994</v>
      </c>
      <c r="Y27" s="9">
        <v>5.25</v>
      </c>
      <c r="Z27" s="29">
        <v>1563</v>
      </c>
      <c r="AA27" s="30">
        <v>0.9</v>
      </c>
      <c r="AB27" s="10">
        <v>0.875</v>
      </c>
      <c r="AC27" s="44">
        <f t="shared" si="32"/>
        <v>1184</v>
      </c>
      <c r="AD27" s="32">
        <f t="shared" si="22"/>
        <v>379</v>
      </c>
      <c r="AE27" s="41">
        <f t="shared" si="23"/>
        <v>189.5</v>
      </c>
    </row>
    <row r="28" spans="1:31" x14ac:dyDescent="0.25">
      <c r="A28" s="9">
        <v>5</v>
      </c>
      <c r="B28" s="29">
        <v>1172</v>
      </c>
      <c r="C28" s="30">
        <v>0.9</v>
      </c>
      <c r="D28" s="10">
        <f t="shared" si="17"/>
        <v>0.83333333333333337</v>
      </c>
      <c r="E28" s="16">
        <f t="shared" si="24"/>
        <v>846</v>
      </c>
      <c r="F28" s="32">
        <f t="shared" si="20"/>
        <v>326</v>
      </c>
      <c r="G28" s="33">
        <f t="shared" si="21"/>
        <v>163</v>
      </c>
      <c r="I28" s="26"/>
      <c r="J28" s="36">
        <v>5</v>
      </c>
      <c r="K28" s="37">
        <v>1089.5999999999999</v>
      </c>
      <c r="L28" s="38">
        <v>0.9</v>
      </c>
      <c r="M28" s="39">
        <f t="shared" si="18"/>
        <v>0.83333333333333337</v>
      </c>
      <c r="N28" s="40">
        <f t="shared" si="25"/>
        <v>817.2</v>
      </c>
      <c r="O28" s="40">
        <f t="shared" si="26"/>
        <v>272.39999999999986</v>
      </c>
      <c r="P28" s="40">
        <f t="shared" si="27"/>
        <v>136.19999999999993</v>
      </c>
      <c r="R28" s="36">
        <v>5</v>
      </c>
      <c r="S28" s="37">
        <v>1143.5999999999999</v>
      </c>
      <c r="T28" s="38">
        <v>0.9</v>
      </c>
      <c r="U28" s="39">
        <f>R28/$A$24</f>
        <v>0.83333333333333337</v>
      </c>
      <c r="V28" s="40">
        <f t="shared" si="29"/>
        <v>857.7</v>
      </c>
      <c r="W28" s="40">
        <f t="shared" si="30"/>
        <v>285.89999999999986</v>
      </c>
      <c r="X28" s="40">
        <f t="shared" si="31"/>
        <v>142.94999999999993</v>
      </c>
      <c r="Y28" s="9">
        <v>5</v>
      </c>
      <c r="Z28" s="29">
        <v>1563</v>
      </c>
      <c r="AA28" s="30">
        <v>0.9</v>
      </c>
      <c r="AB28" s="10">
        <v>0.83330000000000004</v>
      </c>
      <c r="AC28" s="44">
        <f t="shared" si="32"/>
        <v>1127</v>
      </c>
      <c r="AD28" s="32">
        <f t="shared" si="22"/>
        <v>436</v>
      </c>
      <c r="AE28" s="41">
        <f t="shared" si="23"/>
        <v>218</v>
      </c>
    </row>
    <row r="29" spans="1:31" x14ac:dyDescent="0.25">
      <c r="A29" s="9">
        <v>4.75</v>
      </c>
      <c r="B29" s="29">
        <v>1172</v>
      </c>
      <c r="C29" s="30">
        <v>0.9</v>
      </c>
      <c r="D29" s="10">
        <f t="shared" si="17"/>
        <v>0.79166666666666663</v>
      </c>
      <c r="E29" s="16">
        <f t="shared" si="24"/>
        <v>804</v>
      </c>
      <c r="F29" s="32">
        <f t="shared" si="20"/>
        <v>368</v>
      </c>
      <c r="G29" s="33">
        <f t="shared" si="21"/>
        <v>184</v>
      </c>
      <c r="I29" s="26"/>
      <c r="J29" s="9">
        <v>4.75</v>
      </c>
      <c r="K29" s="29">
        <v>1089.5999999999999</v>
      </c>
      <c r="L29" s="30">
        <v>0.9</v>
      </c>
      <c r="M29" s="10">
        <f t="shared" si="18"/>
        <v>0.79166666666666663</v>
      </c>
      <c r="N29" s="43">
        <f t="shared" si="25"/>
        <v>776.33999999999992</v>
      </c>
      <c r="O29" s="43">
        <f t="shared" si="26"/>
        <v>313.26</v>
      </c>
      <c r="P29" s="43">
        <f t="shared" si="27"/>
        <v>156.63</v>
      </c>
      <c r="R29" s="9">
        <v>4.75</v>
      </c>
      <c r="S29" s="37">
        <v>1143.5999999999999</v>
      </c>
      <c r="T29" s="30">
        <v>0.9</v>
      </c>
      <c r="U29" s="10">
        <f t="shared" si="28"/>
        <v>0.79166666666666663</v>
      </c>
      <c r="V29" s="43">
        <f t="shared" si="29"/>
        <v>814.81499999999994</v>
      </c>
      <c r="W29" s="43">
        <f t="shared" si="30"/>
        <v>328.78499999999997</v>
      </c>
      <c r="X29" s="43">
        <f t="shared" si="31"/>
        <v>164.39249999999998</v>
      </c>
      <c r="Y29" s="9">
        <v>4.75</v>
      </c>
      <c r="Z29" s="29">
        <v>1563</v>
      </c>
      <c r="AA29" s="30">
        <v>0.9</v>
      </c>
      <c r="AB29" s="10">
        <v>0.79169999999999996</v>
      </c>
      <c r="AC29" s="44">
        <f t="shared" si="32"/>
        <v>1071</v>
      </c>
      <c r="AD29" s="32">
        <f t="shared" si="22"/>
        <v>492</v>
      </c>
      <c r="AE29" s="41">
        <f t="shared" si="23"/>
        <v>246</v>
      </c>
    </row>
    <row r="30" spans="1:31" x14ac:dyDescent="0.25">
      <c r="A30" s="9">
        <v>4.5</v>
      </c>
      <c r="B30" s="29">
        <v>1172</v>
      </c>
      <c r="C30" s="30">
        <v>0.9</v>
      </c>
      <c r="D30" s="10">
        <f t="shared" si="17"/>
        <v>0.75</v>
      </c>
      <c r="E30" s="16">
        <f t="shared" si="24"/>
        <v>761</v>
      </c>
      <c r="F30" s="32">
        <f t="shared" si="20"/>
        <v>411</v>
      </c>
      <c r="G30" s="33">
        <f t="shared" si="21"/>
        <v>205.5</v>
      </c>
      <c r="I30" s="26"/>
      <c r="J30" s="36">
        <v>4.5</v>
      </c>
      <c r="K30" s="37">
        <v>1089.5999999999999</v>
      </c>
      <c r="L30" s="38">
        <v>0.9</v>
      </c>
      <c r="M30" s="39">
        <f t="shared" si="18"/>
        <v>0.75</v>
      </c>
      <c r="N30" s="40">
        <f t="shared" si="25"/>
        <v>735.48</v>
      </c>
      <c r="O30" s="40">
        <f t="shared" si="26"/>
        <v>354.11999999999989</v>
      </c>
      <c r="P30" s="40">
        <f t="shared" si="27"/>
        <v>177.05999999999995</v>
      </c>
      <c r="R30" s="36">
        <v>4.5</v>
      </c>
      <c r="S30" s="37">
        <v>1143.5999999999999</v>
      </c>
      <c r="T30" s="38">
        <v>0.9</v>
      </c>
      <c r="U30" s="39">
        <f t="shared" si="28"/>
        <v>0.75</v>
      </c>
      <c r="V30" s="40">
        <f t="shared" si="29"/>
        <v>771.93000000000006</v>
      </c>
      <c r="W30" s="40">
        <f t="shared" si="30"/>
        <v>371.66999999999985</v>
      </c>
      <c r="X30" s="40">
        <f t="shared" si="31"/>
        <v>185.83499999999992</v>
      </c>
      <c r="Y30" s="9">
        <v>4.5</v>
      </c>
      <c r="Z30" s="29">
        <v>1563</v>
      </c>
      <c r="AA30" s="30">
        <v>0.9</v>
      </c>
      <c r="AB30" s="10">
        <v>0.75</v>
      </c>
      <c r="AC30" s="44">
        <f t="shared" si="32"/>
        <v>1015</v>
      </c>
      <c r="AD30" s="32">
        <f t="shared" si="22"/>
        <v>548</v>
      </c>
      <c r="AE30" s="41">
        <f t="shared" si="23"/>
        <v>274</v>
      </c>
    </row>
    <row r="31" spans="1:31" x14ac:dyDescent="0.25">
      <c r="A31" s="9">
        <v>4.25</v>
      </c>
      <c r="B31" s="29">
        <v>1172</v>
      </c>
      <c r="C31" s="30">
        <v>0.9</v>
      </c>
      <c r="D31" s="10">
        <f t="shared" si="17"/>
        <v>0.70833333333333337</v>
      </c>
      <c r="E31" s="16">
        <f t="shared" si="24"/>
        <v>719</v>
      </c>
      <c r="F31" s="32">
        <f t="shared" si="20"/>
        <v>453</v>
      </c>
      <c r="G31" s="33">
        <f t="shared" si="21"/>
        <v>226.5</v>
      </c>
      <c r="I31" s="26"/>
      <c r="J31" s="9">
        <v>4.3</v>
      </c>
      <c r="K31" s="29">
        <v>1089.5999999999999</v>
      </c>
      <c r="L31" s="30">
        <v>0.9</v>
      </c>
      <c r="M31" s="10">
        <f t="shared" si="18"/>
        <v>0.71666666666666667</v>
      </c>
      <c r="N31" s="43">
        <f t="shared" si="25"/>
        <v>702.79200000000003</v>
      </c>
      <c r="O31" s="43">
        <f t="shared" si="26"/>
        <v>386.80799999999988</v>
      </c>
      <c r="P31" s="43">
        <f t="shared" si="27"/>
        <v>193.40399999999994</v>
      </c>
      <c r="R31" s="9">
        <v>4.3</v>
      </c>
      <c r="S31" s="37">
        <v>1143.5999999999999</v>
      </c>
      <c r="T31" s="30">
        <v>0.9</v>
      </c>
      <c r="U31" s="10">
        <f t="shared" si="28"/>
        <v>0.71666666666666667</v>
      </c>
      <c r="V31" s="43">
        <f t="shared" si="29"/>
        <v>737.62200000000007</v>
      </c>
      <c r="W31" s="43">
        <f t="shared" si="30"/>
        <v>405.97799999999984</v>
      </c>
      <c r="X31" s="43">
        <f t="shared" si="31"/>
        <v>202.98899999999992</v>
      </c>
      <c r="Y31" s="9">
        <v>4.25</v>
      </c>
      <c r="Z31" s="29">
        <v>1563</v>
      </c>
      <c r="AA31" s="30">
        <v>0.9</v>
      </c>
      <c r="AB31" s="10">
        <v>0.70830000000000004</v>
      </c>
      <c r="AC31" s="44">
        <f t="shared" si="32"/>
        <v>958</v>
      </c>
      <c r="AD31" s="32">
        <f t="shared" si="22"/>
        <v>605</v>
      </c>
      <c r="AE31" s="41">
        <f t="shared" si="23"/>
        <v>302.5</v>
      </c>
    </row>
    <row r="32" spans="1:31" x14ac:dyDescent="0.25">
      <c r="A32" s="9">
        <v>4</v>
      </c>
      <c r="B32" s="29">
        <v>1172</v>
      </c>
      <c r="C32" s="30">
        <v>0.9</v>
      </c>
      <c r="D32" s="10">
        <f t="shared" si="17"/>
        <v>0.66666666666666663</v>
      </c>
      <c r="E32" s="16">
        <f t="shared" si="24"/>
        <v>677</v>
      </c>
      <c r="F32" s="32">
        <f t="shared" si="20"/>
        <v>495</v>
      </c>
      <c r="G32" s="33">
        <f t="shared" si="21"/>
        <v>247.5</v>
      </c>
      <c r="I32" s="26"/>
      <c r="J32" s="36">
        <v>4.25</v>
      </c>
      <c r="K32" s="37">
        <v>1089.5999999999999</v>
      </c>
      <c r="L32" s="38">
        <v>0.9</v>
      </c>
      <c r="M32" s="39">
        <f t="shared" si="18"/>
        <v>0.70833333333333337</v>
      </c>
      <c r="N32" s="40">
        <f t="shared" si="25"/>
        <v>694.62</v>
      </c>
      <c r="O32" s="40">
        <f t="shared" si="26"/>
        <v>394.9799999999999</v>
      </c>
      <c r="P32" s="40">
        <f t="shared" si="27"/>
        <v>197.48999999999995</v>
      </c>
      <c r="R32" s="36">
        <v>4.25</v>
      </c>
      <c r="S32" s="37">
        <v>1143.5999999999999</v>
      </c>
      <c r="T32" s="38">
        <v>0.9</v>
      </c>
      <c r="U32" s="39">
        <f t="shared" si="28"/>
        <v>0.70833333333333337</v>
      </c>
      <c r="V32" s="40">
        <f t="shared" si="29"/>
        <v>729.04500000000007</v>
      </c>
      <c r="W32" s="40">
        <f t="shared" si="30"/>
        <v>414.55499999999984</v>
      </c>
      <c r="X32" s="40">
        <f t="shared" si="31"/>
        <v>207.27749999999992</v>
      </c>
      <c r="Y32" s="9">
        <v>4</v>
      </c>
      <c r="Z32" s="29">
        <v>1563</v>
      </c>
      <c r="AA32" s="30">
        <v>0.9</v>
      </c>
      <c r="AB32" s="10">
        <v>0.66669999999999996</v>
      </c>
      <c r="AC32" s="44">
        <f t="shared" si="32"/>
        <v>902</v>
      </c>
      <c r="AD32" s="32">
        <f t="shared" si="22"/>
        <v>661</v>
      </c>
      <c r="AE32" s="41">
        <f t="shared" si="23"/>
        <v>330.5</v>
      </c>
    </row>
    <row r="33" spans="1:31" x14ac:dyDescent="0.25">
      <c r="A33" s="9">
        <v>3.75</v>
      </c>
      <c r="B33" s="29">
        <v>1172</v>
      </c>
      <c r="C33" s="30">
        <v>0.9</v>
      </c>
      <c r="D33" s="10">
        <f t="shared" si="17"/>
        <v>0.625</v>
      </c>
      <c r="E33" s="16">
        <f t="shared" si="24"/>
        <v>634</v>
      </c>
      <c r="F33" s="32">
        <f t="shared" si="20"/>
        <v>538</v>
      </c>
      <c r="G33" s="33">
        <f t="shared" si="21"/>
        <v>269</v>
      </c>
      <c r="I33" s="26"/>
      <c r="J33" s="9">
        <v>4.21</v>
      </c>
      <c r="K33" s="29">
        <v>1089.5999999999999</v>
      </c>
      <c r="L33" s="30">
        <v>0.9</v>
      </c>
      <c r="M33" s="10">
        <f t="shared" si="18"/>
        <v>0.70166666666666666</v>
      </c>
      <c r="N33" s="43">
        <f t="shared" si="25"/>
        <v>688.08240000000001</v>
      </c>
      <c r="O33" s="43">
        <f t="shared" si="26"/>
        <v>401.5175999999999</v>
      </c>
      <c r="P33" s="43">
        <f t="shared" si="27"/>
        <v>200.75879999999995</v>
      </c>
      <c r="R33" s="9">
        <v>4.21</v>
      </c>
      <c r="S33" s="37">
        <v>1143.5999999999999</v>
      </c>
      <c r="T33" s="30">
        <v>0.9</v>
      </c>
      <c r="U33" s="10">
        <f>R33/$A$24</f>
        <v>0.70166666666666666</v>
      </c>
      <c r="V33" s="43">
        <f t="shared" si="29"/>
        <v>722.18340000000001</v>
      </c>
      <c r="W33" s="43">
        <f t="shared" si="30"/>
        <v>421.4165999999999</v>
      </c>
      <c r="X33" s="43">
        <f t="shared" si="31"/>
        <v>210.70829999999995</v>
      </c>
      <c r="Y33" s="9">
        <v>3.75</v>
      </c>
      <c r="Z33" s="29">
        <v>1563</v>
      </c>
      <c r="AA33" s="30">
        <v>0.9</v>
      </c>
      <c r="AB33" s="10">
        <v>0.625</v>
      </c>
      <c r="AC33" s="44">
        <f t="shared" si="32"/>
        <v>846</v>
      </c>
      <c r="AD33" s="32">
        <f t="shared" si="22"/>
        <v>717</v>
      </c>
      <c r="AE33" s="41">
        <f t="shared" si="23"/>
        <v>358.5</v>
      </c>
    </row>
    <row r="34" spans="1:31" x14ac:dyDescent="0.25">
      <c r="A34" s="9">
        <v>3.5</v>
      </c>
      <c r="B34" s="29">
        <v>1172</v>
      </c>
      <c r="C34" s="30">
        <v>0.9</v>
      </c>
      <c r="D34" s="10">
        <f t="shared" si="17"/>
        <v>0.58333333333333337</v>
      </c>
      <c r="E34" s="16">
        <f t="shared" si="24"/>
        <v>592</v>
      </c>
      <c r="F34" s="32">
        <f t="shared" si="20"/>
        <v>580</v>
      </c>
      <c r="G34" s="33">
        <f t="shared" si="21"/>
        <v>290</v>
      </c>
      <c r="I34" s="26"/>
      <c r="J34" s="36">
        <v>4.1900000000000004</v>
      </c>
      <c r="K34" s="37">
        <v>1089.5999999999999</v>
      </c>
      <c r="L34" s="38">
        <v>0.9</v>
      </c>
      <c r="M34" s="39">
        <f t="shared" si="18"/>
        <v>0.69833333333333336</v>
      </c>
      <c r="N34" s="40">
        <f t="shared" si="25"/>
        <v>684.81360000000006</v>
      </c>
      <c r="O34" s="40">
        <f t="shared" si="26"/>
        <v>404.78639999999984</v>
      </c>
      <c r="P34" s="40">
        <f t="shared" si="27"/>
        <v>202.39319999999992</v>
      </c>
      <c r="R34" s="36">
        <v>4.1900000000000004</v>
      </c>
      <c r="S34" s="37">
        <v>1143.5999999999999</v>
      </c>
      <c r="T34" s="38">
        <v>0.9</v>
      </c>
      <c r="U34" s="39">
        <f t="shared" si="28"/>
        <v>0.69833333333333336</v>
      </c>
      <c r="V34" s="40">
        <f t="shared" si="29"/>
        <v>718.75260000000003</v>
      </c>
      <c r="W34" s="40">
        <f t="shared" si="30"/>
        <v>424.84739999999988</v>
      </c>
      <c r="X34" s="40">
        <f t="shared" si="31"/>
        <v>212.42369999999994</v>
      </c>
      <c r="Y34" s="9">
        <v>3.5</v>
      </c>
      <c r="Z34" s="29">
        <v>1563</v>
      </c>
      <c r="AA34" s="30">
        <v>0.9</v>
      </c>
      <c r="AB34" s="10">
        <v>0.58330000000000004</v>
      </c>
      <c r="AC34" s="44">
        <f t="shared" si="32"/>
        <v>789</v>
      </c>
      <c r="AD34" s="32">
        <f t="shared" si="22"/>
        <v>774</v>
      </c>
      <c r="AE34" s="41">
        <f t="shared" si="23"/>
        <v>387</v>
      </c>
    </row>
    <row r="35" spans="1:31" x14ac:dyDescent="0.25">
      <c r="A35" s="9">
        <v>3.25</v>
      </c>
      <c r="B35" s="29">
        <v>1172</v>
      </c>
      <c r="C35" s="30">
        <v>0.9</v>
      </c>
      <c r="D35" s="10">
        <f t="shared" si="17"/>
        <v>0.54166666666666663</v>
      </c>
      <c r="E35" s="16">
        <f t="shared" si="24"/>
        <v>550</v>
      </c>
      <c r="F35" s="32">
        <f t="shared" si="20"/>
        <v>622</v>
      </c>
      <c r="G35" s="33">
        <f t="shared" si="21"/>
        <v>311</v>
      </c>
      <c r="I35" s="26"/>
      <c r="J35" s="9">
        <v>4</v>
      </c>
      <c r="K35" s="29">
        <v>1089.5999999999999</v>
      </c>
      <c r="L35" s="30">
        <v>0.9</v>
      </c>
      <c r="M35" s="10">
        <f t="shared" si="18"/>
        <v>0.66666666666666663</v>
      </c>
      <c r="N35" s="43">
        <f t="shared" si="25"/>
        <v>653.76</v>
      </c>
      <c r="O35" s="43">
        <f t="shared" si="26"/>
        <v>435.83999999999992</v>
      </c>
      <c r="P35" s="43">
        <f t="shared" si="27"/>
        <v>217.91999999999996</v>
      </c>
      <c r="R35" s="9">
        <v>4</v>
      </c>
      <c r="S35" s="37">
        <v>1143.5999999999999</v>
      </c>
      <c r="T35" s="30">
        <v>0.9</v>
      </c>
      <c r="U35" s="10">
        <f t="shared" si="28"/>
        <v>0.66666666666666663</v>
      </c>
      <c r="V35" s="43">
        <f t="shared" si="29"/>
        <v>686.16</v>
      </c>
      <c r="W35" s="43">
        <f t="shared" si="30"/>
        <v>457.43999999999994</v>
      </c>
      <c r="X35" s="43">
        <f t="shared" si="31"/>
        <v>228.71999999999997</v>
      </c>
      <c r="Y35" s="9">
        <v>3.25</v>
      </c>
      <c r="Z35" s="29">
        <v>1563</v>
      </c>
      <c r="AA35" s="30">
        <v>0.9</v>
      </c>
      <c r="AB35" s="10">
        <v>0.54169999999999996</v>
      </c>
      <c r="AC35" s="44">
        <f t="shared" si="32"/>
        <v>733</v>
      </c>
      <c r="AD35" s="32">
        <f t="shared" si="22"/>
        <v>830</v>
      </c>
      <c r="AE35" s="41">
        <f t="shared" si="23"/>
        <v>415</v>
      </c>
    </row>
    <row r="36" spans="1:31" x14ac:dyDescent="0.25">
      <c r="A36" s="9">
        <v>3</v>
      </c>
      <c r="B36" s="29">
        <v>1172</v>
      </c>
      <c r="C36" s="30">
        <v>0.9</v>
      </c>
      <c r="D36" s="10">
        <f t="shared" si="17"/>
        <v>0.5</v>
      </c>
      <c r="E36" s="16">
        <f t="shared" si="24"/>
        <v>508</v>
      </c>
      <c r="F36" s="32">
        <f t="shared" si="20"/>
        <v>664</v>
      </c>
      <c r="G36" s="33">
        <f t="shared" si="21"/>
        <v>332</v>
      </c>
      <c r="I36" s="26"/>
      <c r="J36" s="36">
        <v>3.75</v>
      </c>
      <c r="K36" s="37">
        <v>1089.5999999999999</v>
      </c>
      <c r="L36" s="38">
        <v>0.9</v>
      </c>
      <c r="M36" s="39">
        <f t="shared" si="18"/>
        <v>0.625</v>
      </c>
      <c r="N36" s="40">
        <f t="shared" si="25"/>
        <v>612.9</v>
      </c>
      <c r="O36" s="40">
        <f t="shared" si="26"/>
        <v>476.69999999999993</v>
      </c>
      <c r="P36" s="40">
        <f t="shared" si="27"/>
        <v>238.34999999999997</v>
      </c>
      <c r="R36" s="36">
        <v>3.75</v>
      </c>
      <c r="S36" s="37">
        <v>1143.5999999999999</v>
      </c>
      <c r="T36" s="38">
        <v>0.9</v>
      </c>
      <c r="U36" s="39">
        <f t="shared" si="28"/>
        <v>0.625</v>
      </c>
      <c r="V36" s="40">
        <f t="shared" si="29"/>
        <v>643.27499999999998</v>
      </c>
      <c r="W36" s="40">
        <f t="shared" si="30"/>
        <v>500.32499999999993</v>
      </c>
      <c r="X36" s="40">
        <f t="shared" si="31"/>
        <v>250.16249999999997</v>
      </c>
      <c r="Y36" s="9">
        <v>3</v>
      </c>
      <c r="Z36" s="29">
        <v>1563</v>
      </c>
      <c r="AA36" s="30">
        <v>0.9</v>
      </c>
      <c r="AB36" s="10">
        <v>0.5</v>
      </c>
      <c r="AC36" s="44">
        <f t="shared" si="32"/>
        <v>677</v>
      </c>
      <c r="AD36" s="32">
        <f t="shared" si="22"/>
        <v>886</v>
      </c>
      <c r="AE36" s="41">
        <f t="shared" si="23"/>
        <v>443</v>
      </c>
    </row>
    <row r="37" spans="1:31" x14ac:dyDescent="0.25">
      <c r="A37" s="9">
        <v>2.75</v>
      </c>
      <c r="B37" s="29">
        <v>1172</v>
      </c>
      <c r="C37" s="30">
        <v>0.9</v>
      </c>
      <c r="D37" s="10">
        <f t="shared" si="17"/>
        <v>0.45833333333333331</v>
      </c>
      <c r="E37" s="16">
        <f t="shared" si="24"/>
        <v>465</v>
      </c>
      <c r="F37" s="32">
        <f t="shared" si="20"/>
        <v>707</v>
      </c>
      <c r="G37" s="33">
        <f t="shared" si="21"/>
        <v>353.5</v>
      </c>
      <c r="I37" s="26"/>
      <c r="J37" s="9">
        <v>3.5</v>
      </c>
      <c r="K37" s="29">
        <v>1089.5999999999999</v>
      </c>
      <c r="L37" s="30">
        <v>0.9</v>
      </c>
      <c r="M37" s="10">
        <f t="shared" si="18"/>
        <v>0.58333333333333337</v>
      </c>
      <c r="N37" s="43">
        <f t="shared" si="25"/>
        <v>572.04000000000008</v>
      </c>
      <c r="O37" s="43">
        <f t="shared" si="26"/>
        <v>517.55999999999983</v>
      </c>
      <c r="P37" s="43">
        <f t="shared" si="27"/>
        <v>258.77999999999992</v>
      </c>
      <c r="R37" s="9">
        <v>3.5</v>
      </c>
      <c r="S37" s="37">
        <v>1143.5999999999999</v>
      </c>
      <c r="T37" s="30">
        <v>0.9</v>
      </c>
      <c r="U37" s="10">
        <f t="shared" si="28"/>
        <v>0.58333333333333337</v>
      </c>
      <c r="V37" s="43">
        <f t="shared" si="29"/>
        <v>600.3900000000001</v>
      </c>
      <c r="W37" s="43">
        <f t="shared" si="30"/>
        <v>543.20999999999981</v>
      </c>
      <c r="X37" s="43">
        <f t="shared" si="31"/>
        <v>271.6049999999999</v>
      </c>
      <c r="Y37" s="9">
        <v>2.75</v>
      </c>
      <c r="Z37" s="29">
        <v>1563</v>
      </c>
      <c r="AA37" s="30">
        <v>0.9</v>
      </c>
      <c r="AB37" s="10">
        <v>0.45829999999999999</v>
      </c>
      <c r="AC37" s="44">
        <f t="shared" si="32"/>
        <v>620</v>
      </c>
      <c r="AD37" s="32">
        <f t="shared" si="22"/>
        <v>943</v>
      </c>
      <c r="AE37" s="41">
        <f t="shared" si="23"/>
        <v>471.5</v>
      </c>
    </row>
    <row r="38" spans="1:31" x14ac:dyDescent="0.25">
      <c r="A38" s="9">
        <v>2.5</v>
      </c>
      <c r="B38" s="29">
        <v>1172</v>
      </c>
      <c r="C38" s="30">
        <v>0.9</v>
      </c>
      <c r="D38" s="10">
        <f t="shared" si="17"/>
        <v>0.41666666666666669</v>
      </c>
      <c r="E38" s="16">
        <f t="shared" si="24"/>
        <v>423</v>
      </c>
      <c r="F38" s="32">
        <f t="shared" si="20"/>
        <v>749</v>
      </c>
      <c r="G38" s="33">
        <f t="shared" si="21"/>
        <v>374.5</v>
      </c>
      <c r="I38" s="26"/>
      <c r="J38" s="36">
        <v>3.25</v>
      </c>
      <c r="K38" s="37">
        <v>1089.5999999999999</v>
      </c>
      <c r="L38" s="38">
        <v>0.9</v>
      </c>
      <c r="M38" s="39">
        <f t="shared" si="18"/>
        <v>0.54166666666666663</v>
      </c>
      <c r="N38" s="40">
        <f t="shared" si="25"/>
        <v>531.17999999999995</v>
      </c>
      <c r="O38" s="40">
        <f t="shared" si="26"/>
        <v>558.41999999999996</v>
      </c>
      <c r="P38" s="40">
        <f t="shared" si="27"/>
        <v>279.20999999999998</v>
      </c>
      <c r="R38" s="36">
        <v>3.25</v>
      </c>
      <c r="S38" s="37">
        <v>1143.5999999999999</v>
      </c>
      <c r="T38" s="38">
        <v>0.9</v>
      </c>
      <c r="U38" s="39">
        <f t="shared" si="28"/>
        <v>0.54166666666666663</v>
      </c>
      <c r="V38" s="40">
        <f t="shared" si="29"/>
        <v>557.505</v>
      </c>
      <c r="W38" s="40">
        <f t="shared" si="30"/>
        <v>586.09499999999991</v>
      </c>
      <c r="X38" s="40">
        <f t="shared" si="31"/>
        <v>293.04749999999996</v>
      </c>
      <c r="Y38" s="9">
        <v>2.5</v>
      </c>
      <c r="Z38" s="29">
        <v>1563</v>
      </c>
      <c r="AA38" s="30">
        <v>0.9</v>
      </c>
      <c r="AB38" s="10">
        <v>0.41670000000000001</v>
      </c>
      <c r="AC38" s="44">
        <f t="shared" si="32"/>
        <v>564</v>
      </c>
      <c r="AD38" s="32">
        <f t="shared" si="22"/>
        <v>999</v>
      </c>
      <c r="AE38" s="41">
        <f t="shared" si="23"/>
        <v>499.5</v>
      </c>
    </row>
  </sheetData>
  <pageMargins left="0.7" right="0.7" top="0.75" bottom="0.75" header="0.3" footer="0.3"/>
  <pageSetup scale="77" orientation="landscape" copies="4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dcterms:created xsi:type="dcterms:W3CDTF">2026-04-27T18:52:55Z</dcterms:created>
  <dcterms:modified xsi:type="dcterms:W3CDTF">2026-04-27T18:54:38Z</dcterms:modified>
</cp:coreProperties>
</file>