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Desktop\Vina School 25-26\"/>
    </mc:Choice>
  </mc:AlternateContent>
  <xr:revisionPtr revIDLastSave="0" documentId="8_{CE9E2AEA-2DDE-43A3-ABD5-DD5F7B602200}" xr6:coauthVersionLast="36" xr6:coauthVersionMax="36" xr10:uidLastSave="{00000000-0000-0000-0000-000000000000}"/>
  <bookViews>
    <workbookView xWindow="0" yWindow="0" windowWidth="28800" windowHeight="12225" xr2:uid="{00000000-000D-0000-FFFF-FFFF00000000}"/>
  </bookViews>
  <sheets>
    <sheet name="Coordination of Resources" sheetId="1" r:id="rId1"/>
  </sheets>
  <calcPr calcId="191029"/>
</workbook>
</file>

<file path=xl/calcChain.xml><?xml version="1.0" encoding="utf-8"?>
<calcChain xmlns="http://schemas.openxmlformats.org/spreadsheetml/2006/main">
  <c r="D110" i="1" l="1"/>
  <c r="B110" i="1"/>
  <c r="D108" i="1"/>
  <c r="B108" i="1"/>
  <c r="D106" i="1"/>
  <c r="B106" i="1"/>
  <c r="D104" i="1"/>
  <c r="B104" i="1"/>
  <c r="D102" i="1"/>
  <c r="B102" i="1"/>
  <c r="D100" i="1"/>
  <c r="B100" i="1"/>
  <c r="D98" i="1"/>
  <c r="B98" i="1"/>
  <c r="D96" i="1"/>
  <c r="B96" i="1"/>
  <c r="D93" i="1"/>
  <c r="D76" i="1"/>
  <c r="D75" i="1"/>
  <c r="D57" i="1"/>
  <c r="D58" i="1" s="1"/>
  <c r="D41" i="1"/>
  <c r="D28" i="1"/>
  <c r="D27" i="1"/>
  <c r="D25" i="1"/>
  <c r="D24" i="1"/>
  <c r="C13" i="1"/>
  <c r="D26" i="1" s="1"/>
  <c r="D23" i="1" l="1"/>
  <c r="D30" i="1" s="1"/>
  <c r="D33" i="1" l="1"/>
  <c r="D113" i="1"/>
</calcChain>
</file>

<file path=xl/sharedStrings.xml><?xml version="1.0" encoding="utf-8"?>
<sst xmlns="http://schemas.openxmlformats.org/spreadsheetml/2006/main" count="94" uniqueCount="82">
  <si>
    <t>Coordination of Resources - Comprehensive Budget</t>
  </si>
  <si>
    <r>
      <rPr>
        <sz val="11"/>
        <color rgb="FF000000"/>
        <rFont val="Calibri"/>
      </rPr>
      <t xml:space="preserve">After completing this spreadsheet, upload as an attachment to the Coordination of Resources - Comprehensive Budget section (Component 2) of the </t>
    </r>
    <r>
      <rPr>
        <b/>
        <sz val="11"/>
        <color rgb="FF000000"/>
        <rFont val="Calibri"/>
      </rPr>
      <t>Title I Schoolwide Diagnostic for ACIP</t>
    </r>
    <r>
      <rPr>
        <sz val="11"/>
        <color rgb="FF000000"/>
        <rFont val="Calibri"/>
      </rPr>
      <t xml:space="preserve"> or </t>
    </r>
    <r>
      <rPr>
        <b/>
        <sz val="11"/>
        <color rgb="FF000000"/>
        <rFont val="Calibri"/>
      </rPr>
      <t>Title I Targeted Assistance Diagnostic for ACIP</t>
    </r>
    <r>
      <rPr>
        <sz val="11"/>
        <color rgb="FF000000"/>
        <rFont val="Calibri"/>
      </rPr>
      <t xml:space="preserve"> (depending which diagnostic is required for your school).
All yellow spaces should be completed following the directions for each section.</t>
    </r>
  </si>
  <si>
    <t>Coordination of Resources</t>
  </si>
  <si>
    <r>
      <rPr>
        <b/>
        <sz val="11"/>
        <color rgb="FF000000"/>
        <rFont val="Calibri"/>
      </rPr>
      <t xml:space="preserve">Instructions:
1) </t>
    </r>
    <r>
      <rPr>
        <sz val="11"/>
        <color rgb="FF000000"/>
        <rFont val="Calibri"/>
      </rPr>
      <t xml:space="preserve">Enter the number of State Units Earned for each of the 5 areas.
</t>
    </r>
    <r>
      <rPr>
        <b/>
        <sz val="11"/>
        <color rgb="FF000000"/>
        <rFont val="Calibri"/>
      </rPr>
      <t>2)</t>
    </r>
    <r>
      <rPr>
        <sz val="11"/>
        <color rgb="FF000000"/>
        <rFont val="Calibri"/>
      </rPr>
      <t xml:space="preserve"> Enter the number of Units Placed in Building for each of the 5 areas.
</t>
    </r>
    <r>
      <rPr>
        <b/>
        <sz val="11"/>
        <color rgb="FF000000"/>
        <rFont val="Calibri"/>
      </rPr>
      <t>3)</t>
    </r>
    <r>
      <rPr>
        <sz val="11"/>
        <color rgb="FF000000"/>
        <rFont val="Calibri"/>
      </rPr>
      <t xml:space="preserve"> Enter the amount of ADM your building received.
</t>
    </r>
    <r>
      <rPr>
        <b/>
        <sz val="11"/>
        <color rgb="FF000000"/>
        <rFont val="Calibri"/>
      </rPr>
      <t>NOTE:</t>
    </r>
    <r>
      <rPr>
        <sz val="11"/>
        <color rgb="FF000000"/>
        <rFont val="Calibri"/>
      </rPr>
      <t xml:space="preserve"> Foundation Program Information can be located at</t>
    </r>
    <r>
      <rPr>
        <sz val="10"/>
        <color rgb="FF000000"/>
        <rFont val="Calibri"/>
      </rPr>
      <t xml:space="preserve"> </t>
    </r>
    <r>
      <rPr>
        <sz val="10"/>
        <color rgb="FF2E75B5"/>
        <rFont val="Calibri"/>
      </rPr>
      <t>https://alsde.onlinehelp.cognia.org/</t>
    </r>
  </si>
  <si>
    <t>State Units Earned</t>
  </si>
  <si>
    <t>Placed in Building</t>
  </si>
  <si>
    <t>Number of Classroom Teachers</t>
  </si>
  <si>
    <t>Number of Principals</t>
  </si>
  <si>
    <t>Number of Assistant Principals</t>
  </si>
  <si>
    <t>Number of Counselors</t>
  </si>
  <si>
    <t>Number of Library/Media Personnel &amp; Career Tech Personnel</t>
  </si>
  <si>
    <t>Total Number of Foundation Program Units</t>
  </si>
  <si>
    <t>(Previous Year) Total Number of ADM</t>
  </si>
  <si>
    <t>Comprehensive Budget</t>
  </si>
  <si>
    <r>
      <rPr>
        <b/>
        <sz val="11"/>
        <color rgb="FF000000"/>
        <rFont val="Calibri"/>
      </rPr>
      <t xml:space="preserve">Instructions:
1) </t>
    </r>
    <r>
      <rPr>
        <sz val="11"/>
        <color rgb="FF000000"/>
        <rFont val="Calibri"/>
      </rPr>
      <t xml:space="preserve">Enter the dollar amount received for Personnel and Benefits for your building.
</t>
    </r>
    <r>
      <rPr>
        <b/>
        <sz val="11"/>
        <color rgb="FF000000"/>
        <rFont val="Calibri"/>
      </rPr>
      <t>2)</t>
    </r>
    <r>
      <rPr>
        <sz val="11"/>
        <color rgb="FF000000"/>
        <rFont val="Calibri"/>
      </rPr>
      <t xml:space="preserve"> Enter the dollar amount for any "Other" State or Local funds received in your building. </t>
    </r>
    <r>
      <rPr>
        <b/>
        <sz val="11"/>
        <color rgb="FF000000"/>
        <rFont val="Calibri"/>
      </rPr>
      <t>If no additional funds were received, put $0.00.</t>
    </r>
  </si>
  <si>
    <t>Foundation Program (State and Local Funds)</t>
  </si>
  <si>
    <t>Cost per Unit/ADM</t>
  </si>
  <si>
    <t>Amount Allocated</t>
  </si>
  <si>
    <t>Salaries</t>
  </si>
  <si>
    <t>Varies</t>
  </si>
  <si>
    <t>Fringe Benefits</t>
  </si>
  <si>
    <t>Classroom Instructional Support - Student Materials</t>
  </si>
  <si>
    <t>Classroom Instructional Support - Technology</t>
  </si>
  <si>
    <t>Classroom Instructional Support - Library Enhancement</t>
  </si>
  <si>
    <t>Classroom Instructional Support - Professional Development</t>
  </si>
  <si>
    <t>Classroom Instructional Support - Textbooks</t>
  </si>
  <si>
    <t>Classroom Instructional Support - Common Purchase</t>
  </si>
  <si>
    <t>Other State or Local Funds</t>
  </si>
  <si>
    <t>TOTAL - Foundation Program (State and Local Funds)</t>
  </si>
  <si>
    <r>
      <rPr>
        <b/>
        <sz val="11"/>
        <color rgb="FF000000"/>
        <rFont val="Calibri"/>
      </rPr>
      <t xml:space="preserve">Instructions: </t>
    </r>
    <r>
      <rPr>
        <sz val="11"/>
        <color rgb="FF000000"/>
        <rFont val="Calibri"/>
      </rPr>
      <t>Provide a detailed account of how your school is using State and Local funds. The total amount of money should be accounted for completely.</t>
    </r>
  </si>
  <si>
    <t>Foundation Progam (State and Local Funds)</t>
  </si>
  <si>
    <r>
      <rPr>
        <b/>
        <sz val="11"/>
        <color rgb="FF000000"/>
        <rFont val="Calibri"/>
      </rPr>
      <t xml:space="preserve">Instructions:
1) </t>
    </r>
    <r>
      <rPr>
        <sz val="11"/>
        <color rgb="FF000000"/>
        <rFont val="Calibri"/>
      </rPr>
      <t xml:space="preserve">Enter the dollar amount received for your Title I Allocation.
</t>
    </r>
    <r>
      <rPr>
        <b/>
        <sz val="11"/>
        <color rgb="FF000000"/>
        <rFont val="Calibri"/>
      </rPr>
      <t>2)</t>
    </r>
    <r>
      <rPr>
        <sz val="11"/>
        <color rgb="FF000000"/>
        <rFont val="Calibri"/>
      </rPr>
      <t xml:space="preserve"> Enter the dollar amount received for your Parent and Family Engagement Title I Allocation.</t>
    </r>
  </si>
  <si>
    <t>Title I, Part A (General and Parent and Family Engagement)</t>
  </si>
  <si>
    <t>Title I Allocation</t>
  </si>
  <si>
    <t>Title I Parent and Family Engagement Allocation</t>
  </si>
  <si>
    <t>TOTAL - Title I, Part A Allocation</t>
  </si>
  <si>
    <r>
      <rPr>
        <b/>
        <sz val="11"/>
        <color rgb="FF000000"/>
        <rFont val="Calibri"/>
      </rPr>
      <t xml:space="preserve">Instructions: </t>
    </r>
    <r>
      <rPr>
        <sz val="11"/>
        <color rgb="FF000000"/>
        <rFont val="Calibri"/>
      </rPr>
      <t xml:space="preserve">Enter the dollar amounts for expenditures that are planned with your Title I Allocation. The REMAINING ALLOCATION row should be blank. If there is a remaining balance, please allocate those funds. For expenditures that do not align with any category, please use the last row - "Other Items Not Included Above". </t>
    </r>
    <r>
      <rPr>
        <b/>
        <sz val="11"/>
        <color rgb="FF000000"/>
        <rFont val="Calibri"/>
      </rPr>
      <t>It is acceptable to have some blanks as long as the total allocation is allocated.</t>
    </r>
  </si>
  <si>
    <t>Supplemental Personnel and Benefits</t>
  </si>
  <si>
    <t>Extended Learning Programs</t>
  </si>
  <si>
    <t>Consultants</t>
  </si>
  <si>
    <t>Supplies and Materials</t>
  </si>
  <si>
    <t>Printing</t>
  </si>
  <si>
    <t>Technology Equipment and Supplies</t>
  </si>
  <si>
    <t>Web-based Subscriptions</t>
  </si>
  <si>
    <t>Literacy (Newpapers | Periodicals | Literacy Books)</t>
  </si>
  <si>
    <t>Substitutes</t>
  </si>
  <si>
    <t>Professional Development and Collaborative Planning Stipends</t>
  </si>
  <si>
    <t>Conference Travel and Registration</t>
  </si>
  <si>
    <t>Other Items Not Included Above</t>
  </si>
  <si>
    <t>Total Allocation</t>
  </si>
  <si>
    <t>REMAINING ALLOCATION</t>
  </si>
  <si>
    <r>
      <rPr>
        <b/>
        <sz val="11"/>
        <color rgb="FF000000"/>
        <rFont val="Calibri"/>
      </rPr>
      <t xml:space="preserve">Instructions: </t>
    </r>
    <r>
      <rPr>
        <sz val="11"/>
        <color rgb="FF000000"/>
        <rFont val="Calibri"/>
      </rPr>
      <t>Provide an account of how your school is using the money in each category. The total amount of money in each category should be accounted for completely. For example: If $5,000 is the amount for technology, you would need to include the number of units that you would purchase with the $5,000.</t>
    </r>
  </si>
  <si>
    <r>
      <rPr>
        <b/>
        <sz val="11"/>
        <color rgb="FF000000"/>
        <rFont val="Calibri"/>
      </rPr>
      <t xml:space="preserve">Instructions: </t>
    </r>
    <r>
      <rPr>
        <sz val="11"/>
        <color rgb="FF000000"/>
        <rFont val="Calibri"/>
      </rPr>
      <t xml:space="preserve">Enter the dollar amounts for expenditures that are planned with your Title I Allocation. The REMAINING PARENT AND FAMILY ENGAGEMENT ALLOCATION row should be blank. If there is a remaining balance, please allocate those funds. For expenditures that do not align with any category, please use the last row - "Other Items Not Included Above". </t>
    </r>
    <r>
      <rPr>
        <b/>
        <sz val="11"/>
        <color rgb="FF000000"/>
        <rFont val="Calibri"/>
      </rPr>
      <t>It is acceptable to have some blanks as long as the total allocation is allocated.</t>
    </r>
  </si>
  <si>
    <t>Title I Parent and Family Engagement Allocation (1% set-aside)</t>
  </si>
  <si>
    <t>Childcare, Translator, Interpreter, Faciliator Stipends for Parent Engagement Activities</t>
  </si>
  <si>
    <t>Postage</t>
  </si>
  <si>
    <t>Conference Travel and Registration for Family Engagement Conferences</t>
  </si>
  <si>
    <t>Other Items  Not Included Above</t>
  </si>
  <si>
    <t>Total Parent and Family Engagement Allocation</t>
  </si>
  <si>
    <t>REMAINING PARENT AND FAMILY ENGAGEMENT ALLOCATION</t>
  </si>
  <si>
    <r>
      <rPr>
        <b/>
        <sz val="11"/>
        <color rgb="FF000000"/>
        <rFont val="Calibri"/>
      </rPr>
      <t xml:space="preserve">Instructions: </t>
    </r>
    <r>
      <rPr>
        <sz val="11"/>
        <color rgb="FF000000"/>
        <rFont val="Calibri"/>
      </rPr>
      <t>Provide an account of how your school is using the money in each category. The total amount of money in each category should be accounted for completely. For example: If $5,000 is the amount for technology, you would need to include the number of units that you would purchase with the $5,000.</t>
    </r>
  </si>
  <si>
    <t>Parent and Family Engagement Allocation</t>
  </si>
  <si>
    <t xml:space="preserve">Parent and Family Engagement Allocation may be spent on postage, ink, paper, homework/Resource folders, family event supplies and other supplies to keep families engaged. </t>
  </si>
  <si>
    <r>
      <rPr>
        <b/>
        <sz val="11"/>
        <color rgb="FF000000"/>
        <rFont val="Calibri"/>
      </rPr>
      <t xml:space="preserve">Instructions: </t>
    </r>
    <r>
      <rPr>
        <sz val="11"/>
        <color rgb="FF000000"/>
        <rFont val="Calibri"/>
      </rPr>
      <t>Enter the dollar amount for any "Other" Federal Funds that are received by the school. If other Federal Funds are received and cannot be included in any category, please include that dollar amount in the last row - "Other Federal Funds".</t>
    </r>
    <r>
      <rPr>
        <b/>
        <sz val="11"/>
        <color rgb="FF000000"/>
        <rFont val="Calibri"/>
      </rPr>
      <t xml:space="preserve"> If no additional funds were received, put $0.00.</t>
    </r>
  </si>
  <si>
    <t>Other Federal Funds</t>
  </si>
  <si>
    <t>Title II - Professional Development &amp; Class Size Reducation</t>
  </si>
  <si>
    <t>Title III - English Learners</t>
  </si>
  <si>
    <t>Title IV, Part A - Student Support and Academic Enrichment</t>
  </si>
  <si>
    <t>Title IV, Part B - 21st Century Community Learning Centers</t>
  </si>
  <si>
    <t>Title V - Rural and Low-Income</t>
  </si>
  <si>
    <t>Dependent Care</t>
  </si>
  <si>
    <t>School Improvement</t>
  </si>
  <si>
    <t>TOTAL - Other Federal Funds</t>
  </si>
  <si>
    <r>
      <rPr>
        <b/>
        <sz val="11"/>
        <color rgb="FF000000"/>
        <rFont val="Calibri"/>
      </rPr>
      <t xml:space="preserve">Instructions: </t>
    </r>
    <r>
      <rPr>
        <sz val="11"/>
        <color rgb="FF000000"/>
        <rFont val="Calibri"/>
      </rPr>
      <t xml:space="preserve">Provide an account of how your school is using the money in each category. The total amount of money in each category should be accounted for completely. For example: If $5,000 is the amount for technology, you would need to include the number of units that you would purchase with the $5,000. </t>
    </r>
    <r>
      <rPr>
        <b/>
        <sz val="11"/>
        <color rgb="FF000000"/>
        <rFont val="Calibri"/>
      </rPr>
      <t>It is acceptable to put N/A in some sections as long as no money was received.</t>
    </r>
  </si>
  <si>
    <t>Salaries and benefilts for class size reduction teacher, substitutes salary and benefits, professional development expenses and supplies, teacher recruitment and retainment.</t>
  </si>
  <si>
    <t>Professional Development and instructional supplies for advancement of English Learners</t>
  </si>
  <si>
    <t xml:space="preserve">Our title IV funds will be used for salary for School Resource Officers, College Tours for Juniors and Seniors, Music/Art supplies, STEM </t>
  </si>
  <si>
    <t>English Learner instruction and Instructional materials and supplies</t>
  </si>
  <si>
    <r>
      <rPr>
        <b/>
        <sz val="11"/>
        <color rgb="FF000000"/>
        <rFont val="Calibri"/>
      </rPr>
      <t xml:space="preserve">Total Amount of </t>
    </r>
    <r>
      <rPr>
        <b/>
        <i/>
        <u/>
        <sz val="11"/>
        <color rgb="FF000000"/>
        <rFont val="Calibri"/>
      </rPr>
      <t>ALL</t>
    </r>
    <r>
      <rPr>
        <b/>
        <sz val="11"/>
        <color rgb="FF000000"/>
        <rFont val="Calibri"/>
      </rPr>
      <t xml:space="preserve"> Federal, State, and Local Funds</t>
    </r>
  </si>
  <si>
    <t>Our title IV funds will be used for salary, benefits, materials and supplies for T.R.A.C.K.S.</t>
  </si>
  <si>
    <t>We will be using our State and Local funds for salary and benefits for all 17.23 units earned.  Each classroom teacher will expend their $1000 on individual instructional needs for their classroom.   Chromebooks, STEM needs, ELA supplies may also be purchase.  We will pool our Technology money to purchase new instructional items for teachers, on an as needed basis.  Library Enhancement money will be pooled to purchase fiction and non-fiction books.  Professional Development money will be spent on substitute teachers, conferences, and membership fees.d.</t>
  </si>
  <si>
    <t>We will be using our State and Local funds for salary and benefits for all 17.23 units earned.  Each classroom teacher will expend their $1000 on individual instuctional needs for their classroom. Chromebooks, STEM needs, ELA supplies may also be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</si>
</sst>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14">
    <font>
      <sz val="11"/>
      <color rgb="FF000000"/>
      <name val="Calibri"/>
      <scheme val="minor"/>
    </font>
    <font>
      <b/>
      <u/>
      <sz val="22"/>
      <color rgb="FF000000"/>
      <name val="Calibri"/>
    </font>
    <font>
      <sz val="11"/>
      <color rgb="FF000000"/>
      <name val="Calibri"/>
    </font>
    <font>
      <b/>
      <u/>
      <sz val="14"/>
      <color rgb="FF000000"/>
      <name val="Calibri"/>
    </font>
    <font>
      <b/>
      <sz val="11"/>
      <color rgb="FF000000"/>
      <name val="Calibri"/>
    </font>
    <font>
      <sz val="11"/>
      <name val="Calibri"/>
    </font>
    <font>
      <sz val="9"/>
      <color rgb="FF1F1F1F"/>
      <name val="Arial"/>
    </font>
    <font>
      <sz val="9"/>
      <color rgb="FF000000"/>
      <name val="Calibri"/>
    </font>
    <font>
      <sz val="10"/>
      <color rgb="FF000000"/>
      <name val="Calibri"/>
    </font>
    <font>
      <sz val="9"/>
      <color theme="1"/>
      <name val="Calibri"/>
    </font>
    <font>
      <sz val="12"/>
      <color rgb="FF000000"/>
      <name val="Arial"/>
    </font>
    <font>
      <sz val="12"/>
      <color rgb="FF000000"/>
      <name val="-apple-system"/>
    </font>
    <font>
      <sz val="10"/>
      <color rgb="FF2E75B5"/>
      <name val="Calibri"/>
    </font>
    <font>
      <b/>
      <i/>
      <u/>
      <sz val="11"/>
      <color rgb="FF000000"/>
      <name val="Calibri"/>
    </font>
  </fonts>
  <fills count="7">
    <fill>
      <patternFill patternType="none"/>
    </fill>
    <fill>
      <patternFill patternType="gray125"/>
    </fill>
    <fill>
      <patternFill patternType="solid">
        <fgColor rgb="FFFFFF00"/>
        <bgColor rgb="FFFFFF00"/>
      </patternFill>
    </fill>
    <fill>
      <patternFill patternType="solid">
        <fgColor rgb="FF595959"/>
        <bgColor rgb="FF595959"/>
      </patternFill>
    </fill>
    <fill>
      <patternFill patternType="solid">
        <fgColor rgb="FFFFFFFF"/>
        <bgColor rgb="FFFFFFFF"/>
      </patternFill>
    </fill>
    <fill>
      <patternFill patternType="solid">
        <fgColor rgb="FFECEFF6"/>
        <bgColor rgb="FFECEFF6"/>
      </patternFill>
    </fill>
    <fill>
      <patternFill patternType="solid">
        <fgColor rgb="FFFCFCFC"/>
        <bgColor rgb="FFFCFCFC"/>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thin">
        <color rgb="FFD1D7DF"/>
      </left>
      <right style="thin">
        <color rgb="FFD1D7DF"/>
      </right>
      <top style="thin">
        <color rgb="FFD1D7DF"/>
      </top>
      <bottom style="thin">
        <color rgb="FFD1D7DF"/>
      </bottom>
      <diagonal/>
    </border>
    <border>
      <left style="medium">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73">
    <xf numFmtId="0" fontId="0" fillId="0" borderId="0" xfId="0" applyFont="1" applyAlignment="1"/>
    <xf numFmtId="0" fontId="4" fillId="0" borderId="0" xfId="0" applyFont="1" applyAlignment="1">
      <alignment vertical="center" wrapText="1"/>
    </xf>
    <xf numFmtId="0" fontId="2" fillId="0" borderId="0" xfId="0" applyFont="1" applyAlignment="1">
      <alignment horizontal="right"/>
    </xf>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left" wrapText="1"/>
    </xf>
    <xf numFmtId="2" fontId="2" fillId="2" borderId="1"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0" fontId="2" fillId="0" borderId="1" xfId="0" applyFont="1" applyBorder="1" applyAlignment="1">
      <alignment horizontal="left" wrapText="1"/>
    </xf>
    <xf numFmtId="4" fontId="2" fillId="0" borderId="2" xfId="0" applyNumberFormat="1" applyFont="1" applyBorder="1" applyAlignment="1">
      <alignment horizontal="center" vertical="center"/>
    </xf>
    <xf numFmtId="4" fontId="2" fillId="2" borderId="1" xfId="0" applyNumberFormat="1" applyFont="1" applyFill="1" applyBorder="1" applyAlignment="1">
      <alignment horizontal="center" vertical="center"/>
    </xf>
    <xf numFmtId="0" fontId="2" fillId="3" borderId="6" xfId="0" applyFont="1" applyFill="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vertical="center"/>
    </xf>
    <xf numFmtId="164" fontId="2" fillId="2" borderId="9" xfId="0" applyNumberFormat="1" applyFont="1" applyFill="1" applyBorder="1" applyAlignment="1">
      <alignment horizontal="center" vertical="center"/>
    </xf>
    <xf numFmtId="0" fontId="2" fillId="0" borderId="3" xfId="0" applyFont="1" applyBorder="1"/>
    <xf numFmtId="165" fontId="2" fillId="0" borderId="1" xfId="0" applyNumberFormat="1" applyFont="1" applyBorder="1" applyAlignment="1">
      <alignment horizontal="center" vertical="center"/>
    </xf>
    <xf numFmtId="165" fontId="2" fillId="4" borderId="1" xfId="0" applyNumberFormat="1" applyFont="1" applyFill="1" applyBorder="1" applyAlignment="1">
      <alignment horizontal="center" vertical="center"/>
    </xf>
    <xf numFmtId="164" fontId="2" fillId="0" borderId="2" xfId="0" applyNumberFormat="1" applyFont="1" applyBorder="1" applyAlignment="1">
      <alignment horizontal="center" vertical="center"/>
    </xf>
    <xf numFmtId="0" fontId="2" fillId="0" borderId="10" xfId="0" applyFont="1" applyBorder="1"/>
    <xf numFmtId="165" fontId="2" fillId="0" borderId="11" xfId="0" applyNumberFormat="1" applyFont="1" applyBorder="1" applyAlignment="1">
      <alignment horizontal="center" vertical="center"/>
    </xf>
    <xf numFmtId="164" fontId="2" fillId="2" borderId="12" xfId="0" applyNumberFormat="1" applyFont="1" applyFill="1" applyBorder="1" applyAlignment="1">
      <alignment horizontal="center" vertical="center"/>
    </xf>
    <xf numFmtId="0" fontId="4" fillId="0" borderId="1" xfId="0" applyFont="1" applyBorder="1"/>
    <xf numFmtId="0" fontId="6" fillId="4" borderId="0" xfId="0" applyFont="1" applyFill="1" applyAlignment="1">
      <alignment wrapText="1"/>
    </xf>
    <xf numFmtId="0" fontId="7" fillId="2" borderId="5" xfId="0" applyFont="1" applyFill="1" applyBorder="1" applyAlignment="1">
      <alignment horizontal="left" vertical="top" wrapText="1"/>
    </xf>
    <xf numFmtId="0" fontId="7" fillId="2" borderId="2" xfId="0" applyFont="1" applyFill="1" applyBorder="1" applyAlignment="1">
      <alignment horizontal="left" vertical="top" wrapText="1"/>
    </xf>
    <xf numFmtId="165" fontId="2" fillId="2" borderId="1" xfId="0" applyNumberFormat="1" applyFont="1" applyFill="1" applyBorder="1" applyAlignment="1">
      <alignment horizontal="center" vertical="center"/>
    </xf>
    <xf numFmtId="165" fontId="2" fillId="0" borderId="0" xfId="0" applyNumberFormat="1" applyFont="1" applyAlignment="1">
      <alignment horizontal="center" vertical="center"/>
    </xf>
    <xf numFmtId="8" fontId="2" fillId="0" borderId="2" xfId="0" applyNumberFormat="1" applyFont="1" applyBorder="1" applyAlignment="1">
      <alignment horizontal="center" vertical="center"/>
    </xf>
    <xf numFmtId="0" fontId="4" fillId="0" borderId="0" xfId="0" applyFont="1" applyAlignment="1">
      <alignment wrapText="1"/>
    </xf>
    <xf numFmtId="0" fontId="6" fillId="4" borderId="0" xfId="0" applyFont="1" applyFill="1" applyAlignment="1">
      <alignment wrapText="1"/>
    </xf>
    <xf numFmtId="0" fontId="7" fillId="2" borderId="5" xfId="0" applyFont="1" applyFill="1" applyBorder="1" applyAlignment="1">
      <alignment horizontal="left" vertical="top"/>
    </xf>
    <xf numFmtId="0" fontId="7" fillId="2" borderId="2" xfId="0" applyFont="1" applyFill="1" applyBorder="1" applyAlignment="1">
      <alignment horizontal="left" vertical="top"/>
    </xf>
    <xf numFmtId="165" fontId="10" fillId="5" borderId="0" xfId="0" applyNumberFormat="1" applyFont="1" applyFill="1" applyAlignment="1">
      <alignment horizontal="right"/>
    </xf>
    <xf numFmtId="165" fontId="10" fillId="5" borderId="23" xfId="0" applyNumberFormat="1" applyFont="1" applyFill="1" applyBorder="1" applyAlignment="1">
      <alignment horizontal="right" vertical="top"/>
    </xf>
    <xf numFmtId="0" fontId="11" fillId="5" borderId="23" xfId="0" applyFont="1" applyFill="1" applyBorder="1" applyAlignment="1">
      <alignment horizontal="right" vertical="top"/>
    </xf>
    <xf numFmtId="165" fontId="10" fillId="6" borderId="0" xfId="0" applyNumberFormat="1" applyFont="1" applyFill="1" applyAlignment="1"/>
    <xf numFmtId="0" fontId="4" fillId="0" borderId="11" xfId="0" applyFont="1" applyBorder="1"/>
    <xf numFmtId="165" fontId="2" fillId="0" borderId="1" xfId="0" applyNumberFormat="1" applyFont="1" applyBorder="1" applyAlignment="1">
      <alignment horizontal="center"/>
    </xf>
    <xf numFmtId="0" fontId="4" fillId="0" borderId="0" xfId="0" applyFont="1" applyAlignment="1">
      <alignment horizontal="left" wrapText="1"/>
    </xf>
    <xf numFmtId="0" fontId="0" fillId="0" borderId="0" xfId="0" applyFont="1" applyAlignment="1"/>
    <xf numFmtId="0" fontId="9" fillId="2" borderId="3" xfId="0" applyFont="1" applyFill="1" applyBorder="1" applyAlignment="1">
      <alignment vertical="top" wrapText="1"/>
    </xf>
    <xf numFmtId="0" fontId="5" fillId="0" borderId="5" xfId="0" applyFont="1" applyBorder="1"/>
    <xf numFmtId="0" fontId="5" fillId="0" borderId="2" xfId="0" applyFont="1" applyBorder="1"/>
    <xf numFmtId="0" fontId="2" fillId="0" borderId="16" xfId="0" applyFont="1" applyBorder="1" applyAlignment="1">
      <alignment horizontal="right"/>
    </xf>
    <xf numFmtId="0" fontId="5" fillId="0" borderId="17" xfId="0" applyFont="1" applyBorder="1"/>
    <xf numFmtId="0" fontId="2" fillId="0" borderId="20" xfId="0" applyFont="1" applyBorder="1" applyAlignment="1">
      <alignment horizontal="right"/>
    </xf>
    <xf numFmtId="0" fontId="5" fillId="0" borderId="21" xfId="0" applyFont="1" applyBorder="1"/>
    <xf numFmtId="0" fontId="2" fillId="0" borderId="3" xfId="0" applyFont="1" applyBorder="1" applyAlignment="1">
      <alignment horizontal="right"/>
    </xf>
    <xf numFmtId="0" fontId="4" fillId="0" borderId="13" xfId="0" applyFont="1" applyBorder="1" applyAlignment="1">
      <alignment horizontal="left" wrapText="1"/>
    </xf>
    <xf numFmtId="0" fontId="5" fillId="0" borderId="13" xfId="0" applyFont="1" applyBorder="1"/>
    <xf numFmtId="0" fontId="2" fillId="0" borderId="3" xfId="0" applyFont="1" applyBorder="1" applyAlignment="1">
      <alignment horizontal="center"/>
    </xf>
    <xf numFmtId="0" fontId="8" fillId="0" borderId="18" xfId="0" applyFont="1" applyBorder="1" applyAlignment="1">
      <alignment horizontal="right"/>
    </xf>
    <xf numFmtId="0" fontId="5" fillId="0" borderId="19" xfId="0" applyFont="1" applyBorder="1"/>
    <xf numFmtId="0" fontId="2" fillId="0" borderId="18" xfId="0" applyFont="1" applyBorder="1" applyAlignment="1">
      <alignment horizontal="right"/>
    </xf>
    <xf numFmtId="0" fontId="2" fillId="3" borderId="14" xfId="0" applyFont="1" applyFill="1" applyBorder="1" applyAlignment="1">
      <alignment horizontal="center"/>
    </xf>
    <xf numFmtId="0" fontId="5" fillId="0" borderId="15" xfId="0" applyFont="1" applyBorder="1"/>
    <xf numFmtId="0" fontId="2" fillId="0" borderId="10" xfId="0" applyFont="1" applyBorder="1" applyAlignment="1">
      <alignment horizontal="right"/>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1" fillId="0" borderId="0" xfId="0" applyFont="1" applyAlignment="1">
      <alignment horizontal="center" vertical="center" wrapText="1"/>
    </xf>
    <xf numFmtId="6" fontId="2" fillId="0" borderId="0" xfId="0" applyNumberFormat="1" applyFont="1" applyAlignment="1">
      <alignment horizontal="center" wrapText="1"/>
    </xf>
    <xf numFmtId="0" fontId="3" fillId="0" borderId="0" xfId="0" applyFont="1" applyAlignment="1">
      <alignment horizontal="center" wrapText="1"/>
    </xf>
    <xf numFmtId="0" fontId="7" fillId="2" borderId="3" xfId="0" applyFont="1" applyFill="1" applyBorder="1" applyAlignment="1">
      <alignment horizontal="left" vertical="top"/>
    </xf>
    <xf numFmtId="0" fontId="4" fillId="0" borderId="3" xfId="0" applyFont="1" applyBorder="1" applyAlignment="1">
      <alignment horizontal="left"/>
    </xf>
    <xf numFmtId="0" fontId="2" fillId="0" borderId="16" xfId="0" applyFont="1" applyBorder="1" applyAlignment="1">
      <alignment horizontal="left"/>
    </xf>
    <xf numFmtId="0" fontId="2" fillId="0" borderId="24" xfId="0" applyFont="1" applyBorder="1" applyAlignment="1">
      <alignment horizontal="left"/>
    </xf>
    <xf numFmtId="0" fontId="5" fillId="0" borderId="25" xfId="0" applyFont="1" applyBorder="1"/>
    <xf numFmtId="0" fontId="2" fillId="3" borderId="16" xfId="0" applyFont="1" applyFill="1" applyBorder="1" applyAlignment="1">
      <alignment horizontal="center"/>
    </xf>
    <xf numFmtId="0" fontId="5" fillId="0" borderId="22" xfId="0" applyFont="1" applyBorder="1"/>
  </cellXfs>
  <cellStyles count="1">
    <cellStyle name="Normal" xfId="0" builtinId="0"/>
  </cellStyles>
  <dxfs count="1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00"/>
  <sheetViews>
    <sheetView tabSelected="1" workbookViewId="0">
      <selection activeCell="B62" sqref="B62"/>
    </sheetView>
  </sheetViews>
  <sheetFormatPr defaultColWidth="14.42578125" defaultRowHeight="15" customHeight="1"/>
  <cols>
    <col min="1" max="1" width="4" customWidth="1"/>
    <col min="2" max="2" width="55.85546875" customWidth="1"/>
    <col min="3" max="3" width="17.85546875" customWidth="1"/>
    <col min="4" max="4" width="17.28515625" customWidth="1"/>
    <col min="5" max="6" width="8.7109375" customWidth="1"/>
  </cols>
  <sheetData>
    <row r="1" spans="1:4" ht="28.5" customHeight="1">
      <c r="A1" s="63" t="s">
        <v>0</v>
      </c>
      <c r="B1" s="43"/>
      <c r="C1" s="43"/>
      <c r="D1" s="43"/>
    </row>
    <row r="2" spans="1:4" ht="92.25" customHeight="1">
      <c r="A2" s="64" t="s">
        <v>1</v>
      </c>
      <c r="B2" s="43"/>
      <c r="C2" s="43"/>
      <c r="D2" s="43"/>
    </row>
    <row r="4" spans="1:4" ht="15.75">
      <c r="A4" s="65" t="s">
        <v>2</v>
      </c>
      <c r="B4" s="43"/>
      <c r="C4" s="43"/>
      <c r="D4" s="43"/>
    </row>
    <row r="5" spans="1:4" ht="78.75" customHeight="1">
      <c r="A5" s="1"/>
      <c r="B5" s="61" t="s">
        <v>3</v>
      </c>
      <c r="C5" s="43"/>
      <c r="D5" s="43"/>
    </row>
    <row r="6" spans="1:4">
      <c r="A6" s="2"/>
      <c r="B6" s="3"/>
      <c r="C6" s="4" t="s">
        <v>4</v>
      </c>
      <c r="D6" s="5" t="s">
        <v>5</v>
      </c>
    </row>
    <row r="7" spans="1:4">
      <c r="A7" s="2">
        <v>1</v>
      </c>
      <c r="B7" s="6" t="s">
        <v>6</v>
      </c>
      <c r="C7" s="7">
        <v>14.23</v>
      </c>
      <c r="D7" s="8">
        <v>22.35</v>
      </c>
    </row>
    <row r="8" spans="1:4">
      <c r="A8" s="2">
        <v>2</v>
      </c>
      <c r="B8" s="6" t="s">
        <v>7</v>
      </c>
      <c r="C8" s="7">
        <v>1</v>
      </c>
      <c r="D8" s="8">
        <v>1</v>
      </c>
    </row>
    <row r="9" spans="1:4">
      <c r="A9" s="2">
        <v>3</v>
      </c>
      <c r="B9" s="6" t="s">
        <v>8</v>
      </c>
      <c r="C9" s="7">
        <v>0</v>
      </c>
      <c r="D9" s="8">
        <v>0</v>
      </c>
    </row>
    <row r="10" spans="1:4">
      <c r="A10" s="2">
        <v>4</v>
      </c>
      <c r="B10" s="6" t="s">
        <v>9</v>
      </c>
      <c r="C10" s="7">
        <v>1</v>
      </c>
      <c r="D10" s="8">
        <v>1</v>
      </c>
    </row>
    <row r="11" spans="1:4" ht="15.75" customHeight="1">
      <c r="A11" s="2">
        <v>5</v>
      </c>
      <c r="B11" s="6" t="s">
        <v>10</v>
      </c>
      <c r="C11" s="7">
        <v>1</v>
      </c>
      <c r="D11" s="8">
        <v>1</v>
      </c>
    </row>
    <row r="13" spans="1:4">
      <c r="A13" s="2">
        <v>6</v>
      </c>
      <c r="B13" s="9" t="s">
        <v>11</v>
      </c>
      <c r="C13" s="10">
        <f>SUM(C7:C11)</f>
        <v>17.23</v>
      </c>
    </row>
    <row r="14" spans="1:4">
      <c r="A14" s="2">
        <v>7</v>
      </c>
      <c r="B14" s="6" t="s">
        <v>12</v>
      </c>
      <c r="C14" s="11">
        <v>246.2</v>
      </c>
    </row>
    <row r="16" spans="1:4" ht="15.75">
      <c r="A16" s="65" t="s">
        <v>13</v>
      </c>
      <c r="B16" s="43"/>
      <c r="C16" s="43"/>
      <c r="D16" s="43"/>
    </row>
    <row r="17" spans="2:4" ht="58.5" customHeight="1">
      <c r="B17" s="42" t="s">
        <v>14</v>
      </c>
      <c r="C17" s="43"/>
      <c r="D17" s="43"/>
    </row>
    <row r="19" spans="2:4">
      <c r="B19" s="54" t="s">
        <v>15</v>
      </c>
      <c r="C19" s="45"/>
      <c r="D19" s="46"/>
    </row>
    <row r="20" spans="2:4">
      <c r="B20" s="12"/>
      <c r="C20" s="13" t="s">
        <v>16</v>
      </c>
      <c r="D20" s="14" t="s">
        <v>17</v>
      </c>
    </row>
    <row r="21" spans="2:4" ht="15.75" customHeight="1">
      <c r="B21" s="15" t="s">
        <v>18</v>
      </c>
      <c r="C21" s="16" t="s">
        <v>19</v>
      </c>
      <c r="D21" s="17">
        <v>1131417</v>
      </c>
    </row>
    <row r="22" spans="2:4" ht="15.75" customHeight="1">
      <c r="B22" s="18" t="s">
        <v>20</v>
      </c>
      <c r="C22" s="19" t="s">
        <v>19</v>
      </c>
      <c r="D22" s="17">
        <v>449420</v>
      </c>
    </row>
    <row r="23" spans="2:4" ht="15.75" customHeight="1">
      <c r="B23" s="18" t="s">
        <v>21</v>
      </c>
      <c r="C23" s="20">
        <v>1000</v>
      </c>
      <c r="D23" s="21">
        <f>C23*C13</f>
        <v>17230</v>
      </c>
    </row>
    <row r="24" spans="2:4" ht="15.75" customHeight="1">
      <c r="B24" s="18" t="s">
        <v>22</v>
      </c>
      <c r="C24" s="20">
        <v>500</v>
      </c>
      <c r="D24" s="21">
        <f>C24*C13</f>
        <v>8615</v>
      </c>
    </row>
    <row r="25" spans="2:4" ht="15.75" customHeight="1">
      <c r="B25" s="18" t="s">
        <v>23</v>
      </c>
      <c r="C25" s="20">
        <v>157.72</v>
      </c>
      <c r="D25" s="21">
        <f>C25*C13</f>
        <v>2717.5156000000002</v>
      </c>
    </row>
    <row r="26" spans="2:4" ht="15.75" customHeight="1">
      <c r="B26" s="18" t="s">
        <v>24</v>
      </c>
      <c r="C26" s="20">
        <v>100</v>
      </c>
      <c r="D26" s="21">
        <f t="shared" ref="D26:D27" si="0">C26*C13</f>
        <v>1723</v>
      </c>
    </row>
    <row r="27" spans="2:4" ht="15.75" customHeight="1">
      <c r="B27" s="18" t="s">
        <v>25</v>
      </c>
      <c r="C27" s="20">
        <v>100</v>
      </c>
      <c r="D27" s="21">
        <f t="shared" si="0"/>
        <v>24620</v>
      </c>
    </row>
    <row r="28" spans="2:4" ht="15.75" customHeight="1">
      <c r="B28" s="18" t="s">
        <v>26</v>
      </c>
      <c r="C28" s="20">
        <v>0</v>
      </c>
      <c r="D28" s="21">
        <f>C28*C13</f>
        <v>0</v>
      </c>
    </row>
    <row r="29" spans="2:4" ht="15.75" customHeight="1">
      <c r="B29" s="22" t="s">
        <v>27</v>
      </c>
      <c r="C29" s="23" t="s">
        <v>19</v>
      </c>
      <c r="D29" s="24"/>
    </row>
    <row r="30" spans="2:4" ht="15.75" customHeight="1">
      <c r="B30" s="51" t="s">
        <v>28</v>
      </c>
      <c r="C30" s="46"/>
      <c r="D30" s="21">
        <f>D29+D26+D25+D24+D23+D22+D21+D27+D28</f>
        <v>1635742.5156</v>
      </c>
    </row>
    <row r="31" spans="2:4" ht="7.5" customHeight="1"/>
    <row r="32" spans="2:4" ht="30.75" customHeight="1">
      <c r="B32" s="61" t="s">
        <v>29</v>
      </c>
      <c r="C32" s="43"/>
      <c r="D32" s="43"/>
    </row>
    <row r="33" spans="2:4" ht="15.75" customHeight="1">
      <c r="B33" s="25" t="s">
        <v>30</v>
      </c>
      <c r="D33" s="19">
        <f>D30</f>
        <v>1635742.5156</v>
      </c>
    </row>
    <row r="34" spans="2:4" ht="175.5" customHeight="1">
      <c r="B34" s="26" t="s">
        <v>80</v>
      </c>
      <c r="C34" s="27"/>
      <c r="D34" s="28"/>
    </row>
    <row r="35" spans="2:4" ht="15.75" customHeight="1"/>
    <row r="36" spans="2:4" ht="45.75" customHeight="1">
      <c r="B36" s="62" t="s">
        <v>31</v>
      </c>
      <c r="C36" s="53"/>
      <c r="D36" s="53"/>
    </row>
    <row r="37" spans="2:4" ht="15.75" customHeight="1">
      <c r="B37" s="54" t="s">
        <v>32</v>
      </c>
      <c r="C37" s="45"/>
      <c r="D37" s="46"/>
    </row>
    <row r="38" spans="2:4" ht="15.75" customHeight="1">
      <c r="B38" s="58"/>
      <c r="C38" s="59"/>
      <c r="D38" s="16" t="s">
        <v>17</v>
      </c>
    </row>
    <row r="39" spans="2:4" ht="15.75" customHeight="1">
      <c r="B39" s="47" t="s">
        <v>33</v>
      </c>
      <c r="C39" s="48"/>
      <c r="D39" s="29">
        <v>75705</v>
      </c>
    </row>
    <row r="40" spans="2:4" ht="15.75" customHeight="1">
      <c r="B40" s="47" t="s">
        <v>34</v>
      </c>
      <c r="C40" s="48"/>
      <c r="D40" s="29">
        <v>769.7</v>
      </c>
    </row>
    <row r="41" spans="2:4" ht="15.75" customHeight="1">
      <c r="B41" s="60" t="s">
        <v>35</v>
      </c>
      <c r="C41" s="53"/>
      <c r="D41" s="19">
        <f>D40+D39</f>
        <v>76474.7</v>
      </c>
    </row>
    <row r="42" spans="2:4" ht="15.75" customHeight="1">
      <c r="B42" s="2"/>
      <c r="C42" s="2"/>
      <c r="D42" s="30"/>
    </row>
    <row r="43" spans="2:4" ht="75.75" customHeight="1">
      <c r="B43" s="52" t="s">
        <v>36</v>
      </c>
      <c r="C43" s="53"/>
      <c r="D43" s="53"/>
    </row>
    <row r="44" spans="2:4" ht="15.75" customHeight="1">
      <c r="B44" s="54" t="s">
        <v>33</v>
      </c>
      <c r="C44" s="45"/>
      <c r="D44" s="46"/>
    </row>
    <row r="45" spans="2:4" ht="15.75" customHeight="1">
      <c r="B45" s="57" t="s">
        <v>37</v>
      </c>
      <c r="C45" s="56"/>
      <c r="D45" s="29">
        <v>69034.240000000005</v>
      </c>
    </row>
    <row r="46" spans="2:4" ht="15.75" customHeight="1">
      <c r="B46" s="57" t="s">
        <v>38</v>
      </c>
      <c r="C46" s="56"/>
      <c r="D46" s="29"/>
    </row>
    <row r="47" spans="2:4" ht="15.75" customHeight="1">
      <c r="B47" s="47" t="s">
        <v>39</v>
      </c>
      <c r="C47" s="48"/>
      <c r="D47" s="29"/>
    </row>
    <row r="48" spans="2:4" ht="15.75" customHeight="1">
      <c r="B48" s="47" t="s">
        <v>40</v>
      </c>
      <c r="C48" s="48"/>
      <c r="D48" s="29">
        <v>6670.76</v>
      </c>
    </row>
    <row r="49" spans="1:4" ht="15.75" customHeight="1">
      <c r="B49" s="47" t="s">
        <v>41</v>
      </c>
      <c r="C49" s="48"/>
      <c r="D49" s="29"/>
    </row>
    <row r="50" spans="1:4" ht="15.75" customHeight="1">
      <c r="B50" s="47" t="s">
        <v>42</v>
      </c>
      <c r="C50" s="48"/>
      <c r="D50" s="29"/>
    </row>
    <row r="51" spans="1:4" ht="15.75" customHeight="1">
      <c r="B51" s="47" t="s">
        <v>43</v>
      </c>
      <c r="C51" s="48"/>
      <c r="D51" s="29"/>
    </row>
    <row r="52" spans="1:4" ht="15.75" customHeight="1">
      <c r="B52" s="47" t="s">
        <v>44</v>
      </c>
      <c r="C52" s="48"/>
      <c r="D52" s="29"/>
    </row>
    <row r="53" spans="1:4" ht="15.75" customHeight="1">
      <c r="B53" s="57" t="s">
        <v>45</v>
      </c>
      <c r="C53" s="56"/>
      <c r="D53" s="29"/>
    </row>
    <row r="54" spans="1:4" ht="15.75" customHeight="1">
      <c r="B54" s="57" t="s">
        <v>46</v>
      </c>
      <c r="C54" s="56"/>
      <c r="D54" s="29"/>
    </row>
    <row r="55" spans="1:4" ht="15.75" customHeight="1">
      <c r="B55" s="47" t="s">
        <v>47</v>
      </c>
      <c r="C55" s="48"/>
      <c r="D55" s="29"/>
    </row>
    <row r="56" spans="1:4" ht="15.75" customHeight="1">
      <c r="B56" s="47" t="s">
        <v>48</v>
      </c>
      <c r="C56" s="48"/>
      <c r="D56" s="29"/>
    </row>
    <row r="57" spans="1:4" ht="15.75" customHeight="1">
      <c r="B57" s="49" t="s">
        <v>49</v>
      </c>
      <c r="C57" s="50"/>
      <c r="D57" s="19">
        <f>SUM(D45:D56)</f>
        <v>75705</v>
      </c>
    </row>
    <row r="58" spans="1:4" ht="15.75" customHeight="1">
      <c r="B58" s="51" t="s">
        <v>50</v>
      </c>
      <c r="C58" s="46"/>
      <c r="D58" s="31">
        <f>D39-D57</f>
        <v>0</v>
      </c>
    </row>
    <row r="59" spans="1:4" ht="15.75" customHeight="1"/>
    <row r="60" spans="1:4" ht="60.75" customHeight="1">
      <c r="A60" s="32"/>
      <c r="B60" s="42" t="s">
        <v>51</v>
      </c>
      <c r="C60" s="43"/>
      <c r="D60" s="43"/>
    </row>
    <row r="61" spans="1:4" ht="15.75" customHeight="1">
      <c r="B61" s="25" t="s">
        <v>33</v>
      </c>
      <c r="D61" s="30"/>
    </row>
    <row r="62" spans="1:4" ht="119.25" customHeight="1">
      <c r="B62" s="33" t="s">
        <v>81</v>
      </c>
      <c r="C62" s="34"/>
      <c r="D62" s="35"/>
    </row>
    <row r="63" spans="1:4" ht="15.75" customHeight="1"/>
    <row r="64" spans="1:4" ht="76.5" customHeight="1">
      <c r="A64" s="32"/>
      <c r="B64" s="52" t="s">
        <v>52</v>
      </c>
      <c r="C64" s="53"/>
      <c r="D64" s="53"/>
    </row>
    <row r="65" spans="1:4" ht="15.75" customHeight="1">
      <c r="B65" s="54" t="s">
        <v>53</v>
      </c>
      <c r="C65" s="45"/>
      <c r="D65" s="46"/>
    </row>
    <row r="66" spans="1:4" ht="15.75" customHeight="1">
      <c r="B66" s="55" t="s">
        <v>54</v>
      </c>
      <c r="C66" s="56"/>
      <c r="D66" s="29"/>
    </row>
    <row r="67" spans="1:4" ht="15.75" customHeight="1">
      <c r="B67" s="47" t="s">
        <v>55</v>
      </c>
      <c r="C67" s="48"/>
      <c r="D67" s="29">
        <v>200</v>
      </c>
    </row>
    <row r="68" spans="1:4" ht="15.75" customHeight="1">
      <c r="B68" s="47" t="s">
        <v>56</v>
      </c>
      <c r="C68" s="48"/>
      <c r="D68" s="29"/>
    </row>
    <row r="69" spans="1:4" ht="15.75" customHeight="1">
      <c r="B69" s="47" t="s">
        <v>40</v>
      </c>
      <c r="C69" s="48"/>
      <c r="D69" s="29">
        <v>569.70000000000005</v>
      </c>
    </row>
    <row r="70" spans="1:4" ht="15.75" customHeight="1">
      <c r="B70" s="47" t="s">
        <v>41</v>
      </c>
      <c r="C70" s="48"/>
      <c r="D70" s="29"/>
    </row>
    <row r="71" spans="1:4" ht="15.75" customHeight="1">
      <c r="B71" s="47" t="s">
        <v>43</v>
      </c>
      <c r="C71" s="48"/>
      <c r="D71" s="29"/>
    </row>
    <row r="72" spans="1:4" ht="15.75" customHeight="1">
      <c r="B72" s="47" t="s">
        <v>42</v>
      </c>
      <c r="C72" s="48"/>
      <c r="D72" s="29"/>
    </row>
    <row r="73" spans="1:4" ht="15.75" customHeight="1">
      <c r="B73" s="47" t="s">
        <v>44</v>
      </c>
      <c r="C73" s="48"/>
      <c r="D73" s="29"/>
    </row>
    <row r="74" spans="1:4" ht="15.75" customHeight="1">
      <c r="B74" s="47" t="s">
        <v>57</v>
      </c>
      <c r="C74" s="48"/>
      <c r="D74" s="29"/>
    </row>
    <row r="75" spans="1:4" ht="15.75" customHeight="1">
      <c r="B75" s="49" t="s">
        <v>58</v>
      </c>
      <c r="C75" s="50"/>
      <c r="D75" s="19">
        <f>SUM(D66:D74)</f>
        <v>769.7</v>
      </c>
    </row>
    <row r="76" spans="1:4" ht="15.75" customHeight="1">
      <c r="B76" s="51" t="s">
        <v>59</v>
      </c>
      <c r="C76" s="46"/>
      <c r="D76" s="31">
        <f>D40-D75</f>
        <v>0</v>
      </c>
    </row>
    <row r="77" spans="1:4" ht="15.75" customHeight="1"/>
    <row r="78" spans="1:4" ht="58.5" customHeight="1">
      <c r="A78" s="32"/>
      <c r="B78" s="42" t="s">
        <v>60</v>
      </c>
      <c r="C78" s="43"/>
      <c r="D78" s="43"/>
    </row>
    <row r="79" spans="1:4" ht="15.75" customHeight="1">
      <c r="B79" s="25" t="s">
        <v>61</v>
      </c>
      <c r="D79" s="30"/>
    </row>
    <row r="80" spans="1:4" ht="120" customHeight="1">
      <c r="B80" s="44" t="s">
        <v>62</v>
      </c>
      <c r="C80" s="45"/>
      <c r="D80" s="46"/>
    </row>
    <row r="81" spans="1:5" ht="15.75" customHeight="1"/>
    <row r="82" spans="1:5" ht="45.75" customHeight="1">
      <c r="A82" s="32"/>
      <c r="B82" s="62" t="s">
        <v>63</v>
      </c>
      <c r="C82" s="53"/>
      <c r="D82" s="53"/>
    </row>
    <row r="83" spans="1:5" ht="15.75" customHeight="1">
      <c r="B83" s="54" t="s">
        <v>64</v>
      </c>
      <c r="C83" s="45"/>
      <c r="D83" s="46"/>
    </row>
    <row r="84" spans="1:5" ht="15.75" customHeight="1">
      <c r="B84" s="71"/>
      <c r="C84" s="72"/>
      <c r="D84" s="16" t="s">
        <v>17</v>
      </c>
    </row>
    <row r="85" spans="1:5" ht="15.75" customHeight="1">
      <c r="B85" s="68" t="s">
        <v>65</v>
      </c>
      <c r="C85" s="48"/>
      <c r="D85" s="36">
        <v>20578</v>
      </c>
    </row>
    <row r="86" spans="1:5" ht="15.75" customHeight="1">
      <c r="B86" s="68" t="s">
        <v>66</v>
      </c>
      <c r="C86" s="48"/>
      <c r="D86" s="36">
        <v>4834</v>
      </c>
    </row>
    <row r="87" spans="1:5" ht="15.75" customHeight="1">
      <c r="B87" s="68" t="s">
        <v>67</v>
      </c>
      <c r="C87" s="48"/>
      <c r="D87" s="37">
        <v>10526</v>
      </c>
      <c r="E87" s="38"/>
    </row>
    <row r="88" spans="1:5" ht="15.75" customHeight="1">
      <c r="B88" s="68" t="s">
        <v>68</v>
      </c>
      <c r="C88" s="48"/>
      <c r="D88" s="39">
        <v>100000</v>
      </c>
    </row>
    <row r="89" spans="1:5" ht="15.75" customHeight="1">
      <c r="B89" s="68" t="s">
        <v>69</v>
      </c>
      <c r="C89" s="48"/>
      <c r="D89" s="36">
        <v>14483</v>
      </c>
    </row>
    <row r="90" spans="1:5" ht="15.75" customHeight="1">
      <c r="B90" s="68" t="s">
        <v>70</v>
      </c>
      <c r="C90" s="48"/>
      <c r="D90" s="29"/>
    </row>
    <row r="91" spans="1:5" ht="15.75" customHeight="1">
      <c r="B91" s="68" t="s">
        <v>71</v>
      </c>
      <c r="C91" s="48"/>
      <c r="D91" s="29"/>
    </row>
    <row r="92" spans="1:5" ht="15.75" customHeight="1">
      <c r="B92" s="69" t="s">
        <v>64</v>
      </c>
      <c r="C92" s="70"/>
      <c r="D92" s="29"/>
    </row>
    <row r="93" spans="1:5" ht="15.75" customHeight="1">
      <c r="B93" s="51" t="s">
        <v>72</v>
      </c>
      <c r="C93" s="46"/>
      <c r="D93" s="19">
        <f>D92+D90+D89+D88+D87+D86+D85+D91</f>
        <v>150421</v>
      </c>
    </row>
    <row r="94" spans="1:5" ht="15.75" customHeight="1"/>
    <row r="95" spans="1:5" ht="62.25" customHeight="1">
      <c r="A95" s="32"/>
      <c r="B95" s="61" t="s">
        <v>73</v>
      </c>
      <c r="C95" s="43"/>
      <c r="D95" s="43"/>
    </row>
    <row r="96" spans="1:5" ht="15.75" customHeight="1">
      <c r="B96" s="25" t="str">
        <f>B85</f>
        <v>Title II - Professional Development &amp; Class Size Reducation</v>
      </c>
      <c r="D96" s="19">
        <f>D85</f>
        <v>20578</v>
      </c>
    </row>
    <row r="97" spans="2:4" ht="75" customHeight="1">
      <c r="B97" s="66" t="s">
        <v>74</v>
      </c>
      <c r="C97" s="45"/>
      <c r="D97" s="46"/>
    </row>
    <row r="98" spans="2:4" ht="15.75" customHeight="1">
      <c r="B98" s="25" t="str">
        <f>B86</f>
        <v>Title III - English Learners</v>
      </c>
      <c r="D98" s="19">
        <f>D86</f>
        <v>4834</v>
      </c>
    </row>
    <row r="99" spans="2:4" ht="75" customHeight="1">
      <c r="B99" s="66" t="s">
        <v>75</v>
      </c>
      <c r="C99" s="45"/>
      <c r="D99" s="46"/>
    </row>
    <row r="100" spans="2:4" ht="15.75" customHeight="1">
      <c r="B100" s="40" t="str">
        <f>B87</f>
        <v>Title IV, Part A - Student Support and Academic Enrichment</v>
      </c>
      <c r="D100" s="19">
        <f>D87</f>
        <v>10526</v>
      </c>
    </row>
    <row r="101" spans="2:4" ht="75" customHeight="1">
      <c r="B101" s="66" t="s">
        <v>76</v>
      </c>
      <c r="C101" s="45"/>
      <c r="D101" s="46"/>
    </row>
    <row r="102" spans="2:4" ht="15.75" customHeight="1">
      <c r="B102" s="40" t="str">
        <f>B88</f>
        <v>Title IV, Part B - 21st Century Community Learning Centers</v>
      </c>
      <c r="D102" s="19">
        <f>D88</f>
        <v>100000</v>
      </c>
    </row>
    <row r="103" spans="2:4" ht="75" customHeight="1">
      <c r="B103" s="66" t="s">
        <v>79</v>
      </c>
      <c r="C103" s="45"/>
      <c r="D103" s="46"/>
    </row>
    <row r="104" spans="2:4" ht="15.75" customHeight="1">
      <c r="B104" s="40" t="str">
        <f>B89</f>
        <v>Title V - Rural and Low-Income</v>
      </c>
      <c r="D104" s="19">
        <f>D89</f>
        <v>14483</v>
      </c>
    </row>
    <row r="105" spans="2:4" ht="75" customHeight="1">
      <c r="B105" s="66" t="s">
        <v>77</v>
      </c>
      <c r="C105" s="45"/>
      <c r="D105" s="46"/>
    </row>
    <row r="106" spans="2:4" ht="15.75" customHeight="1">
      <c r="B106" s="40" t="str">
        <f>B90</f>
        <v>Dependent Care</v>
      </c>
      <c r="D106" s="19">
        <f>D90</f>
        <v>0</v>
      </c>
    </row>
    <row r="107" spans="2:4" ht="75" customHeight="1">
      <c r="B107" s="66"/>
      <c r="C107" s="45"/>
      <c r="D107" s="46"/>
    </row>
    <row r="108" spans="2:4" ht="15.75" customHeight="1">
      <c r="B108" s="40" t="str">
        <f>B91</f>
        <v>School Improvement</v>
      </c>
      <c r="D108" s="19">
        <f>D91</f>
        <v>0</v>
      </c>
    </row>
    <row r="109" spans="2:4" ht="75" customHeight="1">
      <c r="B109" s="66"/>
      <c r="C109" s="45"/>
      <c r="D109" s="46"/>
    </row>
    <row r="110" spans="2:4" ht="15.75" customHeight="1">
      <c r="B110" s="40" t="str">
        <f>B92</f>
        <v>Other Federal Funds</v>
      </c>
      <c r="D110" s="19">
        <f>D92</f>
        <v>0</v>
      </c>
    </row>
    <row r="111" spans="2:4" ht="75" customHeight="1">
      <c r="B111" s="66"/>
      <c r="C111" s="45"/>
      <c r="D111" s="46"/>
    </row>
    <row r="112" spans="2:4" ht="15.75" customHeight="1"/>
    <row r="113" spans="2:4" ht="15.75" customHeight="1">
      <c r="B113" s="67" t="s">
        <v>78</v>
      </c>
      <c r="C113" s="46"/>
      <c r="D113" s="41">
        <f>D93+D41+D30</f>
        <v>1862638.2156</v>
      </c>
    </row>
    <row r="114" spans="2:4" ht="15.75" customHeight="1"/>
    <row r="115" spans="2:4" ht="15.75" customHeight="1"/>
    <row r="116" spans="2:4" ht="15.75" customHeight="1"/>
    <row r="117" spans="2:4" ht="15.75" customHeight="1"/>
    <row r="118" spans="2:4" ht="15.75" customHeight="1"/>
    <row r="119" spans="2:4" ht="15.75" customHeight="1"/>
    <row r="120" spans="2:4" ht="15.75" customHeight="1"/>
    <row r="121" spans="2:4" ht="15.75" customHeight="1"/>
    <row r="122" spans="2:4" ht="15.75" customHeight="1"/>
    <row r="123" spans="2:4" ht="15.75" customHeight="1"/>
    <row r="124" spans="2:4" ht="15.75" customHeight="1"/>
    <row r="125" spans="2:4" ht="15.75" customHeight="1"/>
    <row r="126" spans="2:4" ht="15.75" customHeight="1"/>
    <row r="127" spans="2:4" ht="15.75" customHeight="1"/>
    <row r="128" spans="2:4"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
    <mergeCell ref="B82:D82"/>
    <mergeCell ref="B83:D83"/>
    <mergeCell ref="B84:C84"/>
    <mergeCell ref="B85:C85"/>
    <mergeCell ref="B86:C86"/>
    <mergeCell ref="B87:C87"/>
    <mergeCell ref="B88:C88"/>
    <mergeCell ref="B99:D99"/>
    <mergeCell ref="B101:D101"/>
    <mergeCell ref="B103:D103"/>
    <mergeCell ref="B89:C89"/>
    <mergeCell ref="B90:C90"/>
    <mergeCell ref="B91:C91"/>
    <mergeCell ref="B92:C92"/>
    <mergeCell ref="B93:C93"/>
    <mergeCell ref="B95:D95"/>
    <mergeCell ref="B97:D97"/>
    <mergeCell ref="B105:D105"/>
    <mergeCell ref="B107:D107"/>
    <mergeCell ref="B109:D109"/>
    <mergeCell ref="B111:D111"/>
    <mergeCell ref="B113:C113"/>
    <mergeCell ref="A1:D1"/>
    <mergeCell ref="A2:D2"/>
    <mergeCell ref="A4:D4"/>
    <mergeCell ref="B5:D5"/>
    <mergeCell ref="A16:D16"/>
    <mergeCell ref="B17:D17"/>
    <mergeCell ref="B19:D19"/>
    <mergeCell ref="B30:C30"/>
    <mergeCell ref="B32:D32"/>
    <mergeCell ref="B36:D36"/>
    <mergeCell ref="B37:D37"/>
    <mergeCell ref="B38:C38"/>
    <mergeCell ref="B39:C39"/>
    <mergeCell ref="B40:C40"/>
    <mergeCell ref="B41:C41"/>
    <mergeCell ref="B43:D43"/>
    <mergeCell ref="B44:D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60:D60"/>
    <mergeCell ref="B64:D64"/>
    <mergeCell ref="B65:D65"/>
    <mergeCell ref="B66:C66"/>
    <mergeCell ref="B67:C67"/>
    <mergeCell ref="B68:C68"/>
    <mergeCell ref="B69:C69"/>
    <mergeCell ref="B70:C70"/>
    <mergeCell ref="B71:C71"/>
    <mergeCell ref="B78:D78"/>
    <mergeCell ref="B80:D80"/>
    <mergeCell ref="B72:C72"/>
    <mergeCell ref="B73:C73"/>
    <mergeCell ref="B74:C74"/>
    <mergeCell ref="B75:C75"/>
    <mergeCell ref="B76:C76"/>
  </mergeCells>
  <conditionalFormatting sqref="C13">
    <cfRule type="cellIs" dxfId="17" priority="1" operator="equal">
      <formula>0</formula>
    </cfRule>
  </conditionalFormatting>
  <conditionalFormatting sqref="D23:D28">
    <cfRule type="cellIs" dxfId="16" priority="2" operator="equal">
      <formula>0</formula>
    </cfRule>
  </conditionalFormatting>
  <conditionalFormatting sqref="D30">
    <cfRule type="cellIs" dxfId="15" priority="3" operator="equal">
      <formula>0</formula>
    </cfRule>
  </conditionalFormatting>
  <conditionalFormatting sqref="D33">
    <cfRule type="cellIs" dxfId="14" priority="4" operator="equal">
      <formula>0</formula>
    </cfRule>
  </conditionalFormatting>
  <conditionalFormatting sqref="D41:D42">
    <cfRule type="cellIs" dxfId="13" priority="5" operator="equal">
      <formula>0</formula>
    </cfRule>
  </conditionalFormatting>
  <conditionalFormatting sqref="D45:D58">
    <cfRule type="cellIs" dxfId="12" priority="6" operator="equal">
      <formula>0</formula>
    </cfRule>
  </conditionalFormatting>
  <conditionalFormatting sqref="D61">
    <cfRule type="cellIs" dxfId="11" priority="7" operator="equal">
      <formula>0</formula>
    </cfRule>
  </conditionalFormatting>
  <conditionalFormatting sqref="D66:D76">
    <cfRule type="cellIs" dxfId="10" priority="8" operator="equal">
      <formula>0</formula>
    </cfRule>
  </conditionalFormatting>
  <conditionalFormatting sqref="D79">
    <cfRule type="cellIs" dxfId="9" priority="9" operator="equal">
      <formula>0</formula>
    </cfRule>
  </conditionalFormatting>
  <conditionalFormatting sqref="D93">
    <cfRule type="cellIs" dxfId="8" priority="10" operator="equal">
      <formula>0</formula>
    </cfRule>
  </conditionalFormatting>
  <conditionalFormatting sqref="D96">
    <cfRule type="cellIs" dxfId="7" priority="11" operator="equal">
      <formula>0</formula>
    </cfRule>
  </conditionalFormatting>
  <conditionalFormatting sqref="D98">
    <cfRule type="cellIs" dxfId="6" priority="12" operator="equal">
      <formula>0</formula>
    </cfRule>
  </conditionalFormatting>
  <conditionalFormatting sqref="D100">
    <cfRule type="cellIs" dxfId="5" priority="13" operator="equal">
      <formula>0</formula>
    </cfRule>
  </conditionalFormatting>
  <conditionalFormatting sqref="D102">
    <cfRule type="cellIs" dxfId="4" priority="14" operator="equal">
      <formula>0</formula>
    </cfRule>
  </conditionalFormatting>
  <conditionalFormatting sqref="D104">
    <cfRule type="cellIs" dxfId="3" priority="15" operator="equal">
      <formula>0</formula>
    </cfRule>
  </conditionalFormatting>
  <conditionalFormatting sqref="D106">
    <cfRule type="cellIs" dxfId="2" priority="16" operator="equal">
      <formula>0</formula>
    </cfRule>
  </conditionalFormatting>
  <conditionalFormatting sqref="D108">
    <cfRule type="cellIs" dxfId="1" priority="17" operator="equal">
      <formula>0</formula>
    </cfRule>
  </conditionalFormatting>
  <conditionalFormatting sqref="D110">
    <cfRule type="cellIs" dxfId="0" priority="18" operator="equal">
      <formula>0</formula>
    </cfRule>
  </conditionalFormatting>
  <pageMargins left="0.25" right="0.25"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Coordination of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Anyuser</dc:creator>
  <cp:lastModifiedBy>Administrator</cp:lastModifiedBy>
  <dcterms:created xsi:type="dcterms:W3CDTF">2025-10-06T15:29:03Z</dcterms:created>
  <dcterms:modified xsi:type="dcterms:W3CDTF">2025-10-27T14:01:47Z</dcterms:modified>
</cp:coreProperties>
</file>