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jjordan\Desktop\Custodian\"/>
    </mc:Choice>
  </mc:AlternateContent>
  <xr:revisionPtr revIDLastSave="0" documentId="13_ncr:1_{B7A1B053-49D3-4722-8DA5-9286E3D8029F}" xr6:coauthVersionLast="36" xr6:coauthVersionMax="47" xr10:uidLastSave="{00000000-0000-0000-0000-000000000000}"/>
  <bookViews>
    <workbookView xWindow="0" yWindow="0" windowWidth="28800" windowHeight="14025" xr2:uid="{00000000-000D-0000-FFFF-FFFF00000000}"/>
  </bookViews>
  <sheets>
    <sheet name="CUSTODIAL IFB 2122-04.OrderFORM" sheetId="6" r:id="rId1"/>
    <sheet name="CUSTODIAL IFB 2122.Sm-Lg Equip" sheetId="7" r:id="rId2"/>
    <sheet name="Ceiling+CopyPaper.In-House Whse" sheetId="3" r:id="rId3"/>
    <sheet name="Light Bulbs - ELITE Lighting" sheetId="5" r:id="rId4"/>
  </sheets>
  <definedNames>
    <definedName name="_xlnm.Print_Area" localSheetId="0">'CUSTODIAL IFB 2122-04.OrderFORM'!$A$1:$G$85</definedName>
    <definedName name="_xlnm.Print_Titles" localSheetId="2">'Ceiling+CopyPaper.In-House Whse'!$1:$3</definedName>
    <definedName name="_xlnm.Print_Titles" localSheetId="1">'CUSTODIAL IFB 2122.Sm-Lg Equip'!$1:$2</definedName>
    <definedName name="_xlnm.Print_Titles" localSheetId="0">'CUSTODIAL IFB 2122-04.OrderFORM'!$1:$2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6" i="6" l="1"/>
  <c r="F25" i="6" l="1"/>
  <c r="F5" i="6" l="1"/>
  <c r="F61" i="6" l="1"/>
  <c r="F16" i="6"/>
  <c r="F58" i="6"/>
  <c r="F12" i="6"/>
  <c r="F11" i="7" l="1"/>
  <c r="F10" i="7"/>
  <c r="F9" i="7"/>
  <c r="F8" i="7"/>
  <c r="F7" i="7"/>
  <c r="F6" i="7"/>
  <c r="F5" i="7"/>
  <c r="A5" i="7"/>
  <c r="A6" i="7" s="1"/>
  <c r="A7" i="7" s="1"/>
  <c r="A8" i="7" s="1"/>
  <c r="A9" i="7" s="1"/>
  <c r="A10" i="7" s="1"/>
  <c r="A11" i="7" s="1"/>
  <c r="F4" i="7"/>
  <c r="F12" i="7" l="1"/>
  <c r="F14" i="7" s="1"/>
  <c r="F16" i="7" s="1"/>
  <c r="F36" i="6"/>
  <c r="F26" i="6" l="1"/>
  <c r="H28" i="5" l="1"/>
  <c r="H27" i="5"/>
  <c r="H26" i="5"/>
  <c r="G28" i="5"/>
  <c r="G27" i="5"/>
  <c r="G26" i="5"/>
  <c r="H25" i="5"/>
  <c r="G25" i="5"/>
  <c r="H24" i="5"/>
  <c r="G24" i="5"/>
  <c r="H23" i="5"/>
  <c r="G23" i="5"/>
  <c r="H31" i="5" l="1"/>
  <c r="H32" i="5" s="1"/>
  <c r="H33" i="5" s="1"/>
  <c r="G31" i="5"/>
  <c r="G32" i="5" s="1"/>
  <c r="G33" i="5" s="1"/>
  <c r="F22" i="6" l="1"/>
  <c r="F35" i="6" l="1"/>
  <c r="F7" i="6" l="1"/>
  <c r="F69" i="6"/>
  <c r="F75" i="6" l="1"/>
  <c r="F78" i="6" l="1"/>
  <c r="F77" i="6"/>
  <c r="F76" i="6"/>
  <c r="F74" i="6"/>
  <c r="F73" i="6"/>
  <c r="F72" i="6"/>
  <c r="F71" i="6"/>
  <c r="F70" i="6"/>
  <c r="F68" i="6"/>
  <c r="F67" i="6"/>
  <c r="F65" i="6"/>
  <c r="F64" i="6"/>
  <c r="F63" i="6"/>
  <c r="F62" i="6"/>
  <c r="F60" i="6"/>
  <c r="F59" i="6"/>
  <c r="F57" i="6"/>
  <c r="F55" i="6"/>
  <c r="F54" i="6"/>
  <c r="F53" i="6"/>
  <c r="F52" i="6"/>
  <c r="F51" i="6"/>
  <c r="F50" i="6"/>
  <c r="F49" i="6"/>
  <c r="F48" i="6"/>
  <c r="F47" i="6"/>
  <c r="F46" i="6"/>
  <c r="F45" i="6"/>
  <c r="F44" i="6"/>
  <c r="F43" i="6"/>
  <c r="F42" i="6"/>
  <c r="F41" i="6"/>
  <c r="F40" i="6"/>
  <c r="F39" i="6"/>
  <c r="F38" i="6"/>
  <c r="F37" i="6"/>
  <c r="F34" i="6"/>
  <c r="F33" i="6"/>
  <c r="F32" i="6"/>
  <c r="F31" i="6"/>
  <c r="F30" i="6"/>
  <c r="F29" i="6"/>
  <c r="F28" i="6"/>
  <c r="F24" i="6"/>
  <c r="F23" i="6"/>
  <c r="F21" i="6"/>
  <c r="F20" i="6"/>
  <c r="F19" i="6"/>
  <c r="F18" i="6"/>
  <c r="F17" i="6"/>
  <c r="F15" i="6"/>
  <c r="F14" i="6"/>
  <c r="F13" i="6"/>
  <c r="F11" i="6"/>
  <c r="F10" i="6"/>
  <c r="F9" i="6"/>
  <c r="F8" i="6"/>
  <c r="F6" i="6"/>
  <c r="F4" i="6"/>
  <c r="A7" i="6" l="1"/>
  <c r="A8" i="6" s="1"/>
  <c r="A9" i="6" s="1"/>
  <c r="A10" i="6" s="1"/>
  <c r="A11" i="6" s="1"/>
  <c r="A14" i="6" s="1"/>
  <c r="A15" i="6" s="1"/>
  <c r="A18" i="6" s="1"/>
  <c r="A19" i="6" s="1"/>
  <c r="A20" i="6" s="1"/>
  <c r="A21" i="6" s="1"/>
  <c r="A22" i="6" s="1"/>
  <c r="A23" i="6" s="1"/>
  <c r="A24" i="6" s="1"/>
  <c r="A29" i="6" s="1"/>
  <c r="A30" i="6" s="1"/>
  <c r="A31" i="6" s="1"/>
  <c r="A32" i="6" s="1"/>
  <c r="A33" i="6" s="1"/>
  <c r="A34" i="6" s="1"/>
  <c r="A35" i="6" s="1"/>
  <c r="A36" i="6" s="1"/>
  <c r="A37" i="6" s="1"/>
  <c r="A38" i="6" s="1"/>
  <c r="A39" i="6" s="1"/>
  <c r="A40" i="6" s="1"/>
  <c r="A41" i="6" s="1"/>
  <c r="A42" i="6" s="1"/>
  <c r="A43" i="6" s="1"/>
  <c r="A44" i="6" s="1"/>
  <c r="A45" i="6" s="1"/>
  <c r="A47" i="6" s="1"/>
  <c r="A51" i="6" s="1"/>
  <c r="A53" i="6" s="1"/>
  <c r="A54" i="6" s="1"/>
  <c r="A55" i="6" s="1"/>
  <c r="A57" i="6" s="1"/>
  <c r="A60" i="6" s="1"/>
  <c r="A63" i="6" s="1"/>
  <c r="A64" i="6" s="1"/>
  <c r="A65" i="6" s="1"/>
  <c r="A68" i="6" s="1"/>
  <c r="A71" i="6" s="1"/>
  <c r="A72" i="6" s="1"/>
  <c r="A75" i="6" s="1"/>
  <c r="A76" i="6" s="1"/>
  <c r="A77" i="6" s="1"/>
  <c r="A78" i="6" s="1"/>
  <c r="F79" i="6"/>
  <c r="F80" i="6" s="1"/>
  <c r="F81" i="6" s="1"/>
  <c r="H13" i="5" l="1"/>
  <c r="G13" i="5"/>
  <c r="H12" i="5"/>
  <c r="G12" i="5"/>
  <c r="H11" i="5"/>
  <c r="G11" i="5"/>
  <c r="H15" i="5" l="1"/>
  <c r="H16" i="5" s="1"/>
  <c r="H17" i="5" s="1"/>
  <c r="G15" i="5"/>
  <c r="G16" i="5" s="1"/>
  <c r="G17" i="5" s="1"/>
  <c r="F25" i="3" l="1"/>
  <c r="H25" i="3" s="1"/>
  <c r="F24" i="3"/>
  <c r="H24" i="3" s="1"/>
  <c r="F23" i="3"/>
  <c r="G23" i="3" s="1"/>
  <c r="F22" i="3"/>
  <c r="H22" i="3" s="1"/>
  <c r="F21" i="3"/>
  <c r="G21" i="3" s="1"/>
  <c r="F20" i="3"/>
  <c r="G20" i="3" s="1"/>
  <c r="F19" i="3"/>
  <c r="H19" i="3" s="1"/>
  <c r="F18" i="3"/>
  <c r="H18" i="3" s="1"/>
  <c r="F17" i="3"/>
  <c r="H17" i="3" s="1"/>
  <c r="H16" i="3"/>
  <c r="G16" i="3"/>
  <c r="H6" i="3"/>
  <c r="G6" i="3"/>
  <c r="H5" i="3"/>
  <c r="G5" i="3"/>
  <c r="G24" i="3" l="1"/>
  <c r="H21" i="3"/>
  <c r="G25" i="3"/>
  <c r="H9" i="3"/>
  <c r="H10" i="3" s="1"/>
  <c r="G17" i="3"/>
  <c r="G22" i="3"/>
  <c r="G9" i="3"/>
  <c r="G10" i="3" s="1"/>
  <c r="G18" i="3"/>
  <c r="H23" i="3"/>
  <c r="H20" i="3"/>
  <c r="H26" i="3" s="1"/>
  <c r="G19" i="3"/>
  <c r="H11" i="3" l="1"/>
  <c r="G26" i="3"/>
  <c r="G27" i="3" s="1"/>
  <c r="G28" i="3" s="1"/>
  <c r="G11" i="3"/>
  <c r="H27" i="3"/>
  <c r="H28" i="3" s="1"/>
</calcChain>
</file>

<file path=xl/sharedStrings.xml><?xml version="1.0" encoding="utf-8"?>
<sst xmlns="http://schemas.openxmlformats.org/spreadsheetml/2006/main" count="328" uniqueCount="172">
  <si>
    <t>Line Reference</t>
  </si>
  <si>
    <t>REQUISITION Custodian Supplies                                                           IFB# 2122</t>
  </si>
  <si>
    <t>Coastal Sanitary Supply                                                                                1304 W Darlington St, Florence, SC 29501</t>
  </si>
  <si>
    <t>PRODUCT DESCRIPTION</t>
  </si>
  <si>
    <t>UNIT</t>
  </si>
  <si>
    <t>COST/UNIT</t>
  </si>
  <si>
    <t>QTY. Request</t>
  </si>
  <si>
    <t>Extended</t>
  </si>
  <si>
    <t>QTY. Rec'd</t>
  </si>
  <si>
    <r>
      <t xml:space="preserve">       </t>
    </r>
    <r>
      <rPr>
        <b/>
        <sz val="12"/>
        <color rgb="FF7030A0"/>
        <rFont val="Calibri"/>
        <family val="2"/>
        <scheme val="minor"/>
      </rPr>
      <t>BATHROOMS</t>
    </r>
    <r>
      <rPr>
        <b/>
        <sz val="11"/>
        <color rgb="FF7030A0"/>
        <rFont val="Calibri"/>
        <family val="2"/>
        <scheme val="minor"/>
      </rPr>
      <t xml:space="preserve">  - Cleanser  / Disinfectants / Gloves / Soap / Tissue</t>
    </r>
  </si>
  <si>
    <t>BATHROOMS - Cleanser / Disinfectants / Gloves / Soap / Tissue</t>
  </si>
  <si>
    <t>AIR FRESHENER, 19 OZ, 12/CS 4113-12</t>
  </si>
  <si>
    <t>CS</t>
  </si>
  <si>
    <t>DRY LAVENDER AIR FRESHNER CHASE438-5352</t>
  </si>
  <si>
    <t>BIO-ENZYMATIC URINE DIGESTER, 12/CS NIL32PCZYM</t>
  </si>
  <si>
    <t>ALL PURPOSE FOAMING CLNR w/AMMONIA, 12/19 OZ 4103</t>
  </si>
  <si>
    <t>CTN</t>
  </si>
  <si>
    <r>
      <rPr>
        <sz val="12"/>
        <rFont val="Calibri"/>
        <family val="2"/>
        <scheme val="minor"/>
      </rPr>
      <t>CLOROX 360 DISINFECT CLNR</t>
    </r>
    <r>
      <rPr>
        <sz val="11"/>
        <rFont val="Calibri"/>
        <family val="2"/>
        <scheme val="minor"/>
      </rPr>
      <t xml:space="preserve"> </t>
    </r>
    <r>
      <rPr>
        <sz val="9"/>
        <rFont val="Calibri"/>
        <family val="2"/>
        <scheme val="minor"/>
      </rPr>
      <t>128 OZ (4 - 1 GAL)</t>
    </r>
    <r>
      <rPr>
        <sz val="11"/>
        <rFont val="Calibri"/>
        <family val="2"/>
        <scheme val="minor"/>
      </rPr>
      <t>31650</t>
    </r>
  </si>
  <si>
    <t>DISINFECT CLEANER/SURFACE; 12/CS (EX: LYSOL)4104</t>
  </si>
  <si>
    <t>NEUTRAL, BATHROOM CLNR, FLOORS, 4/1 GAL 390GL</t>
  </si>
  <si>
    <t>DISINFECT; AEROSOL, FOAM, 12/CS 4103-CS</t>
  </si>
  <si>
    <t>NITRILE PF GLOVES 3MIL-LARGE 100/10 HOSGLN103FL</t>
  </si>
  <si>
    <t xml:space="preserve">GLOVES -POWDER FREE:  S, M, L, XL; 100/BX        </t>
  </si>
  <si>
    <t>BX</t>
  </si>
  <si>
    <t>GLOVES -RUBBER, S, M, L, XL - (YELLOW); 12/PK BWK242</t>
  </si>
  <si>
    <t>PK</t>
  </si>
  <si>
    <t>PUMICE SCOURING STICKS; 12/BX</t>
  </si>
  <si>
    <t>PINE-SOL COM SOL LEMOFRESH 3/1 44OZ ^CLO35419</t>
  </si>
  <si>
    <t>CT</t>
  </si>
  <si>
    <t>SOAP, SYMMETRY GREEN CERT FOAM HW 6/1250 BI90091120</t>
  </si>
  <si>
    <t>TOILET BRUSHES, (NOT COTTON MOP) 280112</t>
  </si>
  <si>
    <t>EA</t>
  </si>
  <si>
    <t>TOILET RING REMOVER (TRR); 12/32 CS CPTRR-12-CS</t>
  </si>
  <si>
    <t>TOILET TISSUE 2-PLY, 96/CS RT248</t>
  </si>
  <si>
    <t>TOILET TISSUE JR JUMBO , 12/CS, 2-PLY MOR29</t>
  </si>
  <si>
    <r>
      <t xml:space="preserve">TOILET TISSUE 9" ROLL DISPENSER </t>
    </r>
    <r>
      <rPr>
        <i/>
        <sz val="11"/>
        <color theme="1"/>
        <rFont val="Calibri"/>
        <family val="2"/>
        <scheme val="minor"/>
      </rPr>
      <t>(SJMR2000TBK)</t>
    </r>
  </si>
  <si>
    <r>
      <t>URINAL SCREENS, DISPOSABLE,</t>
    </r>
    <r>
      <rPr>
        <sz val="11"/>
        <rFont val="Calibri"/>
        <family val="2"/>
        <scheme val="minor"/>
      </rPr>
      <t xml:space="preserve"> 12/BX, CHERRY</t>
    </r>
    <r>
      <rPr>
        <sz val="11"/>
        <color theme="1"/>
        <rFont val="Calibri"/>
        <family val="2"/>
        <scheme val="minor"/>
      </rPr>
      <t xml:space="preserve"> BWK1001</t>
    </r>
  </si>
  <si>
    <t>WALL BLOCKS, DEODORANT, BX HOS48161</t>
  </si>
  <si>
    <t>SYMMETRY FOAM HAND SANITIZER FF 6/1000 BI90193000</t>
  </si>
  <si>
    <t>DISINFECT. WIPES, 75 CT/CANISTER (6 PER CASE) 20075</t>
  </si>
  <si>
    <r>
      <rPr>
        <b/>
        <sz val="12"/>
        <color theme="1"/>
        <rFont val="Calibri"/>
        <family val="2"/>
        <scheme val="minor"/>
      </rPr>
      <t>FLOORS</t>
    </r>
    <r>
      <rPr>
        <b/>
        <sz val="11"/>
        <color theme="1"/>
        <rFont val="Calibri"/>
        <family val="2"/>
        <scheme val="minor"/>
      </rPr>
      <t xml:space="preserve"> - Brooms / Cleanser / Mops / Dust / Strip /Bucket </t>
    </r>
  </si>
  <si>
    <t>BROOM, MAID BWK920Y</t>
  </si>
  <si>
    <t>BROOM, WAREHOUSE BB432022</t>
  </si>
  <si>
    <t>CLEANER-FLOORS, NEUTRAL, #3, VCT, GAL PE390</t>
  </si>
  <si>
    <t>DOODLEBUG BAD 4x10 BRUSH (5/BX) BWK403</t>
  </si>
  <si>
    <t>DOODLEBUG HANDLE TAPERED, 5'</t>
  </si>
  <si>
    <t>DOODLEBUG PAD HOLDER (BB370409)</t>
  </si>
  <si>
    <t xml:space="preserve">DUST MOP TREATMENT; AEROSOL, 12/CS </t>
  </si>
  <si>
    <t>GENERAL CARPET BONNET 19" BWKR19</t>
  </si>
  <si>
    <t>EXTRACT/RINSE CARPET CLEANER (4 X 1 GAL) 02781</t>
  </si>
  <si>
    <t>LOBBY DUST PAN BB410112</t>
  </si>
  <si>
    <t>LONG HANDLED SCRAPPER BB301048</t>
  </si>
  <si>
    <t>LONG HANDLED, REPLACEMENT BLADES; 10/PK 3012</t>
  </si>
  <si>
    <t>MOP BUCKET; SIZE - 32QT ABCOT01009SPW</t>
  </si>
  <si>
    <t>MOP HEAD, COTTON, 16 OZ; 12/CS BB160120</t>
  </si>
  <si>
    <t>MOP HEAD, COTTON, 24 OZ; 12/CS BWK2024C</t>
  </si>
  <si>
    <t>MOP HEAD, RAYON, 16 OZ; 12/CS BWK2016R</t>
  </si>
  <si>
    <t>MOP HEAD, RAYON, 24 OZ; 12/CS BWK2024R</t>
  </si>
  <si>
    <t xml:space="preserve">MOP HEAD, QUICK CHANGE HANDLE </t>
  </si>
  <si>
    <t>PADS-BUFFING; RED, 5 CS; SIZE  27" AM404456</t>
  </si>
  <si>
    <t>PADS-BUFFING; RED, 5 CS; SIZE 20" AM420120-5</t>
  </si>
  <si>
    <t>PADS-BURNISH; 5/CS; SIZE 20" AM420120-5</t>
  </si>
  <si>
    <t>PADS-CLEANING; 5 CS; SIZE 20" AM400420-5-CS</t>
  </si>
  <si>
    <t>PADS-STRIPPING - 20" BLACK AM400120-5-CS</t>
  </si>
  <si>
    <t>WAX-HIGH GLOSS FINISH, 5 GAL PAIL PE176GL5</t>
  </si>
  <si>
    <t>PAIL</t>
  </si>
  <si>
    <t>WAX-SEALER; 5 GAL PAIL PE142GL5</t>
  </si>
  <si>
    <t>WAX-STRIPPER; 5 GAL PAIL PE556GL</t>
  </si>
  <si>
    <t>WET FLOOR SIGN BB150325-EA</t>
  </si>
  <si>
    <t>ZORBA ABORSENT STRIP DVOD7523269</t>
  </si>
  <si>
    <r>
      <rPr>
        <b/>
        <sz val="12"/>
        <color theme="1"/>
        <rFont val="Calibri"/>
        <family val="2"/>
        <scheme val="minor"/>
      </rPr>
      <t>MISCELLANEOUS</t>
    </r>
    <r>
      <rPr>
        <b/>
        <sz val="11"/>
        <color theme="1"/>
        <rFont val="Calibri"/>
        <family val="2"/>
        <scheme val="minor"/>
      </rPr>
      <t xml:space="preserve"> - Can Liners / Carts / Towels / Vac Bags</t>
    </r>
  </si>
  <si>
    <t>ALL PURPOSE CLEANER; 12/CS WC101</t>
  </si>
  <si>
    <t>BASEBOARD STRIPPER SPRAYPAK CHASE4112-12</t>
  </si>
  <si>
    <t>CHEWING GUM REMOVER, 7 OZ AEROSOL 4107</t>
  </si>
  <si>
    <t>CLOTHS, TERRY TOWEL WHITE, 10# SWRTCMWC-1O</t>
  </si>
  <si>
    <t>FURNITURE POLISH LEMON SPRAY CHASE4109-12</t>
  </si>
  <si>
    <r>
      <t xml:space="preserve">AJAX, </t>
    </r>
    <r>
      <rPr>
        <b/>
        <sz val="11"/>
        <rFont val="Calibri"/>
        <family val="2"/>
        <scheme val="minor"/>
      </rPr>
      <t>12/CS  24/21  14278</t>
    </r>
  </si>
  <si>
    <t>CUSTODIAL CART  BB154048</t>
  </si>
  <si>
    <r>
      <rPr>
        <sz val="11"/>
        <rFont val="Calibri"/>
        <family val="2"/>
        <scheme val="minor"/>
      </rPr>
      <t>PAPER TOWEL</t>
    </r>
    <r>
      <rPr>
        <b/>
        <sz val="11"/>
        <rFont val="Calibri"/>
        <family val="2"/>
        <scheme val="minor"/>
      </rPr>
      <t>, MORR6800</t>
    </r>
    <r>
      <rPr>
        <sz val="11"/>
        <rFont val="Calibri"/>
        <family val="2"/>
        <scheme val="minor"/>
      </rPr>
      <t xml:space="preserve">, 8"X800', </t>
    </r>
    <r>
      <rPr>
        <sz val="9"/>
        <rFont val="Calibri"/>
        <family val="2"/>
        <scheme val="minor"/>
      </rPr>
      <t>BROWN, 12/CS</t>
    </r>
  </si>
  <si>
    <t>PAPER TOWEL, MULTIFOLD, CS GEN1508</t>
  </si>
  <si>
    <t>STAINLESS STEEL CLEANER, 12/CS 4111-12</t>
  </si>
  <si>
    <t>TRASH CAN - 16 GAL, RUBBERMAID BWK28QT</t>
  </si>
  <si>
    <r>
      <t xml:space="preserve"> UTILITY TRASH CAN DOLLY (GRAY)  </t>
    </r>
    <r>
      <rPr>
        <i/>
        <sz val="11"/>
        <color theme="1"/>
        <rFont val="Calibri"/>
        <family val="2"/>
        <scheme val="minor"/>
      </rPr>
      <t>BWKDOLLY</t>
    </r>
  </si>
  <si>
    <t xml:space="preserve"> CAN LINERS, 16 GAL, .35 BLACK, 1000 CS PPB73310</t>
  </si>
  <si>
    <t>TRASH CAN LINERS, 33 GAL, 1.5MIL BLACK, 333915K</t>
  </si>
  <si>
    <t>TRASH CAN LINERS, 60 GAL, 1.7 MIL BLACK, 385817K</t>
  </si>
  <si>
    <t>VAC BAG - JANITIZED ADV VU500  (10/PK) APCJAN</t>
  </si>
  <si>
    <t>VAC BAG-POWERFLITE MODEL PF757; TYPE C1 &amp; C3 (10/pk)</t>
  </si>
  <si>
    <r>
      <t xml:space="preserve">VAC BAG PAPER/FILTER CARPETMAS ADV </t>
    </r>
    <r>
      <rPr>
        <i/>
        <sz val="9"/>
        <color theme="1"/>
        <rFont val="Calibri"/>
        <family val="2"/>
        <scheme val="minor"/>
      </rPr>
      <t>(#AL1471058500-pk)</t>
    </r>
  </si>
  <si>
    <t>VANDALISM MARK REMOVER, 12/CS 4105-12</t>
  </si>
  <si>
    <t>VOMIT CLEAN UP, 50 1#/CS BGD150</t>
  </si>
  <si>
    <r>
      <t>WINDOW GLASS CLEANER;</t>
    </r>
    <r>
      <rPr>
        <b/>
        <sz val="11"/>
        <rFont val="Calibri"/>
        <family val="2"/>
        <scheme val="minor"/>
      </rPr>
      <t xml:space="preserve"> </t>
    </r>
    <r>
      <rPr>
        <sz val="11"/>
        <rFont val="Calibri"/>
        <family val="2"/>
        <scheme val="minor"/>
      </rPr>
      <t>WINDEX; 12/32 OZ 00188</t>
    </r>
  </si>
  <si>
    <t xml:space="preserve">Date                                        </t>
  </si>
  <si>
    <t>SUB-TOTAL</t>
  </si>
  <si>
    <t xml:space="preserve">School                           </t>
  </si>
  <si>
    <t>SALES TAX</t>
  </si>
  <si>
    <t xml:space="preserve">Account Distribution  </t>
  </si>
  <si>
    <t>TOTAL</t>
  </si>
  <si>
    <t xml:space="preserve">Requestor                     </t>
  </si>
  <si>
    <t>Purchasing / Finance Approvals / Date</t>
  </si>
  <si>
    <t>Principal / Date</t>
  </si>
  <si>
    <t>Once an approved purchase order, is generated, either email your order form and approved PO to JK Smith.  Email is JK.Smith@coastalsanitary.com.  Coastal Sanitary will not process any orders without an approved PO.  Orders will be shipped directly to your location.</t>
  </si>
  <si>
    <r>
      <t xml:space="preserve">       </t>
    </r>
    <r>
      <rPr>
        <b/>
        <sz val="12"/>
        <color theme="1"/>
        <rFont val="Calibri"/>
        <family val="2"/>
        <scheme val="minor"/>
      </rPr>
      <t>BATHROOMS</t>
    </r>
    <r>
      <rPr>
        <b/>
        <sz val="11"/>
        <color theme="1"/>
        <rFont val="Calibri"/>
        <family val="2"/>
        <scheme val="minor"/>
      </rPr>
      <t xml:space="preserve">  - Cleanser  / Disinfectants / Gloves / Soap / Tissue</t>
    </r>
  </si>
  <si>
    <t xml:space="preserve">SMALL and LARGE EQUIPMENT - CUSTODIAL </t>
  </si>
  <si>
    <r>
      <t xml:space="preserve">      ADVANCE VENOM 20 BUFFER </t>
    </r>
    <r>
      <rPr>
        <i/>
        <sz val="11"/>
        <color theme="1"/>
        <rFont val="Calibri"/>
        <family val="2"/>
        <scheme val="minor"/>
      </rPr>
      <t>(#ALVN2015)</t>
    </r>
  </si>
  <si>
    <r>
      <t xml:space="preserve">      AIR BLOWER </t>
    </r>
    <r>
      <rPr>
        <i/>
        <sz val="11"/>
        <color theme="1"/>
        <rFont val="Calibri"/>
        <family val="2"/>
        <scheme val="minor"/>
      </rPr>
      <t>(#PAC225445)</t>
    </r>
  </si>
  <si>
    <t xml:space="preserve">      BURNISHER 28" 400BU 12V PROPANE </t>
  </si>
  <si>
    <r>
      <t xml:space="preserve">      CLARK FOCUS II BOOST 28 242AH </t>
    </r>
    <r>
      <rPr>
        <i/>
        <sz val="11"/>
        <color theme="1"/>
        <rFont val="Calibri"/>
        <family val="2"/>
        <scheme val="minor"/>
      </rPr>
      <t>(#AL05371A)</t>
    </r>
  </si>
  <si>
    <r>
      <t xml:space="preserve">      CLARK FOCUS II L20 AUTOSCRUB </t>
    </r>
    <r>
      <rPr>
        <i/>
        <sz val="11"/>
        <color theme="1"/>
        <rFont val="Calibri"/>
        <family val="2"/>
        <scheme val="minor"/>
      </rPr>
      <t>(#AL05341A)</t>
    </r>
  </si>
  <si>
    <r>
      <t xml:space="preserve">CLARKE CARPETMASTER 112 VACUUM </t>
    </r>
    <r>
      <rPr>
        <i/>
        <sz val="9"/>
        <color theme="1"/>
        <rFont val="Calibri"/>
        <family val="2"/>
        <scheme val="minor"/>
      </rPr>
      <t>(#CL107407690)</t>
    </r>
  </si>
  <si>
    <r>
      <t xml:space="preserve">CLARK RELIAVAC 12DC SMU 120/1 </t>
    </r>
    <r>
      <rPr>
        <i/>
        <sz val="11"/>
        <color theme="1"/>
        <rFont val="Calibri"/>
        <family val="2"/>
        <scheme val="minor"/>
      </rPr>
      <t>(AL03003A)</t>
    </r>
  </si>
  <si>
    <t>CLOROX TURBO PRO CORDLESS ELECTROSTAT SPRAYER</t>
  </si>
  <si>
    <t xml:space="preserve">Date                          </t>
  </si>
  <si>
    <t xml:space="preserve">School          </t>
  </si>
  <si>
    <t xml:space="preserve">Account Distribution </t>
  </si>
  <si>
    <t>Requestor</t>
  </si>
  <si>
    <t>Once an approved purchase order, is generated,  email order form and approved PO to JK Smith.  Email is JK.Smith@coastalsanitary.com.  Coastal Sanitary will not process any orders without an approved PO.  Orders will be shipped directly to your location.</t>
  </si>
  <si>
    <t xml:space="preserve">SCHOOL: </t>
  </si>
  <si>
    <t xml:space="preserve">DATE: </t>
  </si>
  <si>
    <t>Order QTY</t>
  </si>
  <si>
    <t>Rec'd QTY</t>
  </si>
  <si>
    <t>ITEM #</t>
  </si>
  <si>
    <t>UNIT PRICE</t>
  </si>
  <si>
    <t>ORDERED  COST</t>
  </si>
  <si>
    <t>REC'D  COST</t>
  </si>
  <si>
    <t>CEILING TILE</t>
  </si>
  <si>
    <t>RADAR 2310</t>
  </si>
  <si>
    <t>2' X 4' CEILING TILE (8 TILES PER CARTON)</t>
  </si>
  <si>
    <t>RADAR 2110</t>
  </si>
  <si>
    <t>2' X 2' CEILING TILE (16 TILES PER CARTON)</t>
  </si>
  <si>
    <t>SUBTOTAL</t>
  </si>
  <si>
    <t>CUSTODIAL SUPPLY ACCOUNT #</t>
  </si>
  <si>
    <t>8% TAX</t>
  </si>
  <si>
    <t>COPY PAPER</t>
  </si>
  <si>
    <t>UNIT COST</t>
  </si>
  <si>
    <t>ORDERED   COST</t>
  </si>
  <si>
    <t>REC'D COST</t>
  </si>
  <si>
    <t>Staples</t>
  </si>
  <si>
    <t>8.5x11 WHITE COPY PAPER, CS</t>
  </si>
  <si>
    <t>8.5x11 BLUE COPY PAPER, CS</t>
  </si>
  <si>
    <t>8.5x11 GREEN COPY PAPER,CS</t>
  </si>
  <si>
    <t>8.5x11 PINK COPY PAPER, CS</t>
  </si>
  <si>
    <t>8.5x11 CANARY COPY PAPER, CS</t>
  </si>
  <si>
    <t xml:space="preserve">8.5x11 GOLDENROD COPY PAPER,CS </t>
  </si>
  <si>
    <t>8.5x11 ORCHID COPY PAPER, CS</t>
  </si>
  <si>
    <t xml:space="preserve">8.5x11 SALMON COPY PAPER,CS </t>
  </si>
  <si>
    <t xml:space="preserve">8.5x11 LT GREY COPY PAPER,CS </t>
  </si>
  <si>
    <t>8.5x14 WHITE COPY PAPER (LEGAL)</t>
  </si>
  <si>
    <t>COPY PAPER ACCOUNT DISTRIBUTION :</t>
  </si>
  <si>
    <t>Requestor ___________________________________ Date ______________</t>
  </si>
  <si>
    <t>Supervisor Signature _____________________________________________</t>
  </si>
  <si>
    <t>Recipient's Signature _____________________________________________</t>
  </si>
  <si>
    <t>Delivered By ____________________________________________________</t>
  </si>
  <si>
    <t>Delivery Date ____________________________________</t>
  </si>
  <si>
    <t>To begin the process to order, complete this order form.  Obtain building level/supervisory approval(s);  scan the order to the Director of Facilities for approval.  Once approved, this requisition will be returned to the bookkeeper to enter a purchase requisition to Vendor #2520 STAPLES INC. STAPLES CONTRACT &amp; COMMERCIAL LLC  Once an approved purchase order, is generated, send PO and order form back to Director of Facilities. Order will be place and shipped directly to the school from STAPLES INC.</t>
  </si>
  <si>
    <t>School Year: 2022-23</t>
  </si>
  <si>
    <r>
      <t xml:space="preserve">LIGHTSERVE CORPORATION, vendor </t>
    </r>
    <r>
      <rPr>
        <b/>
        <sz val="11"/>
        <color rgb="FFFF0000"/>
        <rFont val="Calibri"/>
        <family val="2"/>
        <scheme val="minor"/>
      </rPr>
      <t>7980</t>
    </r>
  </si>
  <si>
    <t>9115 HARRIS CORNERS PARKWAY, SUITE 230</t>
  </si>
  <si>
    <t>CHARLOTTE, NC 28269</t>
  </si>
  <si>
    <r>
      <rPr>
        <sz val="11"/>
        <color rgb="FFFF0000"/>
        <rFont val="Calibri"/>
        <family val="2"/>
        <scheme val="minor"/>
      </rPr>
      <t>EMAIL</t>
    </r>
    <r>
      <rPr>
        <sz val="11"/>
        <color theme="1"/>
        <rFont val="Calibri"/>
        <family val="2"/>
        <scheme val="minor"/>
      </rPr>
      <t xml:space="preserve"> and </t>
    </r>
    <r>
      <rPr>
        <sz val="11"/>
        <color rgb="FFFF0000"/>
        <rFont val="Calibri"/>
        <family val="2"/>
        <scheme val="minor"/>
      </rPr>
      <t>FWD Purchase Oder</t>
    </r>
    <r>
      <rPr>
        <sz val="11"/>
        <color theme="1"/>
        <rFont val="Calibri"/>
        <family val="2"/>
        <scheme val="minor"/>
      </rPr>
      <t xml:space="preserve"> to CONTACT: donna@elitelighting.com</t>
    </r>
  </si>
  <si>
    <t>9.5A19/LED/ND/27K</t>
  </si>
  <si>
    <t>60W - COMPACT LED, 12/CS</t>
  </si>
  <si>
    <t>F32T8/841K</t>
  </si>
  <si>
    <t>T8 4' FLUORESCENT BULB; 30/CS</t>
  </si>
  <si>
    <t>F40T12/CW</t>
  </si>
  <si>
    <t>T12 4' FLUORESCENT BULB; 30/CS</t>
  </si>
  <si>
    <t>or</t>
  </si>
  <si>
    <t>FROM DISTRICT SURPLUS/WAREHOUSE…until inventory depleted</t>
  </si>
  <si>
    <r>
      <t xml:space="preserve">Vendor </t>
    </r>
    <r>
      <rPr>
        <b/>
        <sz val="11"/>
        <color rgb="FFC00000"/>
        <rFont val="Calibri"/>
        <family val="2"/>
        <scheme val="minor"/>
      </rPr>
      <t># 5830</t>
    </r>
  </si>
  <si>
    <t>T8 U-SHAPE FLUORESCENT (10/CS)</t>
  </si>
  <si>
    <t>T12 U-SHAPE FLUORESCENT (12/CS)</t>
  </si>
  <si>
    <t>ROLL TOWEL DISPENSER, GEN 1605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</si>
</sst>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m/d/yyyy;@"/>
    <numFmt numFmtId="165" formatCode="[$-409]mmmm\ d\,\ yyyy;@"/>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1"/>
      <color rgb="FFFF0000"/>
      <name val="Calibri"/>
      <family val="2"/>
      <scheme val="minor"/>
    </font>
    <font>
      <sz val="10"/>
      <color theme="1"/>
      <name val="Calibri"/>
      <family val="2"/>
      <scheme val="minor"/>
    </font>
    <font>
      <b/>
      <sz val="10"/>
      <color theme="1"/>
      <name val="Calibri"/>
      <family val="2"/>
      <scheme val="minor"/>
    </font>
    <font>
      <sz val="11"/>
      <name val="Calibri"/>
      <family val="2"/>
      <scheme val="minor"/>
    </font>
    <font>
      <b/>
      <sz val="11"/>
      <name val="Calibri"/>
      <family val="2"/>
      <scheme val="minor"/>
    </font>
    <font>
      <sz val="11"/>
      <color rgb="FFFF0000"/>
      <name val="Calibri"/>
      <family val="2"/>
      <scheme val="minor"/>
    </font>
    <font>
      <b/>
      <sz val="10"/>
      <color rgb="FFFF0000"/>
      <name val="Calibri"/>
      <family val="2"/>
      <scheme val="minor"/>
    </font>
    <font>
      <b/>
      <sz val="9"/>
      <name val="Calibri"/>
      <family val="2"/>
      <scheme val="minor"/>
    </font>
    <font>
      <b/>
      <sz val="12"/>
      <color rgb="FFFF0000"/>
      <name val="Calibri"/>
      <family val="2"/>
      <scheme val="minor"/>
    </font>
    <font>
      <sz val="10"/>
      <color rgb="FF00B0F0"/>
      <name val="Aharoni"/>
      <charset val="177"/>
    </font>
    <font>
      <sz val="12"/>
      <color rgb="FFFF0000"/>
      <name val="Calibri"/>
      <family val="2"/>
      <scheme val="minor"/>
    </font>
    <font>
      <sz val="9"/>
      <name val="Calibri"/>
      <family val="2"/>
      <scheme val="minor"/>
    </font>
    <font>
      <b/>
      <sz val="8"/>
      <name val="Calibri"/>
      <family val="2"/>
      <scheme val="minor"/>
    </font>
    <font>
      <b/>
      <sz val="9"/>
      <color rgb="FFFF0000"/>
      <name val="Calibri"/>
      <family val="2"/>
      <scheme val="minor"/>
    </font>
    <font>
      <b/>
      <sz val="9"/>
      <color theme="9" tint="-0.249977111117893"/>
      <name val="Calibri"/>
      <family val="2"/>
      <scheme val="minor"/>
    </font>
    <font>
      <sz val="8"/>
      <name val="Calibri"/>
      <family val="2"/>
      <scheme val="minor"/>
    </font>
    <font>
      <sz val="10"/>
      <name val="Calibri"/>
      <family val="2"/>
      <scheme val="minor"/>
    </font>
    <font>
      <b/>
      <sz val="9"/>
      <color theme="1"/>
      <name val="Calibri"/>
      <family val="2"/>
      <scheme val="minor"/>
    </font>
    <font>
      <sz val="9"/>
      <color theme="1"/>
      <name val="Calibri"/>
      <family val="2"/>
      <scheme val="minor"/>
    </font>
    <font>
      <sz val="10"/>
      <color rgb="FF000000"/>
      <name val="Times New Roman"/>
      <family val="1"/>
    </font>
    <font>
      <i/>
      <sz val="9"/>
      <color theme="1"/>
      <name val="Calibri"/>
      <family val="2"/>
      <scheme val="minor"/>
    </font>
    <font>
      <b/>
      <sz val="8"/>
      <color theme="5" tint="-0.249977111117893"/>
      <name val="Calibri"/>
      <family val="2"/>
      <scheme val="minor"/>
    </font>
    <font>
      <b/>
      <sz val="10"/>
      <name val="Calibri"/>
      <family val="2"/>
      <scheme val="minor"/>
    </font>
    <font>
      <b/>
      <i/>
      <sz val="10"/>
      <color theme="1"/>
      <name val="Calibri"/>
      <family val="2"/>
      <scheme val="minor"/>
    </font>
    <font>
      <sz val="12"/>
      <name val="Calibri"/>
      <family val="2"/>
      <scheme val="minor"/>
    </font>
    <font>
      <sz val="8"/>
      <color theme="1"/>
      <name val="Calibri"/>
      <family val="2"/>
      <scheme val="minor"/>
    </font>
    <font>
      <b/>
      <sz val="7"/>
      <color theme="5" tint="-0.249977111117893"/>
      <name val="Calibri"/>
      <family val="2"/>
      <scheme val="minor"/>
    </font>
    <font>
      <i/>
      <sz val="11"/>
      <color theme="1"/>
      <name val="Calibri"/>
      <family val="2"/>
      <scheme val="minor"/>
    </font>
    <font>
      <b/>
      <sz val="12"/>
      <color rgb="FFC00000"/>
      <name val="Calibri"/>
      <family val="2"/>
      <scheme val="minor"/>
    </font>
    <font>
      <b/>
      <sz val="11"/>
      <color rgb="FFC00000"/>
      <name val="Calibri"/>
      <family val="2"/>
      <scheme val="minor"/>
    </font>
    <font>
      <b/>
      <sz val="26"/>
      <color theme="1"/>
      <name val="Calibri"/>
      <family val="2"/>
      <scheme val="minor"/>
    </font>
    <font>
      <b/>
      <sz val="6.5"/>
      <color theme="5" tint="-0.249977111117893"/>
      <name val="Calibri"/>
      <family val="2"/>
      <scheme val="minor"/>
    </font>
    <font>
      <i/>
      <sz val="7"/>
      <color rgb="FFC00000"/>
      <name val="Calibri"/>
      <family val="2"/>
      <scheme val="minor"/>
    </font>
    <font>
      <b/>
      <sz val="7"/>
      <color rgb="FF7030A0"/>
      <name val="Calibri"/>
      <family val="2"/>
      <scheme val="minor"/>
    </font>
    <font>
      <b/>
      <sz val="11"/>
      <color rgb="FF7030A0"/>
      <name val="Calibri"/>
      <family val="2"/>
      <scheme val="minor"/>
    </font>
    <font>
      <b/>
      <sz val="12"/>
      <color rgb="FF7030A0"/>
      <name val="Calibri"/>
      <family val="2"/>
      <scheme val="minor"/>
    </font>
    <font>
      <b/>
      <sz val="8"/>
      <color rgb="FF7030A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C000"/>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style="thick">
        <color indexed="64"/>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auto="1"/>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rgb="FF000000"/>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0" fontId="23" fillId="0" borderId="0"/>
  </cellStyleXfs>
  <cellXfs count="226">
    <xf numFmtId="0" fontId="0" fillId="0" borderId="0" xfId="0"/>
    <xf numFmtId="44" fontId="0" fillId="0" borderId="0" xfId="1" applyFont="1"/>
    <xf numFmtId="0" fontId="2" fillId="0" borderId="1" xfId="0" applyFont="1" applyBorder="1"/>
    <xf numFmtId="0" fontId="0" fillId="0" borderId="0" xfId="0" applyAlignment="1">
      <alignment horizontal="center"/>
    </xf>
    <xf numFmtId="0" fontId="13" fillId="0" borderId="0" xfId="0" applyFont="1" applyAlignment="1">
      <alignment horizontal="center"/>
    </xf>
    <xf numFmtId="2" fontId="11" fillId="0" borderId="0" xfId="2" applyNumberFormat="1" applyFont="1" applyAlignment="1">
      <alignment horizontal="right"/>
    </xf>
    <xf numFmtId="0" fontId="15" fillId="0" borderId="0" xfId="0" applyFont="1"/>
    <xf numFmtId="0" fontId="11" fillId="0" borderId="9" xfId="0" applyFont="1" applyBorder="1" applyAlignment="1">
      <alignment horizontal="right"/>
    </xf>
    <xf numFmtId="0" fontId="0" fillId="0" borderId="9" xfId="0" applyBorder="1" applyAlignment="1">
      <alignment horizontal="center"/>
    </xf>
    <xf numFmtId="0" fontId="12" fillId="0" borderId="0" xfId="0" applyFont="1" applyAlignment="1">
      <alignment horizontal="center" vertical="center"/>
    </xf>
    <xf numFmtId="2" fontId="11" fillId="0" borderId="0" xfId="2" applyNumberFormat="1" applyFont="1" applyFill="1" applyAlignment="1">
      <alignment horizontal="right"/>
    </xf>
    <xf numFmtId="164" fontId="12" fillId="0" borderId="0" xfId="2" applyNumberFormat="1" applyFont="1" applyFill="1" applyBorder="1" applyAlignment="1">
      <alignment horizontal="center" vertical="center"/>
    </xf>
    <xf numFmtId="164" fontId="14" fillId="0" borderId="0" xfId="0" applyNumberFormat="1" applyFont="1" applyAlignment="1">
      <alignment horizontal="center" vertical="center"/>
    </xf>
    <xf numFmtId="0" fontId="16" fillId="2" borderId="4" xfId="0" applyFont="1" applyFill="1" applyBorder="1" applyAlignment="1">
      <alignment horizontal="center" wrapText="1"/>
    </xf>
    <xf numFmtId="0" fontId="11" fillId="3" borderId="4" xfId="0" applyFont="1" applyFill="1" applyBorder="1" applyAlignment="1">
      <alignment horizontal="center" wrapText="1"/>
    </xf>
    <xf numFmtId="0" fontId="11" fillId="0" borderId="4" xfId="0" applyFont="1" applyBorder="1" applyAlignment="1">
      <alignment horizontal="center" wrapText="1"/>
    </xf>
    <xf numFmtId="2" fontId="11" fillId="0" borderId="4" xfId="2" applyNumberFormat="1" applyFont="1" applyBorder="1" applyAlignment="1">
      <alignment horizontal="center" wrapText="1"/>
    </xf>
    <xf numFmtId="2" fontId="11" fillId="2" borderId="4" xfId="2" applyNumberFormat="1" applyFont="1" applyFill="1" applyBorder="1" applyAlignment="1">
      <alignment horizontal="center" wrapText="1"/>
    </xf>
    <xf numFmtId="2" fontId="11" fillId="3" borderId="4" xfId="2" applyNumberFormat="1" applyFont="1" applyFill="1" applyBorder="1" applyAlignment="1">
      <alignment horizontal="center" wrapText="1"/>
    </xf>
    <xf numFmtId="0" fontId="11" fillId="0" borderId="0" xfId="0" applyFont="1" applyAlignment="1">
      <alignment horizontal="center" wrapText="1"/>
    </xf>
    <xf numFmtId="0" fontId="17" fillId="4" borderId="4" xfId="0" applyFont="1" applyFill="1" applyBorder="1" applyAlignment="1">
      <alignment horizontal="center"/>
    </xf>
    <xf numFmtId="0" fontId="18" fillId="4" borderId="4" xfId="0" applyFont="1" applyFill="1" applyBorder="1" applyAlignment="1">
      <alignment horizontal="center"/>
    </xf>
    <xf numFmtId="0" fontId="15" fillId="4" borderId="0" xfId="0" applyFont="1" applyFill="1" applyAlignment="1">
      <alignment horizontal="center"/>
    </xf>
    <xf numFmtId="0" fontId="19" fillId="4" borderId="4" xfId="0" applyFont="1" applyFill="1" applyBorder="1" applyAlignment="1">
      <alignment horizontal="center"/>
    </xf>
    <xf numFmtId="0" fontId="2" fillId="0" borderId="4" xfId="0" applyFont="1" applyBorder="1"/>
    <xf numFmtId="2" fontId="15" fillId="4" borderId="4" xfId="2" applyNumberFormat="1" applyFont="1" applyFill="1" applyBorder="1" applyAlignment="1">
      <alignment horizontal="center"/>
    </xf>
    <xf numFmtId="0" fontId="17" fillId="2" borderId="4" xfId="0" applyFont="1" applyFill="1" applyBorder="1" applyAlignment="1">
      <alignment horizontal="center"/>
    </xf>
    <xf numFmtId="0" fontId="18" fillId="3" borderId="4" xfId="0" applyFont="1" applyFill="1" applyBorder="1" applyAlignment="1">
      <alignment horizontal="center"/>
    </xf>
    <xf numFmtId="0" fontId="15" fillId="0" borderId="4" xfId="0" applyFont="1" applyBorder="1" applyAlignment="1">
      <alignment horizontal="center"/>
    </xf>
    <xf numFmtId="0" fontId="20" fillId="0" borderId="4" xfId="0" applyFont="1" applyBorder="1" applyAlignment="1">
      <alignment horizontal="center"/>
    </xf>
    <xf numFmtId="0" fontId="15" fillId="0" borderId="4" xfId="0" applyFont="1" applyBorder="1" applyAlignment="1">
      <alignment horizontal="left" indent="3"/>
    </xf>
    <xf numFmtId="44" fontId="15" fillId="0" borderId="4" xfId="1" applyFont="1" applyBorder="1"/>
    <xf numFmtId="2" fontId="15" fillId="2" borderId="4" xfId="2" applyNumberFormat="1" applyFont="1" applyFill="1" applyBorder="1"/>
    <xf numFmtId="2" fontId="15" fillId="3" borderId="4" xfId="2" applyNumberFormat="1" applyFont="1" applyFill="1" applyBorder="1"/>
    <xf numFmtId="0" fontId="15" fillId="2" borderId="14" xfId="0" applyFont="1" applyFill="1" applyBorder="1"/>
    <xf numFmtId="0" fontId="15" fillId="3" borderId="14" xfId="0" applyFont="1" applyFill="1" applyBorder="1"/>
    <xf numFmtId="0" fontId="15" fillId="0" borderId="0" xfId="0" applyFont="1" applyAlignment="1">
      <alignment horizontal="center"/>
    </xf>
    <xf numFmtId="8" fontId="15" fillId="0" borderId="14" xfId="0" applyNumberFormat="1" applyFont="1" applyBorder="1" applyAlignment="1">
      <alignment horizontal="center"/>
    </xf>
    <xf numFmtId="2" fontId="15" fillId="2" borderId="14" xfId="2" applyNumberFormat="1" applyFont="1" applyFill="1" applyBorder="1"/>
    <xf numFmtId="2" fontId="15" fillId="3" borderId="14" xfId="2" applyNumberFormat="1" applyFont="1" applyFill="1" applyBorder="1"/>
    <xf numFmtId="0" fontId="15" fillId="2" borderId="4" xfId="0" applyFont="1" applyFill="1" applyBorder="1"/>
    <xf numFmtId="0" fontId="15" fillId="3" borderId="4" xfId="0" applyFont="1" applyFill="1" applyBorder="1"/>
    <xf numFmtId="8" fontId="15" fillId="0" borderId="4" xfId="0" applyNumberFormat="1" applyFont="1" applyBorder="1" applyAlignment="1">
      <alignment horizontal="center"/>
    </xf>
    <xf numFmtId="2" fontId="11" fillId="0" borderId="0" xfId="1" applyNumberFormat="1" applyFont="1" applyBorder="1" applyAlignment="1">
      <alignment horizontal="right"/>
    </xf>
    <xf numFmtId="2" fontId="15" fillId="0" borderId="0" xfId="1" applyNumberFormat="1" applyFont="1" applyFill="1" applyBorder="1"/>
    <xf numFmtId="2" fontId="11" fillId="0" borderId="4" xfId="1" applyNumberFormat="1" applyFont="1" applyBorder="1" applyAlignment="1">
      <alignment horizontal="right"/>
    </xf>
    <xf numFmtId="2" fontId="15" fillId="2" borderId="4" xfId="1" applyNumberFormat="1" applyFont="1" applyFill="1" applyBorder="1"/>
    <xf numFmtId="0" fontId="10" fillId="0" borderId="7" xfId="0" applyFont="1" applyBorder="1" applyAlignment="1">
      <alignment horizontal="center"/>
    </xf>
    <xf numFmtId="2" fontId="11" fillId="0" borderId="15" xfId="1" applyNumberFormat="1" applyFont="1" applyBorder="1" applyAlignment="1">
      <alignment horizontal="right"/>
    </xf>
    <xf numFmtId="2" fontId="15" fillId="3" borderId="4" xfId="1" applyNumberFormat="1" applyFont="1" applyFill="1" applyBorder="1"/>
    <xf numFmtId="2" fontId="11" fillId="0" borderId="16" xfId="1" applyNumberFormat="1" applyFont="1" applyBorder="1" applyAlignment="1">
      <alignment horizontal="right"/>
    </xf>
    <xf numFmtId="2" fontId="15" fillId="2" borderId="16" xfId="1" applyNumberFormat="1" applyFont="1" applyFill="1" applyBorder="1"/>
    <xf numFmtId="2" fontId="15" fillId="3" borderId="16" xfId="1" applyNumberFormat="1" applyFont="1" applyFill="1" applyBorder="1"/>
    <xf numFmtId="2" fontId="15" fillId="0" borderId="0" xfId="2" applyNumberFormat="1" applyFont="1"/>
    <xf numFmtId="2" fontId="11" fillId="0" borderId="4" xfId="1" applyNumberFormat="1" applyFont="1" applyBorder="1" applyAlignment="1">
      <alignment horizontal="center" wrapText="1"/>
    </xf>
    <xf numFmtId="2" fontId="11" fillId="2" borderId="4" xfId="1" applyNumberFormat="1" applyFont="1" applyFill="1" applyBorder="1" applyAlignment="1">
      <alignment horizontal="center" wrapText="1"/>
    </xf>
    <xf numFmtId="0" fontId="15" fillId="0" borderId="4" xfId="0" applyFont="1" applyBorder="1" applyProtection="1">
      <protection locked="0"/>
    </xf>
    <xf numFmtId="0" fontId="15" fillId="0" borderId="7" xfId="0" applyFont="1" applyBorder="1"/>
    <xf numFmtId="0" fontId="22" fillId="0" borderId="0" xfId="0" applyFont="1"/>
    <xf numFmtId="0" fontId="22" fillId="0" borderId="0" xfId="0" applyFont="1" applyAlignment="1">
      <alignment horizontal="center"/>
    </xf>
    <xf numFmtId="2" fontId="15" fillId="0" borderId="0" xfId="1" applyNumberFormat="1" applyFont="1"/>
    <xf numFmtId="0" fontId="22" fillId="0" borderId="18" xfId="0" applyFont="1" applyBorder="1"/>
    <xf numFmtId="0" fontId="15" fillId="0" borderId="4" xfId="0" applyFont="1" applyBorder="1" applyAlignment="1">
      <alignment horizontal="left" indent="1"/>
    </xf>
    <xf numFmtId="0" fontId="19" fillId="0" borderId="4" xfId="0" applyFont="1" applyBorder="1" applyAlignment="1">
      <alignment horizontal="center"/>
    </xf>
    <xf numFmtId="0" fontId="3" fillId="0" borderId="3" xfId="0" applyFont="1" applyBorder="1" applyAlignment="1">
      <alignment horizontal="center" vertical="center" wrapText="1"/>
    </xf>
    <xf numFmtId="0" fontId="5" fillId="3" borderId="23" xfId="0" applyFont="1" applyFill="1" applyBorder="1" applyAlignment="1">
      <alignment horizontal="center" vertical="center" wrapText="1"/>
    </xf>
    <xf numFmtId="44" fontId="5" fillId="3" borderId="23" xfId="1" applyFont="1" applyFill="1" applyBorder="1" applyAlignment="1">
      <alignment horizontal="center" vertical="center"/>
    </xf>
    <xf numFmtId="0" fontId="27" fillId="3" borderId="7" xfId="0" applyFont="1" applyFill="1" applyBorder="1" applyAlignment="1">
      <alignment horizontal="center" vertical="center" wrapText="1"/>
    </xf>
    <xf numFmtId="0" fontId="25" fillId="0" borderId="0" xfId="0" applyFont="1" applyAlignment="1">
      <alignment horizontal="center" vertical="center"/>
    </xf>
    <xf numFmtId="0" fontId="7" fillId="0" borderId="14" xfId="0" applyFont="1" applyBorder="1" applyAlignment="1">
      <alignment horizontal="left" vertical="center" wrapText="1" indent="2"/>
    </xf>
    <xf numFmtId="0" fontId="0" fillId="0" borderId="14" xfId="0" applyBorder="1" applyAlignment="1">
      <alignment horizontal="center" vertical="center" wrapText="1"/>
    </xf>
    <xf numFmtId="44" fontId="5" fillId="0" borderId="14" xfId="1" applyFont="1" applyBorder="1" applyAlignment="1">
      <alignment vertical="center"/>
    </xf>
    <xf numFmtId="0" fontId="0" fillId="0" borderId="14" xfId="0" applyBorder="1" applyAlignment="1">
      <alignment horizontal="center" vertical="center"/>
    </xf>
    <xf numFmtId="44" fontId="20" fillId="0" borderId="25" xfId="1" applyFont="1" applyFill="1" applyBorder="1" applyAlignment="1">
      <alignment vertical="center"/>
    </xf>
    <xf numFmtId="43" fontId="5" fillId="3" borderId="6" xfId="2" applyFont="1" applyFill="1" applyBorder="1"/>
    <xf numFmtId="0" fontId="0" fillId="0" borderId="4" xfId="0" applyBorder="1" applyAlignment="1">
      <alignment horizontal="left" vertical="center" wrapText="1" indent="2"/>
    </xf>
    <xf numFmtId="0" fontId="0" fillId="0" borderId="4" xfId="0" applyBorder="1" applyAlignment="1">
      <alignment horizontal="center" vertical="center" wrapText="1"/>
    </xf>
    <xf numFmtId="44" fontId="5" fillId="0" borderId="4" xfId="1" applyFont="1" applyBorder="1" applyAlignment="1">
      <alignment vertical="center"/>
    </xf>
    <xf numFmtId="0" fontId="0" fillId="0" borderId="4" xfId="0" applyBorder="1" applyAlignment="1">
      <alignment horizontal="center" vertical="center"/>
    </xf>
    <xf numFmtId="44" fontId="20" fillId="0" borderId="5" xfId="1" applyFont="1" applyFill="1" applyBorder="1" applyAlignment="1">
      <alignment vertical="center"/>
    </xf>
    <xf numFmtId="0" fontId="7" fillId="0" borderId="4" xfId="0" applyFont="1" applyBorder="1" applyAlignment="1">
      <alignment horizontal="left" vertical="center" wrapText="1" indent="2"/>
    </xf>
    <xf numFmtId="0" fontId="0" fillId="0" borderId="14" xfId="0" applyBorder="1" applyAlignment="1">
      <alignment horizontal="left" vertical="center" wrapText="1" indent="2"/>
    </xf>
    <xf numFmtId="0" fontId="8" fillId="0" borderId="4" xfId="0" applyFont="1" applyBorder="1" applyAlignment="1">
      <alignment horizontal="left" vertical="center" wrapText="1" indent="2"/>
    </xf>
    <xf numFmtId="44" fontId="5" fillId="0" borderId="26" xfId="1" applyFont="1" applyBorder="1" applyAlignment="1">
      <alignment vertical="center"/>
    </xf>
    <xf numFmtId="2" fontId="26" fillId="0" borderId="0" xfId="1" applyNumberFormat="1" applyFont="1" applyBorder="1" applyAlignment="1">
      <alignment horizontal="right" vertical="center"/>
    </xf>
    <xf numFmtId="44" fontId="1" fillId="0" borderId="0" xfId="1" applyFont="1" applyFill="1" applyBorder="1" applyAlignment="1">
      <alignment vertical="center"/>
    </xf>
    <xf numFmtId="2" fontId="5" fillId="0" borderId="0" xfId="0" applyNumberFormat="1" applyFont="1"/>
    <xf numFmtId="0" fontId="6" fillId="0" borderId="0" xfId="0" applyFont="1" applyAlignment="1">
      <alignment horizontal="right" vertical="center"/>
    </xf>
    <xf numFmtId="2" fontId="20" fillId="0" borderId="0" xfId="1" applyNumberFormat="1" applyFont="1" applyBorder="1" applyAlignment="1">
      <alignment horizontal="center" vertical="center"/>
    </xf>
    <xf numFmtId="44" fontId="1" fillId="0" borderId="0" xfId="1" applyFont="1" applyBorder="1" applyAlignment="1">
      <alignment vertical="center"/>
    </xf>
    <xf numFmtId="0" fontId="15" fillId="0" borderId="0" xfId="0" applyFont="1" applyAlignment="1">
      <alignment vertical="top"/>
    </xf>
    <xf numFmtId="0" fontId="29" fillId="0" borderId="0" xfId="0" applyFont="1" applyAlignment="1">
      <alignment horizontal="left" vertical="center" wrapText="1"/>
    </xf>
    <xf numFmtId="0" fontId="0" fillId="0" borderId="26" xfId="0" applyBorder="1" applyAlignment="1">
      <alignment horizontal="left" vertical="center" wrapText="1" indent="2"/>
    </xf>
    <xf numFmtId="43" fontId="5" fillId="3" borderId="27" xfId="2" applyFont="1" applyFill="1" applyBorder="1"/>
    <xf numFmtId="0" fontId="2" fillId="0" borderId="0" xfId="0" applyFont="1"/>
    <xf numFmtId="43" fontId="5" fillId="3" borderId="33" xfId="2" applyFont="1" applyFill="1" applyBorder="1"/>
    <xf numFmtId="0" fontId="5" fillId="0" borderId="4" xfId="0" applyFont="1" applyBorder="1" applyAlignment="1">
      <alignment horizontal="left" vertical="center" wrapText="1" indent="2"/>
    </xf>
    <xf numFmtId="0" fontId="22" fillId="0" borderId="4" xfId="0" applyFont="1" applyBorder="1" applyAlignment="1">
      <alignment horizontal="left" vertical="center" wrapText="1" indent="2"/>
    </xf>
    <xf numFmtId="0" fontId="2" fillId="0" borderId="1" xfId="0" applyFont="1" applyBorder="1" applyAlignment="1">
      <alignment vertical="top" wrapText="1"/>
    </xf>
    <xf numFmtId="0" fontId="2" fillId="5" borderId="20" xfId="0" applyFont="1" applyFill="1" applyBorder="1" applyAlignment="1">
      <alignment vertical="center"/>
    </xf>
    <xf numFmtId="0" fontId="2" fillId="7" borderId="0" xfId="0" applyFont="1" applyFill="1"/>
    <xf numFmtId="0" fontId="0" fillId="7" borderId="0" xfId="0" applyFill="1"/>
    <xf numFmtId="0" fontId="13" fillId="7" borderId="0" xfId="0" applyFont="1" applyFill="1" applyAlignment="1">
      <alignment horizontal="center"/>
    </xf>
    <xf numFmtId="2" fontId="11" fillId="7" borderId="0" xfId="2" applyNumberFormat="1" applyFont="1" applyFill="1" applyAlignment="1">
      <alignment horizontal="right"/>
    </xf>
    <xf numFmtId="0" fontId="11" fillId="7" borderId="9" xfId="0" applyFont="1" applyFill="1" applyBorder="1" applyAlignment="1">
      <alignment horizontal="right"/>
    </xf>
    <xf numFmtId="0" fontId="0" fillId="7" borderId="9" xfId="0" applyFill="1" applyBorder="1" applyAlignment="1">
      <alignment horizontal="center"/>
    </xf>
    <xf numFmtId="0" fontId="12" fillId="7" borderId="0" xfId="0" applyFont="1" applyFill="1" applyAlignment="1">
      <alignment horizontal="center" vertical="center"/>
    </xf>
    <xf numFmtId="164" fontId="12" fillId="7" borderId="0" xfId="2" applyNumberFormat="1" applyFont="1" applyFill="1" applyBorder="1" applyAlignment="1">
      <alignment horizontal="center" vertical="center"/>
    </xf>
    <xf numFmtId="164" fontId="14" fillId="7" borderId="0" xfId="0" applyNumberFormat="1" applyFont="1" applyFill="1" applyAlignment="1">
      <alignment horizontal="center" vertical="center"/>
    </xf>
    <xf numFmtId="0" fontId="16" fillId="7" borderId="4" xfId="0" applyFont="1" applyFill="1" applyBorder="1" applyAlignment="1">
      <alignment horizontal="center" wrapText="1"/>
    </xf>
    <xf numFmtId="0" fontId="11" fillId="7" borderId="4" xfId="0" applyFont="1" applyFill="1" applyBorder="1" applyAlignment="1">
      <alignment horizontal="center" wrapText="1"/>
    </xf>
    <xf numFmtId="2" fontId="11" fillId="7" borderId="4" xfId="2" applyNumberFormat="1" applyFont="1" applyFill="1" applyBorder="1" applyAlignment="1">
      <alignment horizontal="center" wrapText="1"/>
    </xf>
    <xf numFmtId="0" fontId="15" fillId="7" borderId="14" xfId="0" applyFont="1" applyFill="1" applyBorder="1"/>
    <xf numFmtId="0" fontId="15" fillId="7" borderId="4" xfId="0" applyFont="1" applyFill="1" applyBorder="1" applyAlignment="1">
      <alignment horizontal="center"/>
    </xf>
    <xf numFmtId="0" fontId="19" fillId="7" borderId="4" xfId="0" applyFont="1" applyFill="1" applyBorder="1" applyAlignment="1">
      <alignment horizontal="center"/>
    </xf>
    <xf numFmtId="0" fontId="15" fillId="7" borderId="4" xfId="0" applyFont="1" applyFill="1" applyBorder="1" applyAlignment="1">
      <alignment horizontal="left" indent="1"/>
    </xf>
    <xf numFmtId="8" fontId="15" fillId="7" borderId="14" xfId="0" applyNumberFormat="1" applyFont="1" applyFill="1" applyBorder="1" applyAlignment="1">
      <alignment horizontal="center"/>
    </xf>
    <xf numFmtId="2" fontId="15" fillId="7" borderId="14" xfId="2" applyNumberFormat="1" applyFont="1" applyFill="1" applyBorder="1"/>
    <xf numFmtId="0" fontId="15" fillId="7" borderId="4" xfId="0" applyFont="1" applyFill="1" applyBorder="1"/>
    <xf numFmtId="8" fontId="15" fillId="7" borderId="4" xfId="0" applyNumberFormat="1" applyFont="1" applyFill="1" applyBorder="1" applyAlignment="1">
      <alignment horizontal="center"/>
    </xf>
    <xf numFmtId="2" fontId="15" fillId="7" borderId="4" xfId="2" applyNumberFormat="1" applyFont="1" applyFill="1" applyBorder="1"/>
    <xf numFmtId="0" fontId="15" fillId="7" borderId="0" xfId="0" applyFont="1" applyFill="1" applyAlignment="1">
      <alignment horizontal="center"/>
    </xf>
    <xf numFmtId="0" fontId="15" fillId="7" borderId="0" xfId="0" applyFont="1" applyFill="1"/>
    <xf numFmtId="2" fontId="11" fillId="7" borderId="4" xfId="1" applyNumberFormat="1" applyFont="1" applyFill="1" applyBorder="1" applyAlignment="1">
      <alignment horizontal="right"/>
    </xf>
    <xf numFmtId="2" fontId="15" fillId="7" borderId="4" xfId="1" applyNumberFormat="1" applyFont="1" applyFill="1" applyBorder="1"/>
    <xf numFmtId="0" fontId="10" fillId="7" borderId="7" xfId="0" applyFont="1" applyFill="1" applyBorder="1" applyAlignment="1">
      <alignment horizontal="center"/>
    </xf>
    <xf numFmtId="2" fontId="11" fillId="7" borderId="15" xfId="1" applyNumberFormat="1" applyFont="1" applyFill="1" applyBorder="1" applyAlignment="1">
      <alignment horizontal="right"/>
    </xf>
    <xf numFmtId="2" fontId="11" fillId="7" borderId="16" xfId="1" applyNumberFormat="1" applyFont="1" applyFill="1" applyBorder="1" applyAlignment="1">
      <alignment horizontal="right"/>
    </xf>
    <xf numFmtId="2" fontId="15" fillId="7" borderId="16" xfId="1" applyNumberFormat="1" applyFont="1" applyFill="1" applyBorder="1"/>
    <xf numFmtId="0" fontId="32" fillId="0" borderId="0" xfId="0" applyFont="1"/>
    <xf numFmtId="0" fontId="15" fillId="0" borderId="0" xfId="0" applyFont="1" applyAlignment="1">
      <alignment horizontal="left" indent="1"/>
    </xf>
    <xf numFmtId="8" fontId="15" fillId="0" borderId="0" xfId="0" applyNumberFormat="1" applyFont="1" applyAlignment="1">
      <alignment horizontal="center"/>
    </xf>
    <xf numFmtId="2" fontId="15" fillId="0" borderId="0" xfId="2" applyNumberFormat="1" applyFont="1" applyFill="1" applyBorder="1"/>
    <xf numFmtId="0" fontId="35" fillId="0" borderId="0" xfId="0" applyFont="1" applyAlignment="1">
      <alignment horizontal="center" vertical="center"/>
    </xf>
    <xf numFmtId="0" fontId="0" fillId="0" borderId="26" xfId="0" applyBorder="1" applyAlignment="1">
      <alignment horizontal="center" vertical="center" wrapText="1"/>
    </xf>
    <xf numFmtId="0" fontId="0" fillId="0" borderId="26" xfId="0" applyBorder="1" applyAlignment="1">
      <alignment horizontal="center" vertical="center"/>
    </xf>
    <xf numFmtId="44" fontId="20" fillId="0" borderId="34" xfId="1" applyFont="1" applyFill="1" applyBorder="1" applyAlignment="1">
      <alignment vertical="center"/>
    </xf>
    <xf numFmtId="44" fontId="20" fillId="0" borderId="4" xfId="1" applyFont="1" applyFill="1" applyBorder="1" applyAlignment="1">
      <alignment vertical="center"/>
    </xf>
    <xf numFmtId="43" fontId="5" fillId="3" borderId="35" xfId="2" applyFont="1" applyFill="1" applyBorder="1"/>
    <xf numFmtId="43" fontId="5" fillId="3" borderId="4" xfId="2" applyFont="1" applyFill="1" applyBorder="1"/>
    <xf numFmtId="0" fontId="2" fillId="0" borderId="7" xfId="0" applyFont="1" applyBorder="1" applyProtection="1">
      <protection locked="0"/>
    </xf>
    <xf numFmtId="44" fontId="2" fillId="0" borderId="0" xfId="1" applyFont="1" applyBorder="1" applyAlignment="1">
      <alignment horizontal="left"/>
    </xf>
    <xf numFmtId="44" fontId="2" fillId="0" borderId="36" xfId="1" applyFont="1" applyBorder="1" applyAlignment="1">
      <alignment vertical="center"/>
    </xf>
    <xf numFmtId="44" fontId="0" fillId="0" borderId="0" xfId="1" applyFont="1" applyBorder="1" applyAlignment="1">
      <alignment horizontal="center"/>
    </xf>
    <xf numFmtId="0" fontId="0" fillId="0" borderId="31" xfId="0" applyBorder="1"/>
    <xf numFmtId="0" fontId="0" fillId="0" borderId="8" xfId="0" applyBorder="1"/>
    <xf numFmtId="0" fontId="0" fillId="0" borderId="32" xfId="0" applyBorder="1"/>
    <xf numFmtId="0" fontId="6" fillId="3" borderId="22" xfId="0" applyFont="1" applyFill="1" applyBorder="1" applyAlignment="1">
      <alignment horizontal="center" vertical="center" wrapText="1"/>
    </xf>
    <xf numFmtId="0" fontId="5" fillId="0" borderId="0" xfId="0" applyFont="1" applyAlignment="1">
      <alignment horizontal="center" vertical="center"/>
    </xf>
    <xf numFmtId="0" fontId="1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0" fillId="0" borderId="4" xfId="0" applyBorder="1"/>
    <xf numFmtId="0" fontId="38" fillId="5" borderId="3" xfId="0" applyFont="1" applyFill="1" applyBorder="1" applyAlignment="1">
      <alignment vertical="center"/>
    </xf>
    <xf numFmtId="0" fontId="40" fillId="0" borderId="0" xfId="0" applyFont="1" applyAlignment="1">
      <alignment horizontal="center" vertical="center"/>
    </xf>
    <xf numFmtId="0" fontId="37" fillId="0" borderId="0" xfId="0" applyFont="1" applyAlignment="1">
      <alignment horizontal="center" vertical="center"/>
    </xf>
    <xf numFmtId="0" fontId="2" fillId="0" borderId="2" xfId="0" applyFont="1" applyBorder="1"/>
    <xf numFmtId="0" fontId="2" fillId="8" borderId="3" xfId="0" applyFont="1" applyFill="1" applyBorder="1" applyAlignment="1">
      <alignment vertical="center"/>
    </xf>
    <xf numFmtId="0" fontId="2" fillId="8" borderId="20" xfId="0" applyFont="1" applyFill="1" applyBorder="1" applyAlignment="1">
      <alignment vertical="center"/>
    </xf>
    <xf numFmtId="44" fontId="2" fillId="0" borderId="0" xfId="1" applyFont="1" applyBorder="1" applyAlignment="1">
      <alignment vertical="center"/>
    </xf>
    <xf numFmtId="0" fontId="2" fillId="0" borderId="37" xfId="0" applyFont="1" applyBorder="1" applyAlignment="1">
      <alignment horizontal="left" vertical="center" wrapText="1"/>
    </xf>
    <xf numFmtId="0" fontId="2" fillId="0" borderId="0" xfId="0" applyFont="1" applyAlignment="1">
      <alignment horizontal="left" vertical="center" wrapText="1"/>
    </xf>
    <xf numFmtId="0" fontId="2" fillId="0" borderId="17" xfId="0" applyFont="1" applyBorder="1" applyAlignment="1">
      <alignment horizontal="left" vertical="center" wrapText="1"/>
    </xf>
    <xf numFmtId="0" fontId="2" fillId="3" borderId="7" xfId="0" applyFont="1" applyFill="1" applyBorder="1" applyProtection="1">
      <protection locked="0"/>
    </xf>
    <xf numFmtId="0" fontId="2" fillId="3" borderId="1" xfId="0" applyFont="1" applyFill="1" applyBorder="1" applyAlignment="1">
      <alignment vertical="top" wrapText="1"/>
    </xf>
    <xf numFmtId="0" fontId="2" fillId="3" borderId="1" xfId="0" applyFont="1" applyFill="1" applyBorder="1"/>
    <xf numFmtId="44" fontId="2" fillId="0" borderId="2" xfId="1" applyFont="1" applyBorder="1" applyAlignment="1">
      <alignment vertical="center"/>
    </xf>
    <xf numFmtId="0" fontId="2" fillId="3" borderId="7" xfId="0" applyFont="1" applyFill="1" applyBorder="1"/>
    <xf numFmtId="165" fontId="2" fillId="0" borderId="7" xfId="0" applyNumberFormat="1" applyFont="1" applyBorder="1" applyProtection="1">
      <protection locked="0"/>
    </xf>
    <xf numFmtId="0" fontId="2" fillId="0" borderId="7" xfId="0" applyFont="1" applyBorder="1" applyAlignment="1">
      <alignment vertical="top" wrapText="1"/>
    </xf>
    <xf numFmtId="0" fontId="2" fillId="0" borderId="7" xfId="0" applyFont="1" applyBorder="1"/>
    <xf numFmtId="0" fontId="2" fillId="3" borderId="38" xfId="0" applyFont="1" applyFill="1" applyBorder="1"/>
    <xf numFmtId="0" fontId="0" fillId="0" borderId="2" xfId="0" applyBorder="1"/>
    <xf numFmtId="0" fontId="2" fillId="0" borderId="7" xfId="0" applyFont="1" applyBorder="1" applyAlignment="1">
      <alignment vertical="center"/>
    </xf>
    <xf numFmtId="0" fontId="40" fillId="6" borderId="19" xfId="0" applyFont="1" applyFill="1" applyBorder="1" applyAlignment="1">
      <alignment horizontal="center" vertical="center"/>
    </xf>
    <xf numFmtId="0" fontId="2" fillId="6" borderId="7" xfId="0" applyFont="1" applyFill="1" applyBorder="1" applyAlignment="1">
      <alignment vertical="center"/>
    </xf>
    <xf numFmtId="0" fontId="40" fillId="7" borderId="19" xfId="0" applyFont="1" applyFill="1" applyBorder="1" applyAlignment="1">
      <alignment horizontal="center" vertical="center"/>
    </xf>
    <xf numFmtId="2" fontId="5" fillId="7" borderId="7" xfId="0" applyNumberFormat="1" applyFont="1" applyFill="1" applyBorder="1"/>
    <xf numFmtId="0" fontId="20" fillId="0" borderId="4" xfId="0" applyFont="1" applyBorder="1" applyAlignment="1">
      <alignment horizontal="left" vertical="center" wrapText="1" indent="2"/>
    </xf>
    <xf numFmtId="0" fontId="36" fillId="0" borderId="0" xfId="0" applyFont="1" applyAlignment="1">
      <alignment horizontal="center" vertical="top"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37" fillId="0" borderId="18" xfId="0" applyFont="1" applyBorder="1" applyAlignment="1">
      <alignment horizontal="center" vertical="center" textRotation="90"/>
    </xf>
    <xf numFmtId="0" fontId="37" fillId="0" borderId="21" xfId="0" applyFont="1" applyBorder="1" applyAlignment="1">
      <alignment horizontal="center" vertical="center" textRotation="90"/>
    </xf>
    <xf numFmtId="44" fontId="6" fillId="0" borderId="3" xfId="1" applyFont="1" applyFill="1" applyBorder="1" applyAlignment="1">
      <alignment horizontal="center" vertical="center" wrapText="1"/>
    </xf>
    <xf numFmtId="44" fontId="6" fillId="0" borderId="20" xfId="1" applyFont="1" applyFill="1" applyBorder="1" applyAlignment="1">
      <alignment horizontal="center" vertical="center" wrapText="1"/>
    </xf>
    <xf numFmtId="0" fontId="2" fillId="6" borderId="3" xfId="0" applyFont="1" applyFill="1" applyBorder="1" applyAlignment="1">
      <alignment vertical="center"/>
    </xf>
    <xf numFmtId="0" fontId="2" fillId="6" borderId="20" xfId="0" applyFont="1" applyFill="1" applyBorder="1" applyAlignment="1">
      <alignment vertical="center"/>
    </xf>
    <xf numFmtId="0" fontId="2" fillId="7" borderId="3" xfId="0" applyFont="1" applyFill="1" applyBorder="1" applyAlignment="1">
      <alignment horizontal="left" vertical="center"/>
    </xf>
    <xf numFmtId="0" fontId="2" fillId="7" borderId="20" xfId="0" applyFont="1" applyFill="1" applyBorder="1" applyAlignment="1">
      <alignment horizontal="left" vertical="center"/>
    </xf>
    <xf numFmtId="0" fontId="2" fillId="5" borderId="3" xfId="0" applyFont="1" applyFill="1" applyBorder="1" applyAlignment="1">
      <alignment vertical="center"/>
    </xf>
    <xf numFmtId="0" fontId="36" fillId="0" borderId="0" xfId="0" applyFont="1" applyAlignment="1">
      <alignment horizontal="center" vertical="center" wrapText="1"/>
    </xf>
    <xf numFmtId="0" fontId="30" fillId="0" borderId="18" xfId="0" applyFont="1" applyBorder="1" applyAlignment="1">
      <alignment horizontal="center" vertical="center" textRotation="90"/>
    </xf>
    <xf numFmtId="0" fontId="30" fillId="0" borderId="21" xfId="0" applyFont="1" applyBorder="1" applyAlignment="1">
      <alignment horizontal="center" vertical="center" textRotation="90"/>
    </xf>
    <xf numFmtId="0" fontId="2" fillId="8" borderId="29" xfId="0" applyFont="1" applyFill="1" applyBorder="1" applyAlignment="1">
      <alignment vertical="center"/>
    </xf>
    <xf numFmtId="0" fontId="2" fillId="8" borderId="3" xfId="0" applyFont="1" applyFill="1" applyBorder="1" applyAlignment="1">
      <alignment vertical="center"/>
    </xf>
    <xf numFmtId="0" fontId="2" fillId="3" borderId="28"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6" fillId="0" borderId="0" xfId="0" applyFont="1" applyAlignment="1">
      <alignment horizontal="center" vertical="top" wrapText="1"/>
    </xf>
    <xf numFmtId="0" fontId="15" fillId="0" borderId="0" xfId="0" applyFont="1" applyAlignment="1">
      <alignment horizontal="center" vertical="top" wrapText="1"/>
    </xf>
    <xf numFmtId="0" fontId="11" fillId="0" borderId="0" xfId="0" applyFont="1" applyAlignment="1">
      <alignment horizontal="right" vertical="center"/>
    </xf>
    <xf numFmtId="0" fontId="2" fillId="0" borderId="0" xfId="0" applyFont="1" applyAlignment="1">
      <alignment horizontal="right" vertical="center"/>
    </xf>
    <xf numFmtId="0" fontId="2" fillId="0" borderId="17" xfId="0" applyFont="1" applyBorder="1" applyAlignment="1">
      <alignment horizontal="right" vertical="center"/>
    </xf>
    <xf numFmtId="0" fontId="11" fillId="0" borderId="9" xfId="0" applyFont="1" applyBorder="1" applyAlignment="1">
      <alignment horizontal="right"/>
    </xf>
    <xf numFmtId="0" fontId="0" fillId="0" borderId="10" xfId="0" applyBorder="1" applyAlignment="1">
      <alignment horizontal="right"/>
    </xf>
    <xf numFmtId="0" fontId="12" fillId="0" borderId="11" xfId="0" applyFont="1" applyBorder="1" applyAlignment="1">
      <alignment horizontal="center" vertical="center"/>
    </xf>
    <xf numFmtId="0" fontId="12" fillId="0" borderId="12" xfId="0" applyFont="1" applyBorder="1" applyAlignment="1">
      <alignment horizontal="center" vertical="center"/>
    </xf>
    <xf numFmtId="164" fontId="12" fillId="0" borderId="11" xfId="2" applyNumberFormat="1" applyFont="1" applyBorder="1" applyAlignment="1">
      <alignment horizontal="center" vertical="center"/>
    </xf>
    <xf numFmtId="164" fontId="14" fillId="0" borderId="12" xfId="0" applyNumberFormat="1" applyFont="1" applyBorder="1" applyAlignment="1">
      <alignment horizontal="center" vertical="center"/>
    </xf>
    <xf numFmtId="0" fontId="11" fillId="0" borderId="0" xfId="0" applyFont="1" applyAlignment="1">
      <alignment horizontal="right"/>
    </xf>
    <xf numFmtId="0" fontId="2" fillId="0" borderId="0" xfId="0" applyFont="1" applyAlignment="1"/>
    <xf numFmtId="0" fontId="21" fillId="0" borderId="5" xfId="0" applyFont="1" applyBorder="1" applyAlignment="1">
      <alignment horizontal="center"/>
    </xf>
    <xf numFmtId="0" fontId="21" fillId="0" borderId="13" xfId="0" applyFont="1" applyBorder="1" applyAlignment="1">
      <alignment horizontal="center"/>
    </xf>
    <xf numFmtId="0" fontId="21" fillId="0" borderId="15" xfId="0" applyFont="1" applyBorder="1" applyAlignment="1">
      <alignment horizontal="center"/>
    </xf>
    <xf numFmtId="0" fontId="11" fillId="7" borderId="0" xfId="0" applyFont="1" applyFill="1" applyAlignment="1">
      <alignment horizontal="right"/>
    </xf>
    <xf numFmtId="0" fontId="0" fillId="7" borderId="0" xfId="0" applyFill="1" applyAlignment="1">
      <alignment horizontal="right"/>
    </xf>
    <xf numFmtId="0" fontId="12" fillId="7" borderId="19" xfId="0" applyFont="1" applyFill="1" applyBorder="1" applyAlignment="1">
      <alignment horizontal="center" vertical="center"/>
    </xf>
    <xf numFmtId="0" fontId="12" fillId="7" borderId="20" xfId="0" applyFont="1" applyFill="1" applyBorder="1" applyAlignment="1">
      <alignment horizontal="center" vertical="center"/>
    </xf>
    <xf numFmtId="164" fontId="12" fillId="7" borderId="11" xfId="2" applyNumberFormat="1" applyFont="1" applyFill="1" applyBorder="1" applyAlignment="1">
      <alignment horizontal="center" vertical="center"/>
    </xf>
    <xf numFmtId="164" fontId="14" fillId="7" borderId="12" xfId="0" applyNumberFormat="1" applyFont="1" applyFill="1" applyBorder="1" applyAlignment="1">
      <alignment horizontal="center" vertical="center"/>
    </xf>
    <xf numFmtId="0" fontId="2" fillId="7" borderId="0" xfId="0" applyFont="1" applyFill="1" applyAlignment="1"/>
    <xf numFmtId="0" fontId="34" fillId="0" borderId="1" xfId="0" applyFont="1" applyBorder="1" applyAlignment="1">
      <alignment horizontal="center"/>
    </xf>
    <xf numFmtId="0" fontId="34" fillId="0" borderId="2" xfId="0" applyFont="1" applyBorder="1" applyAlignment="1">
      <alignment horizontal="center"/>
    </xf>
    <xf numFmtId="0" fontId="0" fillId="0" borderId="39" xfId="0" applyFill="1" applyBorder="1" applyAlignment="1">
      <alignment horizontal="center" vertical="center" wrapText="1"/>
    </xf>
    <xf numFmtId="44" fontId="5" fillId="0" borderId="39" xfId="1" applyFont="1" applyFill="1" applyBorder="1" applyAlignment="1">
      <alignment vertical="center"/>
    </xf>
  </cellXfs>
  <cellStyles count="4">
    <cellStyle name="Comma" xfId="2" builtinId="3"/>
    <cellStyle name="Currency" xfId="1" builtinId="4"/>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7</xdr:col>
      <xdr:colOff>0</xdr:colOff>
      <xdr:row>84</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467475" y="1672232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6</xdr:col>
      <xdr:colOff>142875</xdr:colOff>
      <xdr:row>78</xdr:row>
      <xdr:rowOff>54498</xdr:rowOff>
    </xdr:from>
    <xdr:to>
      <xdr:col>6</xdr:col>
      <xdr:colOff>553640</xdr:colOff>
      <xdr:row>80</xdr:row>
      <xdr:rowOff>30534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54328" y="16788732"/>
          <a:ext cx="410765" cy="373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22</xdr:row>
      <xdr:rowOff>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610350" y="187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6</xdr:col>
      <xdr:colOff>158405</xdr:colOff>
      <xdr:row>13</xdr:row>
      <xdr:rowOff>2731</xdr:rowOff>
    </xdr:from>
    <xdr:to>
      <xdr:col>6</xdr:col>
      <xdr:colOff>569170</xdr:colOff>
      <xdr:row>14</xdr:row>
      <xdr:rowOff>180656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5294" y="2880938"/>
          <a:ext cx="410765" cy="3798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211158</xdr:colOff>
      <xdr:row>29</xdr:row>
      <xdr:rowOff>120671</xdr:rowOff>
    </xdr:from>
    <xdr:to>
      <xdr:col>7</xdr:col>
      <xdr:colOff>422672</xdr:colOff>
      <xdr:row>33</xdr:row>
      <xdr:rowOff>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9002" y="5067718"/>
          <a:ext cx="771108" cy="7722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300038</xdr:colOff>
      <xdr:row>36</xdr:row>
      <xdr:rowOff>67858</xdr:rowOff>
    </xdr:from>
    <xdr:to>
      <xdr:col>7</xdr:col>
      <xdr:colOff>463927</xdr:colOff>
      <xdr:row>40</xdr:row>
      <xdr:rowOff>79348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19788" y="4258858"/>
          <a:ext cx="773489" cy="7734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H88"/>
  <sheetViews>
    <sheetView tabSelected="1" zoomScale="184" zoomScaleNormal="184" workbookViewId="0">
      <pane ySplit="2" topLeftCell="A54" activePane="bottomLeft" state="frozen"/>
      <selection pane="bottomLeft" activeCell="A71" sqref="A71"/>
    </sheetView>
  </sheetViews>
  <sheetFormatPr defaultColWidth="36.7109375" defaultRowHeight="15" x14ac:dyDescent="0.25"/>
  <cols>
    <col min="1" max="1" width="3.140625" style="68" customWidth="1"/>
    <col min="2" max="2" width="49" customWidth="1"/>
    <col min="3" max="3" width="4.85546875" customWidth="1"/>
    <col min="4" max="4" width="10" style="1" bestFit="1" customWidth="1"/>
    <col min="5" max="5" width="9.28515625" customWidth="1"/>
    <col min="6" max="6" width="12.42578125" customWidth="1"/>
    <col min="7" max="7" width="10.42578125" customWidth="1"/>
  </cols>
  <sheetData>
    <row r="1" spans="1:7" ht="32.25" thickBot="1" x14ac:dyDescent="0.3">
      <c r="A1" s="182" t="s">
        <v>0</v>
      </c>
      <c r="B1" s="64" t="s">
        <v>1</v>
      </c>
      <c r="C1" s="184" t="s">
        <v>2</v>
      </c>
      <c r="D1" s="184"/>
      <c r="E1" s="184"/>
      <c r="F1" s="184"/>
      <c r="G1" s="185"/>
    </row>
    <row r="2" spans="1:7" s="148" customFormat="1" ht="19.5" customHeight="1" thickBot="1" x14ac:dyDescent="0.3">
      <c r="A2" s="183"/>
      <c r="B2" s="147" t="s">
        <v>3</v>
      </c>
      <c r="C2" s="65" t="s">
        <v>4</v>
      </c>
      <c r="D2" s="66" t="s">
        <v>5</v>
      </c>
      <c r="E2" s="149" t="s">
        <v>6</v>
      </c>
      <c r="F2" s="150" t="s">
        <v>7</v>
      </c>
      <c r="G2" s="67" t="s">
        <v>8</v>
      </c>
    </row>
    <row r="3" spans="1:7" ht="15.75" customHeight="1" thickBot="1" x14ac:dyDescent="0.3">
      <c r="A3" s="152" t="s">
        <v>9</v>
      </c>
      <c r="B3" s="190" t="s">
        <v>10</v>
      </c>
      <c r="C3" s="190"/>
      <c r="D3" s="190"/>
      <c r="E3" s="190"/>
      <c r="F3" s="190"/>
      <c r="G3" s="99"/>
    </row>
    <row r="4" spans="1:7" ht="15.75" customHeight="1" x14ac:dyDescent="0.25">
      <c r="A4" s="153">
        <v>1</v>
      </c>
      <c r="B4" s="69" t="s">
        <v>11</v>
      </c>
      <c r="C4" s="70" t="s">
        <v>12</v>
      </c>
      <c r="D4" s="71">
        <v>32.03</v>
      </c>
      <c r="E4" s="72"/>
      <c r="F4" s="73">
        <f t="shared" ref="F4:F26" si="0">+E4*D4</f>
        <v>0</v>
      </c>
      <c r="G4" s="74"/>
    </row>
    <row r="5" spans="1:7" ht="15.75" customHeight="1" x14ac:dyDescent="0.25">
      <c r="A5" s="153">
        <v>2</v>
      </c>
      <c r="B5" s="69" t="s">
        <v>13</v>
      </c>
      <c r="C5" s="70" t="s">
        <v>12</v>
      </c>
      <c r="D5" s="77">
        <v>58.47</v>
      </c>
      <c r="E5" s="78"/>
      <c r="F5" s="79">
        <f t="shared" ref="F5" si="1">+E5*D5</f>
        <v>0</v>
      </c>
      <c r="G5" s="74"/>
    </row>
    <row r="6" spans="1:7" ht="15.75" customHeight="1" x14ac:dyDescent="0.25">
      <c r="A6" s="153">
        <v>3</v>
      </c>
      <c r="B6" s="75" t="s">
        <v>14</v>
      </c>
      <c r="C6" s="76" t="s">
        <v>12</v>
      </c>
      <c r="D6" s="77">
        <v>49.46</v>
      </c>
      <c r="E6" s="78"/>
      <c r="F6" s="79">
        <f t="shared" si="0"/>
        <v>0</v>
      </c>
      <c r="G6" s="74"/>
    </row>
    <row r="7" spans="1:7" ht="21" customHeight="1" x14ac:dyDescent="0.25">
      <c r="A7" s="153">
        <f t="shared" ref="A7:A55" si="2">+A6+1</f>
        <v>4</v>
      </c>
      <c r="B7" s="96" t="s">
        <v>15</v>
      </c>
      <c r="C7" s="76" t="s">
        <v>16</v>
      </c>
      <c r="D7" s="77">
        <v>58</v>
      </c>
      <c r="E7" s="78"/>
      <c r="F7" s="79">
        <f t="shared" si="0"/>
        <v>0</v>
      </c>
      <c r="G7" s="74"/>
    </row>
    <row r="8" spans="1:7" ht="15.75" customHeight="1" x14ac:dyDescent="0.25">
      <c r="A8" s="153">
        <f t="shared" si="2"/>
        <v>5</v>
      </c>
      <c r="B8" s="80" t="s">
        <v>17</v>
      </c>
      <c r="C8" s="76" t="s">
        <v>16</v>
      </c>
      <c r="D8" s="77">
        <v>72</v>
      </c>
      <c r="E8" s="78"/>
      <c r="F8" s="79">
        <f t="shared" si="0"/>
        <v>0</v>
      </c>
      <c r="G8" s="74"/>
    </row>
    <row r="9" spans="1:7" ht="13.5" customHeight="1" x14ac:dyDescent="0.25">
      <c r="A9" s="153">
        <f t="shared" si="2"/>
        <v>6</v>
      </c>
      <c r="B9" s="80" t="s">
        <v>18</v>
      </c>
      <c r="C9" s="76" t="s">
        <v>12</v>
      </c>
      <c r="D9" s="77">
        <v>31.88</v>
      </c>
      <c r="E9" s="78"/>
      <c r="F9" s="79">
        <f t="shared" si="0"/>
        <v>0</v>
      </c>
      <c r="G9" s="74"/>
    </row>
    <row r="10" spans="1:7" ht="24.75" customHeight="1" x14ac:dyDescent="0.25">
      <c r="A10" s="153">
        <f t="shared" si="2"/>
        <v>7</v>
      </c>
      <c r="B10" s="80" t="s">
        <v>19</v>
      </c>
      <c r="C10" s="76" t="s">
        <v>12</v>
      </c>
      <c r="D10" s="77">
        <v>23.3</v>
      </c>
      <c r="E10" s="78"/>
      <c r="F10" s="79">
        <f t="shared" si="0"/>
        <v>0</v>
      </c>
      <c r="G10" s="74"/>
    </row>
    <row r="11" spans="1:7" ht="15.75" customHeight="1" x14ac:dyDescent="0.25">
      <c r="A11" s="153">
        <f t="shared" si="2"/>
        <v>8</v>
      </c>
      <c r="B11" s="80" t="s">
        <v>20</v>
      </c>
      <c r="C11" s="76" t="s">
        <v>12</v>
      </c>
      <c r="D11" s="77">
        <v>31.88</v>
      </c>
      <c r="E11" s="78"/>
      <c r="F11" s="79">
        <f t="shared" si="0"/>
        <v>0</v>
      </c>
      <c r="G11" s="74"/>
    </row>
    <row r="12" spans="1:7" ht="15.75" customHeight="1" x14ac:dyDescent="0.25">
      <c r="A12" s="153">
        <v>9</v>
      </c>
      <c r="B12" s="177" t="s">
        <v>21</v>
      </c>
      <c r="C12" s="76" t="s">
        <v>12</v>
      </c>
      <c r="D12" s="77">
        <v>80.2</v>
      </c>
      <c r="E12" s="78"/>
      <c r="F12" s="79">
        <f t="shared" ref="F12" si="3">+E12*D12</f>
        <v>0</v>
      </c>
      <c r="G12" s="74"/>
    </row>
    <row r="13" spans="1:7" ht="15.75" customHeight="1" x14ac:dyDescent="0.25">
      <c r="A13" s="153">
        <v>10</v>
      </c>
      <c r="B13" s="80" t="s">
        <v>22</v>
      </c>
      <c r="C13" s="76" t="s">
        <v>23</v>
      </c>
      <c r="D13" s="77">
        <v>6</v>
      </c>
      <c r="E13" s="78"/>
      <c r="F13" s="79">
        <f t="shared" si="0"/>
        <v>0</v>
      </c>
      <c r="G13" s="74"/>
    </row>
    <row r="14" spans="1:7" ht="24.75" customHeight="1" x14ac:dyDescent="0.25">
      <c r="A14" s="153">
        <f t="shared" si="2"/>
        <v>11</v>
      </c>
      <c r="B14" s="75" t="s">
        <v>24</v>
      </c>
      <c r="C14" s="76" t="s">
        <v>25</v>
      </c>
      <c r="D14" s="77">
        <v>14.33</v>
      </c>
      <c r="E14" s="78"/>
      <c r="F14" s="79">
        <f t="shared" si="0"/>
        <v>0</v>
      </c>
      <c r="G14" s="74"/>
    </row>
    <row r="15" spans="1:7" ht="15.75" customHeight="1" x14ac:dyDescent="0.25">
      <c r="A15" s="153">
        <f t="shared" si="2"/>
        <v>12</v>
      </c>
      <c r="B15" s="75" t="s">
        <v>26</v>
      </c>
      <c r="C15" s="76" t="s">
        <v>23</v>
      </c>
      <c r="D15" s="77">
        <v>20.9</v>
      </c>
      <c r="E15" s="78"/>
      <c r="F15" s="79">
        <f t="shared" si="0"/>
        <v>0</v>
      </c>
      <c r="G15" s="74"/>
    </row>
    <row r="16" spans="1:7" ht="15.75" customHeight="1" x14ac:dyDescent="0.25">
      <c r="A16" s="153">
        <v>13</v>
      </c>
      <c r="B16" s="96" t="s">
        <v>27</v>
      </c>
      <c r="C16" s="76" t="s">
        <v>28</v>
      </c>
      <c r="D16" s="77">
        <v>45.27</v>
      </c>
      <c r="E16" s="78"/>
      <c r="F16" s="79">
        <f t="shared" ref="F16" si="4">+E16*D16</f>
        <v>0</v>
      </c>
      <c r="G16" s="74"/>
    </row>
    <row r="17" spans="1:7" ht="15.75" customHeight="1" x14ac:dyDescent="0.25">
      <c r="A17" s="153">
        <v>14</v>
      </c>
      <c r="B17" s="97" t="s">
        <v>29</v>
      </c>
      <c r="C17" s="76" t="s">
        <v>12</v>
      </c>
      <c r="D17" s="77">
        <v>78.8</v>
      </c>
      <c r="E17" s="78"/>
      <c r="F17" s="79">
        <f t="shared" si="0"/>
        <v>0</v>
      </c>
      <c r="G17" s="74"/>
    </row>
    <row r="18" spans="1:7" ht="15.75" customHeight="1" x14ac:dyDescent="0.25">
      <c r="A18" s="153">
        <f t="shared" si="2"/>
        <v>15</v>
      </c>
      <c r="B18" s="75" t="s">
        <v>30</v>
      </c>
      <c r="C18" s="76" t="s">
        <v>31</v>
      </c>
      <c r="D18" s="77">
        <v>1.48</v>
      </c>
      <c r="E18" s="78"/>
      <c r="F18" s="79">
        <f t="shared" si="0"/>
        <v>0</v>
      </c>
      <c r="G18" s="74"/>
    </row>
    <row r="19" spans="1:7" ht="15.75" customHeight="1" x14ac:dyDescent="0.25">
      <c r="A19" s="153">
        <f t="shared" si="2"/>
        <v>16</v>
      </c>
      <c r="B19" s="75" t="s">
        <v>32</v>
      </c>
      <c r="C19" s="76" t="s">
        <v>12</v>
      </c>
      <c r="D19" s="77">
        <v>60.72</v>
      </c>
      <c r="E19" s="78"/>
      <c r="F19" s="79">
        <f t="shared" si="0"/>
        <v>0</v>
      </c>
      <c r="G19" s="74"/>
    </row>
    <row r="20" spans="1:7" ht="15.75" customHeight="1" x14ac:dyDescent="0.25">
      <c r="A20" s="153">
        <f t="shared" si="2"/>
        <v>17</v>
      </c>
      <c r="B20" s="80" t="s">
        <v>33</v>
      </c>
      <c r="C20" s="76" t="s">
        <v>12</v>
      </c>
      <c r="D20" s="77">
        <v>34.049999999999997</v>
      </c>
      <c r="E20" s="78"/>
      <c r="F20" s="79">
        <f t="shared" si="0"/>
        <v>0</v>
      </c>
      <c r="G20" s="74"/>
    </row>
    <row r="21" spans="1:7" ht="15.75" customHeight="1" x14ac:dyDescent="0.25">
      <c r="A21" s="153">
        <f t="shared" si="2"/>
        <v>18</v>
      </c>
      <c r="B21" s="75" t="s">
        <v>34</v>
      </c>
      <c r="C21" s="76" t="s">
        <v>12</v>
      </c>
      <c r="D21" s="77">
        <v>26.1</v>
      </c>
      <c r="E21" s="78"/>
      <c r="F21" s="79">
        <f t="shared" si="0"/>
        <v>0</v>
      </c>
      <c r="G21" s="74"/>
    </row>
    <row r="22" spans="1:7" ht="15.75" customHeight="1" x14ac:dyDescent="0.25">
      <c r="A22" s="153">
        <f t="shared" si="2"/>
        <v>19</v>
      </c>
      <c r="B22" s="75" t="s">
        <v>35</v>
      </c>
      <c r="C22" s="76" t="s">
        <v>31</v>
      </c>
      <c r="D22" s="77">
        <v>27.42</v>
      </c>
      <c r="E22" s="78"/>
      <c r="F22" s="79">
        <f t="shared" si="0"/>
        <v>0</v>
      </c>
      <c r="G22" s="74"/>
    </row>
    <row r="23" spans="1:7" ht="25.5" customHeight="1" x14ac:dyDescent="0.25">
      <c r="A23" s="153">
        <f t="shared" si="2"/>
        <v>20</v>
      </c>
      <c r="B23" s="75" t="s">
        <v>36</v>
      </c>
      <c r="C23" s="76" t="s">
        <v>23</v>
      </c>
      <c r="D23" s="77">
        <v>12.95</v>
      </c>
      <c r="E23" s="78"/>
      <c r="F23" s="79">
        <f t="shared" si="0"/>
        <v>0</v>
      </c>
      <c r="G23" s="74"/>
    </row>
    <row r="24" spans="1:7" ht="15.75" customHeight="1" x14ac:dyDescent="0.25">
      <c r="A24" s="153">
        <f t="shared" si="2"/>
        <v>21</v>
      </c>
      <c r="B24" s="92" t="s">
        <v>37</v>
      </c>
      <c r="C24" s="76" t="s">
        <v>23</v>
      </c>
      <c r="D24" s="77">
        <v>27.07</v>
      </c>
      <c r="E24" s="78"/>
      <c r="F24" s="79">
        <f t="shared" si="0"/>
        <v>0</v>
      </c>
      <c r="G24" s="93"/>
    </row>
    <row r="25" spans="1:7" ht="15.75" customHeight="1" x14ac:dyDescent="0.25">
      <c r="A25" s="153">
        <v>22</v>
      </c>
      <c r="B25" s="97" t="s">
        <v>38</v>
      </c>
      <c r="C25" s="76" t="s">
        <v>12</v>
      </c>
      <c r="D25" s="83">
        <v>99.4</v>
      </c>
      <c r="E25" s="78"/>
      <c r="F25" s="136">
        <f t="shared" si="0"/>
        <v>0</v>
      </c>
      <c r="G25" s="139"/>
    </row>
    <row r="26" spans="1:7" ht="15.75" customHeight="1" thickBot="1" x14ac:dyDescent="0.3">
      <c r="A26" s="153">
        <v>23</v>
      </c>
      <c r="B26" s="96" t="s">
        <v>39</v>
      </c>
      <c r="C26" s="76" t="s">
        <v>12</v>
      </c>
      <c r="D26" s="77">
        <v>36</v>
      </c>
      <c r="E26" s="78"/>
      <c r="F26" s="137">
        <f t="shared" si="0"/>
        <v>0</v>
      </c>
      <c r="G26" s="139"/>
    </row>
    <row r="27" spans="1:7" ht="15.75" customHeight="1" thickBot="1" x14ac:dyDescent="0.3">
      <c r="A27" s="173"/>
      <c r="B27" s="186" t="s">
        <v>40</v>
      </c>
      <c r="C27" s="186"/>
      <c r="D27" s="186"/>
      <c r="E27" s="186"/>
      <c r="F27" s="187"/>
      <c r="G27" s="174"/>
    </row>
    <row r="28" spans="1:7" ht="15.75" customHeight="1" x14ac:dyDescent="0.25">
      <c r="A28" s="153">
        <v>24</v>
      </c>
      <c r="B28" s="81" t="s">
        <v>41</v>
      </c>
      <c r="C28" s="70" t="s">
        <v>31</v>
      </c>
      <c r="D28" s="71">
        <v>9.66</v>
      </c>
      <c r="E28" s="72"/>
      <c r="F28" s="73">
        <f t="shared" ref="F28:F55" si="5">+E28*D28</f>
        <v>0</v>
      </c>
      <c r="G28" s="74"/>
    </row>
    <row r="29" spans="1:7" ht="15.75" customHeight="1" x14ac:dyDescent="0.25">
      <c r="A29" s="153">
        <f t="shared" si="2"/>
        <v>25</v>
      </c>
      <c r="B29" s="75" t="s">
        <v>42</v>
      </c>
      <c r="C29" s="76" t="s">
        <v>31</v>
      </c>
      <c r="D29" s="77">
        <v>8.42</v>
      </c>
      <c r="E29" s="78"/>
      <c r="F29" s="79">
        <f t="shared" si="5"/>
        <v>0</v>
      </c>
      <c r="G29" s="74"/>
    </row>
    <row r="30" spans="1:7" ht="15.75" customHeight="1" x14ac:dyDescent="0.25">
      <c r="A30" s="153">
        <f t="shared" si="2"/>
        <v>26</v>
      </c>
      <c r="B30" s="75" t="s">
        <v>43</v>
      </c>
      <c r="C30" s="76" t="s">
        <v>12</v>
      </c>
      <c r="D30" s="77">
        <v>26.46</v>
      </c>
      <c r="E30" s="78"/>
      <c r="F30" s="79">
        <f t="shared" si="5"/>
        <v>0</v>
      </c>
      <c r="G30" s="74"/>
    </row>
    <row r="31" spans="1:7" ht="15.75" customHeight="1" x14ac:dyDescent="0.25">
      <c r="A31" s="153">
        <f t="shared" si="2"/>
        <v>27</v>
      </c>
      <c r="B31" s="80" t="s">
        <v>44</v>
      </c>
      <c r="C31" s="76" t="s">
        <v>23</v>
      </c>
      <c r="D31" s="77">
        <v>22.89</v>
      </c>
      <c r="E31" s="78"/>
      <c r="F31" s="79">
        <f t="shared" si="5"/>
        <v>0</v>
      </c>
      <c r="G31" s="74"/>
    </row>
    <row r="32" spans="1:7" ht="15.75" customHeight="1" x14ac:dyDescent="0.25">
      <c r="A32" s="153">
        <f t="shared" si="2"/>
        <v>28</v>
      </c>
      <c r="B32" s="80" t="s">
        <v>45</v>
      </c>
      <c r="C32" s="76" t="s">
        <v>31</v>
      </c>
      <c r="D32" s="77">
        <v>9.4</v>
      </c>
      <c r="E32" s="78"/>
      <c r="F32" s="79">
        <f t="shared" si="5"/>
        <v>0</v>
      </c>
      <c r="G32" s="74"/>
    </row>
    <row r="33" spans="1:7" ht="15.75" customHeight="1" x14ac:dyDescent="0.25">
      <c r="A33" s="153">
        <f t="shared" si="2"/>
        <v>29</v>
      </c>
      <c r="B33" s="80" t="s">
        <v>46</v>
      </c>
      <c r="C33" s="76" t="s">
        <v>31</v>
      </c>
      <c r="D33" s="77">
        <v>9.11</v>
      </c>
      <c r="E33" s="78"/>
      <c r="F33" s="79">
        <f t="shared" si="5"/>
        <v>0</v>
      </c>
      <c r="G33" s="74"/>
    </row>
    <row r="34" spans="1:7" ht="15.75" customHeight="1" x14ac:dyDescent="0.25">
      <c r="A34" s="153">
        <f t="shared" si="2"/>
        <v>30</v>
      </c>
      <c r="B34" s="75" t="s">
        <v>47</v>
      </c>
      <c r="C34" s="76" t="s">
        <v>12</v>
      </c>
      <c r="D34" s="77">
        <v>52.45</v>
      </c>
      <c r="E34" s="78"/>
      <c r="F34" s="79">
        <f t="shared" si="5"/>
        <v>0</v>
      </c>
      <c r="G34" s="74"/>
    </row>
    <row r="35" spans="1:7" ht="15.75" customHeight="1" x14ac:dyDescent="0.25">
      <c r="A35" s="153">
        <f t="shared" si="2"/>
        <v>31</v>
      </c>
      <c r="B35" s="75" t="s">
        <v>48</v>
      </c>
      <c r="C35" s="76" t="s">
        <v>31</v>
      </c>
      <c r="D35" s="77">
        <v>28.58</v>
      </c>
      <c r="E35" s="78"/>
      <c r="F35" s="79">
        <f t="shared" si="5"/>
        <v>0</v>
      </c>
      <c r="G35" s="74"/>
    </row>
    <row r="36" spans="1:7" ht="15.75" customHeight="1" x14ac:dyDescent="0.25">
      <c r="A36" s="153">
        <f t="shared" si="2"/>
        <v>32</v>
      </c>
      <c r="B36" s="75" t="s">
        <v>49</v>
      </c>
      <c r="C36" s="76" t="s">
        <v>12</v>
      </c>
      <c r="D36" s="77">
        <v>36.25</v>
      </c>
      <c r="E36" s="78"/>
      <c r="F36" s="79">
        <f t="shared" si="5"/>
        <v>0</v>
      </c>
      <c r="G36" s="74"/>
    </row>
    <row r="37" spans="1:7" ht="15.75" customHeight="1" x14ac:dyDescent="0.25">
      <c r="A37" s="153">
        <f t="shared" si="2"/>
        <v>33</v>
      </c>
      <c r="B37" s="75" t="s">
        <v>50</v>
      </c>
      <c r="C37" s="76" t="s">
        <v>31</v>
      </c>
      <c r="D37" s="77">
        <v>12.54</v>
      </c>
      <c r="E37" s="78"/>
      <c r="F37" s="79">
        <f t="shared" si="5"/>
        <v>0</v>
      </c>
      <c r="G37" s="74"/>
    </row>
    <row r="38" spans="1:7" ht="15.75" customHeight="1" x14ac:dyDescent="0.25">
      <c r="A38" s="153">
        <f t="shared" si="2"/>
        <v>34</v>
      </c>
      <c r="B38" s="75" t="s">
        <v>51</v>
      </c>
      <c r="C38" s="76" t="s">
        <v>31</v>
      </c>
      <c r="D38" s="77">
        <v>20.72</v>
      </c>
      <c r="E38" s="78"/>
      <c r="F38" s="79">
        <f t="shared" si="5"/>
        <v>0</v>
      </c>
      <c r="G38" s="74"/>
    </row>
    <row r="39" spans="1:7" ht="15.75" customHeight="1" x14ac:dyDescent="0.25">
      <c r="A39" s="153">
        <f t="shared" si="2"/>
        <v>35</v>
      </c>
      <c r="B39" s="75" t="s">
        <v>52</v>
      </c>
      <c r="C39" s="76" t="s">
        <v>25</v>
      </c>
      <c r="D39" s="77">
        <v>10.199999999999999</v>
      </c>
      <c r="E39" s="78"/>
      <c r="F39" s="79">
        <f t="shared" si="5"/>
        <v>0</v>
      </c>
      <c r="G39" s="74"/>
    </row>
    <row r="40" spans="1:7" ht="15.75" customHeight="1" x14ac:dyDescent="0.25">
      <c r="A40" s="153">
        <f t="shared" si="2"/>
        <v>36</v>
      </c>
      <c r="B40" s="75" t="s">
        <v>53</v>
      </c>
      <c r="C40" s="76" t="s">
        <v>31</v>
      </c>
      <c r="D40" s="77">
        <v>65.430000000000007</v>
      </c>
      <c r="E40" s="78"/>
      <c r="F40" s="79">
        <f t="shared" si="5"/>
        <v>0</v>
      </c>
      <c r="G40" s="74"/>
    </row>
    <row r="41" spans="1:7" ht="15.75" customHeight="1" x14ac:dyDescent="0.25">
      <c r="A41" s="153">
        <f t="shared" si="2"/>
        <v>37</v>
      </c>
      <c r="B41" s="75" t="s">
        <v>54</v>
      </c>
      <c r="C41" s="76" t="s">
        <v>12</v>
      </c>
      <c r="D41" s="77">
        <v>45.54</v>
      </c>
      <c r="E41" s="78"/>
      <c r="F41" s="79">
        <f t="shared" si="5"/>
        <v>0</v>
      </c>
      <c r="G41" s="74"/>
    </row>
    <row r="42" spans="1:7" ht="15.75" customHeight="1" x14ac:dyDescent="0.25">
      <c r="A42" s="153">
        <f t="shared" si="2"/>
        <v>38</v>
      </c>
      <c r="B42" s="75" t="s">
        <v>55</v>
      </c>
      <c r="C42" s="76" t="s">
        <v>12</v>
      </c>
      <c r="D42" s="77">
        <v>58.14</v>
      </c>
      <c r="E42" s="78"/>
      <c r="F42" s="79">
        <f t="shared" si="5"/>
        <v>0</v>
      </c>
      <c r="G42" s="74"/>
    </row>
    <row r="43" spans="1:7" ht="15.75" customHeight="1" x14ac:dyDescent="0.25">
      <c r="A43" s="153">
        <f t="shared" si="2"/>
        <v>39</v>
      </c>
      <c r="B43" s="75" t="s">
        <v>56</v>
      </c>
      <c r="C43" s="76" t="s">
        <v>12</v>
      </c>
      <c r="D43" s="77">
        <v>38.700000000000003</v>
      </c>
      <c r="E43" s="78"/>
      <c r="F43" s="79">
        <f t="shared" si="5"/>
        <v>0</v>
      </c>
      <c r="G43" s="74"/>
    </row>
    <row r="44" spans="1:7" ht="15.75" customHeight="1" x14ac:dyDescent="0.25">
      <c r="A44" s="153">
        <f t="shared" si="2"/>
        <v>40</v>
      </c>
      <c r="B44" s="75" t="s">
        <v>57</v>
      </c>
      <c r="C44" s="76" t="s">
        <v>12</v>
      </c>
      <c r="D44" s="77">
        <v>59.05</v>
      </c>
      <c r="E44" s="78"/>
      <c r="F44" s="79">
        <f t="shared" si="5"/>
        <v>0</v>
      </c>
      <c r="G44" s="74"/>
    </row>
    <row r="45" spans="1:7" ht="15.75" customHeight="1" x14ac:dyDescent="0.25">
      <c r="A45" s="153">
        <f t="shared" si="2"/>
        <v>41</v>
      </c>
      <c r="B45" s="75" t="s">
        <v>58</v>
      </c>
      <c r="C45" s="76" t="s">
        <v>31</v>
      </c>
      <c r="D45" s="77">
        <v>12.6</v>
      </c>
      <c r="E45" s="78"/>
      <c r="F45" s="79">
        <f t="shared" si="5"/>
        <v>0</v>
      </c>
      <c r="G45" s="74"/>
    </row>
    <row r="46" spans="1:7" ht="15.75" customHeight="1" x14ac:dyDescent="0.25">
      <c r="A46" s="153">
        <v>42</v>
      </c>
      <c r="B46" s="75" t="s">
        <v>59</v>
      </c>
      <c r="C46" s="76" t="s">
        <v>12</v>
      </c>
      <c r="D46" s="77">
        <v>40.53</v>
      </c>
      <c r="E46" s="78"/>
      <c r="F46" s="79">
        <f t="shared" si="5"/>
        <v>0</v>
      </c>
      <c r="G46" s="74"/>
    </row>
    <row r="47" spans="1:7" ht="15.75" customHeight="1" x14ac:dyDescent="0.25">
      <c r="A47" s="153">
        <f t="shared" si="2"/>
        <v>43</v>
      </c>
      <c r="B47" s="75" t="s">
        <v>60</v>
      </c>
      <c r="C47" s="76" t="s">
        <v>12</v>
      </c>
      <c r="D47" s="77">
        <v>18.079999999999998</v>
      </c>
      <c r="E47" s="78"/>
      <c r="F47" s="79">
        <f t="shared" si="5"/>
        <v>0</v>
      </c>
      <c r="G47" s="74"/>
    </row>
    <row r="48" spans="1:7" ht="15.75" customHeight="1" x14ac:dyDescent="0.25">
      <c r="A48" s="153">
        <v>44</v>
      </c>
      <c r="B48" s="75" t="s">
        <v>61</v>
      </c>
      <c r="C48" s="76" t="s">
        <v>12</v>
      </c>
      <c r="D48" s="77">
        <v>23.72</v>
      </c>
      <c r="E48" s="78"/>
      <c r="F48" s="79">
        <f t="shared" si="5"/>
        <v>0</v>
      </c>
      <c r="G48" s="74"/>
    </row>
    <row r="49" spans="1:7" ht="15.75" customHeight="1" x14ac:dyDescent="0.25">
      <c r="A49" s="153">
        <v>45</v>
      </c>
      <c r="B49" s="75" t="s">
        <v>62</v>
      </c>
      <c r="C49" s="76" t="s">
        <v>12</v>
      </c>
      <c r="D49" s="77">
        <v>22.04</v>
      </c>
      <c r="E49" s="78"/>
      <c r="F49" s="79">
        <f t="shared" si="5"/>
        <v>0</v>
      </c>
      <c r="G49" s="74"/>
    </row>
    <row r="50" spans="1:7" ht="15.75" customHeight="1" x14ac:dyDescent="0.25">
      <c r="A50" s="153">
        <v>46</v>
      </c>
      <c r="B50" s="75" t="s">
        <v>63</v>
      </c>
      <c r="C50" s="76" t="s">
        <v>12</v>
      </c>
      <c r="D50" s="77">
        <v>20.8</v>
      </c>
      <c r="E50" s="78"/>
      <c r="F50" s="79">
        <f t="shared" si="5"/>
        <v>0</v>
      </c>
      <c r="G50" s="74"/>
    </row>
    <row r="51" spans="1:7" ht="15.75" customHeight="1" x14ac:dyDescent="0.25">
      <c r="A51" s="153">
        <f t="shared" si="2"/>
        <v>47</v>
      </c>
      <c r="B51" s="75" t="s">
        <v>64</v>
      </c>
      <c r="C51" s="76" t="s">
        <v>65</v>
      </c>
      <c r="D51" s="77">
        <v>67.31</v>
      </c>
      <c r="E51" s="78"/>
      <c r="F51" s="79">
        <f t="shared" si="5"/>
        <v>0</v>
      </c>
      <c r="G51" s="74"/>
    </row>
    <row r="52" spans="1:7" ht="15.75" customHeight="1" x14ac:dyDescent="0.25">
      <c r="A52" s="153">
        <v>48</v>
      </c>
      <c r="B52" s="75" t="s">
        <v>66</v>
      </c>
      <c r="C52" s="76" t="s">
        <v>65</v>
      </c>
      <c r="D52" s="77">
        <v>52.04</v>
      </c>
      <c r="E52" s="78"/>
      <c r="F52" s="79">
        <f t="shared" si="5"/>
        <v>0</v>
      </c>
      <c r="G52" s="74"/>
    </row>
    <row r="53" spans="1:7" ht="15.75" customHeight="1" x14ac:dyDescent="0.25">
      <c r="A53" s="153">
        <f t="shared" si="2"/>
        <v>49</v>
      </c>
      <c r="B53" s="75" t="s">
        <v>67</v>
      </c>
      <c r="C53" s="76" t="s">
        <v>65</v>
      </c>
      <c r="D53" s="77">
        <v>51.49</v>
      </c>
      <c r="E53" s="78"/>
      <c r="F53" s="79">
        <f t="shared" si="5"/>
        <v>0</v>
      </c>
      <c r="G53" s="74"/>
    </row>
    <row r="54" spans="1:7" ht="15.75" customHeight="1" x14ac:dyDescent="0.25">
      <c r="A54" s="153">
        <f t="shared" si="2"/>
        <v>50</v>
      </c>
      <c r="B54" s="75" t="s">
        <v>68</v>
      </c>
      <c r="C54" s="76" t="s">
        <v>31</v>
      </c>
      <c r="D54" s="77">
        <v>9.66</v>
      </c>
      <c r="E54" s="78"/>
      <c r="F54" s="79">
        <f t="shared" si="5"/>
        <v>0</v>
      </c>
      <c r="G54" s="74"/>
    </row>
    <row r="55" spans="1:7" ht="15.75" customHeight="1" thickBot="1" x14ac:dyDescent="0.3">
      <c r="A55" s="153">
        <f t="shared" si="2"/>
        <v>51</v>
      </c>
      <c r="B55" s="92" t="s">
        <v>69</v>
      </c>
      <c r="C55" s="134" t="s">
        <v>31</v>
      </c>
      <c r="D55" s="83">
        <v>78</v>
      </c>
      <c r="E55" s="135"/>
      <c r="F55" s="136">
        <f t="shared" si="5"/>
        <v>0</v>
      </c>
      <c r="G55" s="138"/>
    </row>
    <row r="56" spans="1:7" ht="15.75" customHeight="1" thickBot="1" x14ac:dyDescent="0.3">
      <c r="A56" s="175"/>
      <c r="B56" s="188" t="s">
        <v>70</v>
      </c>
      <c r="C56" s="188"/>
      <c r="D56" s="188"/>
      <c r="E56" s="188"/>
      <c r="F56" s="189"/>
      <c r="G56" s="176"/>
    </row>
    <row r="57" spans="1:7" ht="15.75" customHeight="1" x14ac:dyDescent="0.25">
      <c r="A57" s="153">
        <f>+A55+1</f>
        <v>52</v>
      </c>
      <c r="B57" s="81" t="s">
        <v>71</v>
      </c>
      <c r="C57" s="70" t="s">
        <v>12</v>
      </c>
      <c r="D57" s="71">
        <v>30.55</v>
      </c>
      <c r="E57" s="72"/>
      <c r="F57" s="73">
        <f t="shared" ref="F57:F78" si="6">+E57*D57</f>
        <v>0</v>
      </c>
      <c r="G57" s="74"/>
    </row>
    <row r="58" spans="1:7" ht="15.75" customHeight="1" x14ac:dyDescent="0.25">
      <c r="A58" s="153">
        <v>53</v>
      </c>
      <c r="B58" s="81" t="s">
        <v>72</v>
      </c>
      <c r="C58" s="70" t="s">
        <v>12</v>
      </c>
      <c r="D58" s="77">
        <v>32.49</v>
      </c>
      <c r="E58" s="78"/>
      <c r="F58" s="79">
        <f t="shared" ref="F58" si="7">+E58*D58</f>
        <v>0</v>
      </c>
      <c r="G58" s="74"/>
    </row>
    <row r="59" spans="1:7" ht="15.75" customHeight="1" x14ac:dyDescent="0.25">
      <c r="A59" s="153">
        <v>54</v>
      </c>
      <c r="B59" s="75" t="s">
        <v>73</v>
      </c>
      <c r="C59" s="76" t="s">
        <v>12</v>
      </c>
      <c r="D59" s="77">
        <v>30.36</v>
      </c>
      <c r="E59" s="78"/>
      <c r="F59" s="79">
        <f t="shared" si="6"/>
        <v>0</v>
      </c>
      <c r="G59" s="74"/>
    </row>
    <row r="60" spans="1:7" ht="15.75" customHeight="1" x14ac:dyDescent="0.25">
      <c r="A60" s="153">
        <f t="shared" ref="A60:A72" si="8">+A59+1</f>
        <v>55</v>
      </c>
      <c r="B60" s="75" t="s">
        <v>74</v>
      </c>
      <c r="C60" s="76" t="s">
        <v>12</v>
      </c>
      <c r="D60" s="77">
        <v>18.34</v>
      </c>
      <c r="E60" s="78"/>
      <c r="F60" s="79">
        <f t="shared" si="6"/>
        <v>0</v>
      </c>
      <c r="G60" s="74"/>
    </row>
    <row r="61" spans="1:7" ht="15.75" customHeight="1" x14ac:dyDescent="0.25">
      <c r="A61" s="153">
        <v>56</v>
      </c>
      <c r="B61" s="75" t="s">
        <v>75</v>
      </c>
      <c r="C61" s="76" t="s">
        <v>12</v>
      </c>
      <c r="D61" s="77">
        <v>34</v>
      </c>
      <c r="E61" s="78"/>
      <c r="F61" s="79">
        <f t="shared" ref="F61" si="9">+E61*D61</f>
        <v>0</v>
      </c>
      <c r="G61" s="74"/>
    </row>
    <row r="62" spans="1:7" ht="15.75" customHeight="1" x14ac:dyDescent="0.25">
      <c r="A62" s="153">
        <v>57</v>
      </c>
      <c r="B62" s="75" t="s">
        <v>76</v>
      </c>
      <c r="C62" s="76" t="s">
        <v>12</v>
      </c>
      <c r="D62" s="77">
        <v>38.31</v>
      </c>
      <c r="E62" s="78"/>
      <c r="F62" s="79">
        <f t="shared" si="6"/>
        <v>0</v>
      </c>
      <c r="G62" s="74"/>
    </row>
    <row r="63" spans="1:7" ht="15.75" customHeight="1" x14ac:dyDescent="0.25">
      <c r="A63" s="153">
        <f t="shared" si="8"/>
        <v>58</v>
      </c>
      <c r="B63" s="75" t="s">
        <v>77</v>
      </c>
      <c r="C63" s="76" t="s">
        <v>31</v>
      </c>
      <c r="D63" s="77">
        <v>163.19</v>
      </c>
      <c r="E63" s="78"/>
      <c r="F63" s="79">
        <f t="shared" si="6"/>
        <v>0</v>
      </c>
      <c r="G63" s="74"/>
    </row>
    <row r="64" spans="1:7" ht="15.75" customHeight="1" x14ac:dyDescent="0.25">
      <c r="A64" s="153">
        <f t="shared" si="8"/>
        <v>59</v>
      </c>
      <c r="B64" s="82" t="s">
        <v>78</v>
      </c>
      <c r="C64" s="76" t="s">
        <v>12</v>
      </c>
      <c r="D64" s="77">
        <v>31.25</v>
      </c>
      <c r="E64" s="78"/>
      <c r="F64" s="79">
        <f t="shared" si="6"/>
        <v>0</v>
      </c>
      <c r="G64" s="74"/>
    </row>
    <row r="65" spans="1:7" ht="15.75" customHeight="1" x14ac:dyDescent="0.25">
      <c r="A65" s="153">
        <f t="shared" si="8"/>
        <v>60</v>
      </c>
      <c r="B65" s="75" t="s">
        <v>79</v>
      </c>
      <c r="C65" s="76" t="s">
        <v>12</v>
      </c>
      <c r="D65" s="77">
        <v>22.61</v>
      </c>
      <c r="E65" s="78"/>
      <c r="F65" s="79">
        <f t="shared" si="6"/>
        <v>0</v>
      </c>
      <c r="G65" s="74"/>
    </row>
    <row r="66" spans="1:7" ht="15.75" customHeight="1" x14ac:dyDescent="0.25">
      <c r="A66" s="153">
        <v>61</v>
      </c>
      <c r="B66" s="151" t="s">
        <v>171</v>
      </c>
      <c r="C66" s="224" t="s">
        <v>31</v>
      </c>
      <c r="D66" s="225">
        <v>51.2</v>
      </c>
      <c r="E66" s="78"/>
      <c r="F66" s="79">
        <f t="shared" si="6"/>
        <v>0</v>
      </c>
      <c r="G66" s="74"/>
    </row>
    <row r="67" spans="1:7" ht="15.75" customHeight="1" x14ac:dyDescent="0.25">
      <c r="A67" s="153">
        <v>62</v>
      </c>
      <c r="B67" s="75" t="s">
        <v>80</v>
      </c>
      <c r="C67" s="76" t="s">
        <v>12</v>
      </c>
      <c r="D67" s="77">
        <v>27.53</v>
      </c>
      <c r="E67" s="78"/>
      <c r="F67" s="79">
        <f t="shared" si="6"/>
        <v>0</v>
      </c>
      <c r="G67" s="74"/>
    </row>
    <row r="68" spans="1:7" ht="15.75" customHeight="1" x14ac:dyDescent="0.25">
      <c r="A68" s="153">
        <f t="shared" si="8"/>
        <v>63</v>
      </c>
      <c r="B68" s="75" t="s">
        <v>81</v>
      </c>
      <c r="C68" s="76" t="s">
        <v>31</v>
      </c>
      <c r="D68" s="77">
        <v>6.51</v>
      </c>
      <c r="E68" s="78"/>
      <c r="F68" s="79">
        <f t="shared" si="6"/>
        <v>0</v>
      </c>
      <c r="G68" s="74"/>
    </row>
    <row r="69" spans="1:7" ht="15.75" customHeight="1" x14ac:dyDescent="0.25">
      <c r="A69" s="154">
        <v>64</v>
      </c>
      <c r="B69" s="75" t="s">
        <v>82</v>
      </c>
      <c r="C69" s="76" t="s">
        <v>31</v>
      </c>
      <c r="D69" s="77">
        <v>46.27</v>
      </c>
      <c r="E69" s="78"/>
      <c r="F69" s="79">
        <f t="shared" si="6"/>
        <v>0</v>
      </c>
      <c r="G69" s="74"/>
    </row>
    <row r="70" spans="1:7" ht="15.75" customHeight="1" x14ac:dyDescent="0.25">
      <c r="A70" s="153">
        <v>65</v>
      </c>
      <c r="B70" s="75" t="s">
        <v>83</v>
      </c>
      <c r="C70" s="76" t="s">
        <v>12</v>
      </c>
      <c r="D70" s="77">
        <v>22.64</v>
      </c>
      <c r="E70" s="78"/>
      <c r="F70" s="79">
        <f t="shared" si="6"/>
        <v>0</v>
      </c>
      <c r="G70" s="74"/>
    </row>
    <row r="71" spans="1:7" ht="15.75" customHeight="1" x14ac:dyDescent="0.25">
      <c r="A71" s="153">
        <f t="shared" si="8"/>
        <v>66</v>
      </c>
      <c r="B71" s="75" t="s">
        <v>84</v>
      </c>
      <c r="C71" s="76" t="s">
        <v>12</v>
      </c>
      <c r="D71" s="77">
        <v>19.59</v>
      </c>
      <c r="E71" s="78"/>
      <c r="F71" s="79">
        <f t="shared" si="6"/>
        <v>0</v>
      </c>
      <c r="G71" s="74"/>
    </row>
    <row r="72" spans="1:7" ht="15.75" customHeight="1" x14ac:dyDescent="0.25">
      <c r="A72" s="153">
        <f t="shared" si="8"/>
        <v>67</v>
      </c>
      <c r="B72" s="75" t="s">
        <v>85</v>
      </c>
      <c r="C72" s="76" t="s">
        <v>12</v>
      </c>
      <c r="D72" s="77">
        <v>58.23</v>
      </c>
      <c r="E72" s="78"/>
      <c r="F72" s="79">
        <f t="shared" si="6"/>
        <v>0</v>
      </c>
      <c r="G72" s="74"/>
    </row>
    <row r="73" spans="1:7" ht="15.75" customHeight="1" x14ac:dyDescent="0.25">
      <c r="A73" s="153">
        <v>67</v>
      </c>
      <c r="B73" s="80" t="s">
        <v>86</v>
      </c>
      <c r="C73" s="76" t="s">
        <v>25</v>
      </c>
      <c r="D73" s="77">
        <v>10.199999999999999</v>
      </c>
      <c r="E73" s="78"/>
      <c r="F73" s="79">
        <f t="shared" si="6"/>
        <v>0</v>
      </c>
      <c r="G73" s="74"/>
    </row>
    <row r="74" spans="1:7" ht="15.75" customHeight="1" x14ac:dyDescent="0.25">
      <c r="A74" s="153">
        <v>68</v>
      </c>
      <c r="B74" s="97" t="s">
        <v>87</v>
      </c>
      <c r="C74" s="76" t="s">
        <v>25</v>
      </c>
      <c r="D74" s="77">
        <v>12.55</v>
      </c>
      <c r="E74" s="78"/>
      <c r="F74" s="79">
        <f t="shared" si="6"/>
        <v>0</v>
      </c>
      <c r="G74" s="74"/>
    </row>
    <row r="75" spans="1:7" ht="15.75" customHeight="1" x14ac:dyDescent="0.25">
      <c r="A75" s="153">
        <f>+A74+1</f>
        <v>69</v>
      </c>
      <c r="B75" s="97" t="s">
        <v>88</v>
      </c>
      <c r="C75" s="76" t="s">
        <v>31</v>
      </c>
      <c r="D75" s="77">
        <v>13.05</v>
      </c>
      <c r="E75" s="78"/>
      <c r="F75" s="79">
        <f t="shared" si="6"/>
        <v>0</v>
      </c>
      <c r="G75" s="74"/>
    </row>
    <row r="76" spans="1:7" ht="15.75" customHeight="1" x14ac:dyDescent="0.25">
      <c r="A76" s="153">
        <f>+A75+1</f>
        <v>70</v>
      </c>
      <c r="B76" s="75" t="s">
        <v>89</v>
      </c>
      <c r="C76" s="76" t="s">
        <v>12</v>
      </c>
      <c r="D76" s="77">
        <v>44.68</v>
      </c>
      <c r="E76" s="78"/>
      <c r="F76" s="79">
        <f t="shared" si="6"/>
        <v>0</v>
      </c>
      <c r="G76" s="74"/>
    </row>
    <row r="77" spans="1:7" ht="15.75" customHeight="1" x14ac:dyDescent="0.25">
      <c r="A77" s="153">
        <f>+A76+1</f>
        <v>71</v>
      </c>
      <c r="B77" s="75" t="s">
        <v>90</v>
      </c>
      <c r="C77" s="76" t="s">
        <v>12</v>
      </c>
      <c r="D77" s="83">
        <v>49.54</v>
      </c>
      <c r="E77" s="78"/>
      <c r="F77" s="79">
        <f t="shared" si="6"/>
        <v>0</v>
      </c>
      <c r="G77" s="74"/>
    </row>
    <row r="78" spans="1:7" ht="15.75" customHeight="1" thickBot="1" x14ac:dyDescent="0.3">
      <c r="A78" s="153">
        <f>+A77+1</f>
        <v>72</v>
      </c>
      <c r="B78" s="80" t="s">
        <v>91</v>
      </c>
      <c r="C78" s="76" t="s">
        <v>12</v>
      </c>
      <c r="D78" s="77">
        <v>28.84</v>
      </c>
      <c r="E78" s="78"/>
      <c r="F78" s="79">
        <f t="shared" si="6"/>
        <v>0</v>
      </c>
      <c r="G78" s="95"/>
    </row>
    <row r="79" spans="1:7" ht="15.75" thickBot="1" x14ac:dyDescent="0.3">
      <c r="B79" s="140" t="s">
        <v>92</v>
      </c>
      <c r="E79" s="84" t="s">
        <v>93</v>
      </c>
      <c r="F79" s="85">
        <f>SUM(F4:F78)</f>
        <v>0</v>
      </c>
      <c r="G79" s="86"/>
    </row>
    <row r="80" spans="1:7" ht="15.75" thickBot="1" x14ac:dyDescent="0.3">
      <c r="B80" s="98" t="s">
        <v>94</v>
      </c>
      <c r="D80" s="87" t="s">
        <v>95</v>
      </c>
      <c r="E80" s="88">
        <v>0.08</v>
      </c>
      <c r="F80" s="89">
        <f>+F79*E80</f>
        <v>0</v>
      </c>
      <c r="G80" s="86"/>
    </row>
    <row r="81" spans="1:8" ht="15.75" thickBot="1" x14ac:dyDescent="0.3">
      <c r="B81" s="2" t="s">
        <v>96</v>
      </c>
      <c r="E81" s="84" t="s">
        <v>97</v>
      </c>
      <c r="F81" s="142">
        <f>SUM(F79:F80)</f>
        <v>0</v>
      </c>
    </row>
    <row r="82" spans="1:8" ht="13.5" customHeight="1" thickBot="1" x14ac:dyDescent="0.3">
      <c r="B82" s="172" t="s">
        <v>98</v>
      </c>
      <c r="D82" s="179" t="s">
        <v>99</v>
      </c>
      <c r="E82" s="180"/>
      <c r="F82" s="180"/>
      <c r="G82" s="181"/>
    </row>
    <row r="83" spans="1:8" ht="15" customHeight="1" thickBot="1" x14ac:dyDescent="0.3">
      <c r="B83" s="155" t="s">
        <v>100</v>
      </c>
      <c r="C83" s="141"/>
      <c r="D83" s="144"/>
      <c r="E83" s="145"/>
      <c r="F83" s="145"/>
      <c r="G83" s="146"/>
      <c r="H83" s="91"/>
    </row>
    <row r="84" spans="1:8" ht="12.75" customHeight="1" x14ac:dyDescent="0.25">
      <c r="D84" s="143"/>
      <c r="E84" s="143"/>
      <c r="F84" s="143"/>
      <c r="G84" s="143"/>
    </row>
    <row r="85" spans="1:8" ht="21" customHeight="1" x14ac:dyDescent="0.25">
      <c r="A85" s="178" t="s">
        <v>101</v>
      </c>
      <c r="B85" s="178"/>
      <c r="C85" s="178"/>
      <c r="D85" s="178"/>
      <c r="E85" s="178"/>
      <c r="F85" s="178"/>
      <c r="G85" s="178"/>
    </row>
    <row r="86" spans="1:8" x14ac:dyDescent="0.25">
      <c r="D86" s="91"/>
      <c r="E86" s="91"/>
      <c r="F86" s="91"/>
      <c r="G86" s="91"/>
    </row>
    <row r="87" spans="1:8" x14ac:dyDescent="0.25">
      <c r="B87" s="94"/>
      <c r="D87" s="91"/>
      <c r="E87" s="91"/>
      <c r="F87" s="91"/>
      <c r="G87" s="91"/>
    </row>
    <row r="88" spans="1:8" x14ac:dyDescent="0.25">
      <c r="E88" s="58"/>
    </row>
  </sheetData>
  <sheetProtection selectLockedCells="1" selectUnlockedCells="1"/>
  <mergeCells count="7">
    <mergeCell ref="A85:G85"/>
    <mergeCell ref="D82:G82"/>
    <mergeCell ref="A1:A2"/>
    <mergeCell ref="C1:G1"/>
    <mergeCell ref="B27:F27"/>
    <mergeCell ref="B56:F56"/>
    <mergeCell ref="B3:F3"/>
  </mergeCells>
  <pageMargins left="0.36" right="0.25" top="0.28000000000000003" bottom="0.39" header="0.19" footer="0.18"/>
  <pageSetup fitToHeight="0" orientation="portrait" r:id="rId1"/>
  <headerFooter>
    <oddHeader xml:space="preserve">&amp;C
</oddHeader>
    <oddFooter xml:space="preserve">&amp;L&amp;"-,Bold"&amp;8&amp;K000000Fy 2021-22.&amp;KFF0000V-8&amp;C&amp;"-,Bold"&amp;8&amp;P &amp;R&amp;"-,Bold"&amp;9&amp;D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H27"/>
  <sheetViews>
    <sheetView zoomScale="184" zoomScaleNormal="184" workbookViewId="0">
      <pane ySplit="2" topLeftCell="A3" activePane="bottomLeft" state="frozen"/>
      <selection pane="bottomLeft" activeCell="E11" sqref="E11"/>
    </sheetView>
  </sheetViews>
  <sheetFormatPr defaultColWidth="36.7109375" defaultRowHeight="15" x14ac:dyDescent="0.25"/>
  <cols>
    <col min="1" max="1" width="3.140625" style="68" customWidth="1"/>
    <col min="2" max="2" width="49" customWidth="1"/>
    <col min="3" max="3" width="4.85546875" customWidth="1"/>
    <col min="4" max="4" width="11.140625" style="1" bestFit="1" customWidth="1"/>
    <col min="5" max="5" width="9.28515625" customWidth="1"/>
    <col min="6" max="6" width="12.42578125" customWidth="1"/>
    <col min="7" max="7" width="10.42578125" customWidth="1"/>
  </cols>
  <sheetData>
    <row r="1" spans="1:7" ht="32.25" thickBot="1" x14ac:dyDescent="0.3">
      <c r="A1" s="192" t="s">
        <v>0</v>
      </c>
      <c r="B1" s="64" t="s">
        <v>1</v>
      </c>
      <c r="C1" s="184" t="s">
        <v>2</v>
      </c>
      <c r="D1" s="184"/>
      <c r="E1" s="184"/>
      <c r="F1" s="184"/>
      <c r="G1" s="185"/>
    </row>
    <row r="2" spans="1:7" s="148" customFormat="1" ht="19.5" customHeight="1" thickBot="1" x14ac:dyDescent="0.3">
      <c r="A2" s="193"/>
      <c r="B2" s="147" t="s">
        <v>3</v>
      </c>
      <c r="C2" s="65" t="s">
        <v>4</v>
      </c>
      <c r="D2" s="66" t="s">
        <v>5</v>
      </c>
      <c r="E2" s="149" t="s">
        <v>6</v>
      </c>
      <c r="F2" s="150" t="s">
        <v>7</v>
      </c>
      <c r="G2" s="67" t="s">
        <v>8</v>
      </c>
    </row>
    <row r="3" spans="1:7" ht="15.75" customHeight="1" thickBot="1" x14ac:dyDescent="0.3">
      <c r="A3" s="156" t="s">
        <v>102</v>
      </c>
      <c r="B3" s="194" t="s">
        <v>103</v>
      </c>
      <c r="C3" s="195"/>
      <c r="D3" s="195"/>
      <c r="E3" s="195"/>
      <c r="F3" s="195"/>
      <c r="G3" s="157"/>
    </row>
    <row r="4" spans="1:7" ht="15.75" customHeight="1" x14ac:dyDescent="0.25">
      <c r="A4" s="133">
        <v>1</v>
      </c>
      <c r="B4" s="151" t="s">
        <v>104</v>
      </c>
      <c r="C4" s="76" t="s">
        <v>31</v>
      </c>
      <c r="D4" s="77">
        <v>1255.6099999999999</v>
      </c>
      <c r="E4" s="78"/>
      <c r="F4" s="79">
        <f t="shared" ref="F4:F11" si="0">+E4*D4</f>
        <v>0</v>
      </c>
      <c r="G4" s="93"/>
    </row>
    <row r="5" spans="1:7" ht="15.75" customHeight="1" x14ac:dyDescent="0.25">
      <c r="A5" s="133">
        <f>+A4+1</f>
        <v>2</v>
      </c>
      <c r="B5" s="151" t="s">
        <v>105</v>
      </c>
      <c r="C5" s="76" t="s">
        <v>31</v>
      </c>
      <c r="D5" s="77">
        <v>298.89999999999998</v>
      </c>
      <c r="E5" s="78"/>
      <c r="F5" s="79">
        <f t="shared" si="0"/>
        <v>0</v>
      </c>
      <c r="G5" s="74"/>
    </row>
    <row r="6" spans="1:7" ht="15.75" customHeight="1" x14ac:dyDescent="0.25">
      <c r="A6" s="133">
        <f t="shared" ref="A6:A11" si="1">+A5+1</f>
        <v>3</v>
      </c>
      <c r="B6" s="151" t="s">
        <v>106</v>
      </c>
      <c r="C6" s="76" t="s">
        <v>31</v>
      </c>
      <c r="D6" s="77">
        <v>3900</v>
      </c>
      <c r="E6" s="78"/>
      <c r="F6" s="79">
        <f t="shared" si="0"/>
        <v>0</v>
      </c>
      <c r="G6" s="74"/>
    </row>
    <row r="7" spans="1:7" ht="15.75" customHeight="1" x14ac:dyDescent="0.25">
      <c r="A7" s="133">
        <f t="shared" si="1"/>
        <v>4</v>
      </c>
      <c r="B7" s="151" t="s">
        <v>107</v>
      </c>
      <c r="C7" s="76" t="s">
        <v>31</v>
      </c>
      <c r="D7" s="77">
        <v>11085</v>
      </c>
      <c r="E7" s="78"/>
      <c r="F7" s="79">
        <f t="shared" si="0"/>
        <v>0</v>
      </c>
      <c r="G7" s="74"/>
    </row>
    <row r="8" spans="1:7" ht="15.75" customHeight="1" x14ac:dyDescent="0.25">
      <c r="A8" s="133">
        <f t="shared" si="1"/>
        <v>5</v>
      </c>
      <c r="B8" s="151" t="s">
        <v>108</v>
      </c>
      <c r="C8" s="76" t="s">
        <v>31</v>
      </c>
      <c r="D8" s="77">
        <v>7300</v>
      </c>
      <c r="E8" s="78"/>
      <c r="F8" s="79">
        <f t="shared" si="0"/>
        <v>0</v>
      </c>
      <c r="G8" s="74"/>
    </row>
    <row r="9" spans="1:7" ht="15.75" customHeight="1" x14ac:dyDescent="0.25">
      <c r="A9" s="133">
        <f t="shared" si="1"/>
        <v>6</v>
      </c>
      <c r="B9" s="75" t="s">
        <v>109</v>
      </c>
      <c r="C9" s="76" t="s">
        <v>31</v>
      </c>
      <c r="D9" s="77">
        <v>475</v>
      </c>
      <c r="E9" s="78"/>
      <c r="F9" s="79">
        <f t="shared" si="0"/>
        <v>0</v>
      </c>
      <c r="G9" s="74"/>
    </row>
    <row r="10" spans="1:7" ht="15.75" customHeight="1" x14ac:dyDescent="0.25">
      <c r="A10" s="133">
        <f t="shared" si="1"/>
        <v>7</v>
      </c>
      <c r="B10" s="75" t="s">
        <v>110</v>
      </c>
      <c r="C10" s="76" t="s">
        <v>31</v>
      </c>
      <c r="D10" s="77">
        <v>345</v>
      </c>
      <c r="E10" s="78">
        <v>1</v>
      </c>
      <c r="F10" s="79">
        <f t="shared" si="0"/>
        <v>345</v>
      </c>
      <c r="G10" s="74"/>
    </row>
    <row r="11" spans="1:7" ht="15.75" customHeight="1" thickBot="1" x14ac:dyDescent="0.3">
      <c r="A11" s="133">
        <f t="shared" si="1"/>
        <v>8</v>
      </c>
      <c r="B11" s="96" t="s">
        <v>111</v>
      </c>
      <c r="C11" s="76" t="s">
        <v>31</v>
      </c>
      <c r="D11" s="77">
        <v>999.95</v>
      </c>
      <c r="E11" s="78"/>
      <c r="F11" s="79">
        <f t="shared" si="0"/>
        <v>0</v>
      </c>
      <c r="G11" s="74"/>
    </row>
    <row r="12" spans="1:7" ht="15.75" thickBot="1" x14ac:dyDescent="0.3">
      <c r="B12" s="162" t="s">
        <v>112</v>
      </c>
      <c r="E12" s="84" t="s">
        <v>93</v>
      </c>
      <c r="F12" s="85">
        <f>SUM(F4:F11)</f>
        <v>345</v>
      </c>
      <c r="G12" s="86"/>
    </row>
    <row r="13" spans="1:7" ht="15.75" thickBot="1" x14ac:dyDescent="0.3">
      <c r="B13" s="167"/>
      <c r="E13" s="84"/>
      <c r="F13" s="85"/>
      <c r="G13" s="86"/>
    </row>
    <row r="14" spans="1:7" ht="15.75" thickBot="1" x14ac:dyDescent="0.3">
      <c r="B14" s="163" t="s">
        <v>113</v>
      </c>
      <c r="D14" s="87" t="s">
        <v>95</v>
      </c>
      <c r="E14" s="88">
        <v>0.08</v>
      </c>
      <c r="F14" s="89">
        <f>+F12*E14</f>
        <v>27.6</v>
      </c>
      <c r="G14" s="86"/>
    </row>
    <row r="15" spans="1:7" ht="15.75" thickBot="1" x14ac:dyDescent="0.3">
      <c r="B15" s="168"/>
      <c r="D15" s="87"/>
      <c r="E15" s="88"/>
      <c r="F15" s="89"/>
      <c r="G15" s="86"/>
    </row>
    <row r="16" spans="1:7" ht="15.75" thickBot="1" x14ac:dyDescent="0.3">
      <c r="B16" s="164" t="s">
        <v>114</v>
      </c>
      <c r="E16" s="84" t="s">
        <v>97</v>
      </c>
      <c r="F16" s="142">
        <f>SUM(F12:F14)</f>
        <v>372.6</v>
      </c>
    </row>
    <row r="17" spans="1:8" ht="15.75" thickBot="1" x14ac:dyDescent="0.3">
      <c r="B17" s="169"/>
      <c r="E17" s="84"/>
      <c r="F17" s="158"/>
    </row>
    <row r="18" spans="1:8" ht="13.5" customHeight="1" x14ac:dyDescent="0.25">
      <c r="B18" s="170" t="s">
        <v>115</v>
      </c>
      <c r="D18" s="196" t="s">
        <v>99</v>
      </c>
      <c r="E18" s="197"/>
      <c r="F18" s="197"/>
      <c r="G18" s="198"/>
    </row>
    <row r="19" spans="1:8" ht="13.5" customHeight="1" thickBot="1" x14ac:dyDescent="0.3">
      <c r="B19" s="165"/>
      <c r="D19" s="159"/>
      <c r="E19" s="160"/>
      <c r="F19" s="160"/>
      <c r="G19" s="161"/>
    </row>
    <row r="20" spans="1:8" ht="15" customHeight="1" thickBot="1" x14ac:dyDescent="0.3">
      <c r="B20" s="166" t="s">
        <v>100</v>
      </c>
      <c r="C20" s="141"/>
      <c r="D20" s="144"/>
      <c r="E20" s="145"/>
      <c r="F20" s="145"/>
      <c r="G20" s="146"/>
      <c r="H20" s="91"/>
    </row>
    <row r="21" spans="1:8" ht="15" customHeight="1" thickBot="1" x14ac:dyDescent="0.3">
      <c r="B21" s="171"/>
      <c r="D21" s="143"/>
      <c r="E21" s="143"/>
      <c r="F21" s="143"/>
      <c r="G21" s="143"/>
    </row>
    <row r="22" spans="1:8" ht="12.75" customHeight="1" x14ac:dyDescent="0.25">
      <c r="D22" s="143"/>
      <c r="E22" s="143"/>
      <c r="F22" s="143"/>
      <c r="G22" s="143"/>
    </row>
    <row r="23" spans="1:8" ht="15" customHeight="1" x14ac:dyDescent="0.25">
      <c r="A23" s="191" t="s">
        <v>116</v>
      </c>
      <c r="B23" s="191"/>
      <c r="C23" s="191"/>
      <c r="D23" s="191"/>
      <c r="E23" s="191"/>
      <c r="F23" s="191"/>
      <c r="G23" s="191"/>
    </row>
    <row r="24" spans="1:8" ht="15" customHeight="1" x14ac:dyDescent="0.25">
      <c r="A24" s="191"/>
      <c r="B24" s="191"/>
      <c r="C24" s="191"/>
      <c r="D24" s="191"/>
      <c r="E24" s="191"/>
      <c r="F24" s="191"/>
      <c r="G24" s="191"/>
    </row>
    <row r="25" spans="1:8" x14ac:dyDescent="0.25">
      <c r="D25" s="91"/>
      <c r="E25" s="91"/>
      <c r="F25" s="91"/>
      <c r="G25" s="91"/>
    </row>
    <row r="26" spans="1:8" x14ac:dyDescent="0.25">
      <c r="B26" s="94"/>
      <c r="D26" s="91"/>
      <c r="E26" s="91"/>
      <c r="F26" s="91"/>
      <c r="G26" s="91"/>
    </row>
    <row r="27" spans="1:8" x14ac:dyDescent="0.25">
      <c r="E27" s="58"/>
    </row>
  </sheetData>
  <sheetProtection selectLockedCells="1" selectUnlockedCells="1"/>
  <mergeCells count="5">
    <mergeCell ref="A23:G24"/>
    <mergeCell ref="A1:A2"/>
    <mergeCell ref="C1:G1"/>
    <mergeCell ref="B3:F3"/>
    <mergeCell ref="D18:G18"/>
  </mergeCells>
  <pageMargins left="0.36" right="0.25" top="0.28000000000000003" bottom="0.39" header="0.19" footer="0.18"/>
  <pageSetup fitToHeight="0" orientation="portrait" r:id="rId1"/>
  <headerFooter>
    <oddHeader xml:space="preserve">&amp;C
</oddHeader>
    <oddFooter xml:space="preserve">&amp;L&amp;"-,Bold"&amp;8&amp;K000000Fy 2021-22.&amp;KFF0000V-1&amp;C&amp;"-,Bold"&amp;8SMALL AND LARGE EQUIPMENT - CUSTODIAL&amp;R&amp;"-,Bold"&amp;9&amp;D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4"/>
  <sheetViews>
    <sheetView showRuler="0" topLeftCell="A10" zoomScale="160" zoomScaleNormal="160" workbookViewId="0">
      <selection activeCell="F16" sqref="F16"/>
    </sheetView>
  </sheetViews>
  <sheetFormatPr defaultColWidth="8.7109375" defaultRowHeight="12" x14ac:dyDescent="0.2"/>
  <cols>
    <col min="1" max="1" width="4.85546875" style="36" customWidth="1"/>
    <col min="2" max="2" width="4.7109375" style="36" customWidth="1"/>
    <col min="3" max="3" width="4.42578125" style="36" customWidth="1"/>
    <col min="4" max="4" width="20.28515625" style="36" customWidth="1"/>
    <col min="5" max="5" width="41" style="6" customWidth="1"/>
    <col min="6" max="6" width="8.85546875" style="53" customWidth="1"/>
    <col min="7" max="7" width="8.42578125" style="53" customWidth="1"/>
    <col min="8" max="8" width="7.85546875" style="53" customWidth="1"/>
    <col min="9" max="16384" width="8.7109375" style="6"/>
  </cols>
  <sheetData>
    <row r="1" spans="1:8" ht="17.25" customHeight="1" thickTop="1" thickBot="1" x14ac:dyDescent="0.3">
      <c r="A1" s="204" t="s">
        <v>117</v>
      </c>
      <c r="B1" s="205"/>
      <c r="C1" s="206"/>
      <c r="D1" s="207"/>
      <c r="E1" s="4"/>
      <c r="F1" s="5" t="s">
        <v>118</v>
      </c>
      <c r="G1" s="208"/>
      <c r="H1" s="209"/>
    </row>
    <row r="2" spans="1:8" ht="2.25" customHeight="1" thickTop="1" x14ac:dyDescent="0.25">
      <c r="A2" s="7"/>
      <c r="B2" s="8"/>
      <c r="C2" s="9"/>
      <c r="D2" s="9"/>
      <c r="E2" s="4"/>
      <c r="F2" s="10"/>
      <c r="G2" s="11"/>
      <c r="H2" s="12"/>
    </row>
    <row r="3" spans="1:8" s="19" customFormat="1" ht="21.75" customHeight="1" x14ac:dyDescent="0.2">
      <c r="A3" s="13" t="s">
        <v>119</v>
      </c>
      <c r="B3" s="14" t="s">
        <v>120</v>
      </c>
      <c r="C3" s="15" t="s">
        <v>4</v>
      </c>
      <c r="D3" s="15" t="s">
        <v>121</v>
      </c>
      <c r="E3" s="15" t="s">
        <v>3</v>
      </c>
      <c r="F3" s="16" t="s">
        <v>122</v>
      </c>
      <c r="G3" s="17" t="s">
        <v>123</v>
      </c>
      <c r="H3" s="18" t="s">
        <v>124</v>
      </c>
    </row>
    <row r="4" spans="1:8" ht="15" x14ac:dyDescent="0.25">
      <c r="A4" s="20"/>
      <c r="B4" s="21"/>
      <c r="C4" s="22"/>
      <c r="D4" s="23"/>
      <c r="E4" s="24" t="s">
        <v>125</v>
      </c>
      <c r="F4" s="25"/>
      <c r="G4" s="25"/>
      <c r="H4" s="25"/>
    </row>
    <row r="5" spans="1:8" ht="12.75" x14ac:dyDescent="0.2">
      <c r="A5" s="26"/>
      <c r="B5" s="27"/>
      <c r="C5" s="28" t="s">
        <v>16</v>
      </c>
      <c r="D5" s="29" t="s">
        <v>126</v>
      </c>
      <c r="E5" s="30" t="s">
        <v>127</v>
      </c>
      <c r="F5" s="31">
        <v>64</v>
      </c>
      <c r="G5" s="32">
        <f>(A5*F5)</f>
        <v>0</v>
      </c>
      <c r="H5" s="33">
        <f>(B5*F5)</f>
        <v>0</v>
      </c>
    </row>
    <row r="6" spans="1:8" ht="12.75" x14ac:dyDescent="0.2">
      <c r="A6" s="26"/>
      <c r="B6" s="27"/>
      <c r="C6" s="28" t="s">
        <v>16</v>
      </c>
      <c r="D6" s="29" t="s">
        <v>128</v>
      </c>
      <c r="E6" s="30" t="s">
        <v>129</v>
      </c>
      <c r="F6" s="31">
        <v>38.4</v>
      </c>
      <c r="G6" s="32">
        <f>(A6*F6)</f>
        <v>0</v>
      </c>
      <c r="H6" s="33">
        <f>(B6*F6)</f>
        <v>0</v>
      </c>
    </row>
    <row r="7" spans="1:8" x14ac:dyDescent="0.2">
      <c r="A7" s="6"/>
      <c r="B7" s="6"/>
      <c r="C7" s="6"/>
      <c r="D7" s="6"/>
      <c r="F7" s="6"/>
      <c r="G7" s="6"/>
      <c r="H7" s="6"/>
    </row>
    <row r="8" spans="1:8" x14ac:dyDescent="0.2">
      <c r="E8" s="36"/>
      <c r="F8" s="43"/>
      <c r="G8" s="44"/>
      <c r="H8" s="44"/>
    </row>
    <row r="9" spans="1:8" ht="12.75" thickBot="1" x14ac:dyDescent="0.25">
      <c r="F9" s="45" t="s">
        <v>130</v>
      </c>
      <c r="G9" s="46">
        <f>SUM(G5:G6)</f>
        <v>0</v>
      </c>
      <c r="H9" s="49">
        <f>SUM(H5:H6)</f>
        <v>0</v>
      </c>
    </row>
    <row r="10" spans="1:8" ht="15.75" thickBot="1" x14ac:dyDescent="0.3">
      <c r="A10" s="210" t="s">
        <v>131</v>
      </c>
      <c r="B10" s="211"/>
      <c r="C10" s="211"/>
      <c r="D10" s="211"/>
      <c r="E10" s="47"/>
      <c r="F10" s="48" t="s">
        <v>132</v>
      </c>
      <c r="G10" s="46">
        <f>G9*0.08</f>
        <v>0</v>
      </c>
      <c r="H10" s="49">
        <f>H9*0.08</f>
        <v>0</v>
      </c>
    </row>
    <row r="11" spans="1:8" ht="12.75" thickBot="1" x14ac:dyDescent="0.25">
      <c r="E11" s="36"/>
      <c r="F11" s="50" t="s">
        <v>97</v>
      </c>
      <c r="G11" s="51">
        <f>SUM(G6:G9)</f>
        <v>0</v>
      </c>
      <c r="H11" s="52">
        <f>SUM(H6:H9)</f>
        <v>0</v>
      </c>
    </row>
    <row r="12" spans="1:8" ht="12.75" thickTop="1" x14ac:dyDescent="0.2">
      <c r="E12" s="36"/>
      <c r="F12" s="43"/>
      <c r="G12" s="44"/>
      <c r="H12" s="44"/>
    </row>
    <row r="13" spans="1:8" ht="5.25" customHeight="1" x14ac:dyDescent="0.2"/>
    <row r="14" spans="1:8" ht="13.5" customHeight="1" x14ac:dyDescent="0.2">
      <c r="A14" s="212" t="s">
        <v>133</v>
      </c>
      <c r="B14" s="213"/>
      <c r="C14" s="213"/>
      <c r="D14" s="213"/>
      <c r="E14" s="213"/>
      <c r="F14" s="213"/>
      <c r="G14" s="213"/>
      <c r="H14" s="214"/>
    </row>
    <row r="15" spans="1:8" ht="22.5" customHeight="1" x14ac:dyDescent="0.2">
      <c r="A15" s="13" t="s">
        <v>119</v>
      </c>
      <c r="B15" s="14" t="s">
        <v>120</v>
      </c>
      <c r="C15" s="15" t="s">
        <v>4</v>
      </c>
      <c r="D15" s="15"/>
      <c r="E15" s="15" t="s">
        <v>3</v>
      </c>
      <c r="F15" s="54" t="s">
        <v>134</v>
      </c>
      <c r="G15" s="55" t="s">
        <v>135</v>
      </c>
      <c r="H15" s="18" t="s">
        <v>136</v>
      </c>
    </row>
    <row r="16" spans="1:8" x14ac:dyDescent="0.2">
      <c r="A16" s="26"/>
      <c r="B16" s="27"/>
      <c r="C16" s="28" t="s">
        <v>12</v>
      </c>
      <c r="D16" s="28" t="s">
        <v>137</v>
      </c>
      <c r="E16" s="56" t="s">
        <v>138</v>
      </c>
      <c r="F16" s="31">
        <v>31.3</v>
      </c>
      <c r="G16" s="46">
        <f>A16*F16</f>
        <v>0</v>
      </c>
      <c r="H16" s="33">
        <f t="shared" ref="H16:H25" si="0">B16*F16</f>
        <v>0</v>
      </c>
    </row>
    <row r="17" spans="1:8" x14ac:dyDescent="0.2">
      <c r="A17" s="26"/>
      <c r="B17" s="27"/>
      <c r="C17" s="28" t="s">
        <v>12</v>
      </c>
      <c r="D17" s="28"/>
      <c r="E17" s="56" t="s">
        <v>139</v>
      </c>
      <c r="F17" s="31">
        <f>1.01*3.22*10</f>
        <v>32.522000000000006</v>
      </c>
      <c r="G17" s="46">
        <f t="shared" ref="G17:G25" si="1">A17*F17</f>
        <v>0</v>
      </c>
      <c r="H17" s="33">
        <f t="shared" si="0"/>
        <v>0</v>
      </c>
    </row>
    <row r="18" spans="1:8" x14ac:dyDescent="0.2">
      <c r="A18" s="26"/>
      <c r="B18" s="27"/>
      <c r="C18" s="28" t="s">
        <v>12</v>
      </c>
      <c r="D18" s="28"/>
      <c r="E18" s="56" t="s">
        <v>140</v>
      </c>
      <c r="F18" s="31">
        <f>6.46*10*1.01</f>
        <v>65.245999999999995</v>
      </c>
      <c r="G18" s="46">
        <f t="shared" si="1"/>
        <v>0</v>
      </c>
      <c r="H18" s="33">
        <f t="shared" si="0"/>
        <v>0</v>
      </c>
    </row>
    <row r="19" spans="1:8" x14ac:dyDescent="0.2">
      <c r="A19" s="26"/>
      <c r="B19" s="27"/>
      <c r="C19" s="28" t="s">
        <v>12</v>
      </c>
      <c r="D19" s="28"/>
      <c r="E19" s="56" t="s">
        <v>141</v>
      </c>
      <c r="F19" s="31">
        <f>6.46*10*1.01</f>
        <v>65.245999999999995</v>
      </c>
      <c r="G19" s="46">
        <f t="shared" si="1"/>
        <v>0</v>
      </c>
      <c r="H19" s="33">
        <f t="shared" si="0"/>
        <v>0</v>
      </c>
    </row>
    <row r="20" spans="1:8" x14ac:dyDescent="0.2">
      <c r="A20" s="26"/>
      <c r="B20" s="27"/>
      <c r="C20" s="28" t="s">
        <v>12</v>
      </c>
      <c r="D20" s="28"/>
      <c r="E20" s="56" t="s">
        <v>142</v>
      </c>
      <c r="F20" s="31">
        <f>3.22*10*1.01</f>
        <v>32.522000000000006</v>
      </c>
      <c r="G20" s="46">
        <f t="shared" si="1"/>
        <v>0</v>
      </c>
      <c r="H20" s="33">
        <f t="shared" si="0"/>
        <v>0</v>
      </c>
    </row>
    <row r="21" spans="1:8" x14ac:dyDescent="0.2">
      <c r="A21" s="26"/>
      <c r="B21" s="27"/>
      <c r="C21" s="28" t="s">
        <v>12</v>
      </c>
      <c r="D21" s="28"/>
      <c r="E21" s="56" t="s">
        <v>143</v>
      </c>
      <c r="F21" s="31">
        <f>4.37*10*1.01</f>
        <v>44.137</v>
      </c>
      <c r="G21" s="46">
        <f t="shared" si="1"/>
        <v>0</v>
      </c>
      <c r="H21" s="33">
        <f t="shared" si="0"/>
        <v>0</v>
      </c>
    </row>
    <row r="22" spans="1:8" x14ac:dyDescent="0.2">
      <c r="A22" s="26"/>
      <c r="B22" s="27"/>
      <c r="C22" s="28" t="s">
        <v>12</v>
      </c>
      <c r="D22" s="28"/>
      <c r="E22" s="56" t="s">
        <v>144</v>
      </c>
      <c r="F22" s="31">
        <f>6.46*10*1.01</f>
        <v>65.245999999999995</v>
      </c>
      <c r="G22" s="46">
        <f t="shared" si="1"/>
        <v>0</v>
      </c>
      <c r="H22" s="33">
        <f t="shared" si="0"/>
        <v>0</v>
      </c>
    </row>
    <row r="23" spans="1:8" x14ac:dyDescent="0.2">
      <c r="A23" s="26"/>
      <c r="B23" s="27"/>
      <c r="C23" s="28" t="s">
        <v>12</v>
      </c>
      <c r="D23" s="28"/>
      <c r="E23" s="56" t="s">
        <v>145</v>
      </c>
      <c r="F23" s="31">
        <f>48.4*1.01*1.01</f>
        <v>49.372840000000004</v>
      </c>
      <c r="G23" s="46">
        <f t="shared" si="1"/>
        <v>0</v>
      </c>
      <c r="H23" s="33">
        <f t="shared" si="0"/>
        <v>0</v>
      </c>
    </row>
    <row r="24" spans="1:8" x14ac:dyDescent="0.2">
      <c r="A24" s="26"/>
      <c r="B24" s="27"/>
      <c r="C24" s="28" t="s">
        <v>12</v>
      </c>
      <c r="D24" s="28"/>
      <c r="E24" s="56" t="s">
        <v>146</v>
      </c>
      <c r="F24" s="31">
        <f>6.46*10*1.01</f>
        <v>65.245999999999995</v>
      </c>
      <c r="G24" s="46">
        <f t="shared" si="1"/>
        <v>0</v>
      </c>
      <c r="H24" s="33">
        <f t="shared" si="0"/>
        <v>0</v>
      </c>
    </row>
    <row r="25" spans="1:8" x14ac:dyDescent="0.2">
      <c r="A25" s="26"/>
      <c r="B25" s="27"/>
      <c r="C25" s="28" t="s">
        <v>12</v>
      </c>
      <c r="D25" s="28"/>
      <c r="E25" s="56" t="s">
        <v>147</v>
      </c>
      <c r="F25" s="31">
        <f>39.49*1.01</f>
        <v>39.884900000000002</v>
      </c>
      <c r="G25" s="46">
        <f t="shared" si="1"/>
        <v>0</v>
      </c>
      <c r="H25" s="33">
        <f t="shared" si="0"/>
        <v>0</v>
      </c>
    </row>
    <row r="26" spans="1:8" ht="17.25" customHeight="1" thickBot="1" x14ac:dyDescent="0.25">
      <c r="F26" s="45" t="s">
        <v>130</v>
      </c>
      <c r="G26" s="46">
        <f>SUM(G16:G25)</f>
        <v>0</v>
      </c>
      <c r="H26" s="49">
        <f>SUM(H16:H25)</f>
        <v>0</v>
      </c>
    </row>
    <row r="27" spans="1:8" ht="15" customHeight="1" thickBot="1" x14ac:dyDescent="0.25">
      <c r="A27" s="201" t="s">
        <v>148</v>
      </c>
      <c r="B27" s="202"/>
      <c r="C27" s="202"/>
      <c r="D27" s="203"/>
      <c r="E27" s="57"/>
      <c r="F27" s="48" t="s">
        <v>132</v>
      </c>
      <c r="G27" s="46">
        <f>G26*0.08</f>
        <v>0</v>
      </c>
      <c r="H27" s="49">
        <f>H26*0.08</f>
        <v>0</v>
      </c>
    </row>
    <row r="28" spans="1:8" ht="20.25" customHeight="1" thickBot="1" x14ac:dyDescent="0.25">
      <c r="F28" s="50" t="s">
        <v>97</v>
      </c>
      <c r="G28" s="51">
        <f>SUM(G26:G27)</f>
        <v>0</v>
      </c>
      <c r="H28" s="52">
        <f>SUM(H26:H27)</f>
        <v>0</v>
      </c>
    </row>
    <row r="29" spans="1:8" ht="14.25" customHeight="1" thickTop="1" x14ac:dyDescent="0.2">
      <c r="A29" s="58"/>
      <c r="C29" s="59"/>
      <c r="D29" s="59"/>
      <c r="F29" s="60"/>
    </row>
    <row r="30" spans="1:8" ht="19.899999999999999" customHeight="1" x14ac:dyDescent="0.2">
      <c r="A30" s="61" t="s">
        <v>149</v>
      </c>
      <c r="C30" s="59"/>
      <c r="D30" s="59"/>
      <c r="F30" s="60"/>
    </row>
    <row r="31" spans="1:8" ht="18" customHeight="1" x14ac:dyDescent="0.2">
      <c r="A31" s="61" t="s">
        <v>150</v>
      </c>
      <c r="C31" s="59"/>
      <c r="D31" s="59"/>
      <c r="F31" s="60"/>
    </row>
    <row r="32" spans="1:8" ht="16.5" customHeight="1" x14ac:dyDescent="0.2">
      <c r="A32" s="58" t="s">
        <v>151</v>
      </c>
      <c r="C32" s="59"/>
      <c r="D32" s="59"/>
      <c r="F32" s="60"/>
    </row>
    <row r="33" spans="1:8" ht="16.5" customHeight="1" x14ac:dyDescent="0.2">
      <c r="A33" s="58" t="s">
        <v>152</v>
      </c>
      <c r="C33" s="59"/>
      <c r="D33" s="59"/>
      <c r="E33" s="58" t="s">
        <v>153</v>
      </c>
    </row>
    <row r="34" spans="1:8" ht="16.5" customHeight="1" x14ac:dyDescent="0.2">
      <c r="C34" s="59"/>
      <c r="D34" s="59"/>
      <c r="F34" s="60"/>
    </row>
    <row r="35" spans="1:8" customFormat="1" ht="15" x14ac:dyDescent="0.25">
      <c r="A35" s="3"/>
      <c r="B35" s="3"/>
      <c r="C35" s="3"/>
      <c r="D35" s="3"/>
      <c r="E35" s="3"/>
      <c r="F35" s="3"/>
      <c r="G35" s="3"/>
    </row>
    <row r="36" spans="1:8" ht="12" customHeight="1" x14ac:dyDescent="0.2">
      <c r="C36" s="199" t="s">
        <v>154</v>
      </c>
      <c r="D36" s="200"/>
      <c r="E36" s="200"/>
      <c r="F36" s="200"/>
      <c r="G36" s="200"/>
      <c r="H36" s="90"/>
    </row>
    <row r="37" spans="1:8" ht="12" customHeight="1" x14ac:dyDescent="0.2">
      <c r="C37" s="200"/>
      <c r="D37" s="200"/>
      <c r="E37" s="200"/>
      <c r="F37" s="200"/>
      <c r="G37" s="200"/>
      <c r="H37" s="90"/>
    </row>
    <row r="38" spans="1:8" ht="12" customHeight="1" x14ac:dyDescent="0.2">
      <c r="C38" s="200"/>
      <c r="D38" s="200"/>
      <c r="E38" s="200"/>
      <c r="F38" s="200"/>
      <c r="G38" s="200"/>
      <c r="H38" s="90"/>
    </row>
    <row r="39" spans="1:8" ht="12" customHeight="1" x14ac:dyDescent="0.2">
      <c r="C39" s="200"/>
      <c r="D39" s="200"/>
      <c r="E39" s="200"/>
      <c r="F39" s="200"/>
      <c r="G39" s="200"/>
      <c r="H39" s="90"/>
    </row>
    <row r="40" spans="1:8" ht="12" customHeight="1" x14ac:dyDescent="0.2">
      <c r="C40" s="200"/>
      <c r="D40" s="200"/>
      <c r="E40" s="200"/>
      <c r="F40" s="200"/>
      <c r="G40" s="200"/>
      <c r="H40" s="90"/>
    </row>
    <row r="41" spans="1:8" ht="12" customHeight="1" x14ac:dyDescent="0.2">
      <c r="C41" s="200"/>
      <c r="D41" s="200"/>
      <c r="E41" s="200"/>
      <c r="F41" s="200"/>
      <c r="G41" s="200"/>
      <c r="H41" s="90"/>
    </row>
    <row r="42" spans="1:8" ht="12" customHeight="1" x14ac:dyDescent="0.2">
      <c r="C42" s="90"/>
      <c r="D42" s="90"/>
      <c r="E42" s="90"/>
      <c r="F42" s="90"/>
      <c r="G42" s="90"/>
      <c r="H42" s="90"/>
    </row>
    <row r="43" spans="1:8" ht="12" customHeight="1" x14ac:dyDescent="0.2">
      <c r="C43" s="90"/>
      <c r="D43" s="90"/>
      <c r="E43" s="90"/>
      <c r="F43" s="90"/>
      <c r="G43" s="90"/>
      <c r="H43" s="90"/>
    </row>
    <row r="44" spans="1:8" ht="12" customHeight="1" x14ac:dyDescent="0.2">
      <c r="C44" s="90"/>
      <c r="D44" s="90"/>
      <c r="E44" s="90"/>
      <c r="F44" s="90"/>
      <c r="G44" s="90"/>
      <c r="H44" s="90"/>
    </row>
  </sheetData>
  <protectedRanges>
    <protectedRange algorithmName="SHA-512" hashValue="SPZW7pp8psBTiZoli0z8GLHr/s9VewlhECllNXnRXWBnqZwJeZddSBVeNBzIVS/S+Pk9gw/xwTSiQE9A3xo+Bg==" saltValue="YnuBgEByBht1AeaUVU/CGg==" spinCount="100000" sqref="F5:G6 F4:H4 C4:C6" name="BRAND"/>
  </protectedRanges>
  <mergeCells count="7">
    <mergeCell ref="C36:G41"/>
    <mergeCell ref="A27:D27"/>
    <mergeCell ref="A1:B1"/>
    <mergeCell ref="C1:D1"/>
    <mergeCell ref="G1:H1"/>
    <mergeCell ref="A10:D10"/>
    <mergeCell ref="A14:H14"/>
  </mergeCells>
  <printOptions horizontalCentered="1"/>
  <pageMargins left="0.2" right="0.2" top="0.75" bottom="0.5" header="0.3" footer="0.3"/>
  <pageSetup fitToWidth="0" fitToHeight="0" orientation="portrait" r:id="rId1"/>
  <headerFooter>
    <oddHeader>&amp;L&amp;"-,Bold"MARION COUNTY SCHOOL DISTRICT&amp;"-,Regular"
&amp;C&amp;"-,Bold"&amp;14 DISTRICT WAREHOUSE
REQUISITION</oddHeader>
    <oddFooter>&amp;C&amp;"-,Bold"&amp;8&amp;P&amp;R&amp;"-,Bold"&amp;10&amp;D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topLeftCell="A10" zoomScale="160" zoomScaleNormal="160" workbookViewId="0">
      <selection activeCell="G1" sqref="G1"/>
    </sheetView>
  </sheetViews>
  <sheetFormatPr defaultRowHeight="15" x14ac:dyDescent="0.25"/>
  <cols>
    <col min="1" max="1" width="6.5703125" customWidth="1"/>
    <col min="2" max="2" width="5.28515625" customWidth="1"/>
    <col min="3" max="3" width="4.28515625" customWidth="1"/>
    <col min="4" max="4" width="14" customWidth="1"/>
    <col min="5" max="5" width="25.85546875" customWidth="1"/>
  </cols>
  <sheetData>
    <row r="1" spans="1:8" x14ac:dyDescent="0.25">
      <c r="G1" t="s">
        <v>155</v>
      </c>
    </row>
    <row r="2" spans="1:8" x14ac:dyDescent="0.25">
      <c r="A2" s="100" t="s">
        <v>156</v>
      </c>
      <c r="B2" s="101"/>
      <c r="C2" s="101"/>
      <c r="D2" s="101"/>
      <c r="E2" s="101"/>
      <c r="F2" s="101"/>
      <c r="G2" s="101"/>
      <c r="H2" s="101"/>
    </row>
    <row r="3" spans="1:8" x14ac:dyDescent="0.25">
      <c r="A3" s="101" t="s">
        <v>157</v>
      </c>
      <c r="B3" s="101"/>
      <c r="C3" s="101"/>
      <c r="D3" s="101"/>
      <c r="E3" s="101"/>
      <c r="F3" s="101"/>
      <c r="G3" s="101"/>
      <c r="H3" s="101"/>
    </row>
    <row r="4" spans="1:8" x14ac:dyDescent="0.25">
      <c r="A4" s="101" t="s">
        <v>158</v>
      </c>
      <c r="B4" s="101"/>
      <c r="C4" s="101"/>
      <c r="D4" s="101"/>
      <c r="E4" s="101"/>
      <c r="F4" s="101"/>
      <c r="G4" s="101"/>
      <c r="H4" s="101"/>
    </row>
    <row r="5" spans="1:8" x14ac:dyDescent="0.25">
      <c r="A5" s="101" t="s">
        <v>159</v>
      </c>
      <c r="B5" s="101"/>
      <c r="C5" s="101"/>
      <c r="D5" s="101"/>
      <c r="E5" s="101"/>
      <c r="F5" s="101"/>
      <c r="G5" s="101"/>
      <c r="H5" s="101"/>
    </row>
    <row r="6" spans="1:8" x14ac:dyDescent="0.25">
      <c r="A6" s="101"/>
      <c r="B6" s="101"/>
      <c r="C6" s="101"/>
      <c r="D6" s="101"/>
      <c r="E6" s="101"/>
      <c r="F6" s="101"/>
      <c r="G6" s="101"/>
      <c r="H6" s="101"/>
    </row>
    <row r="7" spans="1:8" ht="15.75" thickBot="1" x14ac:dyDescent="0.3">
      <c r="A7" s="101"/>
      <c r="B7" s="101"/>
      <c r="C7" s="101"/>
      <c r="D7" s="101"/>
      <c r="E7" s="101"/>
      <c r="F7" s="101"/>
      <c r="G7" s="101"/>
      <c r="H7" s="101"/>
    </row>
    <row r="8" spans="1:8" ht="17.25" thickTop="1" thickBot="1" x14ac:dyDescent="0.3">
      <c r="A8" s="215" t="s">
        <v>117</v>
      </c>
      <c r="B8" s="216"/>
      <c r="C8" s="217"/>
      <c r="D8" s="218"/>
      <c r="E8" s="102"/>
      <c r="F8" s="103" t="s">
        <v>118</v>
      </c>
      <c r="G8" s="219"/>
      <c r="H8" s="220"/>
    </row>
    <row r="9" spans="1:8" ht="15.75" x14ac:dyDescent="0.25">
      <c r="A9" s="104"/>
      <c r="B9" s="105"/>
      <c r="C9" s="106"/>
      <c r="D9" s="106"/>
      <c r="E9" s="102"/>
      <c r="F9" s="103"/>
      <c r="G9" s="107"/>
      <c r="H9" s="108"/>
    </row>
    <row r="10" spans="1:8" s="6" customFormat="1" ht="24" x14ac:dyDescent="0.2">
      <c r="A10" s="109" t="s">
        <v>119</v>
      </c>
      <c r="B10" s="110" t="s">
        <v>120</v>
      </c>
      <c r="C10" s="110" t="s">
        <v>4</v>
      </c>
      <c r="D10" s="110" t="s">
        <v>121</v>
      </c>
      <c r="E10" s="110" t="s">
        <v>3</v>
      </c>
      <c r="F10" s="111" t="s">
        <v>122</v>
      </c>
      <c r="G10" s="111" t="s">
        <v>123</v>
      </c>
      <c r="H10" s="111" t="s">
        <v>124</v>
      </c>
    </row>
    <row r="11" spans="1:8" s="6" customFormat="1" ht="12" x14ac:dyDescent="0.2">
      <c r="A11" s="112"/>
      <c r="B11" s="112"/>
      <c r="C11" s="113" t="s">
        <v>12</v>
      </c>
      <c r="D11" s="114" t="s">
        <v>160</v>
      </c>
      <c r="E11" s="115" t="s">
        <v>161</v>
      </c>
      <c r="F11" s="116">
        <v>30</v>
      </c>
      <c r="G11" s="117">
        <f>(A11*F11)</f>
        <v>0</v>
      </c>
      <c r="H11" s="117">
        <f>(B11*F11)</f>
        <v>0</v>
      </c>
    </row>
    <row r="12" spans="1:8" s="6" customFormat="1" ht="12" x14ac:dyDescent="0.2">
      <c r="A12" s="118"/>
      <c r="B12" s="118"/>
      <c r="C12" s="113" t="s">
        <v>12</v>
      </c>
      <c r="D12" s="113" t="s">
        <v>162</v>
      </c>
      <c r="E12" s="115" t="s">
        <v>163</v>
      </c>
      <c r="F12" s="119">
        <v>80.7</v>
      </c>
      <c r="G12" s="120">
        <f t="shared" ref="G12:G13" si="0">(A12*F12)</f>
        <v>0</v>
      </c>
      <c r="H12" s="120">
        <f t="shared" ref="H12:H13" si="1">(B12*F12)</f>
        <v>0</v>
      </c>
    </row>
    <row r="13" spans="1:8" s="6" customFormat="1" ht="12" x14ac:dyDescent="0.2">
      <c r="A13" s="118"/>
      <c r="B13" s="118"/>
      <c r="C13" s="113" t="s">
        <v>12</v>
      </c>
      <c r="D13" s="113" t="s">
        <v>164</v>
      </c>
      <c r="E13" s="115" t="s">
        <v>165</v>
      </c>
      <c r="F13" s="119">
        <v>88.5</v>
      </c>
      <c r="G13" s="120">
        <f t="shared" si="0"/>
        <v>0</v>
      </c>
      <c r="H13" s="120">
        <f t="shared" si="1"/>
        <v>0</v>
      </c>
    </row>
    <row r="14" spans="1:8" x14ac:dyDescent="0.25">
      <c r="A14" s="101"/>
      <c r="B14" s="101"/>
      <c r="C14" s="101"/>
      <c r="D14" s="101"/>
      <c r="E14" s="101"/>
      <c r="F14" s="101"/>
      <c r="G14" s="101"/>
      <c r="H14" s="101"/>
    </row>
    <row r="15" spans="1:8" ht="15.75" thickBot="1" x14ac:dyDescent="0.3">
      <c r="A15" s="121"/>
      <c r="B15" s="121"/>
      <c r="C15" s="121"/>
      <c r="D15" s="121"/>
      <c r="E15" s="122"/>
      <c r="F15" s="123" t="s">
        <v>130</v>
      </c>
      <c r="G15" s="124">
        <f>SUM(G11:G14)</f>
        <v>0</v>
      </c>
      <c r="H15" s="124">
        <f>SUM(H11:H14)</f>
        <v>0</v>
      </c>
    </row>
    <row r="16" spans="1:8" ht="15.75" thickBot="1" x14ac:dyDescent="0.3">
      <c r="A16" s="215" t="s">
        <v>131</v>
      </c>
      <c r="B16" s="221"/>
      <c r="C16" s="221"/>
      <c r="D16" s="221"/>
      <c r="E16" s="125"/>
      <c r="F16" s="126" t="s">
        <v>132</v>
      </c>
      <c r="G16" s="124">
        <f>G15*0.08</f>
        <v>0</v>
      </c>
      <c r="H16" s="124">
        <f>H15*0.08</f>
        <v>0</v>
      </c>
    </row>
    <row r="17" spans="1:8" ht="15.75" thickBot="1" x14ac:dyDescent="0.3">
      <c r="A17" s="121"/>
      <c r="B17" s="121"/>
      <c r="C17" s="121"/>
      <c r="D17" s="121"/>
      <c r="E17" s="121"/>
      <c r="F17" s="127" t="s">
        <v>97</v>
      </c>
      <c r="G17" s="128">
        <f>SUM(G15:G16)</f>
        <v>0</v>
      </c>
      <c r="H17" s="128">
        <f>SUM(H15:H16)</f>
        <v>0</v>
      </c>
    </row>
    <row r="18" spans="1:8" ht="15.75" thickTop="1" x14ac:dyDescent="0.25">
      <c r="E18" s="222" t="s">
        <v>166</v>
      </c>
    </row>
    <row r="19" spans="1:8" ht="15.75" thickBot="1" x14ac:dyDescent="0.3">
      <c r="E19" s="223"/>
    </row>
    <row r="20" spans="1:8" ht="15.75" x14ac:dyDescent="0.25">
      <c r="A20" s="129" t="s">
        <v>167</v>
      </c>
    </row>
    <row r="21" spans="1:8" x14ac:dyDescent="0.25">
      <c r="A21" t="s">
        <v>168</v>
      </c>
    </row>
    <row r="22" spans="1:8" ht="24.75" x14ac:dyDescent="0.25">
      <c r="A22" s="13" t="s">
        <v>119</v>
      </c>
      <c r="B22" s="14" t="s">
        <v>120</v>
      </c>
      <c r="C22" s="15" t="s">
        <v>4</v>
      </c>
      <c r="D22" s="15" t="s">
        <v>121</v>
      </c>
      <c r="E22" s="15" t="s">
        <v>3</v>
      </c>
      <c r="F22" s="16" t="s">
        <v>122</v>
      </c>
      <c r="G22" s="17" t="s">
        <v>123</v>
      </c>
      <c r="H22" s="18" t="s">
        <v>124</v>
      </c>
    </row>
    <row r="23" spans="1:8" x14ac:dyDescent="0.25">
      <c r="A23" s="34"/>
      <c r="B23" s="35"/>
      <c r="C23" s="28" t="s">
        <v>12</v>
      </c>
      <c r="D23" s="63" t="s">
        <v>160</v>
      </c>
      <c r="E23" s="62" t="s">
        <v>161</v>
      </c>
      <c r="F23" s="37">
        <v>13.5</v>
      </c>
      <c r="G23" s="38">
        <f>(A23*F23)</f>
        <v>0</v>
      </c>
      <c r="H23" s="39">
        <f>(B23*F23)</f>
        <v>0</v>
      </c>
    </row>
    <row r="24" spans="1:8" x14ac:dyDescent="0.25">
      <c r="A24" s="40"/>
      <c r="B24" s="41"/>
      <c r="C24" s="28" t="s">
        <v>12</v>
      </c>
      <c r="D24" s="28" t="s">
        <v>162</v>
      </c>
      <c r="E24" s="62" t="s">
        <v>163</v>
      </c>
      <c r="F24" s="42">
        <v>29.4</v>
      </c>
      <c r="G24" s="32">
        <f t="shared" ref="G24:G28" si="2">(A24*F24)</f>
        <v>0</v>
      </c>
      <c r="H24" s="33">
        <f t="shared" ref="H24:H28" si="3">(B24*F24)</f>
        <v>0</v>
      </c>
    </row>
    <row r="25" spans="1:8" x14ac:dyDescent="0.25">
      <c r="A25" s="40"/>
      <c r="B25" s="41"/>
      <c r="C25" s="28" t="s">
        <v>12</v>
      </c>
      <c r="D25" s="28" t="s">
        <v>164</v>
      </c>
      <c r="E25" s="62" t="s">
        <v>165</v>
      </c>
      <c r="F25" s="42">
        <v>42.6</v>
      </c>
      <c r="G25" s="32">
        <f t="shared" si="2"/>
        <v>0</v>
      </c>
      <c r="H25" s="33">
        <f t="shared" si="3"/>
        <v>0</v>
      </c>
    </row>
    <row r="26" spans="1:8" x14ac:dyDescent="0.25">
      <c r="A26" s="40"/>
      <c r="B26" s="41"/>
      <c r="C26" s="28" t="s">
        <v>12</v>
      </c>
      <c r="D26" s="28"/>
      <c r="E26" s="62" t="s">
        <v>169</v>
      </c>
      <c r="F26" s="42">
        <v>36.75</v>
      </c>
      <c r="G26" s="32">
        <f t="shared" si="2"/>
        <v>0</v>
      </c>
      <c r="H26" s="33">
        <f t="shared" si="3"/>
        <v>0</v>
      </c>
    </row>
    <row r="27" spans="1:8" x14ac:dyDescent="0.25">
      <c r="A27" s="40"/>
      <c r="B27" s="41"/>
      <c r="C27" s="28" t="s">
        <v>12</v>
      </c>
      <c r="D27" s="28"/>
      <c r="E27" s="62" t="s">
        <v>170</v>
      </c>
      <c r="F27" s="42">
        <v>52.85</v>
      </c>
      <c r="G27" s="32">
        <f t="shared" si="2"/>
        <v>0</v>
      </c>
      <c r="H27" s="33">
        <f t="shared" si="3"/>
        <v>0</v>
      </c>
    </row>
    <row r="28" spans="1:8" x14ac:dyDescent="0.25">
      <c r="A28" s="40"/>
      <c r="B28" s="41"/>
      <c r="C28" s="28" t="s">
        <v>12</v>
      </c>
      <c r="D28" s="28"/>
      <c r="E28" s="62"/>
      <c r="F28" s="42"/>
      <c r="G28" s="32">
        <f t="shared" si="2"/>
        <v>0</v>
      </c>
      <c r="H28" s="33">
        <f t="shared" si="3"/>
        <v>0</v>
      </c>
    </row>
    <row r="29" spans="1:8" x14ac:dyDescent="0.25">
      <c r="A29" s="6"/>
      <c r="B29" s="6"/>
      <c r="C29" s="36"/>
      <c r="D29" s="36"/>
      <c r="E29" s="130"/>
      <c r="F29" s="131"/>
      <c r="G29" s="132"/>
      <c r="H29" s="132"/>
    </row>
    <row r="31" spans="1:8" ht="15.75" thickBot="1" x14ac:dyDescent="0.3">
      <c r="A31" s="36"/>
      <c r="B31" s="36"/>
      <c r="C31" s="36"/>
      <c r="D31" s="36"/>
      <c r="E31" s="6"/>
      <c r="F31" s="45" t="s">
        <v>130</v>
      </c>
      <c r="G31" s="46">
        <f>SUM(G23:G30)</f>
        <v>0</v>
      </c>
      <c r="H31" s="49">
        <f>SUM(H23:H30)</f>
        <v>0</v>
      </c>
    </row>
    <row r="32" spans="1:8" ht="15.75" thickBot="1" x14ac:dyDescent="0.3">
      <c r="A32" s="210" t="s">
        <v>131</v>
      </c>
      <c r="B32" s="211"/>
      <c r="C32" s="211"/>
      <c r="D32" s="211"/>
      <c r="E32" s="47"/>
      <c r="F32" s="48" t="s">
        <v>132</v>
      </c>
      <c r="G32" s="46">
        <f>G31*0.08</f>
        <v>0</v>
      </c>
      <c r="H32" s="49">
        <f>H31*0.08</f>
        <v>0</v>
      </c>
    </row>
    <row r="33" spans="1:8" ht="15.75" thickBot="1" x14ac:dyDescent="0.3">
      <c r="A33" s="36"/>
      <c r="B33" s="36"/>
      <c r="C33" s="36"/>
      <c r="D33" s="36"/>
      <c r="E33" s="36"/>
      <c r="F33" s="50" t="s">
        <v>97</v>
      </c>
      <c r="G33" s="51">
        <f>SUM(G31:G32)</f>
        <v>0</v>
      </c>
      <c r="H33" s="52">
        <f>SUM(H31:H32)</f>
        <v>0</v>
      </c>
    </row>
    <row r="34" spans="1:8" ht="15.75" thickTop="1" x14ac:dyDescent="0.25"/>
    <row r="37" spans="1:8" x14ac:dyDescent="0.25">
      <c r="A37" s="61" t="s">
        <v>149</v>
      </c>
      <c r="B37" s="36"/>
      <c r="C37" s="59"/>
      <c r="D37" s="59"/>
      <c r="E37" s="6"/>
      <c r="F37" s="60"/>
      <c r="G37" s="53"/>
      <c r="H37" s="53"/>
    </row>
    <row r="38" spans="1:8" x14ac:dyDescent="0.25">
      <c r="A38" s="61" t="s">
        <v>150</v>
      </c>
      <c r="B38" s="36"/>
      <c r="C38" s="59"/>
      <c r="D38" s="59"/>
      <c r="E38" s="6"/>
      <c r="F38" s="60"/>
      <c r="G38" s="53"/>
      <c r="H38" s="53"/>
    </row>
    <row r="39" spans="1:8" x14ac:dyDescent="0.25">
      <c r="A39" s="58" t="s">
        <v>151</v>
      </c>
      <c r="B39" s="36"/>
      <c r="C39" s="59"/>
      <c r="D39" s="59"/>
      <c r="E39" s="6"/>
      <c r="F39" s="60"/>
      <c r="G39" s="53"/>
      <c r="H39" s="53"/>
    </row>
    <row r="40" spans="1:8" x14ac:dyDescent="0.25">
      <c r="A40" s="58" t="s">
        <v>152</v>
      </c>
      <c r="B40" s="36"/>
      <c r="C40" s="59"/>
      <c r="D40" s="59"/>
      <c r="E40" s="58" t="s">
        <v>153</v>
      </c>
      <c r="F40" s="53"/>
      <c r="G40" s="53"/>
      <c r="H40" s="53"/>
    </row>
  </sheetData>
  <protectedRanges>
    <protectedRange algorithmName="SHA-512" hashValue="SPZW7pp8psBTiZoli0z8GLHr/s9VewlhECllNXnRXWBnqZwJeZddSBVeNBzIVS/S+Pk9gw/xwTSiQE9A3xo+Bg==" saltValue="YnuBgEByBht1AeaUVU/CGg==" spinCount="100000" sqref="G11:G13 G23:G29" name="BRAND"/>
  </protectedRanges>
  <mergeCells count="6">
    <mergeCell ref="A8:B8"/>
    <mergeCell ref="C8:D8"/>
    <mergeCell ref="G8:H8"/>
    <mergeCell ref="A16:D16"/>
    <mergeCell ref="A32:D32"/>
    <mergeCell ref="E18:E1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CUSTODIAL IFB 2122-04.OrderFORM</vt:lpstr>
      <vt:lpstr>CUSTODIAL IFB 2122.Sm-Lg Equip</vt:lpstr>
      <vt:lpstr>Ceiling+CopyPaper.In-House Whse</vt:lpstr>
      <vt:lpstr>Light Bulbs - ELITE Lighting</vt:lpstr>
      <vt:lpstr>'CUSTODIAL IFB 2122-04.OrderFORM'!Print_Area</vt:lpstr>
      <vt:lpstr>'Ceiling+CopyPaper.In-House Whse'!Print_Titles</vt:lpstr>
      <vt:lpstr>'CUSTODIAL IFB 2122.Sm-Lg Equip'!Print_Titles</vt:lpstr>
      <vt:lpstr>'CUSTODIAL IFB 2122-04.OrderFORM'!Print_Titles</vt:lpstr>
    </vt:vector>
  </TitlesOfParts>
  <Manager/>
  <Company>Marion County School District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 Blake</dc:creator>
  <cp:keywords/>
  <dc:description/>
  <cp:lastModifiedBy>Jason Jordan</cp:lastModifiedBy>
  <cp:revision/>
  <cp:lastPrinted>2025-08-18T15:45:34Z</cp:lastPrinted>
  <dcterms:created xsi:type="dcterms:W3CDTF">2020-06-29T15:07:17Z</dcterms:created>
  <dcterms:modified xsi:type="dcterms:W3CDTF">2025-08-18T15:48:34Z</dcterms:modified>
  <cp:category/>
  <cp:contentStatus/>
</cp:coreProperties>
</file>