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ix\Desktop\Strong Readers Website Information\"/>
    </mc:Choice>
  </mc:AlternateContent>
  <xr:revisionPtr revIDLastSave="0" documentId="13_ncr:1_{AA568C6F-D629-4452-B882-996AF7E27DC0}" xr6:coauthVersionLast="47" xr6:coauthVersionMax="47" xr10:uidLastSave="{00000000-0000-0000-0000-000000000000}"/>
  <bookViews>
    <workbookView xWindow="-120" yWindow="-120" windowWidth="38640" windowHeight="21120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<sst xmlns="http://schemas.openxmlformats.org/spreadsheetml/2006/main" count="64" uniqueCount="36">
  <si>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</si>
  <si>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</si>
  <si>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</si>
  <si>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</si>
  <si>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</si>
  <si>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</si>
  <si>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</si>
  <si>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</si>
  <si>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</si>
  <si>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</si>
  <si>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</si>
  <si>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</si>
  <si>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</si>
  <si>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</si>
  <si>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</si>
  <si>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</si>
  <si>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</si>
  <si>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</si>
  <si>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</si>
  <si>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</si>
  <si>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</si>
  <si>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</si>
  <si>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</si>
  <si>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</si>
  <si>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</si>
  <si>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</si>
  <si>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</si>
  <si>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</si>
  <si>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</si>
  <si>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</si>
  <si>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</si>
  <si>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</si>
  <si>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School Data</t>
  </si>
  <si>
    <t>Strong Readers Required Website Information - Highland Park Elementary - Stillwater, OK</t>
  </si>
  <si>
    <t>90 minutes</t>
  </si>
  <si>
    <t>https://policy.stillwaterschools.com/view_policy.html?policy=policies/ekba.pdf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</si>
</sst>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6"/>
    <tableColumn id="2" xr3:uid="{AD48ED82-A4BD-1B4D-AC7F-7305A865B9D0}" name="Included Expenses" totalsRowLabel="Total" dataDxfId="25" totalsRowDxfId="24"/>
    <tableColumn id="3" xr3:uid="{7D5EC10B-4D3F-CF44-B1EE-A21AF2813C53}" name="Amount" totalsRowFunction="sum" dataDxfId="23" totalsRowDxfId="22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1" dataDxfId="19" headerRowBorderDxfId="20" tableBorderDxfId="18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7"/>
    <tableColumn id="2" xr3:uid="{384B043F-1311-E843-95F8-DB8392902BCD}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5" dataDxfId="14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3"/>
    <tableColumn id="2" xr3:uid="{2590E6B7-88AC-984C-9368-BCD8FD01B5D8}" name="Kindergarten" dataDxfId="12"/>
    <tableColumn id="3" xr3:uid="{F8AA09FD-065F-0C4A-B96A-E5B78DEAD1AF}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0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9"/>
    <tableColumn id="2" xr3:uid="{5E801981-2313-3048-B0C9-17FF7ECF27FD}" name="First Grade" dataDxfId="8"/>
    <tableColumn id="3" xr3:uid="{98DD5B23-22D9-B748-B9C3-AB7B15AC02DC}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6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5"/>
    <tableColumn id="2" xr3:uid="{5C246802-775D-0849-9A6B-D05A63DA7BCC}" name="Second Grade" dataDxfId="4"/>
    <tableColumn id="3" xr3:uid="{69D57736-D69E-7F40-B039-F19CBDADAAAB}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hyperlink" Target="https://policy.stillwaterschools.com/view_policy.html?policy=policies/ekba.pdf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19" zoomScale="140" zoomScaleNormal="14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33</v>
      </c>
      <c r="B1" s="68" t="e" vm="1">
        <v>#VALUE!</v>
      </c>
      <c r="C1" s="69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6" t="s">
        <v>0</v>
      </c>
      <c r="C2" s="67" t="s">
        <v>8</v>
      </c>
      <c r="E2" s="6"/>
      <c r="H2" s="6"/>
    </row>
    <row r="3" spans="1:9" ht="15">
      <c r="A3" s="9" t="s">
        <v>12</v>
      </c>
      <c r="B3" s="36">
        <v>89</v>
      </c>
      <c r="C3" s="36" t="s">
        <v>29</v>
      </c>
      <c r="E3" s="6"/>
      <c r="H3" s="6"/>
    </row>
    <row r="4" spans="1:9" ht="15">
      <c r="A4" s="10" t="s">
        <v>13</v>
      </c>
      <c r="B4" s="36">
        <v>6</v>
      </c>
      <c r="C4" s="36" t="s">
        <v>29</v>
      </c>
      <c r="E4" s="6"/>
      <c r="H4" s="6"/>
    </row>
    <row r="5" spans="1:9" ht="15">
      <c r="A5" s="10" t="s">
        <v>4</v>
      </c>
      <c r="B5" s="36">
        <v>38</v>
      </c>
      <c r="C5" s="37">
        <f>IF(OR(B3="", Table14[[#This Row],[Kindergarten]]=""), "Auto-calculated", IF(AND(B3&gt;10, Table14[[#This Row],[Kindergarten]]&lt;10), "Not Available", IFERROR(Table14[[#This Row],[Kindergarten]]/B3, "N/A")))</f>
        <v>0.42696629213483145</v>
      </c>
      <c r="E5" s="6"/>
      <c r="H5" s="6"/>
    </row>
    <row r="6" spans="1:9" ht="15">
      <c r="A6" s="10" t="s">
        <v>5</v>
      </c>
      <c r="B6" s="36">
        <v>47</v>
      </c>
      <c r="C6" s="37">
        <f>IF(OR(B3="", Table14[[#This Row],[Kindergarten]]=""), "Auto-calculated", IF(AND(B3&gt;10, Table14[[#This Row],[Kindergarten]]&lt;10), "Not Available", IFERROR(Table14[[#This Row],[Kindergarten]]/B3, "N/A")))</f>
        <v>0.5280898876404494</v>
      </c>
      <c r="E6" s="6"/>
      <c r="H6" s="6"/>
    </row>
    <row r="7" spans="1:9" ht="15">
      <c r="A7" s="10" t="s">
        <v>6</v>
      </c>
      <c r="B7" s="36">
        <v>19</v>
      </c>
      <c r="C7" s="37">
        <f>IF(OR(B3="", Table14[[#This Row],[Kindergarten]]=""), "Auto-calculated", IF(AND(B3&gt;10, Table14[[#This Row],[Kindergarten]]&lt;10), "Not Available", IFERROR(Table14[[#This Row],[Kindergarten]]/B3, "N/A")))</f>
        <v>0.21348314606741572</v>
      </c>
      <c r="E7" s="6"/>
      <c r="H7" s="6"/>
    </row>
    <row r="8" spans="1:9" ht="15">
      <c r="A8" s="11" t="s">
        <v>7</v>
      </c>
      <c r="B8" s="36">
        <v>0</v>
      </c>
      <c r="C8" s="37" t="str">
        <f>IF(OR(B4="", Table14[[#This Row],[Kindergarten]]=""), "Auto-calculated", IF(AND(B4&gt;10, Table14[[#This Row],[Kindergarten]]&lt;10), "Not Available",  IFERROR(IF(Table14[[#This Row],[Kindergarten]]/B4=0, "Not Available", Table14[[#This Row],[Kindergarten]]/B4), "N/A")))</f>
        <v>Not Available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70</v>
      </c>
      <c r="C11" s="46" t="s">
        <v>29</v>
      </c>
    </row>
    <row r="12" spans="1:9" ht="15.75">
      <c r="A12" s="47" t="s">
        <v>13</v>
      </c>
      <c r="B12" s="38">
        <v>9</v>
      </c>
      <c r="C12" s="48" t="s">
        <v>29</v>
      </c>
    </row>
    <row r="13" spans="1:9" ht="15.75">
      <c r="A13" s="47" t="s">
        <v>4</v>
      </c>
      <c r="B13" s="38">
        <v>15</v>
      </c>
      <c r="C13" s="49">
        <f>IF(OR(B11="", Table7[[#This Row],[First Grade]]=""), "Auto-calculated", IF(AND(B11&gt;10, Table7[[#This Row],[First Grade]]&lt;10), "Not Available", IFERROR(Table7[[#This Row],[First Grade]]/B11, "N/A")))</f>
        <v>0.21428571428571427</v>
      </c>
    </row>
    <row r="14" spans="1:9" ht="15.75">
      <c r="A14" s="47" t="s">
        <v>5</v>
      </c>
      <c r="B14" s="38">
        <v>35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0.5</v>
      </c>
    </row>
    <row r="15" spans="1:9" ht="15.75">
      <c r="A15" s="47" t="s">
        <v>6</v>
      </c>
      <c r="B15" s="38">
        <v>23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0.32857142857142857</v>
      </c>
    </row>
    <row r="16" spans="1:9" ht="16.5" thickBot="1">
      <c r="A16" s="51" t="s">
        <v>7</v>
      </c>
      <c r="B16" s="52">
        <v>0</v>
      </c>
      <c r="C16" s="53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76</v>
      </c>
      <c r="C19" s="46" t="s">
        <v>29</v>
      </c>
    </row>
    <row r="20" spans="1:8" ht="15.75">
      <c r="A20" s="47" t="s">
        <v>13</v>
      </c>
      <c r="B20" s="38">
        <v>21</v>
      </c>
      <c r="C20" s="48" t="s">
        <v>29</v>
      </c>
    </row>
    <row r="21" spans="1:8" ht="15.75">
      <c r="A21" s="47" t="s">
        <v>4</v>
      </c>
      <c r="B21" s="38">
        <v>17</v>
      </c>
      <c r="C21" s="49">
        <f>IF(OR($B$19="", Table710[[#This Row],[Second Grade]]=""), "Auto-calculated", IF(AND($B$19&gt;10, Table710[[#This Row],[Second Grade]]&lt;10), "Not Available", IFERROR(Table710[[#This Row],[Second Grade]]/$B$19, "N/A")))</f>
        <v>0.22368421052631579</v>
      </c>
    </row>
    <row r="22" spans="1:8" ht="15.75">
      <c r="A22" s="47" t="s">
        <v>5</v>
      </c>
      <c r="B22" s="38">
        <v>33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0.43421052631578949</v>
      </c>
    </row>
    <row r="23" spans="1:8" ht="16.5" thickBot="1">
      <c r="A23" s="47" t="s">
        <v>6</v>
      </c>
      <c r="B23" s="38">
        <v>36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0.47368421052631576</v>
      </c>
    </row>
    <row r="24" spans="1:8" s="8" customFormat="1" ht="16.5" thickBot="1">
      <c r="A24" s="51" t="s">
        <v>7</v>
      </c>
      <c r="B24" s="52">
        <v>2</v>
      </c>
      <c r="C24" s="55" t="str">
        <f>IF(OR($B$20="", Table710[[#This Row],[Second Grade]]=""), "Auto-calculated", IF(AND($B$20&gt;10, Table710[[#This Row],[Second Grade]]&lt;10), "Not Available", IFERROR(Table710[[#This Row],[Second Grade]]/$B$20, "N/A")))</f>
        <v>Not Available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77</v>
      </c>
      <c r="C27" s="46" t="s">
        <v>29</v>
      </c>
      <c r="E27" s="6"/>
      <c r="H27" s="6"/>
    </row>
    <row r="28" spans="1:8" ht="15">
      <c r="A28" s="59" t="s">
        <v>13</v>
      </c>
      <c r="B28" s="36">
        <v>20</v>
      </c>
      <c r="C28" s="48" t="s">
        <v>29</v>
      </c>
      <c r="E28" s="6"/>
      <c r="H28" s="6"/>
    </row>
    <row r="29" spans="1:8" ht="15">
      <c r="A29" s="59" t="s">
        <v>4</v>
      </c>
      <c r="B29" s="36">
        <v>15</v>
      </c>
      <c r="C29" s="49">
        <f>IF(OR($B$27="", Table1[[#This Row],[Third Grade]]=""), "Auto-calculated", IF(AND($B$27&gt;10, Table1[[#This Row],[Third Grade]]&lt;10), "Not Available", IFERROR(Table1[[#This Row],[Third Grade]]/$B$27, "N/A")))</f>
        <v>0.19480519480519481</v>
      </c>
      <c r="E29" s="6"/>
      <c r="H29" s="6"/>
    </row>
    <row r="30" spans="1:8" ht="15">
      <c r="A30" s="59" t="s">
        <v>5</v>
      </c>
      <c r="B30" s="36">
        <v>36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0.46753246753246752</v>
      </c>
      <c r="E30" s="6"/>
      <c r="H30" s="6"/>
    </row>
    <row r="31" spans="1:8" ht="18" customHeight="1">
      <c r="A31" s="59" t="s">
        <v>6</v>
      </c>
      <c r="B31" s="36">
        <v>35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0.45454545454545453</v>
      </c>
      <c r="E31" s="6"/>
      <c r="H31" s="6"/>
    </row>
    <row r="32" spans="1:8" ht="15.75" thickBot="1">
      <c r="A32" s="60" t="s">
        <v>7</v>
      </c>
      <c r="B32" s="62">
        <v>2</v>
      </c>
      <c r="C32" s="55" t="str">
        <f>IF(OR($B$28="", Table1[[#This Row],[Third Grade]]=""), "Auto-calculated", IF(AND($B$28&gt;10, Table1[[#This Row],[Third Grade]]&lt;10), "Not Available", IFERROR(Table1[[#This Row],[Third Grade]]/$B$28, "N/A")))</f>
        <v>Not Available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32</v>
      </c>
      <c r="B34" s="15" t="s">
        <v>14</v>
      </c>
      <c r="C34" s="65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63">
        <v>20</v>
      </c>
      <c r="C35" s="65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4" t="s">
        <v>34</v>
      </c>
      <c r="C36" s="65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73" t="s">
        <v>35</v>
      </c>
      <c r="C37" s="65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68741.350000000006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7373.17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2"/>
      <c r="B44" s="70" t="s">
        <v>28</v>
      </c>
      <c r="C44" s="71">
        <f>SUBTOTAL(109,Table56[Amount])</f>
        <v>76114.52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2" priority="7">
      <formula>B4&lt;10</formula>
    </cfRule>
  </conditionalFormatting>
  <conditionalFormatting sqref="B11:B17">
    <cfRule type="expression" dxfId="1" priority="3">
      <formula>B11&lt;10</formula>
    </cfRule>
  </conditionalFormatting>
  <conditionalFormatting sqref="B19:B24">
    <cfRule type="expression" dxfId="0" priority="1">
      <formula>B19&lt;10</formula>
    </cfRule>
  </conditionalFormatting>
  <hyperlinks>
    <hyperlink ref="B37" r:id="rId1" xr:uid="{C26A7683-ABF0-45AC-9121-AD721BE02BC7}"/>
  </hyperlinks>
  <pageMargins left="0.7" right="0.7" top="0.75" bottom="0.75" header="0.3" footer="0.3"/>
  <pageSetup scale="43" orientation="landscape" horizontalDpi="0" verticalDpi="0"/>
  <ignoredErrors>
    <ignoredError sqref="C3:C4 C11:C12 C13:C16 C6:C8" calculatedColumn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Diane Fix</cp:lastModifiedBy>
  <cp:lastPrinted>2025-05-08T22:12:40Z</cp:lastPrinted>
  <dcterms:created xsi:type="dcterms:W3CDTF">2025-05-08T13:30:15Z</dcterms:created>
  <dcterms:modified xsi:type="dcterms:W3CDTF">2025-07-16T19:52:39Z</dcterms:modified>
  <cp:category/>
</cp:coreProperties>
</file>