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ix\Desktop\Strong Readers Website Information\"/>
    </mc:Choice>
  </mc:AlternateContent>
  <xr:revisionPtr revIDLastSave="0" documentId="13_ncr:1_{2CD63ABA-125D-4819-B271-4B6BD6C5C3E5}" xr6:coauthVersionLast="47" xr6:coauthVersionMax="47" xr10:uidLastSave="{00000000-0000-0000-0000-000000000000}"/>
  <bookViews>
    <workbookView xWindow="-120" yWindow="-120" windowWidth="38640" windowHeight="21120" xr2:uid="{89640D5B-6D4D-4E4E-A53E-1E458E82C495}"/>
  </bookViews>
  <sheets>
    <sheet name="Strong Readers Websit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8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<sst xmlns="http://schemas.openxmlformats.org/spreadsheetml/2006/main" count="64" uniqueCount="36">
  <si>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</si>
  <si>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</si>
  <si>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</si>
  <si>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</si>
  <si>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</si>
  <si>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</si>
  <si>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</si>
  <si>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</si>
  <si>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</si>
  <si>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</si>
  <si>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</si>
  <si>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</si>
  <si>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</si>
  <si>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</si>
  <si>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</si>
  <si>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</si>
  <si>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</si>
  <si>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</si>
  <si>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</si>
  <si>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</si>
  <si>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</si>
  <si>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</si>
  <si>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</si>
  <si>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</si>
  <si>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</si>
  <si>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</si>
  <si>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</si>
  <si>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</si>
  <si>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</si>
  <si>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</si>
  <si>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</si>
  <si>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</si>
  <si>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</si>
  <si>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</si>
  <si>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https://policy.stillwaterschools.com/view_policy.html?policy=policies/ekba.pdf</t>
  </si>
  <si>
    <t>90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</si>
</sst>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50" xfId="0" applyFont="1" applyFill="1" applyBorder="1" applyAlignment="1" applyProtection="1">
      <alignment vertical="top"/>
      <protection locked="0"/>
    </xf>
    <xf numFmtId="0" fontId="3" fillId="2" borderId="0" xfId="0" applyFont="1" applyFill="1" applyBorder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7" fillId="3" borderId="49" xfId="0" applyFont="1" applyFill="1" applyBorder="1" applyAlignment="1" applyProtection="1">
      <alignment horizontal="left" vertical="top"/>
      <protection locked="0"/>
    </xf>
    <xf numFmtId="0" fontId="15" fillId="3" borderId="50" xfId="3" applyFill="1" applyBorder="1" applyAlignment="1" applyProtection="1">
      <alignment vertical="top" wrapText="1"/>
      <protection locked="0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0"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8" dataDxfId="37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6"/>
    <tableColumn id="2" xr3:uid="{F644C89F-D4D7-4822-BF28-0B434FC4E586}" name="Third Grade" dataDxfId="35"/>
    <tableColumn id="3" xr3:uid="{1C87C0B6-469B-4EE6-A038-4AF9ED605B4D}" name="% of Third Grade Students" dataDxfId="34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3" dataDxfId="31" totalsRowDxfId="29" headerRowBorderDxfId="32" tableBorderDxfId="30" totalsRowBorderDxfId="28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7" totalsRowDxfId="26"/>
    <tableColumn id="2" xr3:uid="{AD48ED82-A4BD-1B4D-AC7F-7305A865B9D0}" name="Included Expenses" totalsRowLabel="Total" dataDxfId="25" totalsRowDxfId="24"/>
    <tableColumn id="3" xr3:uid="{7D5EC10B-4D3F-CF44-B1EE-A21AF2813C53}" name="Amount" totalsRowFunction="sum" dataDxfId="23" totalsRowDxfId="22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7" totalsRowShown="0" headerRowDxfId="21" dataDxfId="19" headerRowBorderDxfId="20" tableBorderDxfId="18">
  <autoFilter ref="A34:B37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17"/>
    <tableColumn id="2" xr3:uid="{384B043F-1311-E843-95F8-DB8392902BCD}" name="Description" dataDxfId="16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5" dataDxfId="14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3"/>
    <tableColumn id="2" xr3:uid="{2590E6B7-88AC-984C-9368-BCD8FD01B5D8}" name="Kindergarten" dataDxfId="12"/>
    <tableColumn id="3" xr3:uid="{F8AA09FD-065F-0C4A-B96A-E5B78DEAD1AF}" name="% of Kindergarten Students" dataDxfId="11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10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9"/>
    <tableColumn id="2" xr3:uid="{5E801981-2313-3048-B0C9-17FF7ECF27FD}" name="First Grade" dataDxfId="8"/>
    <tableColumn id="3" xr3:uid="{98DD5B23-22D9-B748-B9C3-AB7B15AC02DC}" name="% of First Grade Students" dataDxfId="7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6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5"/>
    <tableColumn id="2" xr3:uid="{5C246802-775D-0849-9A6B-D05A63DA7BCC}" name="Second Grade" dataDxfId="4"/>
    <tableColumn id="3" xr3:uid="{69D57736-D69E-7F40-B039-F19CBDADAAAB}" name="% of Second Grade Students" dataDxfId="3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y.stillwaterschools.com/view_policy.html?policy=policies/ekba.pdf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topLeftCell="A19" zoomScale="140" zoomScaleNormal="140" workbookViewId="0">
      <selection activeCell="B37" sqref="B3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32</v>
      </c>
      <c r="B1" s="68" t="e" vm="1">
        <v>#VALUE!</v>
      </c>
      <c r="C1" s="69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6" t="s">
        <v>0</v>
      </c>
      <c r="C2" s="67" t="s">
        <v>8</v>
      </c>
      <c r="E2" s="6"/>
      <c r="H2" s="6"/>
    </row>
    <row r="3" spans="1:9" ht="15">
      <c r="A3" s="9" t="s">
        <v>12</v>
      </c>
      <c r="B3" s="36">
        <v>79</v>
      </c>
      <c r="C3" s="36" t="s">
        <v>29</v>
      </c>
      <c r="E3" s="6"/>
      <c r="H3" s="6"/>
    </row>
    <row r="4" spans="1:9" ht="15">
      <c r="A4" s="10" t="s">
        <v>13</v>
      </c>
      <c r="B4" s="36">
        <v>7</v>
      </c>
      <c r="C4" s="36" t="s">
        <v>29</v>
      </c>
      <c r="E4" s="6"/>
      <c r="H4" s="6"/>
    </row>
    <row r="5" spans="1:9" ht="15">
      <c r="A5" s="10" t="s">
        <v>4</v>
      </c>
      <c r="B5" s="36">
        <v>32</v>
      </c>
      <c r="C5" s="37">
        <f>IF(OR(B3="", Table14[[#This Row],[Kindergarten]]=""), "Auto-calculated", IF(AND(B3&gt;10, Table14[[#This Row],[Kindergarten]]&lt;10), "Not Available", IFERROR(Table14[[#This Row],[Kindergarten]]/B3, "N/A")))</f>
        <v>0.4050632911392405</v>
      </c>
      <c r="E5" s="6"/>
      <c r="H5" s="6"/>
    </row>
    <row r="6" spans="1:9" ht="15">
      <c r="A6" s="10" t="s">
        <v>5</v>
      </c>
      <c r="B6" s="36">
        <v>65</v>
      </c>
      <c r="C6" s="37">
        <f>IF(OR(B3="", Table14[[#This Row],[Kindergarten]]=""), "Auto-calculated", IF(AND(B3&gt;10, Table14[[#This Row],[Kindergarten]]&lt;10), "Not Available", IFERROR(Table14[[#This Row],[Kindergarten]]/B3, "N/A")))</f>
        <v>0.82278481012658233</v>
      </c>
      <c r="E6" s="6"/>
      <c r="H6" s="6"/>
    </row>
    <row r="7" spans="1:9" ht="15">
      <c r="A7" s="10" t="s">
        <v>6</v>
      </c>
      <c r="B7" s="36">
        <v>33</v>
      </c>
      <c r="C7" s="37">
        <f>IF(OR(B3="", Table14[[#This Row],[Kindergarten]]=""), "Auto-calculated", IF(AND(B3&gt;10, Table14[[#This Row],[Kindergarten]]&lt;10), "Not Available", IFERROR(Table14[[#This Row],[Kindergarten]]/B3, "N/A")))</f>
        <v>0.41772151898734178</v>
      </c>
      <c r="E7" s="6"/>
      <c r="H7" s="6"/>
    </row>
    <row r="8" spans="1:9" ht="15">
      <c r="A8" s="11" t="s">
        <v>7</v>
      </c>
      <c r="B8" s="36">
        <v>2</v>
      </c>
      <c r="C8" s="37">
        <f>IF(OR(B4="", Table14[[#This Row],[Kindergarten]]=""), "Auto-calculated", IF(AND(B4&gt;10, Table14[[#This Row],[Kindergarten]]&lt;10), "Not Available", IFERROR(Table14[[#This Row],[Kindergarten]]/B4, "N/A")))</f>
        <v>0.2857142857142857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70</v>
      </c>
      <c r="C11" s="46" t="s">
        <v>29</v>
      </c>
    </row>
    <row r="12" spans="1:9" ht="15.75">
      <c r="A12" s="47" t="s">
        <v>13</v>
      </c>
      <c r="B12" s="38">
        <v>4</v>
      </c>
      <c r="C12" s="48" t="s">
        <v>29</v>
      </c>
    </row>
    <row r="13" spans="1:9" ht="15.75">
      <c r="A13" s="47" t="s">
        <v>4</v>
      </c>
      <c r="B13" s="38">
        <v>19</v>
      </c>
      <c r="C13" s="49">
        <f>IF(OR(B11="", Table7[[#This Row],[First Grade]]=""), "Auto-calculated", IF(AND(B11&gt;10, Table7[[#This Row],[First Grade]]&lt;10), "Not Available", IFERROR(Table7[[#This Row],[First Grade]]/B11, "N/A")))</f>
        <v>0.27142857142857141</v>
      </c>
    </row>
    <row r="14" spans="1:9" ht="15.75">
      <c r="A14" s="47" t="s">
        <v>5</v>
      </c>
      <c r="B14" s="38">
        <v>54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0.77142857142857146</v>
      </c>
    </row>
    <row r="15" spans="1:9" ht="15.75">
      <c r="A15" s="47" t="s">
        <v>6</v>
      </c>
      <c r="B15" s="38">
        <v>26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0.37142857142857144</v>
      </c>
    </row>
    <row r="16" spans="1:9" ht="16.5" thickBot="1">
      <c r="A16" s="51" t="s">
        <v>7</v>
      </c>
      <c r="B16" s="52">
        <v>0</v>
      </c>
      <c r="C16" s="53">
        <f>IF(OR($B$12="", Table7[[#This Row],[First Grade]]=""), "Auto-calculated", IF(AND($B$12&gt;10, Table7[[#This Row],[First Grade]]&lt;10), "Not Available", IFERROR(Table7[[#This Row],[First Grade]]/$B$12, "N/A")))</f>
        <v>0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70</v>
      </c>
      <c r="C19" s="46" t="s">
        <v>29</v>
      </c>
    </row>
    <row r="20" spans="1:8" ht="15.75">
      <c r="A20" s="47" t="s">
        <v>13</v>
      </c>
      <c r="B20" s="38">
        <v>17</v>
      </c>
      <c r="C20" s="48" t="s">
        <v>29</v>
      </c>
    </row>
    <row r="21" spans="1:8" ht="15.75">
      <c r="A21" s="47" t="s">
        <v>4</v>
      </c>
      <c r="B21" s="38">
        <v>20</v>
      </c>
      <c r="C21" s="49">
        <f>IF(OR($B$19="", Table710[[#This Row],[Second Grade]]=""), "Auto-calculated", IF(AND($B$19&gt;10, Table710[[#This Row],[Second Grade]]&lt;10), "Not Available", IFERROR(Table710[[#This Row],[Second Grade]]/$B$19, "N/A")))</f>
        <v>0.2857142857142857</v>
      </c>
    </row>
    <row r="22" spans="1:8" ht="15.75">
      <c r="A22" s="47" t="s">
        <v>5</v>
      </c>
      <c r="B22" s="38">
        <v>60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0.8571428571428571</v>
      </c>
    </row>
    <row r="23" spans="1:8" ht="16.5" thickBot="1">
      <c r="A23" s="47" t="s">
        <v>6</v>
      </c>
      <c r="B23" s="38">
        <v>23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0.32857142857142857</v>
      </c>
    </row>
    <row r="24" spans="1:8" s="8" customFormat="1" ht="16.5" thickBot="1">
      <c r="A24" s="51" t="s">
        <v>7</v>
      </c>
      <c r="B24" s="52">
        <v>0</v>
      </c>
      <c r="C24" s="55" t="str">
        <f>IF(OR($B$20="", Table710[[#This Row],[Second Grade]]=""), "Auto-calculated", IF(AND($B$20&gt;10, Table710[[#This Row],[Second Grade]]&lt;10), "Not Available", IFERROR(Table710[[#This Row],[Second Grade]]/$B$20, "N/A")))</f>
        <v>Not Available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92</v>
      </c>
      <c r="C27" s="46" t="s">
        <v>29</v>
      </c>
      <c r="E27" s="6"/>
      <c r="H27" s="6"/>
    </row>
    <row r="28" spans="1:8" ht="15">
      <c r="A28" s="59" t="s">
        <v>13</v>
      </c>
      <c r="B28" s="62">
        <v>18</v>
      </c>
      <c r="C28" s="48" t="s">
        <v>29</v>
      </c>
      <c r="E28" s="6"/>
      <c r="H28" s="6"/>
    </row>
    <row r="29" spans="1:8" ht="15">
      <c r="A29" s="59" t="s">
        <v>4</v>
      </c>
      <c r="B29" s="62">
        <v>15</v>
      </c>
      <c r="C29" s="49">
        <f>IF(OR($B$27="", Table1[[#This Row],[Third Grade]]=""), "Auto-calculated", IF(AND($B$27&gt;10, Table1[[#This Row],[Third Grade]]&lt;10), "Not Available", IFERROR(Table1[[#This Row],[Third Grade]]/$B$27, "N/A")))</f>
        <v>0.16304347826086957</v>
      </c>
      <c r="E29" s="6"/>
      <c r="H29" s="6"/>
    </row>
    <row r="30" spans="1:8" ht="15">
      <c r="A30" s="59" t="s">
        <v>5</v>
      </c>
      <c r="B30" s="62">
        <v>52</v>
      </c>
      <c r="C30" s="49">
        <f>IF(OR($B$27="", Table1[[#This Row],[Third Grade]]=""), "Auto-calculated", IF(AND($B$27&gt;10, Table1[[#This Row],[Third Grade]]&lt;10), "Not Available", IFERROR(Table1[[#This Row],[Third Grade]]/$B$27, "N/A")))</f>
        <v>0.56521739130434778</v>
      </c>
      <c r="E30" s="6"/>
      <c r="H30" s="6"/>
    </row>
    <row r="31" spans="1:8" ht="18" customHeight="1">
      <c r="A31" s="59" t="s">
        <v>6</v>
      </c>
      <c r="B31" s="62">
        <v>53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0.57608695652173914</v>
      </c>
      <c r="E31" s="6"/>
      <c r="H31" s="6"/>
    </row>
    <row r="32" spans="1:8" ht="15.75" thickBot="1">
      <c r="A32" s="60" t="s">
        <v>7</v>
      </c>
      <c r="B32" s="63">
        <v>3</v>
      </c>
      <c r="C32" s="55" t="str">
        <f>IF(OR($B$28="", Table1[[#This Row],[Third Grade]]=""), "Auto-calculated", IF(AND($B$28&gt;10, Table1[[#This Row],[Third Grade]]&lt;10), "Not Available", IFERROR(Table1[[#This Row],[Third Grade]]/$B$28, "N/A")))</f>
        <v>Not Available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33</v>
      </c>
      <c r="B34" s="15" t="s">
        <v>14</v>
      </c>
      <c r="C34" s="65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73">
        <v>21</v>
      </c>
      <c r="C35" s="65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4" t="s">
        <v>35</v>
      </c>
      <c r="C36" s="65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74" t="s">
        <v>34</v>
      </c>
      <c r="C37" s="65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68741.350000000006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7373.17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>
      <c r="A44" s="72"/>
      <c r="B44" s="70" t="s">
        <v>28</v>
      </c>
      <c r="C44" s="71">
        <f>SUBTOTAL(109,Table56[Amount])</f>
        <v>76114.52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4:B8 B27:B32">
    <cfRule type="expression" dxfId="2" priority="7">
      <formula>B4&lt;10</formula>
    </cfRule>
  </conditionalFormatting>
  <conditionalFormatting sqref="B11:B17">
    <cfRule type="expression" dxfId="1" priority="3">
      <formula>B11&lt;10</formula>
    </cfRule>
  </conditionalFormatting>
  <conditionalFormatting sqref="B19:B24">
    <cfRule type="expression" dxfId="0" priority="1">
      <formula>B19&lt;10</formula>
    </cfRule>
  </conditionalFormatting>
  <hyperlinks>
    <hyperlink ref="B37" r:id="rId1" xr:uid="{85DD2581-E285-43E8-B3AF-72A04D28D206}"/>
  </hyperlinks>
  <pageMargins left="0.7" right="0.7" top="0.75" bottom="0.75" header="0.3" footer="0.3"/>
  <pageSetup scale="42" orientation="landscape" horizontalDpi="0" verticalDpi="0" r:id="rId2"/>
  <ignoredErrors>
    <ignoredError sqref="C3:C4 C11:C12 C8 C13:C16 C6:C7" calculatedColumn="1"/>
  </ignoredErrors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Diane Fix</cp:lastModifiedBy>
  <cp:lastPrinted>2025-05-19T14:20:00Z</cp:lastPrinted>
  <dcterms:created xsi:type="dcterms:W3CDTF">2025-05-08T13:30:15Z</dcterms:created>
  <dcterms:modified xsi:type="dcterms:W3CDTF">2025-07-16T19:52:55Z</dcterms:modified>
  <cp:category/>
</cp:coreProperties>
</file>