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741112CE-16CF-4FA2-ACA8-8261CDD76BFE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<sst xmlns="http://schemas.openxmlformats.org/spreadsheetml/2006/main" count="64" uniqueCount="36">
  <si>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</si>
  <si>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</si>
  <si>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</si>
  <si>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</si>
  <si>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</si>
  <si>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</si>
  <si>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</si>
  <si>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</si>
  <si>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</si>
  <si>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</si>
  <si>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</si>
  <si>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</si>
  <si>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</si>
  <si>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</si>
  <si>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</si>
  <si>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</si>
  <si>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</si>
  <si>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</si>
  <si>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</si>
  <si>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</si>
  <si>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</si>
  <si>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</si>
  <si>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</si>
  <si>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</si>
  <si>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</si>
  <si>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</si>
  <si>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</si>
  <si>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</si>
  <si>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</si>
  <si>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</si>
  <si>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</si>
  <si>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</si>
  <si>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</si>
  <si>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</si>
  <si>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https://policy.stillwaterschools.com/view_policy.html?policy=policies/ekba.pdf</t>
  </si>
  <si>
    <t>90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</si>
</sst>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left" vertical="top"/>
      <protection locked="0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Function="sum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26" zoomScale="140" zoomScaleNormal="140" workbookViewId="0">
      <selection activeCell="C37" sqref="C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6" t="s">
        <v>0</v>
      </c>
      <c r="C2" s="67" t="s">
        <v>8</v>
      </c>
      <c r="E2" s="6"/>
      <c r="H2" s="6"/>
    </row>
    <row r="3" spans="1:9" ht="15">
      <c r="A3" s="9" t="s">
        <v>12</v>
      </c>
      <c r="B3" s="36">
        <v>74</v>
      </c>
      <c r="C3" s="36" t="s">
        <v>29</v>
      </c>
      <c r="E3" s="6"/>
      <c r="H3" s="6"/>
    </row>
    <row r="4" spans="1:9" ht="15">
      <c r="A4" s="10" t="s">
        <v>13</v>
      </c>
      <c r="B4" s="36">
        <v>2</v>
      </c>
      <c r="C4" s="36" t="s">
        <v>29</v>
      </c>
      <c r="E4" s="6"/>
      <c r="H4" s="6"/>
    </row>
    <row r="5" spans="1:9" ht="15">
      <c r="A5" s="10" t="s">
        <v>4</v>
      </c>
      <c r="B5" s="36">
        <v>27</v>
      </c>
      <c r="C5" s="37">
        <f>IF(OR(B3="", Table14[[#This Row],[Kindergarten]]=""), "Auto-calculated", IF(AND(B3&gt;10, Table14[[#This Row],[Kindergarten]]&lt;10), "Not Available", IFERROR(Table14[[#This Row],[Kindergarten]]/B3, "N/A")))</f>
        <v>0.36486486486486486</v>
      </c>
      <c r="E5" s="6"/>
      <c r="H5" s="6"/>
    </row>
    <row r="6" spans="1:9" ht="15">
      <c r="A6" s="10" t="s">
        <v>5</v>
      </c>
      <c r="B6" s="36">
        <v>22</v>
      </c>
      <c r="C6" s="37">
        <f>IF(OR(B3="", Table14[[#This Row],[Kindergarten]]=""), "Auto-calculated", IF(AND(B3&gt;10, Table14[[#This Row],[Kindergarten]]&lt;10), "Not Available", IFERROR(Table14[[#This Row],[Kindergarten]]/B3, "N/A")))</f>
        <v>0.29729729729729731</v>
      </c>
      <c r="E6" s="6"/>
      <c r="H6" s="6"/>
    </row>
    <row r="7" spans="1:9" ht="15">
      <c r="A7" s="10" t="s">
        <v>6</v>
      </c>
      <c r="B7" s="36">
        <v>41</v>
      </c>
      <c r="C7" s="37">
        <f>IF(OR(B3="", Table14[[#This Row],[Kindergarten]]=""), "Auto-calculated", IF(AND(B3&gt;10, Table14[[#This Row],[Kindergarten]]&lt;10), "Not Available", IFERROR(Table14[[#This Row],[Kindergarten]]/B3, "N/A")))</f>
        <v>0.55405405405405406</v>
      </c>
      <c r="E7" s="6"/>
      <c r="H7" s="6"/>
    </row>
    <row r="8" spans="1:9" ht="15">
      <c r="A8" s="11" t="s">
        <v>7</v>
      </c>
      <c r="B8" s="36">
        <v>0</v>
      </c>
      <c r="C8" s="37">
        <f>IF(OR(B4="", Table14[[#This Row],[Kindergarten]]=""), "Auto-calculated", IF(AND(B4&gt;10, Table14[[#This Row],[Kindergarten]]&lt;10), "Not Available", IFERROR(Table14[[#This Row],[Kindergarten]]/B4, "N/A")))</f>
        <v>0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88</v>
      </c>
      <c r="C11" s="46" t="s">
        <v>29</v>
      </c>
    </row>
    <row r="12" spans="1:9" ht="15.75">
      <c r="A12" s="47" t="s">
        <v>13</v>
      </c>
      <c r="B12" s="38">
        <v>4</v>
      </c>
      <c r="C12" s="48" t="s">
        <v>29</v>
      </c>
    </row>
    <row r="13" spans="1:9" ht="15.75">
      <c r="A13" s="47" t="s">
        <v>4</v>
      </c>
      <c r="B13" s="38">
        <v>14</v>
      </c>
      <c r="C13" s="49">
        <f>IF(OR(B11="", Table7[[#This Row],[First Grade]]=""), "Auto-calculated", IF(AND(B11&gt;10, Table7[[#This Row],[First Grade]]&lt;10), "Not Available", IFERROR(Table7[[#This Row],[First Grade]]/B11, "N/A")))</f>
        <v>0.15909090909090909</v>
      </c>
    </row>
    <row r="14" spans="1:9" ht="15.75">
      <c r="A14" s="47" t="s">
        <v>5</v>
      </c>
      <c r="B14" s="38">
        <v>22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0.25</v>
      </c>
    </row>
    <row r="15" spans="1:9" ht="15.75">
      <c r="A15" s="47" t="s">
        <v>6</v>
      </c>
      <c r="B15" s="38">
        <v>54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0.61363636363636365</v>
      </c>
    </row>
    <row r="16" spans="1:9" ht="16.5" thickBot="1">
      <c r="A16" s="51" t="s">
        <v>7</v>
      </c>
      <c r="B16" s="52">
        <v>1</v>
      </c>
      <c r="C16" s="53">
        <f>IF(OR($B$12="", Table7[[#This Row],[First Grade]]=""), "Auto-calculated", IF(AND($B$12&gt;10, Table7[[#This Row],[First Grade]]&lt;10), "Not Available", IFERROR(Table7[[#This Row],[First Grade]]/$B$12, "N/A")))</f>
        <v>0.25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94</v>
      </c>
      <c r="C19" s="46" t="s">
        <v>29</v>
      </c>
    </row>
    <row r="20" spans="1:8" ht="15.75">
      <c r="A20" s="47" t="s">
        <v>13</v>
      </c>
      <c r="B20" s="38">
        <v>2</v>
      </c>
      <c r="C20" s="48" t="s">
        <v>29</v>
      </c>
    </row>
    <row r="21" spans="1:8" ht="15.75">
      <c r="A21" s="47" t="s">
        <v>4</v>
      </c>
      <c r="B21" s="38">
        <v>14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0.14893617021276595</v>
      </c>
    </row>
    <row r="22" spans="1:8" ht="15.75">
      <c r="A22" s="47" t="s">
        <v>5</v>
      </c>
      <c r="B22" s="38">
        <v>18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0.19148936170212766</v>
      </c>
    </row>
    <row r="23" spans="1:8" ht="16.5" thickBot="1">
      <c r="A23" s="47" t="s">
        <v>6</v>
      </c>
      <c r="B23" s="38">
        <v>70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0.74468085106382975</v>
      </c>
    </row>
    <row r="24" spans="1:8" s="8" customFormat="1" ht="16.5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96</v>
      </c>
      <c r="C27" s="46" t="s">
        <v>29</v>
      </c>
      <c r="E27" s="6"/>
      <c r="H27" s="6"/>
    </row>
    <row r="28" spans="1:8" ht="15">
      <c r="A28" s="59" t="s">
        <v>13</v>
      </c>
      <c r="B28" s="62">
        <v>9</v>
      </c>
      <c r="C28" s="48" t="s">
        <v>29</v>
      </c>
      <c r="E28" s="6"/>
      <c r="H28" s="6"/>
    </row>
    <row r="29" spans="1:8" ht="15">
      <c r="A29" s="59" t="s">
        <v>4</v>
      </c>
      <c r="B29" s="62">
        <v>16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0.16666666666666666</v>
      </c>
      <c r="E29" s="6"/>
      <c r="H29" s="6"/>
    </row>
    <row r="30" spans="1:8" ht="15">
      <c r="A30" s="59" t="s">
        <v>5</v>
      </c>
      <c r="B30" s="62">
        <v>17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0.17708333333333334</v>
      </c>
      <c r="E30" s="6"/>
      <c r="H30" s="6"/>
    </row>
    <row r="31" spans="1:8" ht="18" customHeight="1">
      <c r="A31" s="59" t="s">
        <v>6</v>
      </c>
      <c r="B31" s="62">
        <v>76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0.79166666666666663</v>
      </c>
      <c r="E31" s="6"/>
      <c r="H31" s="6"/>
    </row>
    <row r="32" spans="1:8" ht="15.75" thickBot="1">
      <c r="A32" s="60" t="s">
        <v>7</v>
      </c>
      <c r="B32" s="63">
        <v>1</v>
      </c>
      <c r="C32" s="55">
        <f>IF(OR($B$28="", Table1[[#This Row],[Third Grade]]=""), "Auto-calculated", IF(AND($B$28&gt;10, Table1[[#This Row],[Third Grade]]&lt;10), "Not Available", IFERROR(Table1[[#This Row],[Third Grade]]/$B$28, "N/A")))</f>
        <v>0.1111111111111111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3">
        <v>20</v>
      </c>
      <c r="C35" s="6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35</v>
      </c>
      <c r="C36" s="6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4" t="s">
        <v>34</v>
      </c>
      <c r="C37" s="6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68741.350000000006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2"/>
      <c r="B44" s="70" t="s">
        <v>28</v>
      </c>
      <c r="C44" s="71">
        <f>SUBTOTAL(109,Table56[Amount])</f>
        <v>76114.52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0AF842EA-912C-4AEC-B3CA-C02D9FA14D7C}"/>
  </hyperlinks>
  <pageMargins left="0.7" right="0.7" top="0.75" bottom="0.75" header="0.3" footer="0.3"/>
  <pageSetup scale="42" orientation="landscape" horizontalDpi="0" verticalDpi="0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2025-05-19T14:20:00Z</cp:lastPrinted>
  <dcterms:created xsi:type="dcterms:W3CDTF">2025-05-08T13:30:15Z</dcterms:created>
  <dcterms:modified xsi:type="dcterms:W3CDTF">2025-07-16T19:52:12Z</dcterms:modified>
  <cp:category/>
</cp:coreProperties>
</file>