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ipesj\Google Drive\1_Business Services\My Documents\BOND 2020_Measure T\Financial Updates\2021-22\"/>
    </mc:Choice>
  </mc:AlternateContent>
  <bookViews>
    <workbookView xWindow="0" yWindow="0" windowWidth="38400" windowHeight="17700"/>
  </bookViews>
  <sheets>
    <sheet name="Sheet1" sheetId="1" r:id="rId1"/>
    <sheet name="Sheet2" sheetId="2" state="hidden" r:id="rId2"/>
  </sheets>
  <definedNames>
    <definedName name="_xlnm.Print_Area" localSheetId="0">Sheet1!$A$4:$L$28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J18" i="1"/>
  <c r="H17" i="1"/>
  <c r="J13" i="1"/>
  <c r="L13" i="1" s="1"/>
  <c r="J8" i="1"/>
  <c r="L8" i="1" s="1"/>
  <c r="J16" i="1" l="1"/>
  <c r="L16" i="1" s="1"/>
  <c r="L6" i="1" l="1"/>
  <c r="J7" i="1"/>
  <c r="L7" i="1" s="1"/>
  <c r="J9" i="1"/>
  <c r="L9" i="1" s="1"/>
  <c r="C32" i="1" s="1"/>
  <c r="J10" i="1"/>
  <c r="L10" i="1" s="1"/>
  <c r="J11" i="1"/>
  <c r="L11" i="1" s="1"/>
  <c r="J12" i="1"/>
  <c r="L12" i="1" s="1"/>
  <c r="J14" i="1"/>
  <c r="L14" i="1" s="1"/>
  <c r="J15" i="1"/>
  <c r="L15" i="1" s="1"/>
  <c r="J17" i="1"/>
  <c r="L17" i="1" s="1"/>
  <c r="J19" i="1"/>
  <c r="L19" i="1" s="1"/>
  <c r="J6" i="1"/>
  <c r="C31" i="1" l="1"/>
  <c r="F21" i="1"/>
  <c r="G21" i="1"/>
  <c r="H21" i="1"/>
  <c r="E21" i="1"/>
  <c r="J26" i="1" l="1"/>
  <c r="L26" i="1" s="1"/>
  <c r="L21" i="1" l="1"/>
  <c r="L23" i="1" s="1"/>
  <c r="J21" i="1"/>
  <c r="J23" i="1" s="1"/>
  <c r="H23" i="1" l="1"/>
  <c r="E23" i="1" l="1"/>
  <c r="E28" i="1" s="1"/>
  <c r="F23" i="1"/>
  <c r="G23" i="1"/>
  <c r="G28" i="1" l="1"/>
  <c r="H28" i="1"/>
  <c r="L28" i="1" l="1"/>
  <c r="L25" i="1"/>
  <c r="F28" i="1"/>
  <c r="J28" i="1" s="1"/>
</calcChain>
</file>

<file path=xl/sharedStrings.xml><?xml version="1.0" encoding="utf-8"?>
<sst xmlns="http://schemas.openxmlformats.org/spreadsheetml/2006/main" count="55" uniqueCount="38">
  <si>
    <t>Expenditures</t>
  </si>
  <si>
    <t>Total</t>
  </si>
  <si>
    <t>Total Bond</t>
  </si>
  <si>
    <t>Quarter 1</t>
  </si>
  <si>
    <t>Quarter 2</t>
  </si>
  <si>
    <t>Quarter 3</t>
  </si>
  <si>
    <t>Quarter 4</t>
  </si>
  <si>
    <t>TOTAL</t>
  </si>
  <si>
    <t>State Match:</t>
  </si>
  <si>
    <t>NET EXPENDITURES</t>
  </si>
  <si>
    <t xml:space="preserve">Total </t>
  </si>
  <si>
    <t>DON'S RENT ALL</t>
  </si>
  <si>
    <t>x</t>
  </si>
  <si>
    <t>2020-21</t>
  </si>
  <si>
    <t>Bond Fund 23 (Measure T)</t>
  </si>
  <si>
    <t>BRUNELLE &amp; CLARK CONSULTING</t>
  </si>
  <si>
    <t>EUREKA READY MIX</t>
  </si>
  <si>
    <t>SHN CONSULTING ENGINEERS</t>
  </si>
  <si>
    <t>UNITED RENTALS NORTHWEST INC.</t>
  </si>
  <si>
    <t>Measure T Storm Drain (7400)</t>
  </si>
  <si>
    <t>FF&amp;J Architects INC.</t>
  </si>
  <si>
    <t>360 Pipeline Inspections LLC</t>
  </si>
  <si>
    <t>Costing</t>
  </si>
  <si>
    <t>Categories</t>
  </si>
  <si>
    <t>Cost Categories</t>
  </si>
  <si>
    <t>Planning</t>
  </si>
  <si>
    <t>Construction</t>
  </si>
  <si>
    <t>Furniture and Equipment</t>
  </si>
  <si>
    <t>EHS Labor</t>
  </si>
  <si>
    <t>Mobley Construction</t>
  </si>
  <si>
    <t>Joesph Mixy--Asbestos Removal</t>
  </si>
  <si>
    <t>2021-22 Expenditures</t>
  </si>
  <si>
    <t>2021-22</t>
  </si>
  <si>
    <t>Pacific Gas and Electric</t>
  </si>
  <si>
    <t>California Department of Fish &amp; Wildlife</t>
  </si>
  <si>
    <t>JILL MCDONALD</t>
  </si>
  <si>
    <t>State Water Resources and Control Board</t>
  </si>
  <si>
    <t>New Activity from 07/01/2021 to 06/30/2022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</si>
</sst>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/>
    <xf numFmtId="0" fontId="3" fillId="0" borderId="0" xfId="0" applyFont="1" applyAlignment="1">
      <alignment horizontal="left" indent="1"/>
    </xf>
    <xf numFmtId="0" fontId="0" fillId="0" borderId="0" xfId="0" applyFont="1"/>
    <xf numFmtId="3" fontId="0" fillId="0" borderId="0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/>
    <xf numFmtId="0" fontId="3" fillId="0" borderId="0" xfId="0" applyFont="1"/>
    <xf numFmtId="3" fontId="0" fillId="0" borderId="1" xfId="0" applyNumberFormat="1" applyFont="1" applyFill="1" applyBorder="1"/>
    <xf numFmtId="3" fontId="1" fillId="0" borderId="0" xfId="0" applyNumberFormat="1" applyFont="1" applyFill="1" applyBorder="1"/>
    <xf numFmtId="0" fontId="4" fillId="0" borderId="0" xfId="0" applyFont="1"/>
    <xf numFmtId="3" fontId="0" fillId="0" borderId="0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Fill="1" applyBorder="1"/>
    <xf numFmtId="0" fontId="2" fillId="0" borderId="0" xfId="0" applyFont="1" applyAlignment="1">
      <alignment vertical="top"/>
    </xf>
    <xf numFmtId="0" fontId="1" fillId="0" borderId="0" xfId="0" applyFont="1" applyFill="1" applyBorder="1"/>
    <xf numFmtId="3" fontId="1" fillId="0" borderId="4" xfId="0" applyNumberFormat="1" applyFont="1" applyBorder="1"/>
    <xf numFmtId="3" fontId="0" fillId="0" borderId="0" xfId="0" applyNumberFormat="1"/>
    <xf numFmtId="0" fontId="0" fillId="0" borderId="0" xfId="0" applyBorder="1"/>
    <xf numFmtId="3" fontId="1" fillId="0" borderId="0" xfId="0" applyNumberFormat="1" applyFont="1" applyBorder="1" applyAlignment="1">
      <alignment horizontal="center"/>
    </xf>
    <xf numFmtId="37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3" fontId="1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/>
    <xf numFmtId="0" fontId="3" fillId="0" borderId="0" xfId="0" applyFont="1" applyAlignment="1">
      <alignment horizontal="left" indent="1"/>
    </xf>
    <xf numFmtId="3" fontId="0" fillId="0" borderId="0" xfId="0" applyNumberFormat="1" applyFont="1" applyFill="1"/>
    <xf numFmtId="3" fontId="0" fillId="0" borderId="0" xfId="0" applyNumberFormat="1" applyFont="1"/>
    <xf numFmtId="3" fontId="1" fillId="0" borderId="2" xfId="0" applyNumberFormat="1" applyFont="1" applyFill="1" applyBorder="1"/>
    <xf numFmtId="3" fontId="1" fillId="0" borderId="0" xfId="0" applyNumberFormat="1" applyFont="1" applyFill="1" applyBorder="1"/>
    <xf numFmtId="0" fontId="4" fillId="0" borderId="0" xfId="0" applyFont="1"/>
    <xf numFmtId="3" fontId="0" fillId="0" borderId="0" xfId="0" applyNumberFormat="1" applyFont="1" applyBorder="1"/>
    <xf numFmtId="3" fontId="1" fillId="0" borderId="3" xfId="0" applyNumberFormat="1" applyFon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/>
    <xf numFmtId="3" fontId="1" fillId="0" borderId="0" xfId="0" applyNumberFormat="1" applyFont="1" applyAlignment="1">
      <alignment horizontal="center"/>
    </xf>
    <xf numFmtId="3" fontId="5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164" fontId="0" fillId="0" borderId="0" xfId="1" applyNumberFormat="1" applyFont="1"/>
    <xf numFmtId="3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130" zoomScaleNormal="130" workbookViewId="0">
      <pane ySplit="2" topLeftCell="A3" activePane="bottomLeft" state="frozen"/>
      <selection pane="bottomLeft" activeCell="A3" sqref="A3"/>
    </sheetView>
  </sheetViews>
  <sheetFormatPr defaultColWidth="0" defaultRowHeight="15" outlineLevelRow="1" x14ac:dyDescent="0.25"/>
  <cols>
    <col min="1" max="1" width="68.28515625" bestFit="1" customWidth="1"/>
    <col min="2" max="2" width="24.7109375" style="26" customWidth="1"/>
    <col min="3" max="3" width="11.140625" style="26" bestFit="1" customWidth="1"/>
    <col min="4" max="4" width="3.5703125" style="26" customWidth="1"/>
    <col min="5" max="5" width="10.140625" bestFit="1" customWidth="1"/>
    <col min="6" max="6" width="9.28515625" customWidth="1"/>
    <col min="7" max="7" width="9.28515625" bestFit="1" customWidth="1"/>
    <col min="8" max="8" width="9.5703125" bestFit="1" customWidth="1"/>
    <col min="9" max="9" width="3.7109375" customWidth="1"/>
    <col min="10" max="10" width="10.42578125" style="26" customWidth="1"/>
    <col min="11" max="11" width="3.85546875" customWidth="1"/>
    <col min="12" max="12" width="12.7109375" bestFit="1" customWidth="1"/>
  </cols>
  <sheetData>
    <row r="1" spans="1:12" x14ac:dyDescent="0.25">
      <c r="A1" s="27" t="s">
        <v>14</v>
      </c>
      <c r="B1" s="46" t="s">
        <v>22</v>
      </c>
      <c r="C1" s="25" t="s">
        <v>10</v>
      </c>
      <c r="D1" s="46"/>
      <c r="E1" s="49" t="s">
        <v>31</v>
      </c>
      <c r="F1" s="49"/>
      <c r="G1" s="49"/>
      <c r="H1" s="49"/>
      <c r="I1" s="42"/>
      <c r="J1" s="25" t="s">
        <v>10</v>
      </c>
      <c r="K1" s="28"/>
      <c r="L1" s="42" t="s">
        <v>2</v>
      </c>
    </row>
    <row r="2" spans="1:12" x14ac:dyDescent="0.25">
      <c r="A2" s="27" t="s">
        <v>37</v>
      </c>
      <c r="B2" s="47" t="s">
        <v>23</v>
      </c>
      <c r="C2" s="44" t="s">
        <v>13</v>
      </c>
      <c r="D2" s="47"/>
      <c r="E2" s="3" t="s">
        <v>3</v>
      </c>
      <c r="F2" s="3" t="s">
        <v>4</v>
      </c>
      <c r="G2" s="3" t="s">
        <v>5</v>
      </c>
      <c r="H2" s="3" t="s">
        <v>6</v>
      </c>
      <c r="I2" s="23"/>
      <c r="J2" s="44" t="s">
        <v>32</v>
      </c>
      <c r="K2" s="29"/>
      <c r="L2" s="3" t="s">
        <v>0</v>
      </c>
    </row>
    <row r="3" spans="1:12" s="26" customFormat="1" x14ac:dyDescent="0.25">
      <c r="A3" s="27"/>
      <c r="B3" s="27"/>
      <c r="C3" s="45"/>
      <c r="D3" s="27"/>
      <c r="E3" s="23"/>
      <c r="F3" s="23"/>
      <c r="G3" s="23"/>
      <c r="H3" s="23"/>
      <c r="I3" s="23"/>
      <c r="J3" s="45"/>
      <c r="K3" s="29"/>
      <c r="L3" s="23"/>
    </row>
    <row r="4" spans="1:12" x14ac:dyDescent="0.25">
      <c r="A4" s="14" t="s">
        <v>19</v>
      </c>
      <c r="B4" s="36"/>
      <c r="C4" s="29"/>
      <c r="D4" s="36"/>
      <c r="E4" s="2"/>
      <c r="F4" s="2"/>
      <c r="G4" s="2"/>
      <c r="H4" s="5"/>
      <c r="I4" s="5"/>
      <c r="J4" s="29"/>
      <c r="K4" s="4"/>
      <c r="L4" s="2"/>
    </row>
    <row r="5" spans="1:12" s="26" customFormat="1" outlineLevel="1" x14ac:dyDescent="0.25">
      <c r="A5" s="36"/>
      <c r="B5" s="36"/>
      <c r="C5" s="29"/>
      <c r="D5" s="36"/>
      <c r="E5" s="28"/>
      <c r="F5" s="28"/>
      <c r="G5" s="28"/>
      <c r="H5" s="30"/>
      <c r="I5" s="30"/>
      <c r="J5" s="29"/>
      <c r="K5" s="29"/>
      <c r="L5" s="28"/>
    </row>
    <row r="6" spans="1:12" s="26" customFormat="1" outlineLevel="1" x14ac:dyDescent="0.25">
      <c r="A6" s="31" t="s">
        <v>21</v>
      </c>
      <c r="B6" s="31" t="s">
        <v>25</v>
      </c>
      <c r="C6" s="37">
        <v>9682</v>
      </c>
      <c r="D6" s="31"/>
      <c r="E6" s="32">
        <v>0</v>
      </c>
      <c r="F6" s="32">
        <v>0</v>
      </c>
      <c r="G6" s="32">
        <v>0</v>
      </c>
      <c r="H6" s="32">
        <v>0</v>
      </c>
      <c r="I6" s="32"/>
      <c r="J6" s="37">
        <f>SUM(E6:H6)</f>
        <v>0</v>
      </c>
      <c r="K6" s="37"/>
      <c r="L6" s="33">
        <f>C6+J6</f>
        <v>9682</v>
      </c>
    </row>
    <row r="7" spans="1:12" outlineLevel="1" x14ac:dyDescent="0.25">
      <c r="A7" s="6" t="s">
        <v>15</v>
      </c>
      <c r="B7" s="31" t="s">
        <v>25</v>
      </c>
      <c r="C7" s="37">
        <v>17570.5</v>
      </c>
      <c r="D7" s="31"/>
      <c r="E7" s="32">
        <v>0</v>
      </c>
      <c r="F7" s="32">
        <v>0</v>
      </c>
      <c r="G7" s="32">
        <v>1124</v>
      </c>
      <c r="H7" s="32">
        <v>0</v>
      </c>
      <c r="I7" s="32"/>
      <c r="J7" s="37">
        <f t="shared" ref="J7:J19" si="0">SUM(E7:H7)</f>
        <v>1124</v>
      </c>
      <c r="K7" s="37"/>
      <c r="L7" s="33">
        <f t="shared" ref="L7:L19" si="1">C7+J7</f>
        <v>18694.5</v>
      </c>
    </row>
    <row r="8" spans="1:12" s="26" customFormat="1" outlineLevel="1" x14ac:dyDescent="0.25">
      <c r="A8" s="31" t="s">
        <v>34</v>
      </c>
      <c r="B8" s="31" t="s">
        <v>25</v>
      </c>
      <c r="C8" s="37"/>
      <c r="D8" s="31"/>
      <c r="E8" s="32">
        <v>0</v>
      </c>
      <c r="F8" s="32">
        <v>0</v>
      </c>
      <c r="G8" s="32">
        <v>0</v>
      </c>
      <c r="H8" s="32">
        <v>10598</v>
      </c>
      <c r="I8" s="32"/>
      <c r="J8" s="37">
        <f t="shared" si="0"/>
        <v>10598</v>
      </c>
      <c r="K8" s="37"/>
      <c r="L8" s="33">
        <f t="shared" si="1"/>
        <v>10598</v>
      </c>
    </row>
    <row r="9" spans="1:12" outlineLevel="1" x14ac:dyDescent="0.25">
      <c r="A9" s="31" t="s">
        <v>11</v>
      </c>
      <c r="B9" s="31" t="s">
        <v>26</v>
      </c>
      <c r="C9" s="37">
        <v>332.01</v>
      </c>
      <c r="D9" s="31"/>
      <c r="E9" s="32">
        <v>0</v>
      </c>
      <c r="F9" s="32">
        <v>0</v>
      </c>
      <c r="G9" s="32">
        <v>0</v>
      </c>
      <c r="H9" s="32">
        <v>0</v>
      </c>
      <c r="I9" s="32"/>
      <c r="J9" s="37">
        <f t="shared" si="0"/>
        <v>0</v>
      </c>
      <c r="K9" s="37"/>
      <c r="L9" s="33">
        <f t="shared" si="1"/>
        <v>332.01</v>
      </c>
    </row>
    <row r="10" spans="1:12" s="26" customFormat="1" outlineLevel="1" x14ac:dyDescent="0.25">
      <c r="A10" s="31" t="s">
        <v>28</v>
      </c>
      <c r="B10" s="31" t="s">
        <v>26</v>
      </c>
      <c r="C10" s="37">
        <v>16477.93</v>
      </c>
      <c r="D10" s="31"/>
      <c r="E10" s="32">
        <v>0</v>
      </c>
      <c r="F10" s="32">
        <v>0</v>
      </c>
      <c r="G10" s="32">
        <v>0</v>
      </c>
      <c r="H10" s="32">
        <v>2598</v>
      </c>
      <c r="I10" s="32"/>
      <c r="J10" s="37">
        <f t="shared" si="0"/>
        <v>2598</v>
      </c>
      <c r="K10" s="37"/>
      <c r="L10" s="33">
        <f t="shared" si="1"/>
        <v>19075.93</v>
      </c>
    </row>
    <row r="11" spans="1:12" outlineLevel="1" x14ac:dyDescent="0.25">
      <c r="A11" s="6" t="s">
        <v>16</v>
      </c>
      <c r="B11" s="31" t="s">
        <v>26</v>
      </c>
      <c r="C11" s="37">
        <v>661.86</v>
      </c>
      <c r="D11" s="31"/>
      <c r="E11" s="32">
        <v>0</v>
      </c>
      <c r="F11" s="32">
        <v>0</v>
      </c>
      <c r="G11" s="32">
        <v>0</v>
      </c>
      <c r="H11" s="32">
        <v>0</v>
      </c>
      <c r="I11" s="9"/>
      <c r="J11" s="37">
        <f t="shared" si="0"/>
        <v>0</v>
      </c>
      <c r="K11" s="15"/>
      <c r="L11" s="33">
        <f t="shared" si="1"/>
        <v>661.86</v>
      </c>
    </row>
    <row r="12" spans="1:12" s="26" customFormat="1" outlineLevel="1" x14ac:dyDescent="0.25">
      <c r="A12" s="31" t="s">
        <v>20</v>
      </c>
      <c r="B12" s="31" t="s">
        <v>25</v>
      </c>
      <c r="C12" s="37">
        <v>496774.96</v>
      </c>
      <c r="D12" s="31"/>
      <c r="E12" s="32">
        <v>0</v>
      </c>
      <c r="F12" s="32">
        <v>0</v>
      </c>
      <c r="G12" s="32">
        <v>671477</v>
      </c>
      <c r="H12" s="32">
        <v>0</v>
      </c>
      <c r="I12" s="32"/>
      <c r="J12" s="37">
        <f t="shared" si="0"/>
        <v>671477</v>
      </c>
      <c r="K12" s="37"/>
      <c r="L12" s="33">
        <f t="shared" si="1"/>
        <v>1168251.96</v>
      </c>
    </row>
    <row r="13" spans="1:12" s="26" customFormat="1" outlineLevel="1" x14ac:dyDescent="0.25">
      <c r="A13" s="31" t="s">
        <v>35</v>
      </c>
      <c r="B13" s="31" t="s">
        <v>26</v>
      </c>
      <c r="C13" s="37"/>
      <c r="D13" s="31"/>
      <c r="E13" s="32"/>
      <c r="F13" s="32"/>
      <c r="G13" s="32"/>
      <c r="H13" s="32">
        <v>1250</v>
      </c>
      <c r="I13" s="32"/>
      <c r="J13" s="37">
        <f t="shared" si="0"/>
        <v>1250</v>
      </c>
      <c r="K13" s="37"/>
      <c r="L13" s="33">
        <f t="shared" si="1"/>
        <v>1250</v>
      </c>
    </row>
    <row r="14" spans="1:12" s="26" customFormat="1" outlineLevel="1" x14ac:dyDescent="0.25">
      <c r="A14" s="31" t="s">
        <v>30</v>
      </c>
      <c r="B14" s="31" t="s">
        <v>26</v>
      </c>
      <c r="C14" s="37">
        <v>6490</v>
      </c>
      <c r="D14" s="31"/>
      <c r="E14" s="32">
        <v>0</v>
      </c>
      <c r="F14" s="32">
        <v>0</v>
      </c>
      <c r="G14" s="32">
        <v>0</v>
      </c>
      <c r="H14" s="32">
        <v>0</v>
      </c>
      <c r="I14" s="32"/>
      <c r="J14" s="37">
        <f t="shared" si="0"/>
        <v>0</v>
      </c>
      <c r="K14" s="37"/>
      <c r="L14" s="33">
        <f t="shared" si="1"/>
        <v>6490</v>
      </c>
    </row>
    <row r="15" spans="1:12" s="26" customFormat="1" outlineLevel="1" x14ac:dyDescent="0.25">
      <c r="A15" s="31" t="s">
        <v>29</v>
      </c>
      <c r="B15" s="31" t="s">
        <v>26</v>
      </c>
      <c r="C15" s="37">
        <v>2430</v>
      </c>
      <c r="D15" s="31"/>
      <c r="E15" s="32">
        <v>0</v>
      </c>
      <c r="F15" s="32">
        <v>0</v>
      </c>
      <c r="G15" s="32">
        <v>0</v>
      </c>
      <c r="H15" s="32">
        <v>0</v>
      </c>
      <c r="I15" s="32"/>
      <c r="J15" s="37">
        <f t="shared" si="0"/>
        <v>0</v>
      </c>
      <c r="K15" s="37"/>
      <c r="L15" s="33">
        <f t="shared" si="1"/>
        <v>2430</v>
      </c>
    </row>
    <row r="16" spans="1:12" s="26" customFormat="1" outlineLevel="1" x14ac:dyDescent="0.25">
      <c r="A16" s="31" t="s">
        <v>33</v>
      </c>
      <c r="B16" s="31" t="s">
        <v>26</v>
      </c>
      <c r="C16" s="37">
        <v>0</v>
      </c>
      <c r="D16" s="31"/>
      <c r="E16" s="32"/>
      <c r="F16" s="32"/>
      <c r="G16" s="32">
        <v>5000</v>
      </c>
      <c r="H16" s="32"/>
      <c r="I16" s="32"/>
      <c r="J16" s="37">
        <f t="shared" si="0"/>
        <v>5000</v>
      </c>
      <c r="K16" s="37"/>
      <c r="L16" s="33">
        <f t="shared" si="1"/>
        <v>5000</v>
      </c>
    </row>
    <row r="17" spans="1:12" s="26" customFormat="1" outlineLevel="1" x14ac:dyDescent="0.25">
      <c r="A17" s="6" t="s">
        <v>17</v>
      </c>
      <c r="B17" s="31" t="s">
        <v>25</v>
      </c>
      <c r="C17" s="37">
        <v>175780.81</v>
      </c>
      <c r="D17" s="31"/>
      <c r="E17" s="32">
        <v>12429</v>
      </c>
      <c r="F17" s="32">
        <v>20135.2</v>
      </c>
      <c r="G17" s="32">
        <v>11858</v>
      </c>
      <c r="H17" s="32">
        <f>43504+5306</f>
        <v>48810</v>
      </c>
      <c r="I17" s="43" t="s">
        <v>12</v>
      </c>
      <c r="J17" s="37">
        <f t="shared" si="0"/>
        <v>93232.2</v>
      </c>
      <c r="K17" s="43"/>
      <c r="L17" s="33">
        <f t="shared" si="1"/>
        <v>269013.01</v>
      </c>
    </row>
    <row r="18" spans="1:12" s="26" customFormat="1" outlineLevel="1" x14ac:dyDescent="0.25">
      <c r="A18" s="31" t="s">
        <v>36</v>
      </c>
      <c r="B18" s="31" t="s">
        <v>25</v>
      </c>
      <c r="C18" s="37"/>
      <c r="D18" s="31"/>
      <c r="E18" s="32"/>
      <c r="F18" s="32"/>
      <c r="G18" s="32"/>
      <c r="H18" s="32">
        <v>3069</v>
      </c>
      <c r="I18" s="43"/>
      <c r="J18" s="37">
        <f t="shared" si="0"/>
        <v>3069</v>
      </c>
      <c r="K18" s="43"/>
      <c r="L18" s="33">
        <f t="shared" si="1"/>
        <v>3069</v>
      </c>
    </row>
    <row r="19" spans="1:12" outlineLevel="1" x14ac:dyDescent="0.25">
      <c r="A19" s="6" t="s">
        <v>18</v>
      </c>
      <c r="B19" s="31" t="s">
        <v>26</v>
      </c>
      <c r="C19" s="37">
        <v>96.4</v>
      </c>
      <c r="D19" s="31"/>
      <c r="E19" s="32">
        <v>0</v>
      </c>
      <c r="F19" s="32">
        <v>0</v>
      </c>
      <c r="G19" s="32">
        <v>0</v>
      </c>
      <c r="H19" s="32">
        <v>0</v>
      </c>
      <c r="I19" s="9"/>
      <c r="J19" s="37">
        <f t="shared" si="0"/>
        <v>0</v>
      </c>
      <c r="K19" s="15"/>
      <c r="L19" s="33">
        <f t="shared" si="1"/>
        <v>96.4</v>
      </c>
    </row>
    <row r="20" spans="1:12" outlineLevel="1" x14ac:dyDescent="0.25">
      <c r="A20" s="11"/>
      <c r="B20" s="11"/>
      <c r="C20" s="37"/>
      <c r="D20" s="11"/>
      <c r="E20" s="15"/>
      <c r="F20" s="10"/>
      <c r="G20" s="10"/>
      <c r="H20" s="9"/>
      <c r="I20" s="9"/>
      <c r="J20" s="37"/>
      <c r="K20" s="15"/>
      <c r="L20" s="10"/>
    </row>
    <row r="21" spans="1:12" x14ac:dyDescent="0.25">
      <c r="A21" s="1" t="s">
        <v>1</v>
      </c>
      <c r="B21" s="27"/>
      <c r="C21" s="34">
        <v>726296.47000000009</v>
      </c>
      <c r="D21" s="27"/>
      <c r="E21" s="34">
        <f>SUM(E6:E19)</f>
        <v>12429</v>
      </c>
      <c r="F21" s="34">
        <f>SUM(F6:F19)</f>
        <v>20135.2</v>
      </c>
      <c r="G21" s="34">
        <f>SUM(G6:G19)</f>
        <v>689459</v>
      </c>
      <c r="H21" s="34">
        <f>SUM(H6:H19)</f>
        <v>66325</v>
      </c>
      <c r="I21" s="35"/>
      <c r="J21" s="34">
        <f>SUM(J6:J20)</f>
        <v>788348.2</v>
      </c>
      <c r="K21" s="13"/>
      <c r="L21" s="16">
        <f>SUM(L6:XFD19)</f>
        <v>1514644.67</v>
      </c>
    </row>
    <row r="22" spans="1:12" x14ac:dyDescent="0.25">
      <c r="A22" s="7"/>
      <c r="B22" s="7"/>
      <c r="C22" s="37"/>
      <c r="D22" s="7"/>
      <c r="E22" s="10"/>
      <c r="F22" s="10"/>
      <c r="G22" s="10"/>
      <c r="H22" s="9"/>
      <c r="I22" s="9"/>
      <c r="J22" s="37"/>
      <c r="K22" s="15"/>
      <c r="L22" s="10"/>
    </row>
    <row r="23" spans="1:12" ht="15.75" thickBot="1" x14ac:dyDescent="0.3">
      <c r="A23" s="1" t="s">
        <v>7</v>
      </c>
      <c r="B23" s="27"/>
      <c r="C23" s="38">
        <v>726296.47000000009</v>
      </c>
      <c r="D23" s="27"/>
      <c r="E23" s="17">
        <f>E21</f>
        <v>12429</v>
      </c>
      <c r="F23" s="17">
        <f>F21</f>
        <v>20135.2</v>
      </c>
      <c r="G23" s="17">
        <f>G21</f>
        <v>689459</v>
      </c>
      <c r="H23" s="17">
        <f>H21</f>
        <v>66325</v>
      </c>
      <c r="I23" s="35"/>
      <c r="J23" s="38">
        <f>J21</f>
        <v>788348.2</v>
      </c>
      <c r="K23" s="4"/>
      <c r="L23" s="38">
        <f>L21</f>
        <v>1514644.67</v>
      </c>
    </row>
    <row r="24" spans="1:12" x14ac:dyDescent="0.25">
      <c r="A24" s="7"/>
      <c r="B24" s="7"/>
      <c r="C24" s="37"/>
      <c r="D24" s="7"/>
      <c r="E24" s="10"/>
      <c r="F24" s="10"/>
      <c r="G24" s="10"/>
      <c r="H24" s="9"/>
      <c r="I24" s="9"/>
      <c r="J24" s="37"/>
      <c r="K24" s="15"/>
      <c r="L24" s="10"/>
    </row>
    <row r="25" spans="1:12" x14ac:dyDescent="0.25">
      <c r="A25" s="18" t="s">
        <v>8</v>
      </c>
      <c r="B25" s="18"/>
      <c r="C25" s="37"/>
      <c r="D25" s="18"/>
      <c r="E25" s="39"/>
      <c r="F25" s="39"/>
      <c r="G25" s="39"/>
      <c r="H25" s="10"/>
      <c r="I25" s="10"/>
      <c r="J25" s="37"/>
      <c r="K25" s="15"/>
      <c r="L25" s="2">
        <f>L23-L24</f>
        <v>1514644.67</v>
      </c>
    </row>
    <row r="26" spans="1:12" x14ac:dyDescent="0.25">
      <c r="A26" s="7"/>
      <c r="B26" s="7"/>
      <c r="C26" s="40">
        <v>0</v>
      </c>
      <c r="D26" s="7"/>
      <c r="E26" s="12">
        <v>0</v>
      </c>
      <c r="F26" s="12">
        <v>0</v>
      </c>
      <c r="G26" s="12">
        <v>0</v>
      </c>
      <c r="H26" s="12">
        <v>0</v>
      </c>
      <c r="I26" s="8"/>
      <c r="J26" s="40">
        <f>SUM(E26:H26)</f>
        <v>0</v>
      </c>
      <c r="K26" s="15"/>
      <c r="L26" s="24">
        <f>J26</f>
        <v>0</v>
      </c>
    </row>
    <row r="27" spans="1:12" x14ac:dyDescent="0.25">
      <c r="A27" s="7"/>
      <c r="B27" s="7"/>
      <c r="C27" s="37"/>
      <c r="D27" s="7"/>
      <c r="E27" s="10"/>
      <c r="F27" s="10"/>
      <c r="G27" s="10"/>
      <c r="H27" s="10"/>
      <c r="I27" s="10"/>
      <c r="J27" s="37"/>
      <c r="K27" s="15"/>
      <c r="L27" s="2"/>
    </row>
    <row r="28" spans="1:12" ht="15.75" thickBot="1" x14ac:dyDescent="0.3">
      <c r="A28" s="19" t="s">
        <v>9</v>
      </c>
      <c r="B28" s="19"/>
      <c r="C28" s="41">
        <v>726296.47000000009</v>
      </c>
      <c r="D28" s="19"/>
      <c r="E28" s="20">
        <f>+E23+E26</f>
        <v>12429</v>
      </c>
      <c r="F28" s="20">
        <f t="shared" ref="F28" si="2">+F23+F26</f>
        <v>20135.2</v>
      </c>
      <c r="G28" s="20">
        <f>+G23+G26</f>
        <v>689459</v>
      </c>
      <c r="H28" s="20">
        <f>+H23+H26</f>
        <v>66325</v>
      </c>
      <c r="I28" s="4"/>
      <c r="J28" s="41">
        <f>SUM(E28:H28)</f>
        <v>788348.2</v>
      </c>
      <c r="K28" s="15"/>
      <c r="L28" s="20">
        <f>L26+L23</f>
        <v>1514644.67</v>
      </c>
    </row>
    <row r="29" spans="1:12" ht="15.75" thickTop="1" x14ac:dyDescent="0.25">
      <c r="K29" s="22"/>
    </row>
    <row r="30" spans="1:12" x14ac:dyDescent="0.25">
      <c r="C30" s="48"/>
      <c r="G30" s="21"/>
      <c r="H30" s="21"/>
      <c r="I30" s="21"/>
      <c r="J30" s="39"/>
      <c r="L30" s="39"/>
    </row>
    <row r="31" spans="1:12" x14ac:dyDescent="0.25">
      <c r="B31" s="26" t="s">
        <v>25</v>
      </c>
      <c r="C31" s="48">
        <f>SUMIF(B6:B19,B31,L6:L19)</f>
        <v>1479308.47</v>
      </c>
      <c r="I31" s="39"/>
      <c r="J31" s="39"/>
      <c r="L31" s="21"/>
    </row>
    <row r="32" spans="1:12" x14ac:dyDescent="0.25">
      <c r="B32" s="26" t="s">
        <v>26</v>
      </c>
      <c r="C32" s="48">
        <f>SUMIF(B6:B19,B32,L6:L19)</f>
        <v>35336.200000000004</v>
      </c>
    </row>
  </sheetData>
  <sortState ref="A752:S763">
    <sortCondition ref="A752"/>
  </sortState>
  <dataConsolidate/>
  <mergeCells count="1">
    <mergeCell ref="E1:H1"/>
  </mergeCells>
  <pageMargins left="0.7" right="0.7" top="0.75" bottom="0.75" header="0.3" footer="0.3"/>
  <pageSetup scale="69" fitToHeight="0" orientation="landscape" r:id="rId1"/>
  <headerFooter>
    <oddFooter>&amp;C&amp;P:&amp;N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Sheet2!$A$2:$A$4</xm:f>
          </x14:formula1>
          <xm:sqref>B6:B19 D6:D19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:A4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s="26" t="s">
        <v>25</v>
      </c>
    </row>
    <row r="3" spans="1:1" x14ac:dyDescent="0.25">
      <c r="A3" s="26" t="s">
        <v>26</v>
      </c>
    </row>
    <row r="4" spans="1:1" x14ac:dyDescent="0.25">
      <c r="A4" s="2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eurekacityschools.org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Filomeo</dc:creator>
  <cp:lastModifiedBy>Jennifer Snipes</cp:lastModifiedBy>
  <cp:lastPrinted>2020-08-20T20:49:22Z</cp:lastPrinted>
  <dcterms:created xsi:type="dcterms:W3CDTF">2018-11-21T17:06:33Z</dcterms:created>
  <dcterms:modified xsi:type="dcterms:W3CDTF">2022-08-02T22:44:52Z</dcterms:modified>
</cp:coreProperties>
</file>