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doe.sharepoint.com/sites/FederalGrantsOffice/Shared Documents/Forms-Templates/Tools/"/>
    </mc:Choice>
  </mc:AlternateContent>
  <xr:revisionPtr revIDLastSave="168" documentId="8_{B32FA6B5-8CEF-492E-A0B1-1D043962B052}" xr6:coauthVersionLast="47" xr6:coauthVersionMax="47" xr10:uidLastSave="{6CBB242E-3C06-4A27-9F89-7E01ED687E1E}"/>
  <bookViews>
    <workbookView xWindow="-108" yWindow="-108" windowWidth="23256" windowHeight="12456" xr2:uid="{96BF63FF-8D12-4CCE-BA31-A203F08A1C62}"/>
  </bookViews>
  <sheets>
    <sheet name="Template" sheetId="1" r:id="rId1"/>
  </sheets>
  <definedNames>
    <definedName name="_xlnm.Print_Area" localSheetId="0">Template!$B$2:$BL$275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75" i="1" l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J275" i="1"/>
  <c r="C275" i="1"/>
  <c r="BI274" i="1"/>
  <c r="BH274" i="1"/>
  <c r="AO274" i="1"/>
  <c r="BK274" i="1" s="1" a="1"/>
  <c r="BK274" i="1" s="1"/>
  <c r="AM274" i="1" a="1"/>
  <c r="AM274" i="1" s="1"/>
  <c r="BI273" i="1"/>
  <c r="BK273" i="1" s="1" a="1"/>
  <c r="BK273" i="1" s="1"/>
  <c r="BH273" i="1"/>
  <c r="AO273" i="1"/>
  <c r="AM273" i="1"/>
  <c r="AM273" i="1" a="1"/>
  <c r="BK272" i="1" a="1"/>
  <c r="BK272" i="1" s="1"/>
  <c r="BI272" i="1"/>
  <c r="BH272" i="1"/>
  <c r="AO272" i="1"/>
  <c r="AM272" i="1" a="1"/>
  <c r="AM272" i="1" s="1"/>
  <c r="BK271" i="1" a="1"/>
  <c r="BK271" i="1" s="1"/>
  <c r="BI271" i="1"/>
  <c r="BH271" i="1"/>
  <c r="AO271" i="1"/>
  <c r="AM271" i="1" a="1"/>
  <c r="AM271" i="1" s="1"/>
  <c r="BK270" i="1"/>
  <c r="BK270" i="1" a="1"/>
  <c r="BI270" i="1"/>
  <c r="BH270" i="1"/>
  <c r="AO270" i="1"/>
  <c r="AM270" i="1"/>
  <c r="AM270" i="1" a="1"/>
  <c r="BK269" i="1" a="1"/>
  <c r="BK269" i="1" s="1"/>
  <c r="BI269" i="1"/>
  <c r="BH269" i="1"/>
  <c r="AO269" i="1"/>
  <c r="AM269" i="1" a="1"/>
  <c r="AM269" i="1" s="1"/>
  <c r="BI268" i="1"/>
  <c r="BK268" i="1" s="1" a="1"/>
  <c r="BK268" i="1" s="1"/>
  <c r="BH268" i="1"/>
  <c r="AO268" i="1"/>
  <c r="AM268" i="1" a="1"/>
  <c r="AM268" i="1" s="1"/>
  <c r="BI267" i="1"/>
  <c r="BK267" i="1" s="1" a="1"/>
  <c r="BK267" i="1" s="1"/>
  <c r="BH267" i="1"/>
  <c r="AO267" i="1"/>
  <c r="AM267" i="1" a="1"/>
  <c r="AM267" i="1" s="1"/>
  <c r="BI266" i="1"/>
  <c r="BK266" i="1" s="1" a="1"/>
  <c r="BK266" i="1" s="1"/>
  <c r="BH266" i="1"/>
  <c r="AO266" i="1"/>
  <c r="AM266" i="1"/>
  <c r="AM266" i="1" a="1"/>
  <c r="BI265" i="1"/>
  <c r="BH265" i="1"/>
  <c r="AO265" i="1"/>
  <c r="AM265" i="1" a="1"/>
  <c r="AM265" i="1" s="1"/>
  <c r="BI264" i="1"/>
  <c r="BK264" i="1" s="1" a="1"/>
  <c r="BK264" i="1" s="1"/>
  <c r="BH264" i="1"/>
  <c r="AO264" i="1"/>
  <c r="AM264" i="1" a="1"/>
  <c r="AM264" i="1" s="1"/>
  <c r="BI263" i="1"/>
  <c r="BH263" i="1"/>
  <c r="AO263" i="1"/>
  <c r="AM263" i="1" a="1"/>
  <c r="AM263" i="1" s="1"/>
  <c r="BI262" i="1"/>
  <c r="BH262" i="1"/>
  <c r="AO262" i="1"/>
  <c r="AM262" i="1"/>
  <c r="AM262" i="1" a="1"/>
  <c r="BI261" i="1"/>
  <c r="BK261" i="1" s="1" a="1"/>
  <c r="BK261" i="1" s="1"/>
  <c r="BH261" i="1"/>
  <c r="AO261" i="1"/>
  <c r="AM261" i="1" a="1"/>
  <c r="AM261" i="1" s="1"/>
  <c r="BI260" i="1"/>
  <c r="BH260" i="1"/>
  <c r="AO260" i="1"/>
  <c r="AM260" i="1" a="1"/>
  <c r="AM260" i="1" s="1"/>
  <c r="BI259" i="1"/>
  <c r="BK259" i="1" s="1" a="1"/>
  <c r="BK259" i="1" s="1"/>
  <c r="BH259" i="1"/>
  <c r="AO259" i="1"/>
  <c r="AM259" i="1" a="1"/>
  <c r="AM259" i="1" s="1"/>
  <c r="BI258" i="1"/>
  <c r="BH258" i="1"/>
  <c r="AO258" i="1"/>
  <c r="BK258" i="1" s="1" a="1"/>
  <c r="BK258" i="1" s="1"/>
  <c r="AM258" i="1" a="1"/>
  <c r="AM258" i="1" s="1"/>
  <c r="BI257" i="1"/>
  <c r="BH257" i="1"/>
  <c r="AO257" i="1"/>
  <c r="AM257" i="1" a="1"/>
  <c r="AM257" i="1" s="1"/>
  <c r="BK256" i="1" a="1"/>
  <c r="BK256" i="1" s="1"/>
  <c r="BI256" i="1"/>
  <c r="BH256" i="1"/>
  <c r="AO256" i="1"/>
  <c r="AM256" i="1" a="1"/>
  <c r="AM256" i="1" s="1"/>
  <c r="BI255" i="1"/>
  <c r="BK255" i="1" s="1" a="1"/>
  <c r="BK255" i="1" s="1"/>
  <c r="BH255" i="1"/>
  <c r="AO255" i="1"/>
  <c r="AM255" i="1" a="1"/>
  <c r="AM255" i="1" s="1"/>
  <c r="BI254" i="1"/>
  <c r="BK254" i="1" s="1" a="1"/>
  <c r="BK254" i="1" s="1"/>
  <c r="BH254" i="1"/>
  <c r="AO254" i="1"/>
  <c r="AM254" i="1" a="1"/>
  <c r="AM254" i="1" s="1"/>
  <c r="BI253" i="1"/>
  <c r="BK253" i="1" s="1" a="1"/>
  <c r="BK253" i="1" s="1"/>
  <c r="BH253" i="1"/>
  <c r="AO253" i="1"/>
  <c r="AM253" i="1" a="1"/>
  <c r="AM253" i="1" s="1"/>
  <c r="BI252" i="1"/>
  <c r="BK252" i="1" s="1" a="1"/>
  <c r="BK252" i="1" s="1"/>
  <c r="BH252" i="1"/>
  <c r="AO252" i="1"/>
  <c r="AM252" i="1" a="1"/>
  <c r="AM252" i="1" s="1"/>
  <c r="BI251" i="1"/>
  <c r="BK251" i="1" s="1" a="1"/>
  <c r="BK251" i="1" s="1"/>
  <c r="BH251" i="1"/>
  <c r="AO251" i="1"/>
  <c r="AM251" i="1" a="1"/>
  <c r="AM251" i="1" s="1"/>
  <c r="BI250" i="1"/>
  <c r="BH250" i="1"/>
  <c r="AO250" i="1"/>
  <c r="BK250" i="1" s="1" a="1"/>
  <c r="BK250" i="1" s="1"/>
  <c r="AM250" i="1" a="1"/>
  <c r="AM250" i="1" s="1"/>
  <c r="BI249" i="1"/>
  <c r="BH249" i="1"/>
  <c r="AO249" i="1"/>
  <c r="AM249" i="1" a="1"/>
  <c r="AM249" i="1" s="1"/>
  <c r="BI248" i="1"/>
  <c r="BK248" i="1" s="1" a="1"/>
  <c r="BK248" i="1" s="1"/>
  <c r="BH248" i="1"/>
  <c r="AO248" i="1"/>
  <c r="AM248" i="1" a="1"/>
  <c r="AM248" i="1" s="1"/>
  <c r="BI247" i="1"/>
  <c r="BH247" i="1"/>
  <c r="AO247" i="1"/>
  <c r="AM247" i="1" a="1"/>
  <c r="AM247" i="1" s="1"/>
  <c r="BI246" i="1"/>
  <c r="BH246" i="1"/>
  <c r="AO246" i="1"/>
  <c r="AM246" i="1" a="1"/>
  <c r="AM246" i="1" s="1"/>
  <c r="BI245" i="1"/>
  <c r="BH245" i="1"/>
  <c r="AO245" i="1"/>
  <c r="BK245" i="1" s="1" a="1"/>
  <c r="BK245" i="1" s="1"/>
  <c r="AM245" i="1" a="1"/>
  <c r="AM245" i="1" s="1"/>
  <c r="BI244" i="1"/>
  <c r="BH244" i="1"/>
  <c r="AO244" i="1"/>
  <c r="AM244" i="1" a="1"/>
  <c r="AM244" i="1" s="1"/>
  <c r="BI243" i="1"/>
  <c r="BH243" i="1"/>
  <c r="AO243" i="1"/>
  <c r="AM243" i="1" a="1"/>
  <c r="AM243" i="1" s="1"/>
  <c r="BI242" i="1"/>
  <c r="BH242" i="1"/>
  <c r="AO242" i="1"/>
  <c r="AM242" i="1" a="1"/>
  <c r="AM242" i="1" s="1"/>
  <c r="BI241" i="1"/>
  <c r="BH241" i="1"/>
  <c r="AO241" i="1"/>
  <c r="AM241" i="1" a="1"/>
  <c r="AM241" i="1" s="1"/>
  <c r="BI240" i="1"/>
  <c r="BK240" i="1" s="1" a="1"/>
  <c r="BK240" i="1" s="1"/>
  <c r="BH240" i="1"/>
  <c r="AO240" i="1"/>
  <c r="AM240" i="1" a="1"/>
  <c r="AM240" i="1" s="1"/>
  <c r="BI239" i="1"/>
  <c r="BK239" i="1" s="1" a="1"/>
  <c r="BK239" i="1" s="1"/>
  <c r="BH239" i="1"/>
  <c r="AO239" i="1"/>
  <c r="AM239" i="1" a="1"/>
  <c r="AM239" i="1" s="1"/>
  <c r="BI238" i="1"/>
  <c r="BK238" i="1" s="1" a="1"/>
  <c r="BK238" i="1" s="1"/>
  <c r="BH238" i="1"/>
  <c r="AO238" i="1"/>
  <c r="AM238" i="1" a="1"/>
  <c r="AM238" i="1" s="1"/>
  <c r="BI237" i="1"/>
  <c r="BK237" i="1" s="1" a="1"/>
  <c r="BK237" i="1" s="1"/>
  <c r="BH237" i="1"/>
  <c r="AO237" i="1"/>
  <c r="AM237" i="1" a="1"/>
  <c r="AM237" i="1" s="1"/>
  <c r="BI236" i="1"/>
  <c r="BK236" i="1" s="1" a="1"/>
  <c r="BK236" i="1" s="1"/>
  <c r="BH236" i="1"/>
  <c r="AO236" i="1"/>
  <c r="AM236" i="1"/>
  <c r="AM236" i="1" a="1"/>
  <c r="BI235" i="1"/>
  <c r="BK235" i="1" s="1" a="1"/>
  <c r="BK235" i="1" s="1"/>
  <c r="BH235" i="1"/>
  <c r="AO235" i="1"/>
  <c r="AM235" i="1" a="1"/>
  <c r="AM235" i="1" s="1"/>
  <c r="BI234" i="1"/>
  <c r="BH234" i="1"/>
  <c r="AO234" i="1"/>
  <c r="BK234" i="1" s="1" a="1"/>
  <c r="BK234" i="1" s="1"/>
  <c r="AM234" i="1" a="1"/>
  <c r="AM234" i="1" s="1"/>
  <c r="BI233" i="1"/>
  <c r="BK233" i="1" s="1" a="1"/>
  <c r="BK233" i="1" s="1"/>
  <c r="BH233" i="1"/>
  <c r="AO233" i="1"/>
  <c r="AM233" i="1" a="1"/>
  <c r="AM233" i="1" s="1"/>
  <c r="BI232" i="1"/>
  <c r="BK232" i="1" s="1" a="1"/>
  <c r="BK232" i="1" s="1"/>
  <c r="BH232" i="1"/>
  <c r="AO232" i="1"/>
  <c r="AM232" i="1" a="1"/>
  <c r="AM232" i="1" s="1"/>
  <c r="BI231" i="1"/>
  <c r="BH231" i="1"/>
  <c r="AO231" i="1"/>
  <c r="AM231" i="1" a="1"/>
  <c r="AM231" i="1" s="1"/>
  <c r="BI230" i="1"/>
  <c r="BH230" i="1"/>
  <c r="AO230" i="1"/>
  <c r="AM230" i="1" a="1"/>
  <c r="AM230" i="1" s="1"/>
  <c r="BI229" i="1"/>
  <c r="BK229" i="1" s="1" a="1"/>
  <c r="BK229" i="1" s="1"/>
  <c r="BH229" i="1"/>
  <c r="AO229" i="1"/>
  <c r="AM229" i="1" a="1"/>
  <c r="AM229" i="1" s="1"/>
  <c r="BI228" i="1"/>
  <c r="BH228" i="1"/>
  <c r="AO228" i="1"/>
  <c r="AM228" i="1" a="1"/>
  <c r="AM228" i="1" s="1"/>
  <c r="BI227" i="1"/>
  <c r="BH227" i="1"/>
  <c r="AO227" i="1"/>
  <c r="AM227" i="1" a="1"/>
  <c r="AM227" i="1" s="1"/>
  <c r="BI226" i="1"/>
  <c r="BH226" i="1"/>
  <c r="AO226" i="1"/>
  <c r="BK226" i="1" s="1" a="1"/>
  <c r="BK226" i="1" s="1"/>
  <c r="AM226" i="1" a="1"/>
  <c r="AM226" i="1" s="1"/>
  <c r="BI225" i="1"/>
  <c r="BH225" i="1"/>
  <c r="AO225" i="1"/>
  <c r="AM225" i="1" a="1"/>
  <c r="AM225" i="1" s="1"/>
  <c r="BI224" i="1"/>
  <c r="BK224" i="1" s="1" a="1"/>
  <c r="BK224" i="1" s="1"/>
  <c r="BH224" i="1"/>
  <c r="AO224" i="1"/>
  <c r="AM224" i="1" a="1"/>
  <c r="AM224" i="1" s="1"/>
  <c r="BI223" i="1"/>
  <c r="BH223" i="1"/>
  <c r="AO223" i="1"/>
  <c r="BK223" i="1" s="1" a="1"/>
  <c r="BK223" i="1" s="1"/>
  <c r="AM223" i="1" a="1"/>
  <c r="AM223" i="1" s="1"/>
  <c r="BI222" i="1"/>
  <c r="BK222" i="1" s="1" a="1"/>
  <c r="BK222" i="1" s="1"/>
  <c r="BH222" i="1"/>
  <c r="AO222" i="1"/>
  <c r="AM222" i="1"/>
  <c r="AM222" i="1" a="1"/>
  <c r="BI221" i="1"/>
  <c r="BH221" i="1"/>
  <c r="AO221" i="1"/>
  <c r="BK221" i="1" s="1" a="1"/>
  <c r="BK221" i="1" s="1"/>
  <c r="AM221" i="1" a="1"/>
  <c r="AM221" i="1" s="1"/>
  <c r="BI220" i="1"/>
  <c r="BK220" i="1" s="1" a="1"/>
  <c r="BK220" i="1" s="1"/>
  <c r="BH220" i="1"/>
  <c r="AO220" i="1"/>
  <c r="AM220" i="1"/>
  <c r="AM220" i="1" a="1"/>
  <c r="BI219" i="1"/>
  <c r="BH219" i="1"/>
  <c r="AO219" i="1"/>
  <c r="BK219" i="1" s="1" a="1"/>
  <c r="BK219" i="1" s="1"/>
  <c r="AM219" i="1" a="1"/>
  <c r="AM219" i="1" s="1"/>
  <c r="BI218" i="1"/>
  <c r="BH218" i="1"/>
  <c r="AO218" i="1"/>
  <c r="BK218" i="1" s="1" a="1"/>
  <c r="BK218" i="1" s="1"/>
  <c r="AM218" i="1" a="1"/>
  <c r="AM218" i="1" s="1"/>
  <c r="BI217" i="1"/>
  <c r="BH217" i="1"/>
  <c r="AO217" i="1"/>
  <c r="AM217" i="1" a="1"/>
  <c r="AM217" i="1" s="1"/>
  <c r="BI216" i="1"/>
  <c r="BK216" i="1" s="1" a="1"/>
  <c r="BK216" i="1" s="1"/>
  <c r="BH216" i="1"/>
  <c r="AO216" i="1"/>
  <c r="AM216" i="1" a="1"/>
  <c r="AM216" i="1" s="1"/>
  <c r="BI215" i="1"/>
  <c r="BK215" i="1" s="1" a="1"/>
  <c r="BK215" i="1" s="1"/>
  <c r="BH215" i="1"/>
  <c r="AO215" i="1"/>
  <c r="AM215" i="1"/>
  <c r="AM215" i="1" a="1"/>
  <c r="BI214" i="1"/>
  <c r="BH214" i="1"/>
  <c r="AO214" i="1"/>
  <c r="AM214" i="1" a="1"/>
  <c r="AM214" i="1" s="1"/>
  <c r="BI213" i="1"/>
  <c r="BK213" i="1" s="1" a="1"/>
  <c r="BK213" i="1" s="1"/>
  <c r="BH213" i="1"/>
  <c r="AO213" i="1"/>
  <c r="AM213" i="1" a="1"/>
  <c r="AM213" i="1" s="1"/>
  <c r="BI212" i="1"/>
  <c r="BK212" i="1" s="1" a="1"/>
  <c r="BK212" i="1" s="1"/>
  <c r="BH212" i="1"/>
  <c r="AO212" i="1"/>
  <c r="AM212" i="1" a="1"/>
  <c r="AM212" i="1" s="1"/>
  <c r="BI211" i="1"/>
  <c r="BH211" i="1"/>
  <c r="AO211" i="1"/>
  <c r="AM211" i="1" a="1"/>
  <c r="AM211" i="1" s="1"/>
  <c r="BI210" i="1"/>
  <c r="BH210" i="1"/>
  <c r="AO210" i="1"/>
  <c r="AM210" i="1" a="1"/>
  <c r="AM210" i="1" s="1"/>
  <c r="BI209" i="1"/>
  <c r="BH209" i="1"/>
  <c r="AO209" i="1"/>
  <c r="AM209" i="1" a="1"/>
  <c r="AM209" i="1" s="1"/>
  <c r="BI208" i="1"/>
  <c r="BK208" i="1" s="1" a="1"/>
  <c r="BK208" i="1" s="1"/>
  <c r="BH208" i="1"/>
  <c r="AO208" i="1"/>
  <c r="AM208" i="1" a="1"/>
  <c r="AM208" i="1" s="1"/>
  <c r="BI207" i="1"/>
  <c r="BK207" i="1" s="1" a="1"/>
  <c r="BK207" i="1" s="1"/>
  <c r="BH207" i="1"/>
  <c r="AO207" i="1"/>
  <c r="AM207" i="1" a="1"/>
  <c r="AM207" i="1" s="1"/>
  <c r="BI206" i="1"/>
  <c r="BK206" i="1" s="1" a="1"/>
  <c r="BK206" i="1" s="1"/>
  <c r="BH206" i="1"/>
  <c r="AO206" i="1"/>
  <c r="AM206" i="1"/>
  <c r="AM206" i="1" a="1"/>
  <c r="BI205" i="1"/>
  <c r="BK205" i="1" s="1" a="1"/>
  <c r="BK205" i="1" s="1"/>
  <c r="BH205" i="1"/>
  <c r="AO205" i="1"/>
  <c r="AM205" i="1" a="1"/>
  <c r="AM205" i="1" s="1"/>
  <c r="BI204" i="1"/>
  <c r="BH204" i="1"/>
  <c r="AO204" i="1"/>
  <c r="AM204" i="1" a="1"/>
  <c r="AM204" i="1" s="1"/>
  <c r="BI203" i="1"/>
  <c r="BK203" i="1" s="1" a="1"/>
  <c r="BK203" i="1" s="1"/>
  <c r="BH203" i="1"/>
  <c r="AO203" i="1"/>
  <c r="AM203" i="1" a="1"/>
  <c r="AM203" i="1" s="1"/>
  <c r="BI202" i="1"/>
  <c r="BH202" i="1"/>
  <c r="AO202" i="1"/>
  <c r="BK202" i="1" s="1" a="1"/>
  <c r="BK202" i="1" s="1"/>
  <c r="AM202" i="1" a="1"/>
  <c r="AM202" i="1" s="1"/>
  <c r="BI201" i="1"/>
  <c r="BH201" i="1"/>
  <c r="AO201" i="1"/>
  <c r="AM201" i="1" a="1"/>
  <c r="AM201" i="1" s="1"/>
  <c r="BI200" i="1"/>
  <c r="BK200" i="1" s="1" a="1"/>
  <c r="BK200" i="1" s="1"/>
  <c r="BH200" i="1"/>
  <c r="AO200" i="1"/>
  <c r="AM200" i="1" a="1"/>
  <c r="AM200" i="1" s="1"/>
  <c r="BI199" i="1"/>
  <c r="BH199" i="1"/>
  <c r="AO199" i="1"/>
  <c r="AM199" i="1" a="1"/>
  <c r="AM199" i="1" s="1"/>
  <c r="BI198" i="1"/>
  <c r="BH198" i="1"/>
  <c r="AO198" i="1"/>
  <c r="AM198" i="1" a="1"/>
  <c r="AM198" i="1" s="1"/>
  <c r="BI197" i="1"/>
  <c r="BH197" i="1"/>
  <c r="AO197" i="1"/>
  <c r="AM197" i="1" a="1"/>
  <c r="AM197" i="1" s="1"/>
  <c r="BI196" i="1"/>
  <c r="BH196" i="1"/>
  <c r="AO196" i="1"/>
  <c r="AM196" i="1" a="1"/>
  <c r="AM196" i="1" s="1"/>
  <c r="BI195" i="1"/>
  <c r="BH195" i="1"/>
  <c r="AO195" i="1"/>
  <c r="AM195" i="1" a="1"/>
  <c r="AM195" i="1" s="1"/>
  <c r="BI194" i="1"/>
  <c r="BH194" i="1"/>
  <c r="AO194" i="1"/>
  <c r="BK194" i="1" s="1" a="1"/>
  <c r="BK194" i="1" s="1"/>
  <c r="AM194" i="1" a="1"/>
  <c r="AM194" i="1" s="1"/>
  <c r="BI193" i="1"/>
  <c r="BH193" i="1"/>
  <c r="AO193" i="1"/>
  <c r="AM193" i="1" a="1"/>
  <c r="AM193" i="1" s="1"/>
  <c r="BI192" i="1"/>
  <c r="BK192" i="1" s="1" a="1"/>
  <c r="BK192" i="1" s="1"/>
  <c r="BH192" i="1"/>
  <c r="AO192" i="1"/>
  <c r="AM192" i="1" a="1"/>
  <c r="AM192" i="1" s="1"/>
  <c r="BI191" i="1"/>
  <c r="BH191" i="1"/>
  <c r="AO191" i="1"/>
  <c r="BK191" i="1" s="1" a="1"/>
  <c r="BK191" i="1" s="1"/>
  <c r="AM191" i="1" a="1"/>
  <c r="AM191" i="1" s="1"/>
  <c r="BI190" i="1"/>
  <c r="BK190" i="1" s="1" a="1"/>
  <c r="BK190" i="1" s="1"/>
  <c r="BH190" i="1"/>
  <c r="AO190" i="1"/>
  <c r="AM190" i="1"/>
  <c r="AM190" i="1" a="1"/>
  <c r="BI189" i="1"/>
  <c r="BH189" i="1"/>
  <c r="AO189" i="1"/>
  <c r="BK189" i="1" s="1" a="1"/>
  <c r="BK189" i="1" s="1"/>
  <c r="AM189" i="1" a="1"/>
  <c r="AM189" i="1" s="1"/>
  <c r="BI188" i="1"/>
  <c r="BK188" i="1" s="1" a="1"/>
  <c r="BK188" i="1" s="1"/>
  <c r="BH188" i="1"/>
  <c r="AO188" i="1"/>
  <c r="AM188" i="1"/>
  <c r="AM188" i="1" a="1"/>
  <c r="BI187" i="1"/>
  <c r="BH187" i="1"/>
  <c r="AO187" i="1"/>
  <c r="BK187" i="1" s="1" a="1"/>
  <c r="BK187" i="1" s="1"/>
  <c r="AM187" i="1" a="1"/>
  <c r="AM187" i="1" s="1"/>
  <c r="BI186" i="1"/>
  <c r="BH186" i="1"/>
  <c r="AO186" i="1"/>
  <c r="BK186" i="1" s="1" a="1"/>
  <c r="BK186" i="1" s="1"/>
  <c r="AM186" i="1" a="1"/>
  <c r="AM186" i="1" s="1"/>
  <c r="BI185" i="1"/>
  <c r="BH185" i="1"/>
  <c r="AO185" i="1"/>
  <c r="AM185" i="1" a="1"/>
  <c r="AM185" i="1" s="1"/>
  <c r="BI184" i="1"/>
  <c r="BK184" i="1" s="1" a="1"/>
  <c r="BK184" i="1" s="1"/>
  <c r="BH184" i="1"/>
  <c r="AO184" i="1"/>
  <c r="AM184" i="1" a="1"/>
  <c r="AM184" i="1" s="1"/>
  <c r="BI183" i="1"/>
  <c r="BK183" i="1" s="1" a="1"/>
  <c r="BK183" i="1" s="1"/>
  <c r="BH183" i="1"/>
  <c r="AO183" i="1"/>
  <c r="AM183" i="1"/>
  <c r="AM183" i="1" a="1"/>
  <c r="BI182" i="1"/>
  <c r="BH182" i="1"/>
  <c r="AO182" i="1"/>
  <c r="AM182" i="1" a="1"/>
  <c r="AM182" i="1" s="1"/>
  <c r="BI181" i="1"/>
  <c r="BK181" i="1" s="1" a="1"/>
  <c r="BK181" i="1" s="1"/>
  <c r="BH181" i="1"/>
  <c r="AO181" i="1"/>
  <c r="AM181" i="1" a="1"/>
  <c r="AM181" i="1" s="1"/>
  <c r="BI180" i="1"/>
  <c r="BK180" i="1" s="1" a="1"/>
  <c r="BK180" i="1" s="1"/>
  <c r="BH180" i="1"/>
  <c r="AO180" i="1"/>
  <c r="AM180" i="1" a="1"/>
  <c r="AM180" i="1" s="1"/>
  <c r="BI179" i="1"/>
  <c r="BH179" i="1"/>
  <c r="AO179" i="1"/>
  <c r="AM179" i="1" a="1"/>
  <c r="AM179" i="1" s="1"/>
  <c r="BI178" i="1"/>
  <c r="BH178" i="1"/>
  <c r="AO178" i="1"/>
  <c r="AM178" i="1" a="1"/>
  <c r="AM178" i="1" s="1"/>
  <c r="BI177" i="1"/>
  <c r="BH177" i="1"/>
  <c r="AO177" i="1"/>
  <c r="AM177" i="1" a="1"/>
  <c r="AM177" i="1" s="1"/>
  <c r="BI176" i="1"/>
  <c r="BK176" i="1" s="1" a="1"/>
  <c r="BK176" i="1" s="1"/>
  <c r="BH176" i="1"/>
  <c r="AO176" i="1"/>
  <c r="AM176" i="1" a="1"/>
  <c r="AM176" i="1" s="1"/>
  <c r="BI175" i="1"/>
  <c r="BK175" i="1" s="1" a="1"/>
  <c r="BK175" i="1" s="1"/>
  <c r="BH175" i="1"/>
  <c r="AO175" i="1"/>
  <c r="AM175" i="1" a="1"/>
  <c r="AM175" i="1" s="1"/>
  <c r="BI174" i="1"/>
  <c r="BK174" i="1" s="1" a="1"/>
  <c r="BK174" i="1" s="1"/>
  <c r="BH174" i="1"/>
  <c r="AO174" i="1"/>
  <c r="AM174" i="1"/>
  <c r="AM174" i="1" a="1"/>
  <c r="BI173" i="1"/>
  <c r="BK173" i="1" s="1" a="1"/>
  <c r="BK173" i="1" s="1"/>
  <c r="BH173" i="1"/>
  <c r="AO173" i="1"/>
  <c r="AM173" i="1" a="1"/>
  <c r="AM173" i="1" s="1"/>
  <c r="BI172" i="1"/>
  <c r="BK172" i="1" s="1" a="1"/>
  <c r="BK172" i="1" s="1"/>
  <c r="BH172" i="1"/>
  <c r="AO172" i="1"/>
  <c r="AM172" i="1" a="1"/>
  <c r="AM172" i="1" s="1"/>
  <c r="BI171" i="1"/>
  <c r="BK171" i="1" s="1" a="1"/>
  <c r="BK171" i="1" s="1"/>
  <c r="BH171" i="1"/>
  <c r="AO171" i="1"/>
  <c r="AM171" i="1" a="1"/>
  <c r="AM171" i="1" s="1"/>
  <c r="BI170" i="1"/>
  <c r="BH170" i="1"/>
  <c r="AO170" i="1"/>
  <c r="BK170" i="1" s="1" a="1"/>
  <c r="BK170" i="1" s="1"/>
  <c r="AM170" i="1" a="1"/>
  <c r="AM170" i="1" s="1"/>
  <c r="BI169" i="1"/>
  <c r="BK169" i="1" s="1" a="1"/>
  <c r="BK169" i="1" s="1"/>
  <c r="BH169" i="1"/>
  <c r="AO169" i="1"/>
  <c r="AM169" i="1"/>
  <c r="AM169" i="1" a="1"/>
  <c r="BI168" i="1"/>
  <c r="BK168" i="1" s="1" a="1"/>
  <c r="BK168" i="1" s="1"/>
  <c r="BH168" i="1"/>
  <c r="AO168" i="1"/>
  <c r="AM168" i="1" a="1"/>
  <c r="AM168" i="1" s="1"/>
  <c r="BI167" i="1"/>
  <c r="BK167" i="1" s="1" a="1"/>
  <c r="BK167" i="1" s="1"/>
  <c r="BH167" i="1"/>
  <c r="AO167" i="1"/>
  <c r="AM167" i="1" a="1"/>
  <c r="AM167" i="1" s="1"/>
  <c r="BI166" i="1"/>
  <c r="BH166" i="1"/>
  <c r="AO166" i="1"/>
  <c r="AM166" i="1" a="1"/>
  <c r="AM166" i="1" s="1"/>
  <c r="BI165" i="1"/>
  <c r="BK165" i="1" s="1" a="1"/>
  <c r="BK165" i="1" s="1"/>
  <c r="BH165" i="1"/>
  <c r="AO165" i="1"/>
  <c r="AM165" i="1" a="1"/>
  <c r="AM165" i="1" s="1"/>
  <c r="BI164" i="1"/>
  <c r="BK164" i="1" s="1" a="1"/>
  <c r="BK164" i="1" s="1"/>
  <c r="BH164" i="1"/>
  <c r="AO164" i="1"/>
  <c r="AM164" i="1" a="1"/>
  <c r="AM164" i="1" s="1"/>
  <c r="BI163" i="1"/>
  <c r="BH163" i="1"/>
  <c r="AO163" i="1"/>
  <c r="AM163" i="1" a="1"/>
  <c r="AM163" i="1" s="1"/>
  <c r="BI162" i="1"/>
  <c r="BH162" i="1"/>
  <c r="AO162" i="1"/>
  <c r="AM162" i="1" a="1"/>
  <c r="AM162" i="1" s="1"/>
  <c r="BI161" i="1"/>
  <c r="BK161" i="1" s="1" a="1"/>
  <c r="BK161" i="1" s="1"/>
  <c r="BH161" i="1"/>
  <c r="AO161" i="1"/>
  <c r="AM161" i="1" a="1"/>
  <c r="AM161" i="1" s="1"/>
  <c r="BI160" i="1"/>
  <c r="BK160" i="1" s="1" a="1"/>
  <c r="BK160" i="1" s="1"/>
  <c r="BH160" i="1"/>
  <c r="AO160" i="1"/>
  <c r="AM160" i="1" a="1"/>
  <c r="AM160" i="1" s="1"/>
  <c r="BK159" i="1" a="1"/>
  <c r="BK159" i="1" s="1"/>
  <c r="BI159" i="1"/>
  <c r="BH159" i="1"/>
  <c r="AO159" i="1"/>
  <c r="AM159" i="1" a="1"/>
  <c r="AM159" i="1" s="1"/>
  <c r="BI158" i="1"/>
  <c r="BH158" i="1"/>
  <c r="AO158" i="1"/>
  <c r="BK158" i="1" s="1" a="1"/>
  <c r="BK158" i="1" s="1"/>
  <c r="AM158" i="1" a="1"/>
  <c r="AM158" i="1" s="1"/>
  <c r="BI157" i="1"/>
  <c r="BK157" i="1" s="1" a="1"/>
  <c r="BK157" i="1" s="1"/>
  <c r="BH157" i="1"/>
  <c r="AO157" i="1"/>
  <c r="AM157" i="1" a="1"/>
  <c r="AM157" i="1" s="1"/>
  <c r="BI156" i="1"/>
  <c r="BK156" i="1" s="1" a="1"/>
  <c r="BK156" i="1" s="1"/>
  <c r="BH156" i="1"/>
  <c r="AO156" i="1"/>
  <c r="AM156" i="1" a="1"/>
  <c r="AM156" i="1" s="1"/>
  <c r="BI155" i="1"/>
  <c r="BK155" i="1" s="1" a="1"/>
  <c r="BK155" i="1" s="1"/>
  <c r="BH155" i="1"/>
  <c r="AO155" i="1"/>
  <c r="AM155" i="1"/>
  <c r="AM155" i="1" a="1"/>
  <c r="BI154" i="1"/>
  <c r="BH154" i="1"/>
  <c r="AO154" i="1"/>
  <c r="BK154" i="1" s="1" a="1"/>
  <c r="BK154" i="1" s="1"/>
  <c r="AM154" i="1" a="1"/>
  <c r="AM154" i="1" s="1"/>
  <c r="BI153" i="1"/>
  <c r="BH153" i="1"/>
  <c r="AO153" i="1"/>
  <c r="AM153" i="1"/>
  <c r="AM153" i="1" a="1"/>
  <c r="BI152" i="1"/>
  <c r="BH152" i="1"/>
  <c r="AO152" i="1"/>
  <c r="BK152" i="1" s="1" a="1"/>
  <c r="BK152" i="1" s="1"/>
  <c r="AM152" i="1" a="1"/>
  <c r="AM152" i="1" s="1"/>
  <c r="BI151" i="1"/>
  <c r="BH151" i="1"/>
  <c r="AO151" i="1"/>
  <c r="AM151" i="1" a="1"/>
  <c r="AM151" i="1" s="1"/>
  <c r="BI150" i="1"/>
  <c r="BH150" i="1"/>
  <c r="AO150" i="1"/>
  <c r="AM150" i="1" a="1"/>
  <c r="AM150" i="1" s="1"/>
  <c r="BI149" i="1"/>
  <c r="BK149" i="1" s="1" a="1"/>
  <c r="BK149" i="1" s="1"/>
  <c r="BH149" i="1"/>
  <c r="AO149" i="1"/>
  <c r="AM149" i="1" a="1"/>
  <c r="AM149" i="1" s="1"/>
  <c r="BI148" i="1"/>
  <c r="BK148" i="1" s="1" a="1"/>
  <c r="BK148" i="1" s="1"/>
  <c r="BH148" i="1"/>
  <c r="AO148" i="1"/>
  <c r="AM148" i="1" a="1"/>
  <c r="AM148" i="1" s="1"/>
  <c r="BI147" i="1"/>
  <c r="BH147" i="1"/>
  <c r="AO147" i="1"/>
  <c r="AM147" i="1" a="1"/>
  <c r="AM147" i="1" s="1"/>
  <c r="BI146" i="1"/>
  <c r="BH146" i="1"/>
  <c r="AO146" i="1"/>
  <c r="BK146" i="1" s="1" a="1"/>
  <c r="BK146" i="1" s="1"/>
  <c r="AM146" i="1" a="1"/>
  <c r="AM146" i="1" s="1"/>
  <c r="BI145" i="1"/>
  <c r="BK145" i="1" s="1" a="1"/>
  <c r="BK145" i="1" s="1"/>
  <c r="BH145" i="1"/>
  <c r="AO145" i="1"/>
  <c r="AM145" i="1"/>
  <c r="AM145" i="1" a="1"/>
  <c r="BI144" i="1"/>
  <c r="BK144" i="1" s="1" a="1"/>
  <c r="BK144" i="1" s="1"/>
  <c r="BH144" i="1"/>
  <c r="AO144" i="1"/>
  <c r="AM144" i="1" a="1"/>
  <c r="AM144" i="1" s="1"/>
  <c r="BI143" i="1"/>
  <c r="BK143" i="1" s="1" a="1"/>
  <c r="BK143" i="1" s="1"/>
  <c r="BH143" i="1"/>
  <c r="AO143" i="1"/>
  <c r="AM143" i="1" a="1"/>
  <c r="AM143" i="1" s="1"/>
  <c r="BI142" i="1"/>
  <c r="BK142" i="1" s="1" a="1"/>
  <c r="BK142" i="1" s="1"/>
  <c r="BH142" i="1"/>
  <c r="AO142" i="1"/>
  <c r="AM142" i="1" a="1"/>
  <c r="AM142" i="1" s="1"/>
  <c r="BI141" i="1"/>
  <c r="BK141" i="1" s="1" a="1"/>
  <c r="BK141" i="1" s="1"/>
  <c r="BH141" i="1"/>
  <c r="AO141" i="1"/>
  <c r="AM141" i="1" a="1"/>
  <c r="AM141" i="1" s="1"/>
  <c r="BI140" i="1"/>
  <c r="BH140" i="1"/>
  <c r="AO140" i="1"/>
  <c r="BK140" i="1" s="1" a="1"/>
  <c r="BK140" i="1" s="1"/>
  <c r="AM140" i="1" a="1"/>
  <c r="AM140" i="1" s="1"/>
  <c r="BI139" i="1"/>
  <c r="BH139" i="1"/>
  <c r="AO139" i="1"/>
  <c r="BK139" i="1" s="1" a="1"/>
  <c r="BK139" i="1" s="1"/>
  <c r="AM139" i="1" a="1"/>
  <c r="AM139" i="1" s="1"/>
  <c r="BI138" i="1"/>
  <c r="BH138" i="1"/>
  <c r="AO138" i="1"/>
  <c r="BK138" i="1" s="1" a="1"/>
  <c r="BK138" i="1" s="1"/>
  <c r="AM138" i="1" a="1"/>
  <c r="AM138" i="1" s="1"/>
  <c r="BI137" i="1"/>
  <c r="BH137" i="1"/>
  <c r="AO137" i="1"/>
  <c r="AM137" i="1" a="1"/>
  <c r="AM137" i="1" s="1"/>
  <c r="BI136" i="1"/>
  <c r="BH136" i="1"/>
  <c r="AO136" i="1"/>
  <c r="BK136" i="1" s="1" a="1"/>
  <c r="BK136" i="1" s="1"/>
  <c r="AM136" i="1" a="1"/>
  <c r="AM136" i="1" s="1"/>
  <c r="BI135" i="1"/>
  <c r="BH135" i="1"/>
  <c r="AO135" i="1"/>
  <c r="AM135" i="1" a="1"/>
  <c r="AM135" i="1" s="1"/>
  <c r="BI134" i="1"/>
  <c r="BH134" i="1"/>
  <c r="AO134" i="1"/>
  <c r="AM134" i="1" a="1"/>
  <c r="AM134" i="1" s="1"/>
  <c r="BI133" i="1"/>
  <c r="BH133" i="1"/>
  <c r="AO133" i="1"/>
  <c r="BK133" i="1" s="1" a="1"/>
  <c r="BK133" i="1" s="1"/>
  <c r="AM133" i="1" a="1"/>
  <c r="AM133" i="1" s="1"/>
  <c r="BI132" i="1"/>
  <c r="BH132" i="1"/>
  <c r="AO132" i="1"/>
  <c r="AM132" i="1" a="1"/>
  <c r="AM132" i="1" s="1"/>
  <c r="BI131" i="1"/>
  <c r="BH131" i="1"/>
  <c r="AO131" i="1"/>
  <c r="AM131" i="1" a="1"/>
  <c r="AM131" i="1" s="1"/>
  <c r="BI130" i="1"/>
  <c r="BH130" i="1"/>
  <c r="AO130" i="1"/>
  <c r="BK130" i="1" s="1" a="1"/>
  <c r="BK130" i="1" s="1"/>
  <c r="AM130" i="1" a="1"/>
  <c r="AM130" i="1" s="1"/>
  <c r="BI129" i="1"/>
  <c r="BH129" i="1"/>
  <c r="AO129" i="1"/>
  <c r="AM129" i="1" a="1"/>
  <c r="AM129" i="1" s="1"/>
  <c r="BI128" i="1"/>
  <c r="BK128" i="1" s="1" a="1"/>
  <c r="BK128" i="1" s="1"/>
  <c r="BH128" i="1"/>
  <c r="AO128" i="1"/>
  <c r="AM128" i="1" a="1"/>
  <c r="AM128" i="1" s="1"/>
  <c r="BK127" i="1" a="1"/>
  <c r="BK127" i="1" s="1"/>
  <c r="BI127" i="1"/>
  <c r="BH127" i="1"/>
  <c r="AO127" i="1"/>
  <c r="AM127" i="1" a="1"/>
  <c r="AM127" i="1" s="1"/>
  <c r="BI126" i="1"/>
  <c r="BH126" i="1"/>
  <c r="AO126" i="1"/>
  <c r="BK126" i="1" s="1" a="1"/>
  <c r="BK126" i="1" s="1"/>
  <c r="AM126" i="1" a="1"/>
  <c r="AM126" i="1" s="1"/>
  <c r="BI125" i="1"/>
  <c r="BH125" i="1"/>
  <c r="AO125" i="1"/>
  <c r="BK125" i="1" s="1" a="1"/>
  <c r="BK125" i="1" s="1"/>
  <c r="AM125" i="1" a="1"/>
  <c r="AM125" i="1" s="1"/>
  <c r="BK124" i="1" a="1"/>
  <c r="BK124" i="1" s="1"/>
  <c r="BI124" i="1"/>
  <c r="BH124" i="1"/>
  <c r="AO124" i="1"/>
  <c r="AM124" i="1" a="1"/>
  <c r="AM124" i="1" s="1"/>
  <c r="BI123" i="1"/>
  <c r="BH123" i="1"/>
  <c r="AO123" i="1"/>
  <c r="BK123" i="1" s="1" a="1"/>
  <c r="BK123" i="1" s="1"/>
  <c r="AM123" i="1" a="1"/>
  <c r="AM123" i="1" s="1"/>
  <c r="BI122" i="1"/>
  <c r="BH122" i="1"/>
  <c r="AO122" i="1"/>
  <c r="BK122" i="1" s="1" a="1"/>
  <c r="BK122" i="1" s="1"/>
  <c r="AM122" i="1"/>
  <c r="AM122" i="1" a="1"/>
  <c r="BI121" i="1"/>
  <c r="BK121" i="1" s="1" a="1"/>
  <c r="BK121" i="1" s="1"/>
  <c r="BH121" i="1"/>
  <c r="AO121" i="1"/>
  <c r="AM121" i="1" a="1"/>
  <c r="AM121" i="1" s="1"/>
  <c r="BI120" i="1"/>
  <c r="BK120" i="1" s="1" a="1"/>
  <c r="BK120" i="1" s="1"/>
  <c r="BH120" i="1"/>
  <c r="AO120" i="1"/>
  <c r="AM120" i="1" a="1"/>
  <c r="AM120" i="1" s="1"/>
  <c r="BI119" i="1"/>
  <c r="BK119" i="1" s="1" a="1"/>
  <c r="BK119" i="1" s="1"/>
  <c r="BH119" i="1"/>
  <c r="AO119" i="1"/>
  <c r="AM119" i="1"/>
  <c r="AM119" i="1" a="1"/>
  <c r="BI118" i="1"/>
  <c r="BH118" i="1"/>
  <c r="AO118" i="1"/>
  <c r="AM118" i="1" a="1"/>
  <c r="AM118" i="1" s="1"/>
  <c r="BI117" i="1"/>
  <c r="BH117" i="1"/>
  <c r="AO117" i="1"/>
  <c r="BK117" i="1" s="1" a="1"/>
  <c r="BK117" i="1" s="1"/>
  <c r="AM117" i="1" a="1"/>
  <c r="AM117" i="1" s="1"/>
  <c r="BI116" i="1"/>
  <c r="BH116" i="1"/>
  <c r="AO116" i="1"/>
  <c r="AM116" i="1" a="1"/>
  <c r="AM116" i="1" s="1"/>
  <c r="BI115" i="1"/>
  <c r="BH115" i="1"/>
  <c r="AO115" i="1"/>
  <c r="AM115" i="1" a="1"/>
  <c r="AM115" i="1" s="1"/>
  <c r="BI114" i="1"/>
  <c r="BH114" i="1"/>
  <c r="AO114" i="1"/>
  <c r="BK114" i="1" s="1" a="1"/>
  <c r="BK114" i="1" s="1"/>
  <c r="AM114" i="1" a="1"/>
  <c r="AM114" i="1" s="1"/>
  <c r="BI113" i="1"/>
  <c r="BH113" i="1"/>
  <c r="AO113" i="1"/>
  <c r="AM113" i="1" a="1"/>
  <c r="AM113" i="1" s="1"/>
  <c r="BI112" i="1"/>
  <c r="BK112" i="1" s="1" a="1"/>
  <c r="BK112" i="1" s="1"/>
  <c r="BH112" i="1"/>
  <c r="AO112" i="1"/>
  <c r="AM112" i="1" a="1"/>
  <c r="AM112" i="1" s="1"/>
  <c r="BI111" i="1"/>
  <c r="BH111" i="1"/>
  <c r="AO111" i="1"/>
  <c r="BK111" i="1" s="1" a="1"/>
  <c r="BK111" i="1" s="1"/>
  <c r="AM111" i="1" a="1"/>
  <c r="AM111" i="1" s="1"/>
  <c r="BI110" i="1"/>
  <c r="BH110" i="1"/>
  <c r="AO110" i="1"/>
  <c r="BK110" i="1" s="1" a="1"/>
  <c r="BK110" i="1" s="1"/>
  <c r="AM110" i="1" a="1"/>
  <c r="AM110" i="1" s="1"/>
  <c r="BI109" i="1"/>
  <c r="BK109" i="1" s="1" a="1"/>
  <c r="BK109" i="1" s="1"/>
  <c r="BH109" i="1"/>
  <c r="AO109" i="1"/>
  <c r="AM109" i="1" a="1"/>
  <c r="AM109" i="1" s="1"/>
  <c r="BI108" i="1"/>
  <c r="BH108" i="1"/>
  <c r="AO108" i="1"/>
  <c r="AM108" i="1" a="1"/>
  <c r="AM108" i="1" s="1"/>
  <c r="BI107" i="1"/>
  <c r="BH107" i="1"/>
  <c r="AO107" i="1"/>
  <c r="BK107" i="1" s="1" a="1"/>
  <c r="BK107" i="1" s="1"/>
  <c r="AM107" i="1" a="1"/>
  <c r="AM107" i="1" s="1"/>
  <c r="BI106" i="1"/>
  <c r="BH106" i="1"/>
  <c r="AO106" i="1"/>
  <c r="BK106" i="1" s="1" a="1"/>
  <c r="BK106" i="1" s="1"/>
  <c r="AM106" i="1" a="1"/>
  <c r="AM106" i="1" s="1"/>
  <c r="BI105" i="1"/>
  <c r="BH105" i="1"/>
  <c r="AO105" i="1"/>
  <c r="AM105" i="1" a="1"/>
  <c r="AM105" i="1" s="1"/>
  <c r="BI104" i="1"/>
  <c r="BH104" i="1"/>
  <c r="AO104" i="1"/>
  <c r="BK104" i="1" s="1" a="1"/>
  <c r="BK104" i="1" s="1"/>
  <c r="AM104" i="1" a="1"/>
  <c r="AM104" i="1" s="1"/>
  <c r="BI103" i="1"/>
  <c r="BH103" i="1"/>
  <c r="AO103" i="1"/>
  <c r="AM103" i="1" a="1"/>
  <c r="AM103" i="1" s="1"/>
  <c r="BI102" i="1"/>
  <c r="BH102" i="1"/>
  <c r="AO102" i="1"/>
  <c r="AM102" i="1"/>
  <c r="AM102" i="1" a="1"/>
  <c r="BI101" i="1"/>
  <c r="BH101" i="1"/>
  <c r="AO101" i="1"/>
  <c r="BK101" i="1" s="1" a="1"/>
  <c r="BK101" i="1" s="1"/>
  <c r="AM101" i="1" a="1"/>
  <c r="AM101" i="1" s="1"/>
  <c r="BI100" i="1"/>
  <c r="BH100" i="1"/>
  <c r="AO100" i="1"/>
  <c r="AM100" i="1" a="1"/>
  <c r="AM100" i="1" s="1"/>
  <c r="BI99" i="1"/>
  <c r="BH99" i="1"/>
  <c r="AO99" i="1"/>
  <c r="AM99" i="1" a="1"/>
  <c r="AM99" i="1" s="1"/>
  <c r="BI98" i="1"/>
  <c r="BH98" i="1"/>
  <c r="AO98" i="1"/>
  <c r="BK98" i="1" s="1" a="1"/>
  <c r="BK98" i="1" s="1"/>
  <c r="AM98" i="1" a="1"/>
  <c r="AM98" i="1" s="1"/>
  <c r="BI97" i="1"/>
  <c r="BH97" i="1"/>
  <c r="AO97" i="1"/>
  <c r="AM97" i="1" a="1"/>
  <c r="AM97" i="1" s="1"/>
  <c r="BI96" i="1"/>
  <c r="BH96" i="1"/>
  <c r="AO96" i="1"/>
  <c r="BK96" i="1" s="1" a="1"/>
  <c r="BK96" i="1" s="1"/>
  <c r="AM96" i="1" a="1"/>
  <c r="AM96" i="1" s="1"/>
  <c r="BI95" i="1"/>
  <c r="BK95" i="1" s="1" a="1"/>
  <c r="BK95" i="1" s="1"/>
  <c r="BH95" i="1"/>
  <c r="AO95" i="1"/>
  <c r="AM95" i="1" a="1"/>
  <c r="AM95" i="1" s="1"/>
  <c r="BI94" i="1"/>
  <c r="BK94" i="1" s="1" a="1"/>
  <c r="BK94" i="1" s="1"/>
  <c r="BH94" i="1"/>
  <c r="AO94" i="1"/>
  <c r="AM94" i="1"/>
  <c r="AM94" i="1" a="1"/>
  <c r="BI93" i="1"/>
  <c r="BH93" i="1"/>
  <c r="AO93" i="1"/>
  <c r="BK93" i="1" s="1" a="1"/>
  <c r="BK93" i="1" s="1"/>
  <c r="AM93" i="1" a="1"/>
  <c r="AM93" i="1" s="1"/>
  <c r="BI92" i="1"/>
  <c r="BH92" i="1"/>
  <c r="AO92" i="1"/>
  <c r="BK92" i="1" s="1" a="1"/>
  <c r="BK92" i="1" s="1"/>
  <c r="AM92" i="1" a="1"/>
  <c r="AM92" i="1" s="1"/>
  <c r="BK91" i="1" a="1"/>
  <c r="BK91" i="1" s="1"/>
  <c r="BI91" i="1"/>
  <c r="BH91" i="1"/>
  <c r="AO91" i="1"/>
  <c r="AM91" i="1" a="1"/>
  <c r="AM91" i="1" s="1"/>
  <c r="BI90" i="1"/>
  <c r="BH90" i="1"/>
  <c r="AO90" i="1"/>
  <c r="BK90" i="1" s="1" a="1"/>
  <c r="BK90" i="1" s="1"/>
  <c r="AM90" i="1" a="1"/>
  <c r="AM90" i="1" s="1"/>
  <c r="BI89" i="1"/>
  <c r="BH89" i="1"/>
  <c r="AO89" i="1"/>
  <c r="AM89" i="1"/>
  <c r="AM89" i="1" a="1"/>
  <c r="BI88" i="1"/>
  <c r="BH88" i="1"/>
  <c r="AO88" i="1"/>
  <c r="BK88" i="1" s="1" a="1"/>
  <c r="BK88" i="1" s="1"/>
  <c r="AM88" i="1" a="1"/>
  <c r="AM88" i="1" s="1"/>
  <c r="BI87" i="1"/>
  <c r="BH87" i="1"/>
  <c r="AO87" i="1"/>
  <c r="AM87" i="1"/>
  <c r="AM87" i="1" a="1"/>
  <c r="BI86" i="1"/>
  <c r="BH86" i="1"/>
  <c r="AO86" i="1"/>
  <c r="AM86" i="1" a="1"/>
  <c r="AM86" i="1" s="1"/>
  <c r="BI85" i="1"/>
  <c r="BH85" i="1"/>
  <c r="AO85" i="1"/>
  <c r="BK85" i="1" s="1" a="1"/>
  <c r="BK85" i="1" s="1"/>
  <c r="AM85" i="1" a="1"/>
  <c r="AM85" i="1" s="1"/>
  <c r="BI84" i="1"/>
  <c r="BH84" i="1"/>
  <c r="AO84" i="1"/>
  <c r="AM84" i="1"/>
  <c r="AM84" i="1" a="1"/>
  <c r="BI83" i="1"/>
  <c r="BK83" i="1" s="1" a="1"/>
  <c r="BK83" i="1" s="1"/>
  <c r="BH83" i="1"/>
  <c r="AO83" i="1"/>
  <c r="AM83" i="1" a="1"/>
  <c r="AM83" i="1" s="1"/>
  <c r="BI82" i="1"/>
  <c r="BH82" i="1"/>
  <c r="AO82" i="1"/>
  <c r="BK82" i="1" s="1" a="1"/>
  <c r="BK82" i="1" s="1"/>
  <c r="AM82" i="1" a="1"/>
  <c r="AM82" i="1" s="1"/>
  <c r="BI81" i="1"/>
  <c r="BK81" i="1" s="1" a="1"/>
  <c r="BK81" i="1" s="1"/>
  <c r="BH81" i="1"/>
  <c r="AO81" i="1"/>
  <c r="AM81" i="1" a="1"/>
  <c r="AM81" i="1" s="1"/>
  <c r="BI80" i="1"/>
  <c r="BH80" i="1"/>
  <c r="AO80" i="1"/>
  <c r="AM80" i="1" a="1"/>
  <c r="AM80" i="1" s="1"/>
  <c r="BI79" i="1"/>
  <c r="BH79" i="1"/>
  <c r="AO79" i="1"/>
  <c r="BK79" i="1" s="1" a="1"/>
  <c r="BK79" i="1" s="1"/>
  <c r="AM79" i="1" a="1"/>
  <c r="AM79" i="1" s="1"/>
  <c r="BK78" i="1" a="1"/>
  <c r="BK78" i="1" s="1"/>
  <c r="BI78" i="1"/>
  <c r="BH78" i="1"/>
  <c r="AO78" i="1"/>
  <c r="AM78" i="1" a="1"/>
  <c r="AM78" i="1" s="1"/>
  <c r="BI77" i="1"/>
  <c r="BH77" i="1"/>
  <c r="AO77" i="1"/>
  <c r="BK77" i="1" s="1" a="1"/>
  <c r="BK77" i="1" s="1"/>
  <c r="AM77" i="1" a="1"/>
  <c r="AM77" i="1" s="1"/>
  <c r="BI76" i="1"/>
  <c r="BH76" i="1"/>
  <c r="AO76" i="1"/>
  <c r="BK76" i="1" s="1" a="1"/>
  <c r="BK76" i="1" s="1"/>
  <c r="AM76" i="1"/>
  <c r="AM76" i="1" a="1"/>
  <c r="BI75" i="1"/>
  <c r="BH75" i="1"/>
  <c r="AO75" i="1"/>
  <c r="BK75" i="1" s="1" a="1"/>
  <c r="BK75" i="1" s="1"/>
  <c r="AM75" i="1" a="1"/>
  <c r="AM75" i="1" s="1"/>
  <c r="BI74" i="1"/>
  <c r="BH74" i="1"/>
  <c r="AO74" i="1"/>
  <c r="BK74" i="1" s="1" a="1"/>
  <c r="BK74" i="1" s="1"/>
  <c r="AM74" i="1" a="1"/>
  <c r="AM74" i="1" s="1"/>
  <c r="BI73" i="1"/>
  <c r="BH73" i="1"/>
  <c r="AO73" i="1"/>
  <c r="AM73" i="1"/>
  <c r="AM73" i="1" a="1"/>
  <c r="BI72" i="1"/>
  <c r="BH72" i="1"/>
  <c r="AO72" i="1"/>
  <c r="AM72" i="1" a="1"/>
  <c r="AM72" i="1" s="1"/>
  <c r="BI71" i="1"/>
  <c r="BH71" i="1"/>
  <c r="AO71" i="1"/>
  <c r="AM71" i="1" a="1"/>
  <c r="AM71" i="1" s="1"/>
  <c r="BI70" i="1"/>
  <c r="BK70" i="1" s="1" a="1"/>
  <c r="BK70" i="1" s="1"/>
  <c r="BH70" i="1"/>
  <c r="AO70" i="1"/>
  <c r="AM70" i="1" a="1"/>
  <c r="AM70" i="1" s="1"/>
  <c r="BI69" i="1"/>
  <c r="BH69" i="1"/>
  <c r="AO69" i="1"/>
  <c r="BK69" i="1" s="1" a="1"/>
  <c r="BK69" i="1" s="1"/>
  <c r="AM69" i="1" a="1"/>
  <c r="AM69" i="1" s="1"/>
  <c r="BI68" i="1"/>
  <c r="BH68" i="1"/>
  <c r="AO68" i="1"/>
  <c r="AM68" i="1" a="1"/>
  <c r="AM68" i="1" s="1"/>
  <c r="BI67" i="1"/>
  <c r="BK67" i="1" s="1" a="1"/>
  <c r="BK67" i="1" s="1"/>
  <c r="BH67" i="1"/>
  <c r="AO67" i="1"/>
  <c r="AM67" i="1" a="1"/>
  <c r="AM67" i="1" s="1"/>
  <c r="BI66" i="1"/>
  <c r="BH66" i="1"/>
  <c r="AO66" i="1"/>
  <c r="BK66" i="1" s="1" a="1"/>
  <c r="BK66" i="1" s="1"/>
  <c r="AM66" i="1" a="1"/>
  <c r="AM66" i="1" s="1"/>
  <c r="BI65" i="1"/>
  <c r="BH65" i="1"/>
  <c r="AO65" i="1"/>
  <c r="AM65" i="1" a="1"/>
  <c r="AM65" i="1" s="1"/>
  <c r="BI64" i="1"/>
  <c r="BH64" i="1"/>
  <c r="AO64" i="1"/>
  <c r="BK64" i="1" s="1" a="1"/>
  <c r="BK64" i="1" s="1"/>
  <c r="AM64" i="1" a="1"/>
  <c r="AM64" i="1" s="1"/>
  <c r="BI63" i="1"/>
  <c r="BK63" i="1" s="1" a="1"/>
  <c r="BK63" i="1" s="1"/>
  <c r="BH63" i="1"/>
  <c r="AO63" i="1"/>
  <c r="AM63" i="1" a="1"/>
  <c r="AM63" i="1" s="1"/>
  <c r="BI62" i="1"/>
  <c r="BK62" i="1" s="1" a="1"/>
  <c r="BK62" i="1" s="1"/>
  <c r="BH62" i="1"/>
  <c r="AO62" i="1"/>
  <c r="AM62" i="1" a="1"/>
  <c r="AM62" i="1" s="1"/>
  <c r="BI61" i="1"/>
  <c r="BH61" i="1"/>
  <c r="AO61" i="1"/>
  <c r="BK61" i="1" s="1" a="1"/>
  <c r="BK61" i="1" s="1"/>
  <c r="AM61" i="1" a="1"/>
  <c r="AM61" i="1" s="1"/>
  <c r="BI60" i="1"/>
  <c r="BK60" i="1" s="1" a="1"/>
  <c r="BK60" i="1" s="1"/>
  <c r="BH60" i="1"/>
  <c r="AO60" i="1"/>
  <c r="AM60" i="1" a="1"/>
  <c r="AM60" i="1" s="1"/>
  <c r="BI59" i="1"/>
  <c r="BH59" i="1"/>
  <c r="AO59" i="1"/>
  <c r="BK59" i="1" s="1" a="1"/>
  <c r="BK59" i="1" s="1"/>
  <c r="AM59" i="1" a="1"/>
  <c r="AM59" i="1" s="1"/>
  <c r="BI58" i="1"/>
  <c r="BH58" i="1"/>
  <c r="AO58" i="1"/>
  <c r="BK58" i="1" s="1" a="1"/>
  <c r="BK58" i="1" s="1"/>
  <c r="AM58" i="1" a="1"/>
  <c r="AM58" i="1" s="1"/>
  <c r="BI57" i="1"/>
  <c r="BH57" i="1"/>
  <c r="AO57" i="1"/>
  <c r="AM57" i="1" a="1"/>
  <c r="AM57" i="1" s="1"/>
  <c r="BI56" i="1"/>
  <c r="BK56" i="1" s="1" a="1"/>
  <c r="BK56" i="1" s="1"/>
  <c r="BH56" i="1"/>
  <c r="AO56" i="1"/>
  <c r="AM56" i="1" a="1"/>
  <c r="AM56" i="1" s="1"/>
  <c r="BI55" i="1"/>
  <c r="BH55" i="1"/>
  <c r="AO55" i="1"/>
  <c r="AM55" i="1" a="1"/>
  <c r="AM55" i="1" s="1"/>
  <c r="BI54" i="1"/>
  <c r="BH54" i="1"/>
  <c r="AO54" i="1"/>
  <c r="AM54" i="1" a="1"/>
  <c r="AM54" i="1" s="1"/>
  <c r="BI53" i="1"/>
  <c r="BK53" i="1" s="1" a="1"/>
  <c r="BK53" i="1" s="1"/>
  <c r="BH53" i="1"/>
  <c r="AO53" i="1"/>
  <c r="AM53" i="1" a="1"/>
  <c r="AM53" i="1" s="1"/>
  <c r="BI52" i="1"/>
  <c r="BH52" i="1"/>
  <c r="AO52" i="1"/>
  <c r="AM52" i="1" a="1"/>
  <c r="AM52" i="1" s="1"/>
  <c r="BI51" i="1"/>
  <c r="BH51" i="1"/>
  <c r="AO51" i="1"/>
  <c r="AM51" i="1" a="1"/>
  <c r="AM51" i="1" s="1"/>
  <c r="BI50" i="1"/>
  <c r="BH50" i="1"/>
  <c r="AO50" i="1"/>
  <c r="BK50" i="1" s="1" a="1"/>
  <c r="BK50" i="1" s="1"/>
  <c r="AM50" i="1" a="1"/>
  <c r="AM50" i="1" s="1"/>
  <c r="BI49" i="1"/>
  <c r="BH49" i="1"/>
  <c r="AO49" i="1"/>
  <c r="AM49" i="1" a="1"/>
  <c r="AM49" i="1" s="1"/>
  <c r="BI48" i="1"/>
  <c r="BH48" i="1"/>
  <c r="AO48" i="1"/>
  <c r="AM48" i="1" a="1"/>
  <c r="AM48" i="1" s="1"/>
  <c r="BI47" i="1"/>
  <c r="BH47" i="1"/>
  <c r="AO47" i="1"/>
  <c r="BK47" i="1" s="1" a="1"/>
  <c r="BK47" i="1" s="1"/>
  <c r="AM47" i="1" a="1"/>
  <c r="AM47" i="1" s="1"/>
  <c r="BI46" i="1"/>
  <c r="BK46" i="1" s="1" a="1"/>
  <c r="BK46" i="1" s="1"/>
  <c r="BH46" i="1"/>
  <c r="AO46" i="1"/>
  <c r="AM46" i="1" a="1"/>
  <c r="AM46" i="1" s="1"/>
  <c r="BI45" i="1"/>
  <c r="BK45" i="1" s="1" a="1"/>
  <c r="BK45" i="1" s="1"/>
  <c r="BH45" i="1"/>
  <c r="AO45" i="1"/>
  <c r="AM45" i="1" a="1"/>
  <c r="AM45" i="1" s="1"/>
  <c r="BI44" i="1"/>
  <c r="BH44" i="1"/>
  <c r="AO44" i="1"/>
  <c r="BK44" i="1" s="1" a="1"/>
  <c r="BK44" i="1" s="1"/>
  <c r="AM44" i="1" a="1"/>
  <c r="AM44" i="1" s="1"/>
  <c r="BI43" i="1"/>
  <c r="BH43" i="1"/>
  <c r="AO43" i="1"/>
  <c r="AM43" i="1" a="1"/>
  <c r="AM43" i="1" s="1"/>
  <c r="BI42" i="1"/>
  <c r="BH42" i="1"/>
  <c r="AO42" i="1"/>
  <c r="BK42" i="1" s="1" a="1"/>
  <c r="BK42" i="1" s="1"/>
  <c r="AM42" i="1" a="1"/>
  <c r="AM42" i="1" s="1"/>
  <c r="BI41" i="1"/>
  <c r="BH41" i="1"/>
  <c r="AO41" i="1"/>
  <c r="AM41" i="1" a="1"/>
  <c r="AM41" i="1" s="1"/>
  <c r="BI40" i="1"/>
  <c r="BH40" i="1"/>
  <c r="AO40" i="1"/>
  <c r="BK40" i="1" s="1" a="1"/>
  <c r="BK40" i="1" s="1"/>
  <c r="AM40" i="1" a="1"/>
  <c r="AM40" i="1" s="1"/>
  <c r="BI39" i="1"/>
  <c r="BH39" i="1"/>
  <c r="AO39" i="1"/>
  <c r="AM39" i="1" a="1"/>
  <c r="AM39" i="1" s="1"/>
  <c r="BI38" i="1"/>
  <c r="BH38" i="1"/>
  <c r="AO38" i="1"/>
  <c r="AM38" i="1" a="1"/>
  <c r="AM38" i="1" s="1"/>
  <c r="BI37" i="1"/>
  <c r="BH37" i="1"/>
  <c r="AO37" i="1"/>
  <c r="AM37" i="1" a="1"/>
  <c r="AM37" i="1" s="1"/>
  <c r="BI36" i="1"/>
  <c r="BH36" i="1"/>
  <c r="AO36" i="1"/>
  <c r="AM36" i="1" a="1"/>
  <c r="AM36" i="1" s="1"/>
  <c r="BI35" i="1"/>
  <c r="BH35" i="1"/>
  <c r="AO35" i="1"/>
  <c r="AM35" i="1" a="1"/>
  <c r="AM35" i="1" s="1"/>
  <c r="BI34" i="1"/>
  <c r="BH34" i="1"/>
  <c r="AO34" i="1"/>
  <c r="AM34" i="1" a="1"/>
  <c r="AM34" i="1" s="1"/>
  <c r="BI33" i="1"/>
  <c r="BH33" i="1"/>
  <c r="AO33" i="1"/>
  <c r="AM33" i="1" a="1"/>
  <c r="AM33" i="1" s="1"/>
  <c r="BI32" i="1"/>
  <c r="BH32" i="1"/>
  <c r="AO32" i="1"/>
  <c r="BK32" i="1" s="1" a="1"/>
  <c r="BK32" i="1" s="1"/>
  <c r="AM32" i="1" a="1"/>
  <c r="AM32" i="1" s="1"/>
  <c r="BI31" i="1"/>
  <c r="BH31" i="1"/>
  <c r="AO31" i="1"/>
  <c r="AM31" i="1" a="1"/>
  <c r="AM31" i="1" s="1"/>
  <c r="BI30" i="1"/>
  <c r="BH30" i="1"/>
  <c r="AO30" i="1"/>
  <c r="AM30" i="1" a="1"/>
  <c r="AM30" i="1" s="1"/>
  <c r="BI29" i="1"/>
  <c r="BH29" i="1"/>
  <c r="AO29" i="1"/>
  <c r="AM29" i="1" a="1"/>
  <c r="AM29" i="1" s="1"/>
  <c r="BI28" i="1"/>
  <c r="BH28" i="1"/>
  <c r="AO28" i="1"/>
  <c r="AM28" i="1" a="1"/>
  <c r="AM28" i="1" s="1"/>
  <c r="BI27" i="1"/>
  <c r="BH27" i="1"/>
  <c r="AO27" i="1"/>
  <c r="AM27" i="1" a="1"/>
  <c r="AM27" i="1" s="1"/>
  <c r="BI26" i="1"/>
  <c r="BH26" i="1"/>
  <c r="AO26" i="1"/>
  <c r="BK26" i="1" s="1" a="1"/>
  <c r="BK26" i="1" s="1"/>
  <c r="AM26" i="1" a="1"/>
  <c r="AM26" i="1" s="1"/>
  <c r="BI25" i="1"/>
  <c r="BH25" i="1"/>
  <c r="AO25" i="1"/>
  <c r="AM25" i="1" a="1"/>
  <c r="AM25" i="1" s="1"/>
  <c r="BI24" i="1"/>
  <c r="BH24" i="1"/>
  <c r="AO24" i="1"/>
  <c r="AM24" i="1" a="1"/>
  <c r="AM24" i="1" s="1"/>
  <c r="BI23" i="1"/>
  <c r="BH23" i="1"/>
  <c r="AO23" i="1"/>
  <c r="AM23" i="1" a="1"/>
  <c r="AM23" i="1" s="1"/>
  <c r="BI22" i="1"/>
  <c r="BH22" i="1"/>
  <c r="AO22" i="1"/>
  <c r="AM22" i="1" a="1"/>
  <c r="AM22" i="1" s="1"/>
  <c r="BI21" i="1"/>
  <c r="BH21" i="1"/>
  <c r="AO21" i="1"/>
  <c r="AM21" i="1" a="1"/>
  <c r="AM21" i="1" s="1"/>
  <c r="P275" i="1"/>
  <c r="AM20" i="1"/>
  <c r="N275" i="1"/>
  <c r="M275" i="1"/>
  <c r="L275" i="1"/>
  <c r="K275" i="1"/>
  <c r="I275" i="1"/>
  <c r="H275" i="1"/>
  <c r="BK227" i="1" l="1" a="1"/>
  <c r="BK227" i="1" s="1"/>
  <c r="BK262" i="1" a="1"/>
  <c r="BK262" i="1" s="1"/>
  <c r="BK68" i="1" a="1"/>
  <c r="BK68" i="1" s="1"/>
  <c r="BK179" i="1" a="1"/>
  <c r="BK179" i="1" s="1"/>
  <c r="BK131" i="1" a="1"/>
  <c r="BK131" i="1" s="1"/>
  <c r="BK27" i="1" a="1"/>
  <c r="BK27" i="1" s="1"/>
  <c r="BK39" i="1" a="1"/>
  <c r="BK39" i="1" s="1"/>
  <c r="BK48" i="1" a="1"/>
  <c r="BK48" i="1" s="1"/>
  <c r="BK72" i="1" a="1"/>
  <c r="BK72" i="1" s="1"/>
  <c r="BK80" i="1" a="1"/>
  <c r="BK80" i="1" s="1"/>
  <c r="BK118" i="1" a="1"/>
  <c r="BK118" i="1" s="1"/>
  <c r="BK134" i="1" a="1"/>
  <c r="BK134" i="1" s="1"/>
  <c r="BK137" i="1" a="1"/>
  <c r="BK137" i="1" s="1"/>
  <c r="BK182" i="1" a="1"/>
  <c r="BK182" i="1" s="1"/>
  <c r="BK193" i="1" a="1"/>
  <c r="BK193" i="1" s="1"/>
  <c r="BK196" i="1" a="1"/>
  <c r="BK196" i="1" s="1"/>
  <c r="BK214" i="1" a="1"/>
  <c r="BK214" i="1" s="1"/>
  <c r="BK225" i="1" a="1"/>
  <c r="BK225" i="1" s="1"/>
  <c r="BK244" i="1" a="1"/>
  <c r="BK244" i="1" s="1"/>
  <c r="BK87" i="1" a="1"/>
  <c r="BK87" i="1" s="1"/>
  <c r="BK103" i="1" a="1"/>
  <c r="BK103" i="1" s="1"/>
  <c r="BK65" i="1" a="1"/>
  <c r="BK65" i="1" s="1"/>
  <c r="BK257" i="1" a="1"/>
  <c r="BK257" i="1" s="1"/>
  <c r="BK260" i="1" a="1"/>
  <c r="BK260" i="1" s="1"/>
  <c r="BK230" i="1" a="1"/>
  <c r="BK230" i="1" s="1"/>
  <c r="BK166" i="1" a="1"/>
  <c r="BK166" i="1" s="1"/>
  <c r="BK177" i="1" a="1"/>
  <c r="BK177" i="1" s="1"/>
  <c r="BK199" i="1" a="1"/>
  <c r="BK199" i="1" s="1"/>
  <c r="BK209" i="1" a="1"/>
  <c r="BK209" i="1" s="1"/>
  <c r="BK228" i="1" a="1"/>
  <c r="BK228" i="1" s="1"/>
  <c r="BK242" i="1" a="1"/>
  <c r="BK242" i="1" s="1"/>
  <c r="BK263" i="1" a="1"/>
  <c r="BK263" i="1" s="1"/>
  <c r="BK265" i="1" a="1"/>
  <c r="BK265" i="1" s="1"/>
  <c r="BK52" i="1" a="1"/>
  <c r="BK52" i="1" s="1"/>
  <c r="BK243" i="1" a="1"/>
  <c r="BK243" i="1" s="1"/>
  <c r="BK201" i="1" a="1"/>
  <c r="BK201" i="1" s="1"/>
  <c r="BK211" i="1" a="1"/>
  <c r="BK211" i="1" s="1"/>
  <c r="BK163" i="1" a="1"/>
  <c r="BK163" i="1" s="1"/>
  <c r="BK55" i="1" a="1"/>
  <c r="BK55" i="1" s="1"/>
  <c r="BK153" i="1" a="1"/>
  <c r="BK153" i="1" s="1"/>
  <c r="BK71" i="1" a="1"/>
  <c r="BK71" i="1" s="1"/>
  <c r="BK151" i="1" a="1"/>
  <c r="BK151" i="1" s="1"/>
  <c r="BK204" i="1" a="1"/>
  <c r="BK204" i="1" s="1"/>
  <c r="BK241" i="1" a="1"/>
  <c r="BK241" i="1" s="1"/>
  <c r="BK99" i="1" a="1"/>
  <c r="BK99" i="1" s="1"/>
  <c r="BK178" i="1" a="1"/>
  <c r="BK178" i="1" s="1"/>
  <c r="BK210" i="1" a="1"/>
  <c r="BK210" i="1" s="1"/>
  <c r="BK31" i="1" a="1"/>
  <c r="BK31" i="1" s="1"/>
  <c r="BK102" i="1" a="1"/>
  <c r="BK102" i="1" s="1"/>
  <c r="BK108" i="1" a="1"/>
  <c r="BK108" i="1" s="1"/>
  <c r="BK150" i="1" a="1"/>
  <c r="BK150" i="1" s="1"/>
  <c r="BK162" i="1" a="1"/>
  <c r="BK162" i="1" s="1"/>
  <c r="BK185" i="1" a="1"/>
  <c r="BK185" i="1" s="1"/>
  <c r="BK197" i="1" a="1"/>
  <c r="BK197" i="1" s="1"/>
  <c r="BK217" i="1" a="1"/>
  <c r="BK217" i="1" s="1"/>
  <c r="BK231" i="1" a="1"/>
  <c r="BK231" i="1" s="1"/>
  <c r="BK147" i="1" a="1"/>
  <c r="BK147" i="1" s="1"/>
  <c r="BK195" i="1" a="1"/>
  <c r="BK195" i="1" s="1"/>
  <c r="BK198" i="1" a="1"/>
  <c r="BK198" i="1" s="1"/>
  <c r="BK249" i="1" a="1"/>
  <c r="BK249" i="1" s="1"/>
  <c r="BK247" i="1" a="1"/>
  <c r="BK247" i="1" s="1"/>
  <c r="BK246" i="1" a="1"/>
  <c r="BK246" i="1" s="1"/>
  <c r="BK21" i="1" a="1"/>
  <c r="BK21" i="1" s="1"/>
  <c r="Y276" i="1"/>
  <c r="AJ276" i="1"/>
  <c r="H276" i="1"/>
  <c r="BK43" i="1" a="1"/>
  <c r="BK43" i="1" s="1"/>
  <c r="BK113" i="1" a="1"/>
  <c r="BK113" i="1" s="1"/>
  <c r="BK135" i="1" a="1"/>
  <c r="BK135" i="1" s="1"/>
  <c r="BK132" i="1" a="1"/>
  <c r="BK132" i="1" s="1"/>
  <c r="BK24" i="1" a="1"/>
  <c r="BK24" i="1" s="1"/>
  <c r="BK105" i="1" a="1"/>
  <c r="BK105" i="1" s="1"/>
  <c r="BK36" i="1" a="1"/>
  <c r="BK36" i="1" s="1"/>
  <c r="BK84" i="1" a="1"/>
  <c r="BK84" i="1" s="1"/>
  <c r="BK129" i="1" a="1"/>
  <c r="BK129" i="1" s="1"/>
  <c r="BK54" i="1" a="1"/>
  <c r="BK54" i="1" s="1"/>
  <c r="BK51" i="1" a="1"/>
  <c r="BK51" i="1" s="1"/>
  <c r="BK57" i="1" a="1"/>
  <c r="BK57" i="1" s="1"/>
  <c r="BK29" i="1" a="1"/>
  <c r="BK29" i="1" s="1"/>
  <c r="BK37" i="1" a="1"/>
  <c r="BK37" i="1" s="1"/>
  <c r="BK28" i="1" a="1"/>
  <c r="BK28" i="1" s="1"/>
  <c r="BK41" i="1" a="1"/>
  <c r="BK41" i="1" s="1"/>
  <c r="BK100" i="1" a="1"/>
  <c r="BK100" i="1" s="1"/>
  <c r="BK115" i="1" a="1"/>
  <c r="BK115" i="1" s="1"/>
  <c r="Q276" i="1"/>
  <c r="BK73" i="1" a="1"/>
  <c r="BK73" i="1" s="1"/>
  <c r="BK97" i="1" a="1"/>
  <c r="BK97" i="1" s="1"/>
  <c r="BK30" i="1" a="1"/>
  <c r="BK30" i="1" s="1"/>
  <c r="BK38" i="1" a="1"/>
  <c r="BK38" i="1" s="1"/>
  <c r="BK86" i="1" a="1"/>
  <c r="BK86" i="1" s="1"/>
  <c r="BK116" i="1" a="1"/>
  <c r="BK116" i="1" s="1"/>
  <c r="BK49" i="1" a="1"/>
  <c r="BK49" i="1" s="1"/>
  <c r="BK89" i="1" a="1"/>
  <c r="BK89" i="1" s="1"/>
  <c r="AO275" i="1"/>
  <c r="BH275" i="1"/>
  <c r="BK34" i="1" a="1"/>
  <c r="BK34" i="1" s="1"/>
  <c r="BI275" i="1"/>
  <c r="BK35" i="1" a="1"/>
  <c r="BK35" i="1" s="1"/>
  <c r="BK25" i="1" a="1"/>
  <c r="BK25" i="1" s="1"/>
  <c r="BK22" i="1" a="1"/>
  <c r="BK22" i="1" s="1"/>
  <c r="BK23" i="1" a="1"/>
  <c r="BK23" i="1" s="1"/>
  <c r="BK33" i="1" a="1"/>
  <c r="BK33" i="1" s="1"/>
  <c r="B11" i="1"/>
  <c r="O275" i="1"/>
  <c r="K276" i="1" s="1"/>
  <c r="AM275" i="1" l="1"/>
  <c r="B12" i="1"/>
  <c r="B13" i="1"/>
  <c r="B10" i="1" s="1"/>
  <c r="B8" i="1" s="1"/>
  <c r="B9" i="1" s="1"/>
  <c r="BK275" i="1"/>
  <c r="B1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<sst xmlns="http://schemas.openxmlformats.org/spreadsheetml/2006/main" count="93" uniqueCount="81">
  <si>
    <t>Grant:</t>
  </si>
  <si>
    <t>Type</t>
  </si>
  <si>
    <t>Program Name:</t>
  </si>
  <si>
    <t xml:space="preserve">School/Activity Center: </t>
  </si>
  <si>
    <t>Requisition</t>
  </si>
  <si>
    <t>Org Code:</t>
  </si>
  <si>
    <t>PO Modification</t>
  </si>
  <si>
    <t>Project Code:</t>
  </si>
  <si>
    <t>Budget Revision</t>
  </si>
  <si>
    <t>Indirect Cost Rate:</t>
  </si>
  <si>
    <t>Payroll/Straight Payment</t>
  </si>
  <si>
    <t>Allotment:</t>
  </si>
  <si>
    <t>Direct Costs:</t>
  </si>
  <si>
    <t>Indirect Cost:</t>
  </si>
  <si>
    <t>Total Requisitions:</t>
  </si>
  <si>
    <t>Total Encumbrances:</t>
  </si>
  <si>
    <t>Total Expenditures:</t>
  </si>
  <si>
    <t>Total Available Balance:</t>
  </si>
  <si>
    <t>Activity</t>
  </si>
  <si>
    <t>Budgeted Amount</t>
  </si>
  <si>
    <t>Expected Obligation Date</t>
  </si>
  <si>
    <t>Entered By</t>
  </si>
  <si>
    <t>Requisition #</t>
  </si>
  <si>
    <t>Vendor Name</t>
  </si>
  <si>
    <t>REQUISITIONS</t>
  </si>
  <si>
    <t>ENCUMBRANCES</t>
  </si>
  <si>
    <t>EXPENDITURES</t>
  </si>
  <si>
    <t>ADJUSTMENTS</t>
  </si>
  <si>
    <t>Comments/Status</t>
  </si>
  <si>
    <t>Personnel</t>
  </si>
  <si>
    <t>Fringe Benefits</t>
  </si>
  <si>
    <t>Supplies</t>
  </si>
  <si>
    <t>Other Services</t>
  </si>
  <si>
    <t>Capital Outlay</t>
  </si>
  <si>
    <t>Total</t>
  </si>
  <si>
    <t>Unclassified</t>
  </si>
  <si>
    <t>Classified</t>
  </si>
  <si>
    <t>Part-Time</t>
  </si>
  <si>
    <t>Workman's Comp</t>
  </si>
  <si>
    <t>Social Security</t>
  </si>
  <si>
    <t>Medicare</t>
  </si>
  <si>
    <t>Health Insurance</t>
  </si>
  <si>
    <t>Retirement</t>
  </si>
  <si>
    <t>Unemployment Insurance</t>
  </si>
  <si>
    <t>Office Supplies</t>
  </si>
  <si>
    <t>Operating Supplies</t>
  </si>
  <si>
    <t>Repairs and Maintenance Supplies</t>
  </si>
  <si>
    <t>Small Tools and Minor Equipment</t>
  </si>
  <si>
    <t>Food Commodities</t>
  </si>
  <si>
    <t>Data Processing Software</t>
  </si>
  <si>
    <t>Professional Books and Periodicals</t>
  </si>
  <si>
    <t>Agriculture Food and Supplies</t>
  </si>
  <si>
    <t>Travel</t>
  </si>
  <si>
    <t>Contractual/
Professional Services</t>
  </si>
  <si>
    <t>Transportation (Not Travel)</t>
  </si>
  <si>
    <t>Advertising and Promotions</t>
  </si>
  <si>
    <t>Printing and Binding</t>
  </si>
  <si>
    <t>Training</t>
  </si>
  <si>
    <t>Repairs and Maintenance</t>
  </si>
  <si>
    <t>Rental of Buildings</t>
  </si>
  <si>
    <t>Grants Government Agencies</t>
  </si>
  <si>
    <t>Grants Private Agencies</t>
  </si>
  <si>
    <t>Other Services NOC</t>
  </si>
  <si>
    <t>Machinery and Equipment</t>
  </si>
  <si>
    <t>Computer Hardware</t>
  </si>
  <si>
    <t>Capital Expenditures N.O.C.</t>
  </si>
  <si>
    <t xml:space="preserve">PO # </t>
  </si>
  <si>
    <t>PO Amount</t>
  </si>
  <si>
    <t>Check Total</t>
  </si>
  <si>
    <t>Check #1</t>
  </si>
  <si>
    <t>Check Date</t>
  </si>
  <si>
    <t>Check #2</t>
  </si>
  <si>
    <t>Check #3</t>
  </si>
  <si>
    <t>Check #4</t>
  </si>
  <si>
    <t>Check #5</t>
  </si>
  <si>
    <t>Check #6</t>
  </si>
  <si>
    <t>Payroll/Straightpay Total</t>
  </si>
  <si>
    <t>Total Checks</t>
  </si>
  <si>
    <t xml:space="preserve">PO Mod. Amount </t>
  </si>
  <si>
    <t>PO Balance</t>
  </si>
  <si>
    <t>Purchase of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</si>
</sst>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rgb="FF0000FF"/>
      <name val="Calibri"/>
      <family val="2"/>
    </font>
    <font>
      <b/>
      <sz val="12"/>
      <color theme="1"/>
      <name val="Calibri"/>
      <family val="2"/>
    </font>
    <font>
      <b/>
      <sz val="14"/>
      <color rgb="FF0000FF"/>
      <name val="Calibri"/>
      <family val="2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0" borderId="0" xfId="0" applyFont="1" applyProtection="1">
      <protection locked="0"/>
    </xf>
    <xf numFmtId="44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/>
    <xf numFmtId="0" fontId="2" fillId="0" borderId="0" xfId="0" applyFont="1" applyProtection="1">
      <protection hidden="1"/>
    </xf>
    <xf numFmtId="44" fontId="0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center"/>
    </xf>
    <xf numFmtId="44" fontId="0" fillId="0" borderId="0" xfId="1" applyFont="1" applyProtection="1"/>
    <xf numFmtId="0" fontId="3" fillId="0" borderId="0" xfId="0" applyFont="1" applyAlignment="1">
      <alignment horizontal="left"/>
    </xf>
    <xf numFmtId="0" fontId="0" fillId="0" borderId="0" xfId="0" applyProtection="1">
      <protection hidden="1"/>
    </xf>
    <xf numFmtId="49" fontId="4" fillId="0" borderId="0" xfId="0" quotePrefix="1" applyNumberFormat="1" applyFont="1" applyAlignment="1" applyProtection="1">
      <alignment horizontal="left"/>
      <protection locked="0"/>
    </xf>
    <xf numFmtId="44" fontId="4" fillId="0" borderId="0" xfId="1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0" fontId="4" fillId="0" borderId="0" xfId="0" applyNumberFormat="1" applyFont="1" applyAlignment="1" applyProtection="1">
      <alignment horizontal="left"/>
      <protection locked="0"/>
    </xf>
    <xf numFmtId="44" fontId="3" fillId="0" borderId="0" xfId="1" applyFont="1" applyAlignment="1">
      <alignment horizontal="left"/>
    </xf>
    <xf numFmtId="44" fontId="5" fillId="2" borderId="0" xfId="1" applyFont="1" applyFill="1" applyAlignment="1" applyProtection="1">
      <protection hidden="1"/>
    </xf>
    <xf numFmtId="44" fontId="5" fillId="0" borderId="0" xfId="1" applyFont="1" applyFill="1" applyAlignment="1" applyProtection="1">
      <protection hidden="1"/>
    </xf>
    <xf numFmtId="44" fontId="5" fillId="0" borderId="0" xfId="1" applyFont="1" applyFill="1" applyAlignment="1" applyProtection="1">
      <alignment horizontal="center"/>
      <protection hidden="1"/>
    </xf>
    <xf numFmtId="44" fontId="3" fillId="0" borderId="0" xfId="1" applyFont="1" applyFill="1" applyAlignment="1" applyProtection="1">
      <alignment horizontal="center" wrapText="1"/>
    </xf>
    <xf numFmtId="44" fontId="3" fillId="0" borderId="0" xfId="1" applyFont="1" applyAlignment="1" applyProtection="1">
      <alignment horizontal="center"/>
    </xf>
    <xf numFmtId="44" fontId="6" fillId="0" borderId="0" xfId="1" applyFont="1" applyFill="1" applyBorder="1" applyAlignment="1" applyProtection="1">
      <protection hidden="1"/>
    </xf>
    <xf numFmtId="44" fontId="6" fillId="0" borderId="0" xfId="1" applyFont="1" applyFill="1" applyBorder="1" applyAlignment="1" applyProtection="1">
      <alignment horizontal="center"/>
      <protection hidden="1"/>
    </xf>
    <xf numFmtId="44" fontId="7" fillId="0" borderId="0" xfId="1" applyFont="1" applyFill="1" applyBorder="1" applyAlignment="1" applyProtection="1">
      <alignment horizontal="center" wrapText="1"/>
    </xf>
    <xf numFmtId="44" fontId="4" fillId="0" borderId="0" xfId="1" applyFont="1" applyFill="1" applyAlignment="1" applyProtection="1">
      <protection hidden="1"/>
    </xf>
    <xf numFmtId="44" fontId="4" fillId="0" borderId="0" xfId="1" applyFont="1" applyFill="1" applyAlignment="1" applyProtection="1">
      <alignment horizontal="center"/>
      <protection hidden="1"/>
    </xf>
    <xf numFmtId="44" fontId="8" fillId="2" borderId="0" xfId="1" applyFont="1" applyFill="1" applyBorder="1" applyAlignment="1" applyProtection="1">
      <protection hidden="1"/>
    </xf>
    <xf numFmtId="44" fontId="8" fillId="0" borderId="0" xfId="1" applyFont="1" applyFill="1" applyBorder="1" applyAlignment="1" applyProtection="1">
      <protection hidden="1"/>
    </xf>
    <xf numFmtId="44" fontId="0" fillId="0" borderId="0" xfId="1" applyFont="1" applyAlignment="1" applyProtection="1">
      <alignment horizontal="center" wrapText="1"/>
    </xf>
    <xf numFmtId="44" fontId="0" fillId="0" borderId="0" xfId="1" applyFont="1" applyFill="1" applyAlignment="1" applyProtection="1">
      <alignment horizontal="center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44" fontId="2" fillId="5" borderId="2" xfId="1" applyFont="1" applyFill="1" applyBorder="1" applyAlignment="1" applyProtection="1">
      <alignment horizontal="center"/>
    </xf>
    <xf numFmtId="44" fontId="2" fillId="5" borderId="9" xfId="1" applyFont="1" applyFill="1" applyBorder="1" applyAlignment="1" applyProtection="1">
      <alignment horizontal="center"/>
    </xf>
    <xf numFmtId="44" fontId="2" fillId="5" borderId="10" xfId="1" applyFont="1" applyFill="1" applyBorder="1" applyAlignment="1" applyProtection="1">
      <alignment horizontal="center"/>
    </xf>
    <xf numFmtId="44" fontId="2" fillId="6" borderId="1" xfId="1" applyFont="1" applyFill="1" applyBorder="1" applyAlignment="1" applyProtection="1">
      <alignment horizontal="center"/>
    </xf>
    <xf numFmtId="44" fontId="2" fillId="7" borderId="5" xfId="1" applyFont="1" applyFill="1" applyBorder="1" applyAlignment="1" applyProtection="1">
      <alignment horizontal="center" wrapText="1"/>
    </xf>
    <xf numFmtId="44" fontId="2" fillId="7" borderId="3" xfId="1" applyFont="1" applyFill="1" applyBorder="1" applyAlignment="1" applyProtection="1">
      <alignment horizontal="center" wrapText="1"/>
    </xf>
    <xf numFmtId="44" fontId="2" fillId="8" borderId="3" xfId="1" applyFont="1" applyFill="1" applyBorder="1" applyAlignment="1" applyProtection="1">
      <alignment horizontal="center" wrapText="1"/>
    </xf>
    <xf numFmtId="44" fontId="2" fillId="9" borderId="3" xfId="1" applyFont="1" applyFill="1" applyBorder="1" applyAlignment="1" applyProtection="1">
      <alignment horizontal="center" wrapText="1"/>
    </xf>
    <xf numFmtId="44" fontId="2" fillId="10" borderId="3" xfId="1" applyFont="1" applyFill="1" applyBorder="1" applyAlignment="1" applyProtection="1">
      <alignment horizontal="center" wrapText="1"/>
    </xf>
    <xf numFmtId="44" fontId="2" fillId="11" borderId="3" xfId="1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>
      <alignment horizontal="center" wrapText="1"/>
    </xf>
    <xf numFmtId="0" fontId="2" fillId="7" borderId="11" xfId="1" applyNumberFormat="1" applyFont="1" applyFill="1" applyBorder="1" applyAlignment="1" applyProtection="1">
      <alignment horizontal="center" wrapText="1"/>
    </xf>
    <xf numFmtId="0" fontId="2" fillId="7" borderId="12" xfId="1" applyNumberFormat="1" applyFont="1" applyFill="1" applyBorder="1" applyAlignment="1" applyProtection="1">
      <alignment horizontal="center" wrapText="1"/>
    </xf>
    <xf numFmtId="0" fontId="2" fillId="8" borderId="12" xfId="1" applyNumberFormat="1" applyFont="1" applyFill="1" applyBorder="1" applyAlignment="1" applyProtection="1">
      <alignment horizontal="center" wrapText="1"/>
    </xf>
    <xf numFmtId="0" fontId="2" fillId="9" borderId="12" xfId="1" applyNumberFormat="1" applyFont="1" applyFill="1" applyBorder="1" applyAlignment="1" applyProtection="1">
      <alignment horizontal="center" wrapText="1"/>
    </xf>
    <xf numFmtId="0" fontId="2" fillId="10" borderId="12" xfId="1" applyNumberFormat="1" applyFont="1" applyFill="1" applyBorder="1" applyAlignment="1" applyProtection="1">
      <alignment horizontal="center" wrapText="1"/>
    </xf>
    <xf numFmtId="0" fontId="2" fillId="11" borderId="12" xfId="1" applyNumberFormat="1" applyFont="1" applyFill="1" applyBorder="1" applyAlignment="1" applyProtection="1">
      <alignment horizontal="center" wrapText="1"/>
    </xf>
    <xf numFmtId="44" fontId="9" fillId="7" borderId="15" xfId="1" applyFont="1" applyFill="1" applyBorder="1" applyAlignment="1" applyProtection="1">
      <alignment horizontal="center" vertical="center" wrapText="1"/>
      <protection locked="0"/>
    </xf>
    <xf numFmtId="44" fontId="9" fillId="7" borderId="14" xfId="1" applyFont="1" applyFill="1" applyBorder="1" applyAlignment="1" applyProtection="1">
      <alignment horizontal="center" vertical="center" wrapText="1"/>
      <protection locked="0"/>
    </xf>
    <xf numFmtId="44" fontId="9" fillId="8" borderId="14" xfId="1" applyFont="1" applyFill="1" applyBorder="1" applyAlignment="1" applyProtection="1">
      <alignment horizontal="center" vertical="center" wrapText="1"/>
      <protection locked="0"/>
    </xf>
    <xf numFmtId="44" fontId="9" fillId="9" borderId="14" xfId="1" applyFont="1" applyFill="1" applyBorder="1" applyAlignment="1" applyProtection="1">
      <alignment vertical="center" wrapText="1"/>
      <protection locked="0"/>
    </xf>
    <xf numFmtId="44" fontId="9" fillId="10" borderId="14" xfId="1" applyFont="1" applyFill="1" applyBorder="1" applyAlignment="1" applyProtection="1">
      <alignment vertical="center" wrapText="1"/>
      <protection locked="0"/>
    </xf>
    <xf numFmtId="44" fontId="9" fillId="11" borderId="14" xfId="1" applyFont="1" applyFill="1" applyBorder="1" applyAlignment="1" applyProtection="1">
      <alignment vertical="center" wrapText="1"/>
      <protection locked="0"/>
    </xf>
    <xf numFmtId="44" fontId="2" fillId="2" borderId="14" xfId="1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4" fontId="0" fillId="0" borderId="3" xfId="1" applyFon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44" fontId="0" fillId="7" borderId="14" xfId="1" applyFont="1" applyFill="1" applyBorder="1" applyAlignment="1" applyProtection="1">
      <alignment horizontal="center" vertical="center"/>
      <protection locked="0"/>
    </xf>
    <xf numFmtId="44" fontId="0" fillId="8" borderId="14" xfId="1" applyFont="1" applyFill="1" applyBorder="1" applyAlignment="1" applyProtection="1">
      <alignment horizontal="center" vertical="center"/>
      <protection locked="0"/>
    </xf>
    <xf numFmtId="44" fontId="0" fillId="9" borderId="14" xfId="1" applyFont="1" applyFill="1" applyBorder="1" applyAlignment="1" applyProtection="1">
      <alignment horizontal="center" vertical="center"/>
      <protection locked="0"/>
    </xf>
    <xf numFmtId="44" fontId="0" fillId="10" borderId="14" xfId="1" applyFont="1" applyFill="1" applyBorder="1" applyAlignment="1" applyProtection="1">
      <alignment horizontal="center" vertical="center"/>
      <protection locked="0"/>
    </xf>
    <xf numFmtId="44" fontId="10" fillId="10" borderId="14" xfId="1" applyFont="1" applyFill="1" applyBorder="1" applyAlignment="1" applyProtection="1">
      <alignment horizontal="center" vertical="center"/>
      <protection locked="0"/>
    </xf>
    <xf numFmtId="44" fontId="10" fillId="11" borderId="14" xfId="1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44" fontId="11" fillId="4" borderId="14" xfId="1" applyFont="1" applyFill="1" applyBorder="1" applyAlignment="1" applyProtection="1">
      <alignment vertical="center"/>
      <protection hidden="1"/>
    </xf>
    <xf numFmtId="44" fontId="1" fillId="5" borderId="14" xfId="1" applyFont="1" applyFill="1" applyBorder="1" applyAlignment="1" applyProtection="1">
      <alignment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164" fontId="0" fillId="5" borderId="14" xfId="0" applyNumberFormat="1" applyFill="1" applyBorder="1" applyAlignment="1" applyProtection="1">
      <alignment horizontal="center" vertical="center"/>
      <protection locked="0"/>
    </xf>
    <xf numFmtId="44" fontId="0" fillId="5" borderId="14" xfId="1" applyFont="1" applyFill="1" applyBorder="1" applyAlignment="1" applyProtection="1">
      <alignment horizontal="center" vertical="center"/>
      <protection locked="0"/>
    </xf>
    <xf numFmtId="44" fontId="2" fillId="5" borderId="14" xfId="1" applyFont="1" applyFill="1" applyBorder="1" applyAlignment="1" applyProtection="1">
      <alignment vertical="center"/>
      <protection hidden="1"/>
    </xf>
    <xf numFmtId="44" fontId="0" fillId="6" borderId="14" xfId="1" applyFont="1" applyFill="1" applyBorder="1" applyAlignment="1" applyProtection="1">
      <alignment vertical="center"/>
      <protection locked="0" hidden="1"/>
    </xf>
    <xf numFmtId="44" fontId="2" fillId="6" borderId="14" xfId="0" applyNumberFormat="1" applyFont="1" applyFill="1" applyBorder="1" applyAlignment="1" applyProtection="1">
      <alignment vertical="center"/>
      <protection hidden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4" fontId="11" fillId="0" borderId="3" xfId="1" applyFont="1" applyBorder="1" applyAlignment="1" applyProtection="1">
      <alignment horizontal="left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44" fontId="0" fillId="7" borderId="3" xfId="1" applyFont="1" applyFill="1" applyBorder="1" applyAlignment="1" applyProtection="1">
      <alignment horizontal="center" vertical="center"/>
      <protection locked="0"/>
    </xf>
    <xf numFmtId="44" fontId="0" fillId="8" borderId="3" xfId="1" applyFont="1" applyFill="1" applyBorder="1" applyAlignment="1" applyProtection="1">
      <alignment horizontal="center" vertical="center"/>
      <protection locked="0"/>
    </xf>
    <xf numFmtId="44" fontId="11" fillId="12" borderId="3" xfId="1" applyFont="1" applyFill="1" applyBorder="1" applyAlignment="1" applyProtection="1">
      <alignment horizontal="center" vertical="center"/>
      <protection locked="0"/>
    </xf>
    <xf numFmtId="44" fontId="0" fillId="9" borderId="3" xfId="1" applyFont="1" applyFill="1" applyBorder="1" applyAlignment="1" applyProtection="1">
      <alignment horizontal="center" vertical="center"/>
      <protection locked="0"/>
    </xf>
    <xf numFmtId="44" fontId="0" fillId="10" borderId="3" xfId="1" applyFont="1" applyFill="1" applyBorder="1" applyAlignment="1" applyProtection="1">
      <alignment horizontal="center" vertical="center"/>
      <protection locked="0"/>
    </xf>
    <xf numFmtId="44" fontId="10" fillId="10" borderId="3" xfId="1" applyFont="1" applyFill="1" applyBorder="1" applyAlignment="1" applyProtection="1">
      <alignment horizontal="center" vertical="center"/>
      <protection locked="0"/>
    </xf>
    <xf numFmtId="44" fontId="10" fillId="11" borderId="3" xfId="1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44" fontId="1" fillId="5" borderId="3" xfId="1" applyFont="1" applyFill="1" applyBorder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44" fontId="0" fillId="0" borderId="14" xfId="1" applyFont="1" applyBorder="1" applyAlignment="1" applyProtection="1">
      <alignment horizontal="left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4" fontId="0" fillId="11" borderId="3" xfId="1" applyFont="1" applyFill="1" applyBorder="1" applyAlignment="1" applyProtection="1">
      <alignment horizontal="center" vertical="center"/>
      <protection locked="0"/>
    </xf>
    <xf numFmtId="44" fontId="10" fillId="4" borderId="14" xfId="1" applyFont="1" applyFill="1" applyBorder="1" applyAlignment="1" applyProtection="1">
      <alignment vertical="center"/>
      <protection hidden="1"/>
    </xf>
    <xf numFmtId="44" fontId="0" fillId="13" borderId="3" xfId="1" applyFont="1" applyFill="1" applyBorder="1" applyAlignment="1" applyProtection="1">
      <alignment horizontal="center" vertical="center"/>
      <protection locked="0"/>
    </xf>
    <xf numFmtId="44" fontId="0" fillId="14" borderId="3" xfId="1" applyFont="1" applyFill="1" applyBorder="1" applyAlignment="1" applyProtection="1">
      <alignment horizontal="center" vertical="center"/>
      <protection locked="0"/>
    </xf>
    <xf numFmtId="44" fontId="0" fillId="15" borderId="3" xfId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4" fontId="0" fillId="0" borderId="1" xfId="1" applyFont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4" fontId="0" fillId="9" borderId="1" xfId="1" applyFont="1" applyFill="1" applyBorder="1" applyAlignment="1" applyProtection="1">
      <alignment horizontal="center" vertical="center"/>
      <protection locked="0"/>
    </xf>
    <xf numFmtId="44" fontId="0" fillId="10" borderId="1" xfId="1" applyFont="1" applyFill="1" applyBorder="1" applyAlignment="1" applyProtection="1">
      <alignment horizontal="center" vertical="center"/>
      <protection locked="0"/>
    </xf>
    <xf numFmtId="44" fontId="0" fillId="11" borderId="1" xfId="1" applyFont="1" applyFill="1" applyBorder="1" applyAlignment="1" applyProtection="1">
      <alignment horizontal="center" vertical="center"/>
      <protection locked="0"/>
    </xf>
    <xf numFmtId="44" fontId="0" fillId="6" borderId="7" xfId="1" applyFont="1" applyFill="1" applyBorder="1" applyAlignment="1" applyProtection="1">
      <alignment vertical="center"/>
      <protection locked="0" hidden="1"/>
    </xf>
    <xf numFmtId="0" fontId="2" fillId="16" borderId="3" xfId="0" applyFont="1" applyFill="1" applyBorder="1" applyAlignment="1">
      <alignment horizontal="center"/>
    </xf>
    <xf numFmtId="44" fontId="2" fillId="16" borderId="3" xfId="1" applyFont="1" applyFill="1" applyBorder="1" applyAlignment="1">
      <alignment horizontal="left"/>
    </xf>
    <xf numFmtId="0" fontId="2" fillId="16" borderId="3" xfId="0" applyFont="1" applyFill="1" applyBorder="1" applyAlignment="1">
      <alignment horizontal="center" wrapText="1"/>
    </xf>
    <xf numFmtId="44" fontId="2" fillId="16" borderId="16" xfId="1" applyFont="1" applyFill="1" applyBorder="1" applyProtection="1">
      <protection hidden="1"/>
    </xf>
    <xf numFmtId="44" fontId="2" fillId="16" borderId="17" xfId="1" applyFont="1" applyFill="1" applyBorder="1" applyProtection="1">
      <protection hidden="1"/>
    </xf>
    <xf numFmtId="44" fontId="2" fillId="17" borderId="5" xfId="1" applyFont="1" applyFill="1" applyBorder="1" applyProtection="1"/>
    <xf numFmtId="44" fontId="2" fillId="16" borderId="17" xfId="1" applyFont="1" applyFill="1" applyBorder="1" applyProtection="1"/>
    <xf numFmtId="44" fontId="1" fillId="5" borderId="3" xfId="1" applyFont="1" applyFill="1" applyBorder="1" applyAlignment="1" applyProtection="1"/>
    <xf numFmtId="44" fontId="1" fillId="5" borderId="3" xfId="1" applyFont="1" applyFill="1" applyBorder="1" applyProtection="1"/>
    <xf numFmtId="44" fontId="2" fillId="5" borderId="6" xfId="1" applyFont="1" applyFill="1" applyBorder="1" applyAlignment="1" applyProtection="1">
      <protection hidden="1"/>
    </xf>
    <xf numFmtId="44" fontId="2" fillId="6" borderId="3" xfId="1" applyFont="1" applyFill="1" applyBorder="1" applyProtection="1">
      <protection hidden="1"/>
    </xf>
    <xf numFmtId="44" fontId="2" fillId="6" borderId="3" xfId="1" applyFont="1" applyFill="1" applyBorder="1" applyProtection="1"/>
    <xf numFmtId="0" fontId="2" fillId="0" borderId="0" xfId="0" applyFont="1"/>
    <xf numFmtId="0" fontId="13" fillId="0" borderId="0" xfId="0" applyFont="1" applyAlignment="1">
      <alignment horizontal="center"/>
    </xf>
    <xf numFmtId="44" fontId="13" fillId="0" borderId="0" xfId="1" applyFont="1"/>
    <xf numFmtId="0" fontId="13" fillId="0" borderId="0" xfId="0" applyFont="1" applyAlignment="1">
      <alignment horizontal="center" wrapText="1"/>
    </xf>
    <xf numFmtId="44" fontId="13" fillId="0" borderId="0" xfId="1" applyFont="1" applyAlignment="1" applyProtection="1">
      <alignment horizontal="center"/>
    </xf>
    <xf numFmtId="164" fontId="13" fillId="0" borderId="0" xfId="0" applyNumberFormat="1" applyFont="1" applyAlignment="1">
      <alignment horizontal="center"/>
    </xf>
    <xf numFmtId="44" fontId="15" fillId="0" borderId="0" xfId="1" applyFont="1" applyAlignment="1" applyProtection="1">
      <alignment horizontal="center"/>
    </xf>
    <xf numFmtId="44" fontId="13" fillId="0" borderId="0" xfId="1" applyFont="1" applyProtection="1"/>
    <xf numFmtId="0" fontId="13" fillId="0" borderId="0" xfId="0" applyFont="1"/>
    <xf numFmtId="0" fontId="13" fillId="0" borderId="0" xfId="0" applyFont="1" applyProtection="1">
      <protection hidden="1"/>
    </xf>
    <xf numFmtId="0" fontId="0" fillId="0" borderId="0" xfId="0" applyAlignment="1">
      <alignment horizontal="center" wrapText="1"/>
    </xf>
    <xf numFmtId="0" fontId="2" fillId="5" borderId="1" xfId="1" applyNumberFormat="1" applyFont="1" applyFill="1" applyBorder="1" applyAlignment="1" applyProtection="1">
      <alignment horizontal="center" wrapText="1"/>
    </xf>
    <xf numFmtId="0" fontId="2" fillId="5" borderId="7" xfId="1" applyNumberFormat="1" applyFont="1" applyFill="1" applyBorder="1" applyAlignment="1" applyProtection="1">
      <alignment horizontal="center" wrapText="1"/>
    </xf>
    <xf numFmtId="0" fontId="2" fillId="5" borderId="14" xfId="1" applyNumberFormat="1" applyFont="1" applyFill="1" applyBorder="1" applyAlignment="1" applyProtection="1">
      <alignment horizontal="center" wrapText="1"/>
    </xf>
    <xf numFmtId="164" fontId="2" fillId="5" borderId="1" xfId="1" applyNumberFormat="1" applyFont="1" applyFill="1" applyBorder="1" applyAlignment="1" applyProtection="1">
      <alignment horizontal="center" wrapText="1"/>
    </xf>
    <xf numFmtId="164" fontId="2" fillId="5" borderId="7" xfId="1" applyNumberFormat="1" applyFont="1" applyFill="1" applyBorder="1" applyAlignment="1" applyProtection="1">
      <alignment horizontal="center" wrapText="1"/>
    </xf>
    <xf numFmtId="164" fontId="2" fillId="5" borderId="14" xfId="1" applyNumberFormat="1" applyFont="1" applyFill="1" applyBorder="1" applyAlignment="1" applyProtection="1">
      <alignment horizontal="center" wrapText="1"/>
    </xf>
    <xf numFmtId="44" fontId="2" fillId="5" borderId="1" xfId="1" applyFont="1" applyFill="1" applyBorder="1" applyAlignment="1" applyProtection="1">
      <alignment horizontal="center" wrapText="1"/>
    </xf>
    <xf numFmtId="44" fontId="2" fillId="5" borderId="7" xfId="1" applyFont="1" applyFill="1" applyBorder="1" applyAlignment="1" applyProtection="1">
      <alignment horizontal="center" wrapText="1"/>
    </xf>
    <xf numFmtId="44" fontId="2" fillId="5" borderId="14" xfId="1" applyFont="1" applyFill="1" applyBorder="1" applyAlignment="1" applyProtection="1">
      <alignment horizontal="center" wrapText="1"/>
    </xf>
    <xf numFmtId="165" fontId="14" fillId="15" borderId="18" xfId="0" applyNumberFormat="1" applyFont="1" applyFill="1" applyBorder="1" applyAlignment="1">
      <alignment horizontal="center"/>
    </xf>
    <xf numFmtId="165" fontId="14" fillId="15" borderId="19" xfId="0" applyNumberFormat="1" applyFont="1" applyFill="1" applyBorder="1" applyAlignment="1">
      <alignment horizontal="center"/>
    </xf>
    <xf numFmtId="165" fontId="14" fillId="15" borderId="20" xfId="0" applyNumberFormat="1" applyFont="1" applyFill="1" applyBorder="1" applyAlignment="1">
      <alignment horizontal="center"/>
    </xf>
    <xf numFmtId="165" fontId="14" fillId="8" borderId="3" xfId="0" applyNumberFormat="1" applyFont="1" applyFill="1" applyBorder="1" applyAlignment="1">
      <alignment horizontal="center"/>
    </xf>
    <xf numFmtId="165" fontId="14" fillId="9" borderId="14" xfId="0" applyNumberFormat="1" applyFont="1" applyFill="1" applyBorder="1" applyAlignment="1" applyProtection="1">
      <alignment horizontal="center"/>
      <protection hidden="1"/>
    </xf>
    <xf numFmtId="165" fontId="14" fillId="14" borderId="14" xfId="0" applyNumberFormat="1" applyFont="1" applyFill="1" applyBorder="1" applyAlignment="1" applyProtection="1">
      <alignment horizontal="center"/>
      <protection hidden="1"/>
    </xf>
    <xf numFmtId="165" fontId="14" fillId="13" borderId="14" xfId="0" applyNumberFormat="1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44" fontId="2" fillId="5" borderId="6" xfId="1" applyFont="1" applyFill="1" applyBorder="1" applyAlignment="1" applyProtection="1">
      <alignment horizontal="center"/>
    </xf>
    <xf numFmtId="44" fontId="2" fillId="5" borderId="4" xfId="1" applyFont="1" applyFill="1" applyBorder="1" applyAlignment="1" applyProtection="1">
      <alignment horizontal="center"/>
    </xf>
    <xf numFmtId="44" fontId="2" fillId="5" borderId="5" xfId="1" applyFont="1" applyFill="1" applyBorder="1" applyAlignment="1" applyProtection="1">
      <alignment horizontal="center"/>
    </xf>
    <xf numFmtId="0" fontId="2" fillId="11" borderId="6" xfId="0" applyFont="1" applyFill="1" applyBorder="1" applyAlignment="1">
      <alignment horizontal="center" wrapText="1"/>
    </xf>
    <xf numFmtId="0" fontId="2" fillId="11" borderId="4" xfId="0" applyFont="1" applyFill="1" applyBorder="1" applyAlignment="1">
      <alignment horizontal="center" wrapText="1"/>
    </xf>
    <xf numFmtId="0" fontId="2" fillId="11" borderId="5" xfId="0" applyFont="1" applyFill="1" applyBorder="1" applyAlignment="1">
      <alignment horizontal="center" wrapText="1"/>
    </xf>
    <xf numFmtId="44" fontId="2" fillId="2" borderId="1" xfId="1" applyFont="1" applyFill="1" applyBorder="1" applyAlignment="1" applyProtection="1">
      <alignment horizontal="center" vertical="center" wrapText="1"/>
    </xf>
    <xf numFmtId="44" fontId="2" fillId="2" borderId="7" xfId="1" applyFont="1" applyFill="1" applyBorder="1" applyAlignment="1" applyProtection="1">
      <alignment horizontal="center" vertical="center" wrapText="1"/>
    </xf>
    <xf numFmtId="44" fontId="2" fillId="2" borderId="13" xfId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44" fontId="2" fillId="6" borderId="3" xfId="1" applyFont="1" applyFill="1" applyBorder="1" applyAlignment="1" applyProtection="1">
      <alignment horizontal="center"/>
    </xf>
    <xf numFmtId="44" fontId="2" fillId="0" borderId="1" xfId="1" applyFont="1" applyFill="1" applyBorder="1" applyAlignment="1" applyProtection="1">
      <alignment horizontal="center" wrapText="1"/>
    </xf>
    <xf numFmtId="44" fontId="2" fillId="0" borderId="7" xfId="1" applyFont="1" applyFill="1" applyBorder="1" applyAlignment="1" applyProtection="1">
      <alignment horizontal="center" wrapText="1"/>
    </xf>
    <xf numFmtId="44" fontId="2" fillId="0" borderId="14" xfId="1" applyFont="1" applyFill="1" applyBorder="1" applyAlignment="1" applyProtection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9" borderId="3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44" fontId="2" fillId="6" borderId="1" xfId="1" applyFont="1" applyFill="1" applyBorder="1" applyAlignment="1" applyProtection="1">
      <alignment horizontal="center" wrapText="1"/>
    </xf>
    <xf numFmtId="44" fontId="2" fillId="6" borderId="7" xfId="1" applyFont="1" applyFill="1" applyBorder="1" applyAlignment="1" applyProtection="1">
      <alignment horizontal="center" wrapText="1"/>
    </xf>
    <xf numFmtId="44" fontId="2" fillId="6" borderId="14" xfId="1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44" fontId="2" fillId="3" borderId="7" xfId="1" applyFont="1" applyFill="1" applyBorder="1" applyAlignment="1">
      <alignment horizontal="center"/>
    </xf>
    <xf numFmtId="44" fontId="2" fillId="3" borderId="14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42A1-4FA5-4D9D-9CE1-24835C21D7D4}">
  <dimension ref="A1:BM277"/>
  <sheetViews>
    <sheetView tabSelected="1" zoomScale="90" zoomScaleNormal="90" zoomScaleSheetLayoutView="30" workbookViewId="0">
      <pane xSplit="7" ySplit="20" topLeftCell="Q21" activePane="bottomRight" state="frozen"/>
      <selection pane="topRight" activeCell="F1" sqref="F1"/>
      <selection pane="bottomLeft" activeCell="A21" sqref="A21"/>
      <selection pane="bottomRight" activeCell="AS22" sqref="AS22"/>
    </sheetView>
  </sheetViews>
  <sheetFormatPr defaultRowHeight="14.4" x14ac:dyDescent="0.3"/>
  <cols>
    <col min="1" max="1" width="25" bestFit="1" customWidth="1"/>
    <col min="2" max="2" width="27.109375" customWidth="1"/>
    <col min="3" max="3" width="18.6640625" style="9" bestFit="1" customWidth="1"/>
    <col min="4" max="4" width="10.5546875" style="4" customWidth="1"/>
    <col min="5" max="5" width="16.44140625" style="142" customWidth="1"/>
    <col min="6" max="6" width="15.44140625" style="4" customWidth="1"/>
    <col min="7" max="7" width="21.6640625" style="4" customWidth="1"/>
    <col min="8" max="8" width="16.33203125" style="4" hidden="1" customWidth="1"/>
    <col min="9" max="9" width="12.88671875" style="4" hidden="1" customWidth="1"/>
    <col min="10" max="10" width="10.109375" style="4" hidden="1" customWidth="1"/>
    <col min="11" max="11" width="11.5546875" style="4" hidden="1" customWidth="1"/>
    <col min="12" max="12" width="12.88671875" style="4" hidden="1" customWidth="1"/>
    <col min="13" max="13" width="11.6640625" style="4" hidden="1" customWidth="1"/>
    <col min="14" max="15" width="12.88671875" style="4" hidden="1" customWidth="1"/>
    <col min="16" max="16" width="15.5546875" style="4" hidden="1" customWidth="1"/>
    <col min="17" max="17" width="19.5546875" style="4" customWidth="1"/>
    <col min="18" max="18" width="11.6640625" style="4" bestFit="1" customWidth="1"/>
    <col min="19" max="19" width="19.5546875" style="4" customWidth="1"/>
    <col min="20" max="24" width="19.5546875" style="4" hidden="1" customWidth="1"/>
    <col min="25" max="25" width="12.109375" style="4" bestFit="1" customWidth="1"/>
    <col min="26" max="26" width="14.88671875" style="4" customWidth="1"/>
    <col min="27" max="28" width="19.6640625" style="4" customWidth="1"/>
    <col min="29" max="29" width="19.6640625" style="4" hidden="1" customWidth="1"/>
    <col min="30" max="30" width="12.109375" style="4" hidden="1" customWidth="1"/>
    <col min="31" max="34" width="19.6640625" style="4" hidden="1" customWidth="1"/>
    <col min="35" max="35" width="19.6640625" style="4" customWidth="1"/>
    <col min="36" max="37" width="19.6640625" style="4" hidden="1" customWidth="1"/>
    <col min="38" max="38" width="15.6640625" style="4" hidden="1" customWidth="1"/>
    <col min="39" max="39" width="14.44140625" style="4" customWidth="1"/>
    <col min="40" max="40" width="10" style="4" bestFit="1" customWidth="1"/>
    <col min="41" max="41" width="12.109375" style="4" bestFit="1" customWidth="1"/>
    <col min="42" max="42" width="12.44140625" style="11" bestFit="1" customWidth="1"/>
    <col min="43" max="43" width="9.109375" style="4" bestFit="1" customWidth="1"/>
    <col min="44" max="44" width="12.33203125" style="7" bestFit="1" customWidth="1"/>
    <col min="45" max="45" width="12.44140625" style="11" bestFit="1" customWidth="1"/>
    <col min="46" max="46" width="9.109375" style="4" bestFit="1" customWidth="1"/>
    <col min="47" max="47" width="12.33203125" style="7" bestFit="1" customWidth="1"/>
    <col min="48" max="48" width="12.44140625" style="11" bestFit="1" customWidth="1"/>
    <col min="49" max="49" width="9.109375" style="4" bestFit="1" customWidth="1"/>
    <col min="50" max="50" width="12.33203125" style="7" bestFit="1" customWidth="1"/>
    <col min="51" max="51" width="12.44140625" style="11" bestFit="1" customWidth="1"/>
    <col min="52" max="52" width="9.109375" style="4" customWidth="1"/>
    <col min="53" max="53" width="12.33203125" style="7" customWidth="1"/>
    <col min="54" max="54" width="12.44140625" style="11" customWidth="1"/>
    <col min="55" max="55" width="9.109375" style="4" customWidth="1"/>
    <col min="56" max="56" width="12.33203125" style="7" customWidth="1"/>
    <col min="57" max="57" width="12.44140625" style="11" customWidth="1"/>
    <col min="58" max="58" width="9.109375" style="4" customWidth="1"/>
    <col min="59" max="59" width="14.33203125" style="7" customWidth="1"/>
    <col min="60" max="60" width="15.109375" style="7" hidden="1" customWidth="1"/>
    <col min="61" max="61" width="19.6640625" style="12" customWidth="1"/>
    <col min="62" max="62" width="19.6640625" style="13" customWidth="1"/>
    <col min="63" max="63" width="19.6640625" customWidth="1"/>
    <col min="64" max="64" width="46.109375" style="4" customWidth="1"/>
    <col min="65" max="65" width="7.88671875" style="15" hidden="1" customWidth="1"/>
  </cols>
  <sheetData>
    <row r="1" spans="1:65" ht="15.6" x14ac:dyDescent="0.3">
      <c r="A1" s="1" t="s">
        <v>0</v>
      </c>
      <c r="B1" s="189"/>
      <c r="C1" s="189"/>
      <c r="D1" s="189"/>
      <c r="E1" s="189"/>
      <c r="F1" s="189"/>
      <c r="G1" s="3"/>
      <c r="I1" s="5"/>
      <c r="J1" s="5"/>
      <c r="K1" s="5"/>
      <c r="L1" s="5"/>
      <c r="M1" s="5"/>
      <c r="N1" s="5"/>
      <c r="O1" s="5"/>
      <c r="P1" s="5"/>
      <c r="Q1" s="5"/>
      <c r="AP1" s="6"/>
      <c r="AS1" s="6"/>
      <c r="AV1" s="6"/>
      <c r="AY1" s="6"/>
      <c r="BB1" s="6"/>
      <c r="BE1" s="6"/>
      <c r="BI1" s="8"/>
      <c r="BJ1" s="9"/>
      <c r="BM1" s="10" t="s">
        <v>1</v>
      </c>
    </row>
    <row r="2" spans="1:65" ht="15.6" x14ac:dyDescent="0.3">
      <c r="A2" s="1" t="s">
        <v>2</v>
      </c>
      <c r="B2" s="189"/>
      <c r="C2" s="189"/>
      <c r="D2" s="189"/>
      <c r="E2" s="189"/>
      <c r="F2" s="189"/>
      <c r="G2" s="3"/>
      <c r="I2" s="5"/>
      <c r="J2" s="5"/>
      <c r="K2" s="5"/>
      <c r="L2" s="5"/>
      <c r="M2" s="5"/>
      <c r="N2" s="5"/>
      <c r="O2" s="5"/>
      <c r="P2" s="5"/>
      <c r="Q2" s="5"/>
      <c r="BM2" s="10" t="s">
        <v>1</v>
      </c>
    </row>
    <row r="3" spans="1:65" ht="15.6" x14ac:dyDescent="0.3">
      <c r="A3" s="1" t="s">
        <v>3</v>
      </c>
      <c r="B3" s="189"/>
      <c r="C3" s="189"/>
      <c r="D3" s="189"/>
      <c r="E3" s="189"/>
      <c r="F3" s="189"/>
      <c r="G3" s="3"/>
      <c r="I3" s="5"/>
      <c r="J3" s="5"/>
      <c r="K3" s="5"/>
      <c r="L3" s="5"/>
      <c r="M3" s="5"/>
      <c r="N3" s="5"/>
      <c r="O3" s="5"/>
      <c r="P3" s="5"/>
      <c r="Q3" s="5"/>
      <c r="R3" s="14"/>
      <c r="S3" s="14"/>
      <c r="T3" s="14"/>
      <c r="U3" s="14"/>
      <c r="V3" s="14"/>
      <c r="W3" s="14"/>
      <c r="X3" s="14"/>
      <c r="AI3" s="14"/>
      <c r="AJ3" s="14"/>
      <c r="AK3" s="14"/>
      <c r="AL3" s="14"/>
      <c r="AM3" s="14"/>
      <c r="BM3" s="15" t="s">
        <v>4</v>
      </c>
    </row>
    <row r="4" spans="1:65" ht="15.6" x14ac:dyDescent="0.3">
      <c r="A4" s="1" t="s">
        <v>5</v>
      </c>
      <c r="B4" s="16"/>
      <c r="C4" s="17"/>
      <c r="D4" s="18"/>
      <c r="E4" s="19"/>
      <c r="F4" s="18"/>
      <c r="G4" s="18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BM4" s="15" t="s">
        <v>6</v>
      </c>
    </row>
    <row r="5" spans="1:65" ht="15.6" x14ac:dyDescent="0.3">
      <c r="A5" s="1" t="s">
        <v>7</v>
      </c>
      <c r="B5" s="2"/>
      <c r="C5" s="17"/>
      <c r="D5" s="18"/>
      <c r="E5" s="19"/>
      <c r="F5" s="18"/>
      <c r="G5" s="18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"/>
      <c r="Z5" s="1"/>
      <c r="AA5" s="1"/>
      <c r="AB5" s="1"/>
      <c r="AC5" s="1"/>
      <c r="AD5" s="1"/>
      <c r="AE5" s="1"/>
      <c r="AF5" s="1"/>
      <c r="AG5" s="1"/>
      <c r="AH5" s="1"/>
      <c r="AI5" s="14"/>
      <c r="AJ5" s="14"/>
      <c r="AK5" s="14"/>
      <c r="AL5" s="14"/>
      <c r="AM5" s="14"/>
      <c r="BM5" s="15" t="s">
        <v>8</v>
      </c>
    </row>
    <row r="6" spans="1:65" ht="15.6" x14ac:dyDescent="0.3">
      <c r="A6" s="1" t="s">
        <v>9</v>
      </c>
      <c r="B6" s="20"/>
      <c r="C6" s="17"/>
      <c r="D6" s="18"/>
      <c r="E6" s="19"/>
      <c r="F6" s="18"/>
      <c r="G6" s="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"/>
      <c r="Z6" s="1"/>
      <c r="AA6" s="1"/>
      <c r="AB6" s="1"/>
      <c r="AC6" s="1"/>
      <c r="AD6" s="1"/>
      <c r="AE6" s="1"/>
      <c r="AF6" s="1"/>
      <c r="AG6" s="1"/>
      <c r="AH6" s="1"/>
      <c r="AI6" s="14"/>
      <c r="AJ6" s="14"/>
      <c r="AK6" s="14"/>
      <c r="AL6" s="14"/>
      <c r="AM6" s="14"/>
      <c r="BM6" s="15" t="s">
        <v>10</v>
      </c>
    </row>
    <row r="7" spans="1:65" ht="15.6" x14ac:dyDescent="0.3">
      <c r="A7" s="1"/>
      <c r="B7" s="14"/>
      <c r="C7" s="21"/>
      <c r="D7" s="18"/>
      <c r="E7" s="19"/>
      <c r="F7" s="18"/>
    </row>
    <row r="8" spans="1:65" ht="18" x14ac:dyDescent="0.35">
      <c r="A8" s="1" t="s">
        <v>11</v>
      </c>
      <c r="B8" s="22">
        <f>AM20+B10</f>
        <v>0</v>
      </c>
      <c r="C8" s="23"/>
      <c r="D8" s="24"/>
      <c r="E8" s="25"/>
      <c r="F8" s="26"/>
    </row>
    <row r="9" spans="1:65" ht="15.6" x14ac:dyDescent="0.3">
      <c r="A9" s="1" t="s">
        <v>12</v>
      </c>
      <c r="B9" s="27">
        <f>B8-B10</f>
        <v>0</v>
      </c>
      <c r="C9" s="27"/>
      <c r="D9" s="28"/>
      <c r="E9" s="29"/>
      <c r="F9" s="26"/>
    </row>
    <row r="10" spans="1:65" ht="15.6" x14ac:dyDescent="0.3">
      <c r="A10" s="1" t="s">
        <v>13</v>
      </c>
      <c r="B10" s="27">
        <f>ROUND(SUM(H20:T20,V20:AF20,AI20)*B6,2)-ROUND(B13*B6,2)</f>
        <v>0</v>
      </c>
      <c r="C10" s="27"/>
      <c r="D10" s="28"/>
      <c r="E10" s="29"/>
      <c r="F10" s="26"/>
    </row>
    <row r="11" spans="1:65" ht="15.6" x14ac:dyDescent="0.3">
      <c r="A11" s="1" t="s">
        <v>14</v>
      </c>
      <c r="B11" s="27">
        <f>-SUM(AM21:AM274)</f>
        <v>0</v>
      </c>
      <c r="C11" s="27"/>
      <c r="D11" s="28"/>
      <c r="E11" s="29"/>
      <c r="F11" s="26"/>
    </row>
    <row r="12" spans="1:65" ht="15.6" x14ac:dyDescent="0.3">
      <c r="A12" s="1" t="s">
        <v>15</v>
      </c>
      <c r="B12" s="27">
        <f>AO275-BI275-BJ275</f>
        <v>0</v>
      </c>
      <c r="C12" s="27"/>
      <c r="D12" s="28"/>
      <c r="E12" s="29"/>
      <c r="F12" s="26"/>
    </row>
    <row r="13" spans="1:65" ht="15.6" x14ac:dyDescent="0.3">
      <c r="A13" s="1" t="s">
        <v>16</v>
      </c>
      <c r="B13" s="30">
        <f>BI275+BH275</f>
        <v>0</v>
      </c>
      <c r="C13" s="30"/>
      <c r="D13" s="31"/>
      <c r="E13" s="25"/>
      <c r="F13" s="26"/>
    </row>
    <row r="14" spans="1:65" ht="18" x14ac:dyDescent="0.35">
      <c r="A14" s="1" t="s">
        <v>17</v>
      </c>
      <c r="B14" s="32">
        <f>B9-B11-B12-B13</f>
        <v>0</v>
      </c>
      <c r="C14" s="33"/>
      <c r="D14" s="28"/>
      <c r="E14" s="29"/>
      <c r="F14" s="26"/>
    </row>
    <row r="15" spans="1:65" x14ac:dyDescent="0.3">
      <c r="B15" s="11"/>
      <c r="C15" s="11"/>
      <c r="D15" s="11"/>
      <c r="E15" s="34"/>
      <c r="F15" s="35"/>
      <c r="G15" s="11"/>
    </row>
    <row r="16" spans="1:65" x14ac:dyDescent="0.3">
      <c r="A16" s="190" t="s">
        <v>1</v>
      </c>
      <c r="B16" s="190" t="s">
        <v>18</v>
      </c>
      <c r="C16" s="192" t="s">
        <v>19</v>
      </c>
      <c r="D16" s="195" t="s">
        <v>20</v>
      </c>
      <c r="E16" s="197" t="s">
        <v>21</v>
      </c>
      <c r="F16" s="159" t="s">
        <v>22</v>
      </c>
      <c r="G16" s="159" t="s">
        <v>23</v>
      </c>
      <c r="H16" s="36"/>
      <c r="I16" s="36"/>
      <c r="J16" s="36"/>
      <c r="K16" s="36"/>
      <c r="L16" s="36"/>
      <c r="M16" s="36"/>
      <c r="N16" s="36"/>
      <c r="O16" s="36"/>
      <c r="P16" s="36"/>
      <c r="Q16" s="159" t="s">
        <v>24</v>
      </c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37"/>
      <c r="AN16" s="160" t="s">
        <v>25</v>
      </c>
      <c r="AO16" s="161"/>
      <c r="AP16" s="162" t="s">
        <v>26</v>
      </c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4"/>
      <c r="BJ16" s="175" t="s">
        <v>27</v>
      </c>
      <c r="BK16" s="175"/>
      <c r="BL16" s="176" t="s">
        <v>28</v>
      </c>
    </row>
    <row r="17" spans="1:65" x14ac:dyDescent="0.3">
      <c r="A17" s="191"/>
      <c r="B17" s="191"/>
      <c r="C17" s="193"/>
      <c r="D17" s="196"/>
      <c r="E17" s="198"/>
      <c r="F17" s="159"/>
      <c r="G17" s="159"/>
      <c r="H17" s="179" t="s">
        <v>29</v>
      </c>
      <c r="I17" s="180"/>
      <c r="J17" s="180"/>
      <c r="K17" s="181" t="s">
        <v>30</v>
      </c>
      <c r="L17" s="182"/>
      <c r="M17" s="182"/>
      <c r="N17" s="182"/>
      <c r="O17" s="182"/>
      <c r="P17" s="182"/>
      <c r="Q17" s="183" t="s">
        <v>31</v>
      </c>
      <c r="R17" s="183"/>
      <c r="S17" s="183"/>
      <c r="T17" s="183"/>
      <c r="U17" s="183"/>
      <c r="V17" s="183"/>
      <c r="W17" s="183"/>
      <c r="X17" s="183"/>
      <c r="Y17" s="184" t="s">
        <v>32</v>
      </c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65" t="s">
        <v>33</v>
      </c>
      <c r="AK17" s="166"/>
      <c r="AL17" s="167"/>
      <c r="AM17" s="168" t="s">
        <v>34</v>
      </c>
      <c r="AN17" s="160"/>
      <c r="AO17" s="161"/>
      <c r="AP17" s="38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40"/>
      <c r="BJ17" s="41"/>
      <c r="BK17" s="41"/>
      <c r="BL17" s="177"/>
    </row>
    <row r="18" spans="1:65" s="49" customFormat="1" ht="43.2" x14ac:dyDescent="0.3">
      <c r="A18" s="191"/>
      <c r="B18" s="191"/>
      <c r="C18" s="193"/>
      <c r="D18" s="196"/>
      <c r="E18" s="198"/>
      <c r="F18" s="159"/>
      <c r="G18" s="159"/>
      <c r="H18" s="42" t="s">
        <v>35</v>
      </c>
      <c r="I18" s="43" t="s">
        <v>36</v>
      </c>
      <c r="J18" s="43" t="s">
        <v>37</v>
      </c>
      <c r="K18" s="44" t="s">
        <v>38</v>
      </c>
      <c r="L18" s="44" t="s">
        <v>39</v>
      </c>
      <c r="M18" s="44" t="s">
        <v>40</v>
      </c>
      <c r="N18" s="44" t="s">
        <v>41</v>
      </c>
      <c r="O18" s="44" t="s">
        <v>42</v>
      </c>
      <c r="P18" s="44" t="s">
        <v>43</v>
      </c>
      <c r="Q18" s="45" t="s">
        <v>44</v>
      </c>
      <c r="R18" s="45" t="s">
        <v>45</v>
      </c>
      <c r="S18" s="45" t="s">
        <v>46</v>
      </c>
      <c r="T18" s="45" t="s">
        <v>47</v>
      </c>
      <c r="U18" s="45" t="s">
        <v>48</v>
      </c>
      <c r="V18" s="45" t="s">
        <v>49</v>
      </c>
      <c r="W18" s="45" t="s">
        <v>50</v>
      </c>
      <c r="X18" s="45" t="s">
        <v>51</v>
      </c>
      <c r="Y18" s="46" t="s">
        <v>52</v>
      </c>
      <c r="Z18" s="46" t="s">
        <v>53</v>
      </c>
      <c r="AA18" s="46" t="s">
        <v>54</v>
      </c>
      <c r="AB18" s="46" t="s">
        <v>55</v>
      </c>
      <c r="AC18" s="46" t="s">
        <v>56</v>
      </c>
      <c r="AD18" s="46" t="s">
        <v>57</v>
      </c>
      <c r="AE18" s="46" t="s">
        <v>58</v>
      </c>
      <c r="AF18" s="46" t="s">
        <v>59</v>
      </c>
      <c r="AG18" s="46" t="s">
        <v>60</v>
      </c>
      <c r="AH18" s="46" t="s">
        <v>61</v>
      </c>
      <c r="AI18" s="46" t="s">
        <v>62</v>
      </c>
      <c r="AJ18" s="47" t="s">
        <v>63</v>
      </c>
      <c r="AK18" s="47" t="s">
        <v>64</v>
      </c>
      <c r="AL18" s="47" t="s">
        <v>65</v>
      </c>
      <c r="AM18" s="169"/>
      <c r="AN18" s="171" t="s">
        <v>66</v>
      </c>
      <c r="AO18" s="172" t="s">
        <v>67</v>
      </c>
      <c r="AP18" s="149" t="s">
        <v>68</v>
      </c>
      <c r="AQ18" s="143" t="s">
        <v>69</v>
      </c>
      <c r="AR18" s="146" t="s">
        <v>70</v>
      </c>
      <c r="AS18" s="149" t="s">
        <v>68</v>
      </c>
      <c r="AT18" s="143" t="s">
        <v>71</v>
      </c>
      <c r="AU18" s="146" t="s">
        <v>70</v>
      </c>
      <c r="AV18" s="149" t="s">
        <v>68</v>
      </c>
      <c r="AW18" s="143" t="s">
        <v>72</v>
      </c>
      <c r="AX18" s="146" t="s">
        <v>70</v>
      </c>
      <c r="AY18" s="149" t="s">
        <v>68</v>
      </c>
      <c r="AZ18" s="143" t="s">
        <v>73</v>
      </c>
      <c r="BA18" s="146" t="s">
        <v>70</v>
      </c>
      <c r="BB18" s="149" t="s">
        <v>68</v>
      </c>
      <c r="BC18" s="143" t="s">
        <v>74</v>
      </c>
      <c r="BD18" s="146" t="s">
        <v>70</v>
      </c>
      <c r="BE18" s="149" t="s">
        <v>68</v>
      </c>
      <c r="BF18" s="143" t="s">
        <v>75</v>
      </c>
      <c r="BG18" s="146" t="s">
        <v>70</v>
      </c>
      <c r="BH18" s="146" t="s">
        <v>76</v>
      </c>
      <c r="BI18" s="149" t="s">
        <v>77</v>
      </c>
      <c r="BJ18" s="186" t="s">
        <v>78</v>
      </c>
      <c r="BK18" s="186" t="s">
        <v>79</v>
      </c>
      <c r="BL18" s="177"/>
      <c r="BM18" s="48"/>
    </row>
    <row r="19" spans="1:65" s="49" customFormat="1" ht="15" thickBot="1" x14ac:dyDescent="0.35">
      <c r="A19" s="191"/>
      <c r="B19" s="191"/>
      <c r="C19" s="193"/>
      <c r="D19" s="196"/>
      <c r="E19" s="198"/>
      <c r="F19" s="159"/>
      <c r="G19" s="159"/>
      <c r="H19" s="50">
        <v>511010</v>
      </c>
      <c r="I19" s="51">
        <v>511000</v>
      </c>
      <c r="J19" s="51">
        <v>512000</v>
      </c>
      <c r="K19" s="52">
        <v>522200</v>
      </c>
      <c r="L19" s="52">
        <v>521000</v>
      </c>
      <c r="M19" s="52">
        <v>521100</v>
      </c>
      <c r="N19" s="52">
        <v>522000</v>
      </c>
      <c r="O19" s="52">
        <v>520010</v>
      </c>
      <c r="P19" s="52">
        <v>522100</v>
      </c>
      <c r="Q19" s="53">
        <v>541000</v>
      </c>
      <c r="R19" s="53">
        <v>541100</v>
      </c>
      <c r="S19" s="53">
        <v>542000</v>
      </c>
      <c r="T19" s="53">
        <v>542100</v>
      </c>
      <c r="U19" s="53">
        <v>543100</v>
      </c>
      <c r="V19" s="53">
        <v>546000</v>
      </c>
      <c r="W19" s="53">
        <v>545200</v>
      </c>
      <c r="X19" s="53">
        <v>543000</v>
      </c>
      <c r="Y19" s="54">
        <v>560000</v>
      </c>
      <c r="Z19" s="54">
        <v>534000</v>
      </c>
      <c r="AA19" s="54">
        <v>536000</v>
      </c>
      <c r="AB19" s="54">
        <v>535010</v>
      </c>
      <c r="AC19" s="54">
        <v>535020</v>
      </c>
      <c r="AD19" s="54">
        <v>534110</v>
      </c>
      <c r="AE19" s="54">
        <v>532000</v>
      </c>
      <c r="AF19" s="54">
        <v>533000</v>
      </c>
      <c r="AG19" s="54">
        <v>563000</v>
      </c>
      <c r="AH19" s="54">
        <v>563100</v>
      </c>
      <c r="AI19" s="54">
        <v>564100</v>
      </c>
      <c r="AJ19" s="55">
        <v>575000</v>
      </c>
      <c r="AK19" s="55">
        <v>575100</v>
      </c>
      <c r="AL19" s="55">
        <v>577000</v>
      </c>
      <c r="AM19" s="170"/>
      <c r="AN19" s="171"/>
      <c r="AO19" s="173"/>
      <c r="AP19" s="150"/>
      <c r="AQ19" s="144"/>
      <c r="AR19" s="147"/>
      <c r="AS19" s="150"/>
      <c r="AT19" s="144"/>
      <c r="AU19" s="147"/>
      <c r="AV19" s="150"/>
      <c r="AW19" s="144"/>
      <c r="AX19" s="147"/>
      <c r="AY19" s="150"/>
      <c r="AZ19" s="144"/>
      <c r="BA19" s="147"/>
      <c r="BB19" s="150"/>
      <c r="BC19" s="144"/>
      <c r="BD19" s="147"/>
      <c r="BE19" s="150"/>
      <c r="BF19" s="144"/>
      <c r="BG19" s="147"/>
      <c r="BH19" s="147"/>
      <c r="BI19" s="150"/>
      <c r="BJ19" s="187"/>
      <c r="BK19" s="187"/>
      <c r="BL19" s="177"/>
      <c r="BM19" s="48"/>
    </row>
    <row r="20" spans="1:65" s="64" customFormat="1" x14ac:dyDescent="0.3">
      <c r="A20" s="191"/>
      <c r="B20" s="191"/>
      <c r="C20" s="194"/>
      <c r="D20" s="196"/>
      <c r="E20" s="198"/>
      <c r="F20" s="159"/>
      <c r="G20" s="159"/>
      <c r="H20" s="56">
        <v>0</v>
      </c>
      <c r="I20" s="57">
        <v>0</v>
      </c>
      <c r="J20" s="57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1">
        <v>0</v>
      </c>
      <c r="AK20" s="61">
        <v>0</v>
      </c>
      <c r="AL20" s="61">
        <v>0</v>
      </c>
      <c r="AM20" s="62">
        <f>SUM(H20:AL20)</f>
        <v>0</v>
      </c>
      <c r="AN20" s="171"/>
      <c r="AO20" s="174"/>
      <c r="AP20" s="151"/>
      <c r="AQ20" s="145"/>
      <c r="AR20" s="148"/>
      <c r="AS20" s="151"/>
      <c r="AT20" s="145"/>
      <c r="AU20" s="148"/>
      <c r="AV20" s="151"/>
      <c r="AW20" s="145"/>
      <c r="AX20" s="148"/>
      <c r="AY20" s="151"/>
      <c r="AZ20" s="145"/>
      <c r="BA20" s="148"/>
      <c r="BB20" s="151"/>
      <c r="BC20" s="145"/>
      <c r="BD20" s="148"/>
      <c r="BE20" s="151"/>
      <c r="BF20" s="145"/>
      <c r="BG20" s="148"/>
      <c r="BH20" s="148"/>
      <c r="BI20" s="151"/>
      <c r="BJ20" s="188"/>
      <c r="BK20" s="188"/>
      <c r="BL20" s="178"/>
      <c r="BM20" s="63"/>
    </row>
    <row r="21" spans="1:65" s="86" customFormat="1" ht="30.75" customHeight="1" x14ac:dyDescent="0.3">
      <c r="A21" s="65"/>
      <c r="B21" s="66"/>
      <c r="C21" s="67"/>
      <c r="D21" s="68"/>
      <c r="E21" s="66"/>
      <c r="F21" s="66"/>
      <c r="G21" s="66"/>
      <c r="H21" s="69"/>
      <c r="I21" s="69"/>
      <c r="J21" s="69"/>
      <c r="K21" s="70"/>
      <c r="L21" s="70"/>
      <c r="M21" s="70"/>
      <c r="N21" s="70"/>
      <c r="O21" s="70"/>
      <c r="P21" s="70"/>
      <c r="Q21" s="71"/>
      <c r="R21" s="71">
        <v>0</v>
      </c>
      <c r="S21" s="71"/>
      <c r="T21" s="71"/>
      <c r="U21" s="71"/>
      <c r="V21" s="71"/>
      <c r="W21" s="71"/>
      <c r="X21" s="71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74"/>
      <c r="AK21" s="74"/>
      <c r="AL21" s="74"/>
      <c r="AM21" s="62" cm="1">
        <f t="array" ref="AM21">_xlfn.IFS(AND(A21="Requisition",ISBLANK(AN21)),SUM(Q21:AL21),AND(A21="PO Modification",OR(NOT(ISBLANK(AN21)),ISBLANK(AN21))),0,AND(A21="Budget Revision",OR(NOT(ISBLANK(AN21)),ISBLANK(AN21))),0,AND(A21="Requisition",NOT(ISBLANK(AN21))),0,ISBLANK(A21),0,AND(A21="Payroll/Straight Payment",ISBLANK(AN21)),0)</f>
        <v>0</v>
      </c>
      <c r="AN21" s="75"/>
      <c r="AO21" s="76">
        <f t="shared" ref="AO21:AO22" si="0">IF(AND(A21="Requisition",NOT(ISBLANK(AN21))),-SUM(Q21:AL21),0)</f>
        <v>0</v>
      </c>
      <c r="AP21" s="77">
        <v>0</v>
      </c>
      <c r="AQ21" s="78"/>
      <c r="AR21" s="79"/>
      <c r="AS21" s="77">
        <v>0</v>
      </c>
      <c r="AT21" s="78"/>
      <c r="AU21" s="79"/>
      <c r="AV21" s="77"/>
      <c r="AW21" s="78"/>
      <c r="AX21" s="79"/>
      <c r="AY21" s="77"/>
      <c r="AZ21" s="78"/>
      <c r="BA21" s="79"/>
      <c r="BB21" s="77"/>
      <c r="BC21" s="78"/>
      <c r="BD21" s="79"/>
      <c r="BE21" s="77"/>
      <c r="BF21" s="78"/>
      <c r="BG21" s="79"/>
      <c r="BH21" s="80">
        <f>IF(A21="Payroll/Straight Payment",ABS(H21+I21+J21+K21+L21+M21+N21+O21+P21+Q21+R21+Y21+Z21+AA21+AB21+AC21+AD21+AE21+AF21+AG21+AH21+AI21+AJ21+AK21+AL21),0)</f>
        <v>0</v>
      </c>
      <c r="BI21" s="81">
        <f t="shared" ref="BI21:BI36" si="1">IF(A21="Requisition",SUM(AY21+AV21+AS21+AP21+BB21+BE21),0)</f>
        <v>0</v>
      </c>
      <c r="BJ21" s="82">
        <v>0</v>
      </c>
      <c r="BK21" s="83" cm="1">
        <f t="array" ref="BK21">_xlfn.IFS(A21="Payroll/Straight Payment",0,AND(NOT(ISBLANK(BI21)),NOT(A21="Payroll/Straight Payment")),AO21-BI21-BJ21)</f>
        <v>0</v>
      </c>
      <c r="BL21" s="84" t="s">
        <v>80</v>
      </c>
      <c r="BM21" s="85"/>
    </row>
    <row r="22" spans="1:65" s="86" customFormat="1" ht="15.6" x14ac:dyDescent="0.3">
      <c r="A22" s="65"/>
      <c r="B22" s="87"/>
      <c r="C22" s="88"/>
      <c r="D22" s="89"/>
      <c r="E22" s="90"/>
      <c r="F22" s="90"/>
      <c r="G22" s="90"/>
      <c r="H22" s="91"/>
      <c r="I22" s="91"/>
      <c r="J22" s="91"/>
      <c r="K22" s="92"/>
      <c r="L22" s="92"/>
      <c r="M22" s="92"/>
      <c r="N22" s="92"/>
      <c r="O22" s="92"/>
      <c r="P22" s="92"/>
      <c r="Q22" s="93"/>
      <c r="R22" s="93">
        <v>0</v>
      </c>
      <c r="S22" s="94"/>
      <c r="T22" s="94"/>
      <c r="U22" s="93"/>
      <c r="V22" s="94"/>
      <c r="W22" s="94"/>
      <c r="X22" s="94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  <c r="AJ22" s="97"/>
      <c r="AK22" s="97"/>
      <c r="AL22" s="97"/>
      <c r="AM22" s="62" cm="1">
        <f t="array" ref="AM22">_xlfn.IFS(AND(A22="Requisition",ISBLANK(AN22)),SUM(Q22:AL22),AND(A22="PO Modification",OR(NOT(ISBLANK(AN22)),ISBLANK(AN22))),0,AND(A22="Budget Revision",OR(NOT(ISBLANK(AN22)),ISBLANK(AN22))),0,AND(A22="Requisition",NOT(ISBLANK(AN22))),0,ISBLANK(A22),0,AND(A22="Payroll/Straight Payment",ISBLANK(AN22)),0)</f>
        <v>0</v>
      </c>
      <c r="AN22" s="98"/>
      <c r="AO22" s="76">
        <f t="shared" si="0"/>
        <v>0</v>
      </c>
      <c r="AP22" s="99"/>
      <c r="AQ22" s="78"/>
      <c r="AR22" s="79"/>
      <c r="AS22" s="99"/>
      <c r="AT22" s="78"/>
      <c r="AU22" s="79"/>
      <c r="AV22" s="99"/>
      <c r="AW22" s="78"/>
      <c r="AX22" s="79"/>
      <c r="AY22" s="99"/>
      <c r="AZ22" s="78"/>
      <c r="BA22" s="79"/>
      <c r="BB22" s="99"/>
      <c r="BC22" s="78"/>
      <c r="BD22" s="79"/>
      <c r="BE22" s="99"/>
      <c r="BF22" s="78"/>
      <c r="BG22" s="79"/>
      <c r="BH22" s="80">
        <f t="shared" ref="BH22:BH85" si="2">IF(A22="Payroll/Straight Payment",ABS(H22+I22+J22+K22+L22+M22+N22+O22+P22+Q22+R22+Y22+Z22+AA22+AB22+AC22+AD22+AE22+AF22+AG22+AH22+AI22+AJ22+AK22+AL22),0)</f>
        <v>0</v>
      </c>
      <c r="BI22" s="81">
        <f t="shared" si="1"/>
        <v>0</v>
      </c>
      <c r="BJ22" s="82">
        <v>0</v>
      </c>
      <c r="BK22" s="83" cm="1">
        <f t="array" ref="BK22">_xlfn.IFS(A22="Payroll/Straight Payment",0,AND(NOT(ISBLANK(BI22)),NOT(A22="Payroll/Straight Payment")),AO22-BI22-BJ22)</f>
        <v>0</v>
      </c>
      <c r="BL22" s="66"/>
      <c r="BM22" s="85"/>
    </row>
    <row r="23" spans="1:65" s="86" customFormat="1" ht="15.6" hidden="1" x14ac:dyDescent="0.3">
      <c r="A23" s="65"/>
      <c r="B23" s="87"/>
      <c r="C23" s="67"/>
      <c r="D23" s="68"/>
      <c r="E23" s="66"/>
      <c r="F23" s="66"/>
      <c r="G23" s="66"/>
      <c r="H23" s="69"/>
      <c r="I23" s="69"/>
      <c r="J23" s="69"/>
      <c r="K23" s="70"/>
      <c r="L23" s="70"/>
      <c r="M23" s="70"/>
      <c r="N23" s="70"/>
      <c r="O23" s="70"/>
      <c r="P23" s="70"/>
      <c r="Q23" s="71"/>
      <c r="R23" s="71"/>
      <c r="S23" s="71"/>
      <c r="T23" s="71"/>
      <c r="U23" s="71"/>
      <c r="V23" s="71"/>
      <c r="W23" s="71"/>
      <c r="X23" s="71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J23" s="74"/>
      <c r="AK23" s="74"/>
      <c r="AL23" s="74"/>
      <c r="AM23" s="62" cm="1">
        <f t="array" ref="AM23">_xlfn.IFS(AND(A23="Requisition",ISBLANK(AN23)),SUM(Q23:AL23),AND(A23="PO Modification",OR(NOT(ISBLANK(AN23)),ISBLANK(AN23))),0,AND(A23="Budget Revision",OR(NOT(ISBLANK(AN23)),ISBLANK(AN23))),0,AND(A23="Requisition",NOT(ISBLANK(AN23))),0,ISBLANK(A23),0,AND(A23="Payroll/Straight Payment",ISBLANK(AN23)),0)</f>
        <v>0</v>
      </c>
      <c r="AN23" s="75"/>
      <c r="AO23" s="76">
        <f>IF(AND(A23="Requisition",NOT(ISBLANK(AN23))),-SUM(Q23:AL23),0)</f>
        <v>0</v>
      </c>
      <c r="AP23" s="77"/>
      <c r="AQ23" s="78"/>
      <c r="AR23" s="79"/>
      <c r="AS23" s="77"/>
      <c r="AT23" s="78"/>
      <c r="AU23" s="79"/>
      <c r="AV23" s="77"/>
      <c r="AW23" s="78"/>
      <c r="AX23" s="79"/>
      <c r="AY23" s="77"/>
      <c r="AZ23" s="78"/>
      <c r="BA23" s="79"/>
      <c r="BB23" s="77"/>
      <c r="BC23" s="78"/>
      <c r="BD23" s="79"/>
      <c r="BE23" s="77"/>
      <c r="BF23" s="78"/>
      <c r="BG23" s="79"/>
      <c r="BH23" s="80">
        <f t="shared" si="2"/>
        <v>0</v>
      </c>
      <c r="BI23" s="81">
        <f t="shared" si="1"/>
        <v>0</v>
      </c>
      <c r="BJ23" s="82">
        <v>0</v>
      </c>
      <c r="BK23" s="83" cm="1">
        <f t="array" ref="BK23">_xlfn.IFS(A23="Payroll/Straight Payment",0,AND(NOT(ISBLANK(BI23)),NOT(A23="Payroll/Straight Payment")),AO23-BI23-BJ23)</f>
        <v>0</v>
      </c>
      <c r="BL23" s="84"/>
      <c r="BM23" s="85"/>
    </row>
    <row r="24" spans="1:65" s="86" customFormat="1" hidden="1" x14ac:dyDescent="0.3">
      <c r="A24" s="65"/>
      <c r="B24" s="90"/>
      <c r="C24" s="88"/>
      <c r="D24" s="89"/>
      <c r="E24" s="90"/>
      <c r="F24" s="90"/>
      <c r="G24" s="90"/>
      <c r="H24" s="91"/>
      <c r="I24" s="91"/>
      <c r="J24" s="91"/>
      <c r="K24" s="92"/>
      <c r="L24" s="92"/>
      <c r="M24" s="92"/>
      <c r="N24" s="92"/>
      <c r="O24" s="92"/>
      <c r="P24" s="92"/>
      <c r="Q24" s="93"/>
      <c r="R24" s="93"/>
      <c r="S24" s="94"/>
      <c r="T24" s="94"/>
      <c r="U24" s="93"/>
      <c r="V24" s="94"/>
      <c r="W24" s="94"/>
      <c r="X24" s="94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6"/>
      <c r="AJ24" s="97"/>
      <c r="AK24" s="97"/>
      <c r="AL24" s="97"/>
      <c r="AM24" s="62" cm="1">
        <f t="array" ref="AM24">_xlfn.IFS(AND(A24="Requisition",ISBLANK(AN24)),SUM(Q24:AL24),AND(A24="PO Modification",OR(NOT(ISBLANK(AN24)),ISBLANK(AN24))),0,AND(A24="Budget Revision",OR(NOT(ISBLANK(AN24)),ISBLANK(AN24))),0,AND(A24="Requisition",NOT(ISBLANK(AN24))),0,ISBLANK(A24),0,AND(A24="Payroll/Straight Payment",ISBLANK(AN24)),0)</f>
        <v>0</v>
      </c>
      <c r="AN24" s="98"/>
      <c r="AO24" s="76">
        <f t="shared" ref="AO24:AO87" si="3">IF(AND(A24="Requisition",NOT(ISBLANK(AN24))),-SUM(Q24:AL24),0)</f>
        <v>0</v>
      </c>
      <c r="AP24" s="99"/>
      <c r="AQ24" s="78"/>
      <c r="AR24" s="79"/>
      <c r="AS24" s="99"/>
      <c r="AT24" s="78"/>
      <c r="AU24" s="79"/>
      <c r="AV24" s="99"/>
      <c r="AW24" s="78"/>
      <c r="AX24" s="79"/>
      <c r="AY24" s="99"/>
      <c r="AZ24" s="78"/>
      <c r="BA24" s="79"/>
      <c r="BB24" s="99"/>
      <c r="BC24" s="78"/>
      <c r="BD24" s="79"/>
      <c r="BE24" s="99"/>
      <c r="BF24" s="78"/>
      <c r="BG24" s="79"/>
      <c r="BH24" s="80">
        <f t="shared" si="2"/>
        <v>0</v>
      </c>
      <c r="BI24" s="81">
        <f t="shared" si="1"/>
        <v>0</v>
      </c>
      <c r="BJ24" s="82">
        <v>0</v>
      </c>
      <c r="BK24" s="83" cm="1">
        <f t="array" ref="BK24">_xlfn.IFS(A24="Payroll/Straight Payment",0,AND(NOT(ISBLANK(BI24)),NOT(A24="Payroll/Straight Payment")),AO24-BI24-BJ24)</f>
        <v>0</v>
      </c>
      <c r="BL24" s="66"/>
      <c r="BM24" s="85"/>
    </row>
    <row r="25" spans="1:65" s="86" customFormat="1" hidden="1" x14ac:dyDescent="0.3">
      <c r="A25" s="65"/>
      <c r="B25" s="90"/>
      <c r="C25" s="88"/>
      <c r="D25" s="89"/>
      <c r="E25" s="90"/>
      <c r="F25" s="90"/>
      <c r="G25" s="90"/>
      <c r="H25" s="91"/>
      <c r="I25" s="91"/>
      <c r="J25" s="91"/>
      <c r="K25" s="92"/>
      <c r="L25" s="92"/>
      <c r="M25" s="92"/>
      <c r="N25" s="92"/>
      <c r="O25" s="92"/>
      <c r="P25" s="92"/>
      <c r="Q25" s="93"/>
      <c r="R25" s="93"/>
      <c r="S25" s="94"/>
      <c r="T25" s="94"/>
      <c r="U25" s="93"/>
      <c r="V25" s="94"/>
      <c r="W25" s="94"/>
      <c r="X25" s="94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  <c r="AJ25" s="97"/>
      <c r="AK25" s="97"/>
      <c r="AL25" s="97"/>
      <c r="AM25" s="62" cm="1">
        <f t="array" ref="AM25">_xlfn.IFS(AND(A25="Requisition",ISBLANK(AN25)),SUM(Q25:AL25),AND(A25="PO Modification",OR(NOT(ISBLANK(AN25)),ISBLANK(AN25))),0,AND(A25="Budget Revision",OR(NOT(ISBLANK(AN25)),ISBLANK(AN25))),0,AND(A25="Requisition",NOT(ISBLANK(AN25))),0,ISBLANK(A25),0,AND(A25="Payroll/Straight Payment",ISBLANK(AN25)),0)</f>
        <v>0</v>
      </c>
      <c r="AN25" s="98"/>
      <c r="AO25" s="76">
        <f t="shared" si="3"/>
        <v>0</v>
      </c>
      <c r="AP25" s="99"/>
      <c r="AQ25" s="78"/>
      <c r="AR25" s="79"/>
      <c r="AS25" s="99"/>
      <c r="AT25" s="78"/>
      <c r="AU25" s="79"/>
      <c r="AV25" s="99"/>
      <c r="AW25" s="78"/>
      <c r="AX25" s="79"/>
      <c r="AY25" s="99"/>
      <c r="AZ25" s="78"/>
      <c r="BA25" s="79"/>
      <c r="BB25" s="99"/>
      <c r="BC25" s="78"/>
      <c r="BD25" s="79"/>
      <c r="BE25" s="99"/>
      <c r="BF25" s="78"/>
      <c r="BG25" s="79"/>
      <c r="BH25" s="80">
        <f t="shared" si="2"/>
        <v>0</v>
      </c>
      <c r="BI25" s="81">
        <f t="shared" si="1"/>
        <v>0</v>
      </c>
      <c r="BJ25" s="82">
        <v>0</v>
      </c>
      <c r="BK25" s="83" cm="1">
        <f t="array" ref="BK25">_xlfn.IFS(A25="Payroll/Straight Payment",0,AND(NOT(ISBLANK(BI25)),NOT(A25="Payroll/Straight Payment")),AO25-BI25-BJ25)</f>
        <v>0</v>
      </c>
      <c r="BL25" s="66"/>
      <c r="BM25" s="85"/>
    </row>
    <row r="26" spans="1:65" s="86" customFormat="1" hidden="1" x14ac:dyDescent="0.3">
      <c r="A26" s="65"/>
      <c r="B26" s="90"/>
      <c r="C26" s="88"/>
      <c r="D26" s="89"/>
      <c r="E26" s="90"/>
      <c r="F26" s="90"/>
      <c r="G26" s="90"/>
      <c r="H26" s="91"/>
      <c r="I26" s="91"/>
      <c r="J26" s="91"/>
      <c r="K26" s="92"/>
      <c r="L26" s="92"/>
      <c r="M26" s="92"/>
      <c r="N26" s="92"/>
      <c r="O26" s="92"/>
      <c r="P26" s="92"/>
      <c r="Q26" s="93"/>
      <c r="R26" s="93"/>
      <c r="S26" s="94"/>
      <c r="T26" s="94"/>
      <c r="U26" s="93"/>
      <c r="V26" s="94"/>
      <c r="W26" s="94"/>
      <c r="X26" s="94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  <c r="AJ26" s="97"/>
      <c r="AK26" s="97"/>
      <c r="AL26" s="97"/>
      <c r="AM26" s="62" cm="1">
        <f t="array" ref="AM26">_xlfn.IFS(AND(A26="Requisition",ISBLANK(AN26)),SUM(Q26:AL26),AND(A26="PO Modification",OR(NOT(ISBLANK(AN26)),ISBLANK(AN26))),0,AND(A26="Budget Revision",OR(NOT(ISBLANK(AN26)),ISBLANK(AN26))),0,AND(A26="Requisition",NOT(ISBLANK(AN26))),0,ISBLANK(A26),0,AND(A26="Payroll/Straight Payment",ISBLANK(AN26)),0)</f>
        <v>0</v>
      </c>
      <c r="AN26" s="98"/>
      <c r="AO26" s="76">
        <f t="shared" si="3"/>
        <v>0</v>
      </c>
      <c r="AP26" s="99"/>
      <c r="AQ26" s="78"/>
      <c r="AR26" s="79"/>
      <c r="AS26" s="99"/>
      <c r="AT26" s="78"/>
      <c r="AU26" s="79"/>
      <c r="AV26" s="99"/>
      <c r="AW26" s="78"/>
      <c r="AX26" s="79"/>
      <c r="AY26" s="99"/>
      <c r="AZ26" s="78"/>
      <c r="BA26" s="79"/>
      <c r="BB26" s="99"/>
      <c r="BC26" s="78"/>
      <c r="BD26" s="79"/>
      <c r="BE26" s="99"/>
      <c r="BF26" s="78"/>
      <c r="BG26" s="79"/>
      <c r="BH26" s="80">
        <f t="shared" si="2"/>
        <v>0</v>
      </c>
      <c r="BI26" s="81">
        <f t="shared" si="1"/>
        <v>0</v>
      </c>
      <c r="BJ26" s="82">
        <v>0</v>
      </c>
      <c r="BK26" s="83" cm="1">
        <f t="array" ref="BK26">_xlfn.IFS(A26="Payroll/Straight Payment",0,AND(NOT(ISBLANK(BI26)),NOT(A26="Payroll/Straight Payment")),AO26-BI26-BJ26)</f>
        <v>0</v>
      </c>
      <c r="BL26" s="66"/>
      <c r="BM26" s="85"/>
    </row>
    <row r="27" spans="1:65" s="86" customFormat="1" hidden="1" x14ac:dyDescent="0.3">
      <c r="A27" s="65"/>
      <c r="B27" s="90"/>
      <c r="C27" s="88"/>
      <c r="D27" s="100"/>
      <c r="E27" s="90"/>
      <c r="F27" s="101"/>
      <c r="G27" s="90"/>
      <c r="H27" s="91"/>
      <c r="I27" s="91"/>
      <c r="J27" s="91"/>
      <c r="K27" s="92"/>
      <c r="L27" s="92"/>
      <c r="M27" s="92"/>
      <c r="N27" s="92"/>
      <c r="O27" s="92"/>
      <c r="P27" s="92"/>
      <c r="Q27" s="93"/>
      <c r="R27" s="93"/>
      <c r="S27" s="94"/>
      <c r="T27" s="94"/>
      <c r="U27" s="93"/>
      <c r="V27" s="94"/>
      <c r="W27" s="94"/>
      <c r="X27" s="94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  <c r="AJ27" s="97"/>
      <c r="AK27" s="97"/>
      <c r="AL27" s="97"/>
      <c r="AM27" s="62" cm="1">
        <f t="array" ref="AM27">_xlfn.IFS(AND(A27="Requisition",ISBLANK(AN27)),SUM(Q27:AL27),AND(A27="PO Modification",OR(NOT(ISBLANK(AN27)),ISBLANK(AN27))),0,AND(A27="Budget Revision",OR(NOT(ISBLANK(AN27)),ISBLANK(AN27))),0,AND(A27="Requisition",NOT(ISBLANK(AN27))),0,ISBLANK(A27),0,AND(A27="Payroll/Straight Payment",ISBLANK(AN27)),0)</f>
        <v>0</v>
      </c>
      <c r="AN27" s="98"/>
      <c r="AO27" s="76">
        <f t="shared" si="3"/>
        <v>0</v>
      </c>
      <c r="AP27" s="99"/>
      <c r="AQ27" s="78"/>
      <c r="AR27" s="79"/>
      <c r="AS27" s="99"/>
      <c r="AT27" s="78"/>
      <c r="AU27" s="79"/>
      <c r="AV27" s="99"/>
      <c r="AW27" s="78"/>
      <c r="AX27" s="79"/>
      <c r="AY27" s="99"/>
      <c r="AZ27" s="78"/>
      <c r="BA27" s="79"/>
      <c r="BB27" s="99"/>
      <c r="BC27" s="78"/>
      <c r="BD27" s="79"/>
      <c r="BE27" s="99"/>
      <c r="BF27" s="78"/>
      <c r="BG27" s="79"/>
      <c r="BH27" s="80">
        <f t="shared" si="2"/>
        <v>0</v>
      </c>
      <c r="BI27" s="81">
        <f t="shared" si="1"/>
        <v>0</v>
      </c>
      <c r="BJ27" s="82">
        <v>0</v>
      </c>
      <c r="BK27" s="83" cm="1">
        <f t="array" ref="BK27">_xlfn.IFS(A27="Payroll/Straight Payment",0,AND(NOT(ISBLANK(BI27)),NOT(A27="Payroll/Straight Payment")),AO27-BI27-BJ27)</f>
        <v>0</v>
      </c>
      <c r="BL27" s="66"/>
      <c r="BM27" s="85"/>
    </row>
    <row r="28" spans="1:65" s="86" customFormat="1" hidden="1" x14ac:dyDescent="0.3">
      <c r="A28" s="65"/>
      <c r="B28" s="66"/>
      <c r="C28" s="67"/>
      <c r="D28" s="68"/>
      <c r="E28" s="66"/>
      <c r="F28" s="65"/>
      <c r="G28" s="66"/>
      <c r="H28" s="91"/>
      <c r="I28" s="91"/>
      <c r="J28" s="91"/>
      <c r="K28" s="92"/>
      <c r="L28" s="92"/>
      <c r="M28" s="92"/>
      <c r="N28" s="92"/>
      <c r="O28" s="92"/>
      <c r="P28" s="92"/>
      <c r="Q28" s="94"/>
      <c r="R28" s="94"/>
      <c r="S28" s="94"/>
      <c r="T28" s="94"/>
      <c r="U28" s="94"/>
      <c r="V28" s="94"/>
      <c r="W28" s="94"/>
      <c r="X28" s="94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  <c r="AJ28" s="97"/>
      <c r="AK28" s="97"/>
      <c r="AL28" s="97"/>
      <c r="AM28" s="62" cm="1">
        <f t="array" ref="AM28">_xlfn.IFS(AND(A28="Requisition",ISBLANK(AN28)),SUM(Q28:AL28),AND(A28="PO Modification",OR(NOT(ISBLANK(AN28)),ISBLANK(AN28))),0,AND(A28="Budget Revision",OR(NOT(ISBLANK(AN28)),ISBLANK(AN28))),0,AND(A28="Requisition",NOT(ISBLANK(AN28))),0,ISBLANK(A28),0,AND(A28="Payroll/Straight Payment",ISBLANK(AN28)),0)</f>
        <v>0</v>
      </c>
      <c r="AN28" s="102"/>
      <c r="AO28" s="76">
        <f t="shared" si="3"/>
        <v>0</v>
      </c>
      <c r="AP28" s="99"/>
      <c r="AQ28" s="78"/>
      <c r="AR28" s="79"/>
      <c r="AS28" s="99"/>
      <c r="AT28" s="78"/>
      <c r="AU28" s="79"/>
      <c r="AV28" s="99"/>
      <c r="AW28" s="78"/>
      <c r="AX28" s="79"/>
      <c r="AY28" s="99"/>
      <c r="AZ28" s="78"/>
      <c r="BA28" s="79"/>
      <c r="BB28" s="99"/>
      <c r="BC28" s="78"/>
      <c r="BD28" s="79"/>
      <c r="BE28" s="99"/>
      <c r="BF28" s="78"/>
      <c r="BG28" s="79"/>
      <c r="BH28" s="80">
        <f t="shared" si="2"/>
        <v>0</v>
      </c>
      <c r="BI28" s="81">
        <f t="shared" si="1"/>
        <v>0</v>
      </c>
      <c r="BJ28" s="82">
        <v>0</v>
      </c>
      <c r="BK28" s="83" cm="1">
        <f t="array" ref="BK28">_xlfn.IFS(A28="Payroll/Straight Payment",0,AND(NOT(ISBLANK(BI28)),NOT(A28="Payroll/Straight Payment")),AO28-BI28-BJ28)</f>
        <v>0</v>
      </c>
      <c r="BL28" s="90"/>
      <c r="BM28" s="85"/>
    </row>
    <row r="29" spans="1:65" s="86" customFormat="1" hidden="1" x14ac:dyDescent="0.3">
      <c r="A29" s="65"/>
      <c r="B29" s="66"/>
      <c r="C29" s="103"/>
      <c r="D29" s="104"/>
      <c r="E29" s="84"/>
      <c r="F29" s="105"/>
      <c r="G29" s="66"/>
      <c r="H29" s="91"/>
      <c r="I29" s="91"/>
      <c r="J29" s="91"/>
      <c r="K29" s="92"/>
      <c r="L29" s="92"/>
      <c r="M29" s="92"/>
      <c r="N29" s="92"/>
      <c r="O29" s="92"/>
      <c r="P29" s="92"/>
      <c r="Q29" s="94"/>
      <c r="R29" s="94"/>
      <c r="S29" s="94"/>
      <c r="T29" s="94"/>
      <c r="U29" s="94"/>
      <c r="V29" s="94"/>
      <c r="W29" s="94"/>
      <c r="X29" s="94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6"/>
      <c r="AJ29" s="97"/>
      <c r="AK29" s="97"/>
      <c r="AL29" s="97"/>
      <c r="AM29" s="62" cm="1">
        <f t="array" ref="AM29">_xlfn.IFS(AND(A29="Requisition",ISBLANK(AN29)),SUM(Q29:AL29),AND(A29="PO Modification",OR(NOT(ISBLANK(AN29)),ISBLANK(AN29))),0,AND(A29="Budget Revision",OR(NOT(ISBLANK(AN29)),ISBLANK(AN29))),0,AND(A29="Requisition",NOT(ISBLANK(AN29))),0,ISBLANK(A29),0,AND(A29="Payroll/Straight Payment",ISBLANK(AN29)),0)</f>
        <v>0</v>
      </c>
      <c r="AN29" s="102"/>
      <c r="AO29" s="76">
        <f t="shared" si="3"/>
        <v>0</v>
      </c>
      <c r="AP29" s="99"/>
      <c r="AQ29" s="78"/>
      <c r="AR29" s="79"/>
      <c r="AS29" s="99"/>
      <c r="AT29" s="78"/>
      <c r="AU29" s="79"/>
      <c r="AV29" s="99"/>
      <c r="AW29" s="78"/>
      <c r="AX29" s="79"/>
      <c r="AY29" s="99"/>
      <c r="AZ29" s="78"/>
      <c r="BA29" s="79"/>
      <c r="BB29" s="99"/>
      <c r="BC29" s="78"/>
      <c r="BD29" s="79"/>
      <c r="BE29" s="99"/>
      <c r="BF29" s="78"/>
      <c r="BG29" s="79"/>
      <c r="BH29" s="80">
        <f t="shared" si="2"/>
        <v>0</v>
      </c>
      <c r="BI29" s="81">
        <f t="shared" si="1"/>
        <v>0</v>
      </c>
      <c r="BJ29" s="82">
        <v>0</v>
      </c>
      <c r="BK29" s="83" cm="1">
        <f t="array" ref="BK29">_xlfn.IFS(A29="Payroll/Straight Payment",0,AND(NOT(ISBLANK(BI29)),NOT(A29="Payroll/Straight Payment")),AO29-BI29-BJ29)</f>
        <v>0</v>
      </c>
      <c r="BL29" s="66"/>
      <c r="BM29" s="85"/>
    </row>
    <row r="30" spans="1:65" s="86" customFormat="1" hidden="1" x14ac:dyDescent="0.3">
      <c r="A30" s="65"/>
      <c r="B30" s="66"/>
      <c r="C30" s="67"/>
      <c r="D30" s="68"/>
      <c r="E30" s="66"/>
      <c r="F30" s="65"/>
      <c r="G30" s="66"/>
      <c r="H30" s="91"/>
      <c r="I30" s="91"/>
      <c r="J30" s="91"/>
      <c r="K30" s="92"/>
      <c r="L30" s="92"/>
      <c r="M30" s="92"/>
      <c r="N30" s="92"/>
      <c r="O30" s="92"/>
      <c r="P30" s="92"/>
      <c r="Q30" s="94"/>
      <c r="R30" s="94"/>
      <c r="S30" s="94"/>
      <c r="T30" s="94"/>
      <c r="U30" s="94"/>
      <c r="V30" s="94"/>
      <c r="W30" s="94"/>
      <c r="X30" s="94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106"/>
      <c r="AK30" s="106"/>
      <c r="AL30" s="106"/>
      <c r="AM30" s="62" cm="1">
        <f t="array" ref="AM30">_xlfn.IFS(AND(A30="Requisition",ISBLANK(AN30)),SUM(Q30:AL30),AND(A30="PO Modification",OR(NOT(ISBLANK(AN30)),ISBLANK(AN30))),0,AND(A30="Budget Revision",OR(NOT(ISBLANK(AN30)),ISBLANK(AN30))),0,AND(A30="Requisition",NOT(ISBLANK(AN30))),0,ISBLANK(A30),0,AND(A30="Payroll/Straight Payment",ISBLANK(AN30)),0)</f>
        <v>0</v>
      </c>
      <c r="AN30" s="102"/>
      <c r="AO30" s="76">
        <f t="shared" si="3"/>
        <v>0</v>
      </c>
      <c r="AP30" s="99"/>
      <c r="AQ30" s="78"/>
      <c r="AR30" s="79"/>
      <c r="AS30" s="99"/>
      <c r="AT30" s="78"/>
      <c r="AU30" s="79"/>
      <c r="AV30" s="99"/>
      <c r="AW30" s="78"/>
      <c r="AX30" s="79"/>
      <c r="AY30" s="99"/>
      <c r="AZ30" s="78"/>
      <c r="BA30" s="79"/>
      <c r="BB30" s="99"/>
      <c r="BC30" s="78"/>
      <c r="BD30" s="79"/>
      <c r="BE30" s="99"/>
      <c r="BF30" s="78"/>
      <c r="BG30" s="79"/>
      <c r="BH30" s="80">
        <f t="shared" si="2"/>
        <v>0</v>
      </c>
      <c r="BI30" s="81">
        <f t="shared" si="1"/>
        <v>0</v>
      </c>
      <c r="BJ30" s="82">
        <v>0</v>
      </c>
      <c r="BK30" s="83" cm="1">
        <f t="array" ref="BK30">_xlfn.IFS(A30="Payroll/Straight Payment",0,AND(NOT(ISBLANK(BI30)),NOT(A30="Payroll/Straight Payment")),AO30-BI30-BJ30)</f>
        <v>0</v>
      </c>
      <c r="BL30" s="66"/>
      <c r="BM30" s="85"/>
    </row>
    <row r="31" spans="1:65" s="86" customFormat="1" hidden="1" x14ac:dyDescent="0.3">
      <c r="A31" s="65"/>
      <c r="B31" s="66"/>
      <c r="C31" s="67"/>
      <c r="D31" s="68"/>
      <c r="E31" s="66"/>
      <c r="F31" s="65"/>
      <c r="G31" s="84"/>
      <c r="H31" s="91"/>
      <c r="I31" s="91"/>
      <c r="J31" s="91"/>
      <c r="K31" s="92"/>
      <c r="L31" s="92"/>
      <c r="M31" s="92"/>
      <c r="N31" s="92"/>
      <c r="O31" s="92"/>
      <c r="P31" s="92"/>
      <c r="Q31" s="94"/>
      <c r="R31" s="94"/>
      <c r="S31" s="94"/>
      <c r="T31" s="94"/>
      <c r="U31" s="94"/>
      <c r="V31" s="94"/>
      <c r="W31" s="94"/>
      <c r="X31" s="94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106"/>
      <c r="AK31" s="106"/>
      <c r="AL31" s="106"/>
      <c r="AM31" s="62" cm="1">
        <f t="array" ref="AM31">_xlfn.IFS(AND(A31="Requisition",ISBLANK(AN31)),SUM(Q31:AL31),AND(A31="PO Modification",OR(NOT(ISBLANK(AN31)),ISBLANK(AN31))),0,AND(A31="Budget Revision",OR(NOT(ISBLANK(AN31)),ISBLANK(AN31))),0,AND(A31="Requisition",NOT(ISBLANK(AN31))),0,ISBLANK(A31),0,AND(A31="Payroll/Straight Payment",ISBLANK(AN31)),0)</f>
        <v>0</v>
      </c>
      <c r="AN31" s="102"/>
      <c r="AO31" s="76">
        <f t="shared" si="3"/>
        <v>0</v>
      </c>
      <c r="AP31" s="99"/>
      <c r="AQ31" s="78"/>
      <c r="AR31" s="79"/>
      <c r="AS31" s="99"/>
      <c r="AT31" s="78"/>
      <c r="AU31" s="79"/>
      <c r="AV31" s="99"/>
      <c r="AW31" s="78"/>
      <c r="AX31" s="79"/>
      <c r="AY31" s="99"/>
      <c r="AZ31" s="78"/>
      <c r="BA31" s="79"/>
      <c r="BB31" s="99"/>
      <c r="BC31" s="78"/>
      <c r="BD31" s="79"/>
      <c r="BE31" s="99"/>
      <c r="BF31" s="78"/>
      <c r="BG31" s="79"/>
      <c r="BH31" s="80">
        <f t="shared" si="2"/>
        <v>0</v>
      </c>
      <c r="BI31" s="81">
        <f t="shared" si="1"/>
        <v>0</v>
      </c>
      <c r="BJ31" s="82">
        <v>0</v>
      </c>
      <c r="BK31" s="83" cm="1">
        <f t="array" ref="BK31">_xlfn.IFS(A31="Payroll/Straight Payment",0,AND(NOT(ISBLANK(BI31)),NOT(A31="Payroll/Straight Payment")),AO31-BI31-BJ31)</f>
        <v>0</v>
      </c>
      <c r="BL31" s="66"/>
      <c r="BM31" s="85"/>
    </row>
    <row r="32" spans="1:65" s="86" customFormat="1" ht="15" hidden="1" customHeight="1" x14ac:dyDescent="0.3">
      <c r="A32" s="65"/>
      <c r="B32" s="66"/>
      <c r="C32" s="67"/>
      <c r="D32" s="68"/>
      <c r="E32" s="66"/>
      <c r="F32" s="65"/>
      <c r="G32" s="84"/>
      <c r="H32" s="91"/>
      <c r="I32" s="91"/>
      <c r="J32" s="91"/>
      <c r="K32" s="92"/>
      <c r="L32" s="92"/>
      <c r="M32" s="92"/>
      <c r="N32" s="92"/>
      <c r="O32" s="92"/>
      <c r="P32" s="92"/>
      <c r="Q32" s="94"/>
      <c r="R32" s="94"/>
      <c r="S32" s="94"/>
      <c r="T32" s="94"/>
      <c r="U32" s="94"/>
      <c r="V32" s="94"/>
      <c r="W32" s="94"/>
      <c r="X32" s="94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06"/>
      <c r="AK32" s="106"/>
      <c r="AL32" s="106"/>
      <c r="AM32" s="62" cm="1">
        <f t="array" ref="AM32">_xlfn.IFS(AND(A32="Requisition",ISBLANK(AN32)),SUM(Q32:AL32),AND(A32="PO Modification",OR(NOT(ISBLANK(AN32)),ISBLANK(AN32))),0,AND(A32="Budget Revision",OR(NOT(ISBLANK(AN32)),ISBLANK(AN32))),0,AND(A32="Requisition",NOT(ISBLANK(AN32))),0,ISBLANK(A32),0,AND(A32="Payroll/Straight Payment",ISBLANK(AN32)),0)</f>
        <v>0</v>
      </c>
      <c r="AN32" s="102"/>
      <c r="AO32" s="76">
        <f t="shared" si="3"/>
        <v>0</v>
      </c>
      <c r="AP32" s="99"/>
      <c r="AQ32" s="78"/>
      <c r="AR32" s="79"/>
      <c r="AS32" s="99"/>
      <c r="AT32" s="78"/>
      <c r="AU32" s="79"/>
      <c r="AV32" s="99"/>
      <c r="AW32" s="78"/>
      <c r="AX32" s="79"/>
      <c r="AY32" s="99"/>
      <c r="AZ32" s="78"/>
      <c r="BA32" s="79"/>
      <c r="BB32" s="99"/>
      <c r="BC32" s="78"/>
      <c r="BD32" s="79"/>
      <c r="BE32" s="99"/>
      <c r="BF32" s="78"/>
      <c r="BG32" s="79"/>
      <c r="BH32" s="80">
        <f t="shared" si="2"/>
        <v>0</v>
      </c>
      <c r="BI32" s="81">
        <f t="shared" si="1"/>
        <v>0</v>
      </c>
      <c r="BJ32" s="82">
        <v>0</v>
      </c>
      <c r="BK32" s="83" cm="1">
        <f t="array" ref="BK32">_xlfn.IFS(A32="Payroll/Straight Payment",0,AND(NOT(ISBLANK(BI32)),NOT(A32="Payroll/Straight Payment")),AO32-BI32-BJ32)</f>
        <v>0</v>
      </c>
      <c r="BL32" s="66"/>
      <c r="BM32" s="85"/>
    </row>
    <row r="33" spans="1:65" s="86" customFormat="1" hidden="1" x14ac:dyDescent="0.3">
      <c r="A33" s="65"/>
      <c r="B33" s="66"/>
      <c r="C33" s="67"/>
      <c r="D33" s="68"/>
      <c r="E33" s="66"/>
      <c r="F33" s="65"/>
      <c r="G33" s="84"/>
      <c r="H33" s="91"/>
      <c r="I33" s="91"/>
      <c r="J33" s="91"/>
      <c r="K33" s="92"/>
      <c r="L33" s="92"/>
      <c r="M33" s="92"/>
      <c r="N33" s="92"/>
      <c r="O33" s="92"/>
      <c r="P33" s="92"/>
      <c r="Q33" s="94"/>
      <c r="R33" s="94"/>
      <c r="S33" s="94"/>
      <c r="T33" s="94"/>
      <c r="U33" s="94"/>
      <c r="V33" s="94"/>
      <c r="W33" s="94"/>
      <c r="X33" s="94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106"/>
      <c r="AK33" s="106"/>
      <c r="AL33" s="106"/>
      <c r="AM33" s="62" cm="1">
        <f t="array" ref="AM33">_xlfn.IFS(AND(A33="Requisition",ISBLANK(AN33)),SUM(Q33:AL33),AND(A33="PO Modification",OR(NOT(ISBLANK(AN33)),ISBLANK(AN33))),0,AND(A33="Budget Revision",OR(NOT(ISBLANK(AN33)),ISBLANK(AN33))),0,AND(A33="Requisition",NOT(ISBLANK(AN33))),0,ISBLANK(A33),0,AND(A33="Payroll/Straight Payment",ISBLANK(AN33)),0)</f>
        <v>0</v>
      </c>
      <c r="AN33" s="102"/>
      <c r="AO33" s="76">
        <f t="shared" si="3"/>
        <v>0</v>
      </c>
      <c r="AP33" s="99"/>
      <c r="AQ33" s="78"/>
      <c r="AR33" s="79"/>
      <c r="AS33" s="99"/>
      <c r="AT33" s="78"/>
      <c r="AU33" s="79"/>
      <c r="AV33" s="99"/>
      <c r="AW33" s="78"/>
      <c r="AX33" s="79"/>
      <c r="AY33" s="99"/>
      <c r="AZ33" s="78"/>
      <c r="BA33" s="79"/>
      <c r="BB33" s="99"/>
      <c r="BC33" s="78"/>
      <c r="BD33" s="79"/>
      <c r="BE33" s="99"/>
      <c r="BF33" s="78"/>
      <c r="BG33" s="79"/>
      <c r="BH33" s="80">
        <f t="shared" si="2"/>
        <v>0</v>
      </c>
      <c r="BI33" s="81">
        <f t="shared" si="1"/>
        <v>0</v>
      </c>
      <c r="BJ33" s="82">
        <v>0</v>
      </c>
      <c r="BK33" s="83" cm="1">
        <f t="array" ref="BK33">_xlfn.IFS(A33="Payroll/Straight Payment",0,AND(NOT(ISBLANK(BI33)),NOT(A33="Payroll/Straight Payment")),AO33-BI33-BJ33)</f>
        <v>0</v>
      </c>
      <c r="BL33" s="66"/>
      <c r="BM33" s="85"/>
    </row>
    <row r="34" spans="1:65" s="86" customFormat="1" hidden="1" x14ac:dyDescent="0.3">
      <c r="A34" s="65"/>
      <c r="B34" s="66"/>
      <c r="C34" s="67"/>
      <c r="D34" s="68"/>
      <c r="E34" s="66"/>
      <c r="F34" s="65"/>
      <c r="G34" s="84"/>
      <c r="H34" s="91"/>
      <c r="I34" s="91"/>
      <c r="J34" s="91"/>
      <c r="K34" s="92"/>
      <c r="L34" s="92"/>
      <c r="M34" s="92"/>
      <c r="N34" s="92"/>
      <c r="O34" s="92"/>
      <c r="P34" s="92"/>
      <c r="Q34" s="94"/>
      <c r="R34" s="94"/>
      <c r="S34" s="94"/>
      <c r="T34" s="94"/>
      <c r="U34" s="94"/>
      <c r="V34" s="94"/>
      <c r="W34" s="94"/>
      <c r="X34" s="94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106"/>
      <c r="AK34" s="106"/>
      <c r="AL34" s="106"/>
      <c r="AM34" s="62" cm="1">
        <f t="array" ref="AM34">_xlfn.IFS(AND(A34="Requisition",ISBLANK(AN34)),SUM(Q34:AL34),AND(A34="PO Modification",OR(NOT(ISBLANK(AN34)),ISBLANK(AN34))),0,AND(A34="Budget Revision",OR(NOT(ISBLANK(AN34)),ISBLANK(AN34))),0,AND(A34="Requisition",NOT(ISBLANK(AN34))),0,ISBLANK(A34),0,AND(A34="Payroll/Straight Payment",ISBLANK(AN34)),0)</f>
        <v>0</v>
      </c>
      <c r="AN34" s="102"/>
      <c r="AO34" s="76">
        <f t="shared" si="3"/>
        <v>0</v>
      </c>
      <c r="AP34" s="99"/>
      <c r="AQ34" s="78"/>
      <c r="AR34" s="79"/>
      <c r="AS34" s="99"/>
      <c r="AT34" s="78"/>
      <c r="AU34" s="79"/>
      <c r="AV34" s="99"/>
      <c r="AW34" s="78"/>
      <c r="AX34" s="79"/>
      <c r="AY34" s="99"/>
      <c r="AZ34" s="78"/>
      <c r="BA34" s="79"/>
      <c r="BB34" s="99"/>
      <c r="BC34" s="78"/>
      <c r="BD34" s="79"/>
      <c r="BE34" s="99"/>
      <c r="BF34" s="78"/>
      <c r="BG34" s="79"/>
      <c r="BH34" s="80">
        <f t="shared" si="2"/>
        <v>0</v>
      </c>
      <c r="BI34" s="81">
        <f t="shared" si="1"/>
        <v>0</v>
      </c>
      <c r="BJ34" s="82">
        <v>0</v>
      </c>
      <c r="BK34" s="83" cm="1">
        <f t="array" ref="BK34">_xlfn.IFS(A34="Payroll/Straight Payment",0,AND(NOT(ISBLANK(BI34)),NOT(A34="Payroll/Straight Payment")),AO34-BI34-BJ34)</f>
        <v>0</v>
      </c>
      <c r="BL34" s="66"/>
      <c r="BM34" s="85"/>
    </row>
    <row r="35" spans="1:65" s="86" customFormat="1" hidden="1" x14ac:dyDescent="0.3">
      <c r="A35" s="65"/>
      <c r="B35" s="66"/>
      <c r="C35" s="67"/>
      <c r="D35" s="68"/>
      <c r="E35" s="66"/>
      <c r="F35" s="65"/>
      <c r="G35" s="84"/>
      <c r="H35" s="91"/>
      <c r="I35" s="91"/>
      <c r="J35" s="91"/>
      <c r="K35" s="92"/>
      <c r="L35" s="92"/>
      <c r="M35" s="92"/>
      <c r="N35" s="92"/>
      <c r="O35" s="92"/>
      <c r="P35" s="92"/>
      <c r="Q35" s="94"/>
      <c r="R35" s="94"/>
      <c r="S35" s="94"/>
      <c r="T35" s="94"/>
      <c r="U35" s="94"/>
      <c r="V35" s="94"/>
      <c r="W35" s="94"/>
      <c r="X35" s="94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106"/>
      <c r="AK35" s="106"/>
      <c r="AL35" s="106"/>
      <c r="AM35" s="62" cm="1">
        <f t="array" ref="AM35">_xlfn.IFS(AND(A35="Requisition",ISBLANK(AN35)),SUM(Q35:AL35),AND(A35="PO Modification",OR(NOT(ISBLANK(AN35)),ISBLANK(AN35))),0,AND(A35="Budget Revision",OR(NOT(ISBLANK(AN35)),ISBLANK(AN35))),0,AND(A35="Requisition",NOT(ISBLANK(AN35))),0,ISBLANK(A35),0,AND(A35="Payroll/Straight Payment",ISBLANK(AN35)),0)</f>
        <v>0</v>
      </c>
      <c r="AN35" s="102"/>
      <c r="AO35" s="76">
        <f t="shared" si="3"/>
        <v>0</v>
      </c>
      <c r="AP35" s="99"/>
      <c r="AQ35" s="78"/>
      <c r="AR35" s="79"/>
      <c r="AS35" s="99"/>
      <c r="AT35" s="78"/>
      <c r="AU35" s="79"/>
      <c r="AV35" s="99"/>
      <c r="AW35" s="78"/>
      <c r="AX35" s="79"/>
      <c r="AY35" s="99"/>
      <c r="AZ35" s="78"/>
      <c r="BA35" s="79"/>
      <c r="BB35" s="99"/>
      <c r="BC35" s="78"/>
      <c r="BD35" s="79"/>
      <c r="BE35" s="99"/>
      <c r="BF35" s="78"/>
      <c r="BG35" s="79"/>
      <c r="BH35" s="80">
        <f t="shared" si="2"/>
        <v>0</v>
      </c>
      <c r="BI35" s="81">
        <f t="shared" si="1"/>
        <v>0</v>
      </c>
      <c r="BJ35" s="82">
        <v>0</v>
      </c>
      <c r="BK35" s="83" cm="1">
        <f t="array" ref="BK35">_xlfn.IFS(A35="Payroll/Straight Payment",0,AND(NOT(ISBLANK(BI35)),NOT(A35="Payroll/Straight Payment")),AO35-BI35-BJ35)</f>
        <v>0</v>
      </c>
      <c r="BL35" s="66"/>
      <c r="BM35" s="85"/>
    </row>
    <row r="36" spans="1:65" s="86" customFormat="1" hidden="1" x14ac:dyDescent="0.3">
      <c r="A36" s="65"/>
      <c r="B36" s="66"/>
      <c r="C36" s="67"/>
      <c r="D36" s="68"/>
      <c r="E36" s="66"/>
      <c r="F36" s="65"/>
      <c r="G36" s="84"/>
      <c r="H36" s="91"/>
      <c r="I36" s="91"/>
      <c r="J36" s="91"/>
      <c r="K36" s="92"/>
      <c r="L36" s="92"/>
      <c r="M36" s="92"/>
      <c r="N36" s="92"/>
      <c r="O36" s="92"/>
      <c r="P36" s="92"/>
      <c r="Q36" s="94"/>
      <c r="R36" s="94"/>
      <c r="S36" s="94"/>
      <c r="T36" s="94"/>
      <c r="U36" s="94"/>
      <c r="V36" s="94"/>
      <c r="W36" s="94"/>
      <c r="X36" s="94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106"/>
      <c r="AK36" s="106"/>
      <c r="AL36" s="106"/>
      <c r="AM36" s="62" cm="1">
        <f t="array" ref="AM36">_xlfn.IFS(AND(A36="Requisition",ISBLANK(AN36)),SUM(Q36:AL36),AND(A36="PO Modification",OR(NOT(ISBLANK(AN36)),ISBLANK(AN36))),0,AND(A36="Budget Revision",OR(NOT(ISBLANK(AN36)),ISBLANK(AN36))),0,AND(A36="Requisition",NOT(ISBLANK(AN36))),0,ISBLANK(A36),0,AND(A36="Payroll/Straight Payment",ISBLANK(AN36)),0)</f>
        <v>0</v>
      </c>
      <c r="AN36" s="102"/>
      <c r="AO36" s="76">
        <f t="shared" si="3"/>
        <v>0</v>
      </c>
      <c r="AP36" s="99"/>
      <c r="AQ36" s="78"/>
      <c r="AR36" s="79"/>
      <c r="AS36" s="99"/>
      <c r="AT36" s="78"/>
      <c r="AU36" s="79"/>
      <c r="AV36" s="99"/>
      <c r="AW36" s="78"/>
      <c r="AX36" s="79"/>
      <c r="AY36" s="99"/>
      <c r="AZ36" s="78"/>
      <c r="BA36" s="79"/>
      <c r="BB36" s="99"/>
      <c r="BC36" s="78"/>
      <c r="BD36" s="79"/>
      <c r="BE36" s="99"/>
      <c r="BF36" s="78"/>
      <c r="BG36" s="79"/>
      <c r="BH36" s="80">
        <f t="shared" si="2"/>
        <v>0</v>
      </c>
      <c r="BI36" s="81">
        <f t="shared" si="1"/>
        <v>0</v>
      </c>
      <c r="BJ36" s="82">
        <v>0</v>
      </c>
      <c r="BK36" s="83" cm="1">
        <f t="array" ref="BK36">_xlfn.IFS(A36="Payroll/Straight Payment",0,AND(NOT(ISBLANK(BI36)),NOT(A36="Payroll/Straight Payment")),AO36-BI36-BJ36)</f>
        <v>0</v>
      </c>
      <c r="BL36" s="66"/>
      <c r="BM36" s="85"/>
    </row>
    <row r="37" spans="1:65" s="86" customFormat="1" hidden="1" x14ac:dyDescent="0.3">
      <c r="A37" s="65"/>
      <c r="B37" s="66"/>
      <c r="C37" s="67"/>
      <c r="D37" s="68"/>
      <c r="E37" s="66"/>
      <c r="F37" s="65"/>
      <c r="G37" s="84"/>
      <c r="H37" s="91"/>
      <c r="I37" s="91"/>
      <c r="J37" s="91"/>
      <c r="K37" s="92"/>
      <c r="L37" s="92"/>
      <c r="M37" s="92"/>
      <c r="N37" s="92"/>
      <c r="O37" s="92"/>
      <c r="P37" s="92"/>
      <c r="Q37" s="94"/>
      <c r="R37" s="94"/>
      <c r="S37" s="94"/>
      <c r="T37" s="94"/>
      <c r="U37" s="94"/>
      <c r="V37" s="94"/>
      <c r="W37" s="94"/>
      <c r="X37" s="94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106"/>
      <c r="AK37" s="106"/>
      <c r="AL37" s="106"/>
      <c r="AM37" s="62" cm="1">
        <f t="array" ref="AM37">_xlfn.IFS(AND(A37="Requisition",ISBLANK(AN37)),SUM(Q37:AL37),AND(A37="PO Modification",OR(NOT(ISBLANK(AN37)),ISBLANK(AN37))),0,AND(A37="Budget Revision",OR(NOT(ISBLANK(AN37)),ISBLANK(AN37))),0,AND(A37="Requisition",NOT(ISBLANK(AN37))),0,ISBLANK(A37),0,AND(A37="Payroll/Straight Payment",ISBLANK(AN37)),0)</f>
        <v>0</v>
      </c>
      <c r="AN37" s="102"/>
      <c r="AO37" s="76">
        <f t="shared" si="3"/>
        <v>0</v>
      </c>
      <c r="AP37" s="99"/>
      <c r="AQ37" s="78"/>
      <c r="AR37" s="79"/>
      <c r="AS37" s="99"/>
      <c r="AT37" s="78"/>
      <c r="AU37" s="79"/>
      <c r="AV37" s="99"/>
      <c r="AW37" s="78"/>
      <c r="AX37" s="79"/>
      <c r="AY37" s="99"/>
      <c r="AZ37" s="78"/>
      <c r="BA37" s="79"/>
      <c r="BB37" s="99"/>
      <c r="BC37" s="78"/>
      <c r="BD37" s="79"/>
      <c r="BE37" s="99"/>
      <c r="BF37" s="78"/>
      <c r="BG37" s="79"/>
      <c r="BH37" s="80">
        <f t="shared" si="2"/>
        <v>0</v>
      </c>
      <c r="BI37" s="81">
        <f>IF(A37="Requisition",SUM(AY37+AV37+AS37+AP37+BB37+BE37),0)</f>
        <v>0</v>
      </c>
      <c r="BJ37" s="82">
        <v>0</v>
      </c>
      <c r="BK37" s="83" cm="1">
        <f t="array" ref="BK37">_xlfn.IFS(A37="Payroll/Straight Payment",0,AND(NOT(ISBLANK(BI37)),NOT(A37="Payroll/Straight Payment")),AO37-BI37-BJ37)</f>
        <v>0</v>
      </c>
      <c r="BL37" s="66"/>
      <c r="BM37" s="85"/>
    </row>
    <row r="38" spans="1:65" s="86" customFormat="1" hidden="1" x14ac:dyDescent="0.3">
      <c r="A38" s="65"/>
      <c r="B38" s="66"/>
      <c r="C38" s="67"/>
      <c r="D38" s="68"/>
      <c r="E38" s="66"/>
      <c r="F38" s="65"/>
      <c r="G38" s="84"/>
      <c r="H38" s="91"/>
      <c r="I38" s="91"/>
      <c r="J38" s="91"/>
      <c r="K38" s="92"/>
      <c r="L38" s="92"/>
      <c r="M38" s="92"/>
      <c r="N38" s="92"/>
      <c r="O38" s="92"/>
      <c r="P38" s="92"/>
      <c r="Q38" s="94"/>
      <c r="R38" s="94"/>
      <c r="S38" s="94"/>
      <c r="T38" s="94"/>
      <c r="U38" s="94"/>
      <c r="V38" s="94"/>
      <c r="W38" s="94"/>
      <c r="X38" s="94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106"/>
      <c r="AK38" s="106"/>
      <c r="AL38" s="106"/>
      <c r="AM38" s="62" cm="1">
        <f t="array" ref="AM38">_xlfn.IFS(AND(A38="Requisition",ISBLANK(AN38)),SUM(Q38:AL38),AND(A38="PO Modification",OR(NOT(ISBLANK(AN38)),ISBLANK(AN38))),0,AND(A38="Budget Revision",OR(NOT(ISBLANK(AN38)),ISBLANK(AN38))),0,AND(A38="Requisition",NOT(ISBLANK(AN38))),0,ISBLANK(A38),0,AND(A38="Payroll/Straight Payment",ISBLANK(AN38)),0)</f>
        <v>0</v>
      </c>
      <c r="AN38" s="102"/>
      <c r="AO38" s="76">
        <f t="shared" si="3"/>
        <v>0</v>
      </c>
      <c r="AP38" s="99"/>
      <c r="AQ38" s="78"/>
      <c r="AR38" s="79"/>
      <c r="AS38" s="99"/>
      <c r="AT38" s="78"/>
      <c r="AU38" s="79"/>
      <c r="AV38" s="99"/>
      <c r="AW38" s="78"/>
      <c r="AX38" s="79"/>
      <c r="AY38" s="99"/>
      <c r="AZ38" s="78"/>
      <c r="BA38" s="79"/>
      <c r="BB38" s="99"/>
      <c r="BC38" s="78"/>
      <c r="BD38" s="79"/>
      <c r="BE38" s="99"/>
      <c r="BF38" s="78"/>
      <c r="BG38" s="79"/>
      <c r="BH38" s="80">
        <f t="shared" si="2"/>
        <v>0</v>
      </c>
      <c r="BI38" s="81">
        <f>IF(A38="Requisition",SUM(AY38+AV38+AS38+AP38+BB38+BE38),0)</f>
        <v>0</v>
      </c>
      <c r="BJ38" s="82">
        <v>0</v>
      </c>
      <c r="BK38" s="83" cm="1">
        <f t="array" ref="BK38">_xlfn.IFS(A38="Payroll/Straight Payment",0,AND(NOT(ISBLANK(BI38)),NOT(A38="Payroll/Straight Payment")),AO38-BI38-BJ38)</f>
        <v>0</v>
      </c>
      <c r="BL38" s="66"/>
      <c r="BM38" s="85"/>
    </row>
    <row r="39" spans="1:65" s="86" customFormat="1" hidden="1" x14ac:dyDescent="0.3">
      <c r="A39" s="65"/>
      <c r="B39" s="66"/>
      <c r="C39" s="67"/>
      <c r="D39" s="68"/>
      <c r="E39" s="66"/>
      <c r="F39" s="65"/>
      <c r="G39" s="84"/>
      <c r="H39" s="91"/>
      <c r="I39" s="91"/>
      <c r="J39" s="91"/>
      <c r="K39" s="92"/>
      <c r="L39" s="92"/>
      <c r="M39" s="92"/>
      <c r="N39" s="92"/>
      <c r="O39" s="92"/>
      <c r="P39" s="92"/>
      <c r="Q39" s="94"/>
      <c r="R39" s="94"/>
      <c r="S39" s="94"/>
      <c r="T39" s="94"/>
      <c r="U39" s="94"/>
      <c r="V39" s="94"/>
      <c r="W39" s="94"/>
      <c r="X39" s="94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106"/>
      <c r="AK39" s="106"/>
      <c r="AL39" s="106"/>
      <c r="AM39" s="62" cm="1">
        <f t="array" ref="AM39">_xlfn.IFS(AND(A39="Requisition",ISBLANK(AN39)),SUM(Q39:AL39),AND(A39="PO Modification",OR(NOT(ISBLANK(AN39)),ISBLANK(AN39))),0,AND(A39="Budget Revision",OR(NOT(ISBLANK(AN39)),ISBLANK(AN39))),0,AND(A39="Requisition",NOT(ISBLANK(AN39))),0,ISBLANK(A39),0,AND(A39="Payroll/Straight Payment",ISBLANK(AN39)),0)</f>
        <v>0</v>
      </c>
      <c r="AN39" s="102"/>
      <c r="AO39" s="76">
        <f t="shared" si="3"/>
        <v>0</v>
      </c>
      <c r="AP39" s="99"/>
      <c r="AQ39" s="78"/>
      <c r="AR39" s="79"/>
      <c r="AS39" s="99"/>
      <c r="AT39" s="78"/>
      <c r="AU39" s="79"/>
      <c r="AV39" s="99"/>
      <c r="AW39" s="78"/>
      <c r="AX39" s="79"/>
      <c r="AY39" s="99"/>
      <c r="AZ39" s="78"/>
      <c r="BA39" s="79"/>
      <c r="BB39" s="99"/>
      <c r="BC39" s="78"/>
      <c r="BD39" s="79"/>
      <c r="BE39" s="99"/>
      <c r="BF39" s="78"/>
      <c r="BG39" s="79"/>
      <c r="BH39" s="80">
        <f t="shared" si="2"/>
        <v>0</v>
      </c>
      <c r="BI39" s="81">
        <f t="shared" ref="BI39:BI51" si="4">IF(A39="Requisition",SUM(AY39+AV39+AS39+AP39+BB39+BE39),0)</f>
        <v>0</v>
      </c>
      <c r="BJ39" s="82">
        <v>0</v>
      </c>
      <c r="BK39" s="83" cm="1">
        <f t="array" ref="BK39">_xlfn.IFS(A39="Payroll/Straight Payment",0,AND(NOT(ISBLANK(BI39)),NOT(A39="Payroll/Straight Payment")),AO39-BI39-BJ39)</f>
        <v>0</v>
      </c>
      <c r="BL39" s="66"/>
      <c r="BM39" s="85"/>
    </row>
    <row r="40" spans="1:65" s="86" customFormat="1" hidden="1" x14ac:dyDescent="0.3">
      <c r="A40" s="65"/>
      <c r="B40" s="66"/>
      <c r="C40" s="67"/>
      <c r="D40" s="68"/>
      <c r="E40" s="66"/>
      <c r="F40" s="65"/>
      <c r="G40" s="84"/>
      <c r="H40" s="91"/>
      <c r="I40" s="91"/>
      <c r="J40" s="91"/>
      <c r="K40" s="92"/>
      <c r="L40" s="92"/>
      <c r="M40" s="92"/>
      <c r="N40" s="92"/>
      <c r="O40" s="92"/>
      <c r="P40" s="92"/>
      <c r="Q40" s="94"/>
      <c r="R40" s="94"/>
      <c r="S40" s="94"/>
      <c r="T40" s="94"/>
      <c r="U40" s="94"/>
      <c r="V40" s="94"/>
      <c r="W40" s="94"/>
      <c r="X40" s="94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106"/>
      <c r="AK40" s="106"/>
      <c r="AL40" s="106"/>
      <c r="AM40" s="62" cm="1">
        <f t="array" ref="AM40">_xlfn.IFS(AND(A40="Requisition",ISBLANK(AN40)),SUM(Q40:AL40),AND(A40="PO Modification",OR(NOT(ISBLANK(AN40)),ISBLANK(AN40))),0,AND(A40="Budget Revision",OR(NOT(ISBLANK(AN40)),ISBLANK(AN40))),0,AND(A40="Requisition",NOT(ISBLANK(AN40))),0,ISBLANK(A40),0,AND(A40="Payroll/Straight Payment",ISBLANK(AN40)),0)</f>
        <v>0</v>
      </c>
      <c r="AN40" s="102"/>
      <c r="AO40" s="76">
        <f t="shared" si="3"/>
        <v>0</v>
      </c>
      <c r="AP40" s="99"/>
      <c r="AQ40" s="78"/>
      <c r="AR40" s="79"/>
      <c r="AS40" s="99"/>
      <c r="AT40" s="78"/>
      <c r="AU40" s="79"/>
      <c r="AV40" s="99"/>
      <c r="AW40" s="78"/>
      <c r="AX40" s="79"/>
      <c r="AY40" s="99"/>
      <c r="AZ40" s="78"/>
      <c r="BA40" s="79"/>
      <c r="BB40" s="99"/>
      <c r="BC40" s="78"/>
      <c r="BD40" s="79"/>
      <c r="BE40" s="99"/>
      <c r="BF40" s="78"/>
      <c r="BG40" s="79"/>
      <c r="BH40" s="80">
        <f t="shared" si="2"/>
        <v>0</v>
      </c>
      <c r="BI40" s="81">
        <f t="shared" si="4"/>
        <v>0</v>
      </c>
      <c r="BJ40" s="82">
        <v>0</v>
      </c>
      <c r="BK40" s="83" cm="1">
        <f t="array" ref="BK40">_xlfn.IFS(A40="Payroll/Straight Payment",0,AND(NOT(ISBLANK(BI40)),NOT(A40="Payroll/Straight Payment")),AO40-BI40-BJ40)</f>
        <v>0</v>
      </c>
      <c r="BL40" s="66"/>
      <c r="BM40" s="85"/>
    </row>
    <row r="41" spans="1:65" s="86" customFormat="1" hidden="1" x14ac:dyDescent="0.3">
      <c r="A41" s="65"/>
      <c r="B41" s="66"/>
      <c r="C41" s="67"/>
      <c r="D41" s="68"/>
      <c r="E41" s="66"/>
      <c r="F41" s="65"/>
      <c r="G41" s="84"/>
      <c r="H41" s="91"/>
      <c r="I41" s="91"/>
      <c r="J41" s="91"/>
      <c r="K41" s="92"/>
      <c r="L41" s="92"/>
      <c r="M41" s="92"/>
      <c r="N41" s="92"/>
      <c r="O41" s="92"/>
      <c r="P41" s="92"/>
      <c r="Q41" s="94"/>
      <c r="R41" s="94"/>
      <c r="S41" s="94"/>
      <c r="T41" s="94"/>
      <c r="U41" s="94"/>
      <c r="V41" s="94"/>
      <c r="W41" s="94"/>
      <c r="X41" s="94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106"/>
      <c r="AK41" s="106"/>
      <c r="AL41" s="106"/>
      <c r="AM41" s="62" cm="1">
        <f t="array" ref="AM41">_xlfn.IFS(AND(A41="Requisition",ISBLANK(AN41)),SUM(Q41:AL41),AND(A41="PO Modification",OR(NOT(ISBLANK(AN41)),ISBLANK(AN41))),0,AND(A41="Budget Revision",OR(NOT(ISBLANK(AN41)),ISBLANK(AN41))),0,AND(A41="Requisition",NOT(ISBLANK(AN41))),0,ISBLANK(A41),0,AND(A41="Payroll/Straight Payment",ISBLANK(AN41)),0)</f>
        <v>0</v>
      </c>
      <c r="AN41" s="102"/>
      <c r="AO41" s="76">
        <f t="shared" si="3"/>
        <v>0</v>
      </c>
      <c r="AP41" s="99"/>
      <c r="AQ41" s="78"/>
      <c r="AR41" s="79"/>
      <c r="AS41" s="99"/>
      <c r="AT41" s="78"/>
      <c r="AU41" s="79"/>
      <c r="AV41" s="99"/>
      <c r="AW41" s="78"/>
      <c r="AX41" s="79"/>
      <c r="AY41" s="99"/>
      <c r="AZ41" s="78"/>
      <c r="BA41" s="79"/>
      <c r="BB41" s="99"/>
      <c r="BC41" s="78"/>
      <c r="BD41" s="79"/>
      <c r="BE41" s="99"/>
      <c r="BF41" s="78"/>
      <c r="BG41" s="79"/>
      <c r="BH41" s="80">
        <f t="shared" si="2"/>
        <v>0</v>
      </c>
      <c r="BI41" s="81">
        <f t="shared" si="4"/>
        <v>0</v>
      </c>
      <c r="BJ41" s="82">
        <v>0</v>
      </c>
      <c r="BK41" s="83" cm="1">
        <f t="array" ref="BK41">_xlfn.IFS(A41="Payroll/Straight Payment",0,AND(NOT(ISBLANK(BI41)),NOT(A41="Payroll/Straight Payment")),AO41-BI41-BJ41)</f>
        <v>0</v>
      </c>
      <c r="BL41" s="66"/>
      <c r="BM41" s="85"/>
    </row>
    <row r="42" spans="1:65" s="86" customFormat="1" hidden="1" x14ac:dyDescent="0.3">
      <c r="A42" s="65"/>
      <c r="B42" s="66"/>
      <c r="C42" s="67"/>
      <c r="D42" s="68"/>
      <c r="E42" s="66"/>
      <c r="F42" s="65"/>
      <c r="G42" s="84"/>
      <c r="H42" s="91"/>
      <c r="I42" s="91"/>
      <c r="J42" s="91"/>
      <c r="K42" s="92"/>
      <c r="L42" s="92"/>
      <c r="M42" s="92"/>
      <c r="N42" s="92"/>
      <c r="O42" s="92"/>
      <c r="P42" s="92"/>
      <c r="Q42" s="94"/>
      <c r="R42" s="94"/>
      <c r="S42" s="94"/>
      <c r="T42" s="94"/>
      <c r="U42" s="94"/>
      <c r="V42" s="94"/>
      <c r="W42" s="94"/>
      <c r="X42" s="94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106"/>
      <c r="AK42" s="106"/>
      <c r="AL42" s="106"/>
      <c r="AM42" s="62" cm="1">
        <f t="array" ref="AM42">_xlfn.IFS(AND(A42="Requisition",ISBLANK(AN42)),SUM(Q42:AL42),AND(A42="PO Modification",OR(NOT(ISBLANK(AN42)),ISBLANK(AN42))),0,AND(A42="Budget Revision",OR(NOT(ISBLANK(AN42)),ISBLANK(AN42))),0,AND(A42="Requisition",NOT(ISBLANK(AN42))),0,ISBLANK(A42),0,AND(A42="Payroll/Straight Payment",ISBLANK(AN42)),0)</f>
        <v>0</v>
      </c>
      <c r="AN42" s="102"/>
      <c r="AO42" s="76">
        <f t="shared" si="3"/>
        <v>0</v>
      </c>
      <c r="AP42" s="99"/>
      <c r="AQ42" s="78"/>
      <c r="AR42" s="79"/>
      <c r="AS42" s="99"/>
      <c r="AT42" s="78"/>
      <c r="AU42" s="79"/>
      <c r="AV42" s="99"/>
      <c r="AW42" s="78"/>
      <c r="AX42" s="79"/>
      <c r="AY42" s="99"/>
      <c r="AZ42" s="78"/>
      <c r="BA42" s="79"/>
      <c r="BB42" s="99"/>
      <c r="BC42" s="78"/>
      <c r="BD42" s="79"/>
      <c r="BE42" s="99"/>
      <c r="BF42" s="78"/>
      <c r="BG42" s="79"/>
      <c r="BH42" s="80">
        <f t="shared" si="2"/>
        <v>0</v>
      </c>
      <c r="BI42" s="81">
        <f t="shared" si="4"/>
        <v>0</v>
      </c>
      <c r="BJ42" s="82">
        <v>0</v>
      </c>
      <c r="BK42" s="83" cm="1">
        <f t="array" ref="BK42">_xlfn.IFS(A42="Payroll/Straight Payment",0,AND(NOT(ISBLANK(BI42)),NOT(A42="Payroll/Straight Payment")),AO42-BI42-BJ42)</f>
        <v>0</v>
      </c>
      <c r="BL42" s="66"/>
      <c r="BM42" s="85"/>
    </row>
    <row r="43" spans="1:65" s="86" customFormat="1" hidden="1" x14ac:dyDescent="0.3">
      <c r="A43" s="65"/>
      <c r="B43" s="66"/>
      <c r="C43" s="67"/>
      <c r="D43" s="68"/>
      <c r="E43" s="66"/>
      <c r="F43" s="65"/>
      <c r="G43" s="84"/>
      <c r="H43" s="91"/>
      <c r="I43" s="91"/>
      <c r="J43" s="91"/>
      <c r="K43" s="92"/>
      <c r="L43" s="92"/>
      <c r="M43" s="92"/>
      <c r="N43" s="92"/>
      <c r="O43" s="92"/>
      <c r="P43" s="92"/>
      <c r="Q43" s="94"/>
      <c r="R43" s="94"/>
      <c r="S43" s="94"/>
      <c r="T43" s="94"/>
      <c r="U43" s="94"/>
      <c r="V43" s="94"/>
      <c r="W43" s="94"/>
      <c r="X43" s="94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106"/>
      <c r="AK43" s="106"/>
      <c r="AL43" s="106"/>
      <c r="AM43" s="62" cm="1">
        <f t="array" ref="AM43">_xlfn.IFS(AND(A43="Requisition",ISBLANK(AN43)),SUM(Q43:AL43),AND(A43="PO Modification",OR(NOT(ISBLANK(AN43)),ISBLANK(AN43))),0,AND(A43="Budget Revision",OR(NOT(ISBLANK(AN43)),ISBLANK(AN43))),0,AND(A43="Requisition",NOT(ISBLANK(AN43))),0,ISBLANK(A43),0,AND(A43="Payroll/Straight Payment",ISBLANK(AN43)),0)</f>
        <v>0</v>
      </c>
      <c r="AN43" s="102"/>
      <c r="AO43" s="76">
        <f t="shared" si="3"/>
        <v>0</v>
      </c>
      <c r="AP43" s="99"/>
      <c r="AQ43" s="78"/>
      <c r="AR43" s="79"/>
      <c r="AS43" s="99"/>
      <c r="AT43" s="78"/>
      <c r="AU43" s="79"/>
      <c r="AV43" s="99"/>
      <c r="AW43" s="78"/>
      <c r="AX43" s="79"/>
      <c r="AY43" s="99"/>
      <c r="AZ43" s="78"/>
      <c r="BA43" s="79"/>
      <c r="BB43" s="99"/>
      <c r="BC43" s="78"/>
      <c r="BD43" s="79"/>
      <c r="BE43" s="99"/>
      <c r="BF43" s="78"/>
      <c r="BG43" s="79"/>
      <c r="BH43" s="80">
        <f t="shared" si="2"/>
        <v>0</v>
      </c>
      <c r="BI43" s="81">
        <f t="shared" si="4"/>
        <v>0</v>
      </c>
      <c r="BJ43" s="82">
        <v>0</v>
      </c>
      <c r="BK43" s="83" cm="1">
        <f t="array" ref="BK43">_xlfn.IFS(A43="Payroll/Straight Payment",0,AND(NOT(ISBLANK(BI43)),NOT(A43="Payroll/Straight Payment")),AO43-BI43-BJ43)</f>
        <v>0</v>
      </c>
      <c r="BL43" s="66"/>
      <c r="BM43" s="85"/>
    </row>
    <row r="44" spans="1:65" s="86" customFormat="1" hidden="1" x14ac:dyDescent="0.3">
      <c r="A44" s="65"/>
      <c r="B44" s="90"/>
      <c r="C44" s="88"/>
      <c r="D44" s="100"/>
      <c r="E44" s="90"/>
      <c r="F44" s="101"/>
      <c r="G44" s="90"/>
      <c r="H44" s="91"/>
      <c r="I44" s="91"/>
      <c r="J44" s="91"/>
      <c r="K44" s="92"/>
      <c r="L44" s="92"/>
      <c r="M44" s="92"/>
      <c r="N44" s="92"/>
      <c r="O44" s="92"/>
      <c r="P44" s="92"/>
      <c r="Q44" s="93"/>
      <c r="R44" s="93"/>
      <c r="S44" s="94"/>
      <c r="T44" s="94"/>
      <c r="U44" s="93"/>
      <c r="V44" s="94"/>
      <c r="W44" s="94"/>
      <c r="X44" s="94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6"/>
      <c r="AJ44" s="97"/>
      <c r="AK44" s="97"/>
      <c r="AL44" s="97"/>
      <c r="AM44" s="62" cm="1">
        <f t="array" ref="AM44">_xlfn.IFS(AND(A44="Requisition",ISBLANK(AN44)),SUM(Q44:AL44),AND(A44="PO Modification",OR(NOT(ISBLANK(AN44)),ISBLANK(AN44))),0,AND(A44="Budget Revision",OR(NOT(ISBLANK(AN44)),ISBLANK(AN44))),0,AND(A44="Requisition",NOT(ISBLANK(AN44))),0,ISBLANK(A44),0,AND(A44="Payroll/Straight Payment",ISBLANK(AN44)),0)</f>
        <v>0</v>
      </c>
      <c r="AN44" s="98"/>
      <c r="AO44" s="76">
        <f t="shared" si="3"/>
        <v>0</v>
      </c>
      <c r="AP44" s="99"/>
      <c r="AQ44" s="78"/>
      <c r="AR44" s="79"/>
      <c r="AS44" s="99"/>
      <c r="AT44" s="78"/>
      <c r="AU44" s="79"/>
      <c r="AV44" s="99"/>
      <c r="AW44" s="78"/>
      <c r="AX44" s="79"/>
      <c r="AY44" s="99"/>
      <c r="AZ44" s="78"/>
      <c r="BA44" s="79"/>
      <c r="BB44" s="99"/>
      <c r="BC44" s="78"/>
      <c r="BD44" s="79"/>
      <c r="BE44" s="99"/>
      <c r="BF44" s="78"/>
      <c r="BG44" s="79"/>
      <c r="BH44" s="80">
        <f t="shared" si="2"/>
        <v>0</v>
      </c>
      <c r="BI44" s="81">
        <f t="shared" si="4"/>
        <v>0</v>
      </c>
      <c r="BJ44" s="82">
        <v>0</v>
      </c>
      <c r="BK44" s="83" cm="1">
        <f t="array" ref="BK44">_xlfn.IFS(A44="Payroll/Straight Payment",0,AND(NOT(ISBLANK(BI44)),NOT(A44="Payroll/Straight Payment")),AO44-BI44-BJ44)</f>
        <v>0</v>
      </c>
      <c r="BL44" s="66"/>
      <c r="BM44" s="85"/>
    </row>
    <row r="45" spans="1:65" s="86" customFormat="1" hidden="1" x14ac:dyDescent="0.3">
      <c r="A45" s="65"/>
      <c r="B45" s="90"/>
      <c r="C45" s="88"/>
      <c r="D45" s="100"/>
      <c r="E45" s="90"/>
      <c r="F45" s="101"/>
      <c r="G45" s="90"/>
      <c r="H45" s="91"/>
      <c r="I45" s="91"/>
      <c r="J45" s="91"/>
      <c r="K45" s="92"/>
      <c r="L45" s="92"/>
      <c r="M45" s="92"/>
      <c r="N45" s="92"/>
      <c r="O45" s="92"/>
      <c r="P45" s="92"/>
      <c r="Q45" s="93"/>
      <c r="R45" s="93"/>
      <c r="S45" s="94"/>
      <c r="T45" s="94"/>
      <c r="U45" s="93"/>
      <c r="V45" s="94"/>
      <c r="W45" s="94"/>
      <c r="X45" s="94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6"/>
      <c r="AJ45" s="97"/>
      <c r="AK45" s="97"/>
      <c r="AL45" s="97"/>
      <c r="AM45" s="62" cm="1">
        <f t="array" ref="AM45">_xlfn.IFS(AND(A45="Requisition",ISBLANK(AN45)),SUM(Q45:AL45),AND(A45="PO Modification",OR(NOT(ISBLANK(AN45)),ISBLANK(AN45))),0,AND(A45="Budget Revision",OR(NOT(ISBLANK(AN45)),ISBLANK(AN45))),0,AND(A45="Requisition",NOT(ISBLANK(AN45))),0,ISBLANK(A45),0,AND(A45="Payroll/Straight Payment",ISBLANK(AN45)),0)</f>
        <v>0</v>
      </c>
      <c r="AN45" s="98"/>
      <c r="AO45" s="76">
        <f t="shared" si="3"/>
        <v>0</v>
      </c>
      <c r="AP45" s="99"/>
      <c r="AQ45" s="78"/>
      <c r="AR45" s="79"/>
      <c r="AS45" s="99"/>
      <c r="AT45" s="78"/>
      <c r="AU45" s="79"/>
      <c r="AV45" s="99"/>
      <c r="AW45" s="78"/>
      <c r="AX45" s="79"/>
      <c r="AY45" s="99"/>
      <c r="AZ45" s="78"/>
      <c r="BA45" s="79"/>
      <c r="BB45" s="99"/>
      <c r="BC45" s="78"/>
      <c r="BD45" s="79"/>
      <c r="BE45" s="99"/>
      <c r="BF45" s="78"/>
      <c r="BG45" s="79"/>
      <c r="BH45" s="80">
        <f t="shared" si="2"/>
        <v>0</v>
      </c>
      <c r="BI45" s="81">
        <f t="shared" si="4"/>
        <v>0</v>
      </c>
      <c r="BJ45" s="82">
        <v>0</v>
      </c>
      <c r="BK45" s="83" cm="1">
        <f t="array" ref="BK45">_xlfn.IFS(A45="Payroll/Straight Payment",0,AND(NOT(ISBLANK(BI45)),NOT(A45="Payroll/Straight Payment")),AO45-BI45-BJ45)</f>
        <v>0</v>
      </c>
      <c r="BL45" s="66"/>
      <c r="BM45" s="85"/>
    </row>
    <row r="46" spans="1:65" s="86" customFormat="1" hidden="1" x14ac:dyDescent="0.3">
      <c r="A46" s="65"/>
      <c r="B46" s="90"/>
      <c r="C46" s="88"/>
      <c r="D46" s="100"/>
      <c r="E46" s="90"/>
      <c r="F46" s="101"/>
      <c r="G46" s="90"/>
      <c r="H46" s="91"/>
      <c r="I46" s="91"/>
      <c r="J46" s="91"/>
      <c r="K46" s="92"/>
      <c r="L46" s="92"/>
      <c r="M46" s="92"/>
      <c r="N46" s="92"/>
      <c r="O46" s="92"/>
      <c r="P46" s="92"/>
      <c r="Q46" s="93"/>
      <c r="R46" s="93"/>
      <c r="S46" s="94"/>
      <c r="T46" s="94"/>
      <c r="U46" s="93"/>
      <c r="V46" s="94"/>
      <c r="W46" s="94"/>
      <c r="X46" s="94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6"/>
      <c r="AJ46" s="97"/>
      <c r="AK46" s="97"/>
      <c r="AL46" s="97"/>
      <c r="AM46" s="62" cm="1">
        <f t="array" ref="AM46">_xlfn.IFS(AND(A46="Requisition",ISBLANK(AN46)),SUM(Q46:AL46),AND(A46="PO Modification",OR(NOT(ISBLANK(AN46)),ISBLANK(AN46))),0,AND(A46="Budget Revision",OR(NOT(ISBLANK(AN46)),ISBLANK(AN46))),0,AND(A46="Requisition",NOT(ISBLANK(AN46))),0,ISBLANK(A46),0,AND(A46="Payroll/Straight Payment",ISBLANK(AN46)),0)</f>
        <v>0</v>
      </c>
      <c r="AN46" s="98"/>
      <c r="AO46" s="76">
        <f t="shared" si="3"/>
        <v>0</v>
      </c>
      <c r="AP46" s="99"/>
      <c r="AQ46" s="78"/>
      <c r="AR46" s="79"/>
      <c r="AS46" s="99"/>
      <c r="AT46" s="78"/>
      <c r="AU46" s="79"/>
      <c r="AV46" s="99"/>
      <c r="AW46" s="78"/>
      <c r="AX46" s="79"/>
      <c r="AY46" s="99"/>
      <c r="AZ46" s="78"/>
      <c r="BA46" s="79"/>
      <c r="BB46" s="99"/>
      <c r="BC46" s="78"/>
      <c r="BD46" s="79"/>
      <c r="BE46" s="99"/>
      <c r="BF46" s="78"/>
      <c r="BG46" s="79"/>
      <c r="BH46" s="80">
        <f t="shared" si="2"/>
        <v>0</v>
      </c>
      <c r="BI46" s="81">
        <f t="shared" si="4"/>
        <v>0</v>
      </c>
      <c r="BJ46" s="82">
        <v>0</v>
      </c>
      <c r="BK46" s="83" cm="1">
        <f t="array" ref="BK46">_xlfn.IFS(A46="Payroll/Straight Payment",0,AND(NOT(ISBLANK(BI46)),NOT(A46="Payroll/Straight Payment")),AO46-BI46-BJ46)</f>
        <v>0</v>
      </c>
      <c r="BL46" s="66"/>
      <c r="BM46" s="85"/>
    </row>
    <row r="47" spans="1:65" s="86" customFormat="1" hidden="1" x14ac:dyDescent="0.3">
      <c r="A47" s="65"/>
      <c r="B47" s="90"/>
      <c r="C47" s="88"/>
      <c r="D47" s="100"/>
      <c r="E47" s="90"/>
      <c r="F47" s="101"/>
      <c r="G47" s="90"/>
      <c r="H47" s="91"/>
      <c r="I47" s="91"/>
      <c r="J47" s="91"/>
      <c r="K47" s="92"/>
      <c r="L47" s="92"/>
      <c r="M47" s="92"/>
      <c r="N47" s="92"/>
      <c r="O47" s="92"/>
      <c r="P47" s="92"/>
      <c r="Q47" s="93"/>
      <c r="R47" s="93"/>
      <c r="S47" s="94"/>
      <c r="T47" s="94"/>
      <c r="U47" s="93"/>
      <c r="V47" s="94"/>
      <c r="W47" s="94"/>
      <c r="X47" s="94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6"/>
      <c r="AJ47" s="97"/>
      <c r="AK47" s="97"/>
      <c r="AL47" s="97"/>
      <c r="AM47" s="62" cm="1">
        <f t="array" ref="AM47">_xlfn.IFS(AND(A47="Requisition",ISBLANK(AN47)),SUM(Q47:AL47),AND(A47="PO Modification",OR(NOT(ISBLANK(AN47)),ISBLANK(AN47))),0,AND(A47="Budget Revision",OR(NOT(ISBLANK(AN47)),ISBLANK(AN47))),0,AND(A47="Requisition",NOT(ISBLANK(AN47))),0,ISBLANK(A47),0,AND(A47="Payroll/Straight Payment",ISBLANK(AN47)),0)</f>
        <v>0</v>
      </c>
      <c r="AN47" s="98"/>
      <c r="AO47" s="76">
        <f t="shared" si="3"/>
        <v>0</v>
      </c>
      <c r="AP47" s="99"/>
      <c r="AQ47" s="78"/>
      <c r="AR47" s="79"/>
      <c r="AS47" s="99"/>
      <c r="AT47" s="78"/>
      <c r="AU47" s="79"/>
      <c r="AV47" s="99"/>
      <c r="AW47" s="78"/>
      <c r="AX47" s="79"/>
      <c r="AY47" s="99"/>
      <c r="AZ47" s="78"/>
      <c r="BA47" s="79"/>
      <c r="BB47" s="99"/>
      <c r="BC47" s="78"/>
      <c r="BD47" s="79"/>
      <c r="BE47" s="99"/>
      <c r="BF47" s="78"/>
      <c r="BG47" s="79"/>
      <c r="BH47" s="80">
        <f t="shared" si="2"/>
        <v>0</v>
      </c>
      <c r="BI47" s="81">
        <f t="shared" si="4"/>
        <v>0</v>
      </c>
      <c r="BJ47" s="82">
        <v>0</v>
      </c>
      <c r="BK47" s="83" cm="1">
        <f t="array" ref="BK47">_xlfn.IFS(A47="Payroll/Straight Payment",0,AND(NOT(ISBLANK(BI47)),NOT(A47="Payroll/Straight Payment")),AO47-BI47-BJ47)</f>
        <v>0</v>
      </c>
      <c r="BL47" s="66"/>
      <c r="BM47" s="85"/>
    </row>
    <row r="48" spans="1:65" s="86" customFormat="1" hidden="1" x14ac:dyDescent="0.3">
      <c r="A48" s="65"/>
      <c r="B48" s="90"/>
      <c r="C48" s="88"/>
      <c r="D48" s="100"/>
      <c r="E48" s="90"/>
      <c r="F48" s="101"/>
      <c r="G48" s="90"/>
      <c r="H48" s="91"/>
      <c r="I48" s="91"/>
      <c r="J48" s="91"/>
      <c r="K48" s="92"/>
      <c r="L48" s="92"/>
      <c r="M48" s="92"/>
      <c r="N48" s="92"/>
      <c r="O48" s="92"/>
      <c r="P48" s="92"/>
      <c r="Q48" s="93"/>
      <c r="R48" s="93"/>
      <c r="S48" s="94"/>
      <c r="T48" s="94"/>
      <c r="U48" s="93"/>
      <c r="V48" s="94"/>
      <c r="W48" s="94"/>
      <c r="X48" s="94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6"/>
      <c r="AJ48" s="97"/>
      <c r="AK48" s="97"/>
      <c r="AL48" s="97"/>
      <c r="AM48" s="62" cm="1">
        <f t="array" ref="AM48">_xlfn.IFS(AND(A48="Requisition",ISBLANK(AN48)),SUM(Q48:AL48),AND(A48="PO Modification",OR(NOT(ISBLANK(AN48)),ISBLANK(AN48))),0,AND(A48="Budget Revision",OR(NOT(ISBLANK(AN48)),ISBLANK(AN48))),0,AND(A48="Requisition",NOT(ISBLANK(AN48))),0,ISBLANK(A48),0,AND(A48="Payroll/Straight Payment",ISBLANK(AN48)),0)</f>
        <v>0</v>
      </c>
      <c r="AN48" s="98"/>
      <c r="AO48" s="76">
        <f t="shared" si="3"/>
        <v>0</v>
      </c>
      <c r="AP48" s="99"/>
      <c r="AQ48" s="78"/>
      <c r="AR48" s="79"/>
      <c r="AS48" s="99"/>
      <c r="AT48" s="78"/>
      <c r="AU48" s="79"/>
      <c r="AV48" s="99"/>
      <c r="AW48" s="78"/>
      <c r="AX48" s="79"/>
      <c r="AY48" s="99"/>
      <c r="AZ48" s="78"/>
      <c r="BA48" s="79"/>
      <c r="BB48" s="99"/>
      <c r="BC48" s="78"/>
      <c r="BD48" s="79"/>
      <c r="BE48" s="99"/>
      <c r="BF48" s="78"/>
      <c r="BG48" s="79"/>
      <c r="BH48" s="80">
        <f t="shared" si="2"/>
        <v>0</v>
      </c>
      <c r="BI48" s="81">
        <f t="shared" si="4"/>
        <v>0</v>
      </c>
      <c r="BJ48" s="82">
        <v>0</v>
      </c>
      <c r="BK48" s="83" cm="1">
        <f t="array" ref="BK48">_xlfn.IFS(A48="Payroll/Straight Payment",0,AND(NOT(ISBLANK(BI48)),NOT(A48="Payroll/Straight Payment")),AO48-BI48-BJ48)</f>
        <v>0</v>
      </c>
      <c r="BL48" s="66"/>
      <c r="BM48" s="85"/>
    </row>
    <row r="49" spans="1:65" s="86" customFormat="1" hidden="1" x14ac:dyDescent="0.3">
      <c r="A49" s="65"/>
      <c r="B49" s="66"/>
      <c r="C49" s="67"/>
      <c r="D49" s="68"/>
      <c r="E49" s="66"/>
      <c r="F49" s="65"/>
      <c r="G49" s="66"/>
      <c r="H49" s="91"/>
      <c r="I49" s="91"/>
      <c r="J49" s="91"/>
      <c r="K49" s="92"/>
      <c r="L49" s="92"/>
      <c r="M49" s="92"/>
      <c r="N49" s="92"/>
      <c r="O49" s="92"/>
      <c r="P49" s="92"/>
      <c r="Q49" s="94"/>
      <c r="R49" s="94"/>
      <c r="S49" s="94"/>
      <c r="T49" s="94"/>
      <c r="U49" s="94"/>
      <c r="V49" s="94"/>
      <c r="W49" s="94"/>
      <c r="X49" s="94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6"/>
      <c r="AJ49" s="97"/>
      <c r="AK49" s="97"/>
      <c r="AL49" s="97"/>
      <c r="AM49" s="62" cm="1">
        <f t="array" ref="AM49">_xlfn.IFS(AND(A49="Requisition",ISBLANK(AN49)),SUM(Q49:AL49),AND(A49="PO Modification",OR(NOT(ISBLANK(AN49)),ISBLANK(AN49))),0,AND(A49="Budget Revision",OR(NOT(ISBLANK(AN49)),ISBLANK(AN49))),0,AND(A49="Requisition",NOT(ISBLANK(AN49))),0,ISBLANK(A49),0,AND(A49="Payroll/Straight Payment",ISBLANK(AN49)),0)</f>
        <v>0</v>
      </c>
      <c r="AN49" s="102"/>
      <c r="AO49" s="76">
        <f t="shared" si="3"/>
        <v>0</v>
      </c>
      <c r="AP49" s="99"/>
      <c r="AQ49" s="78"/>
      <c r="AR49" s="79"/>
      <c r="AS49" s="99"/>
      <c r="AT49" s="78"/>
      <c r="AU49" s="79"/>
      <c r="AV49" s="99"/>
      <c r="AW49" s="78"/>
      <c r="AX49" s="79"/>
      <c r="AY49" s="99"/>
      <c r="AZ49" s="78"/>
      <c r="BA49" s="79"/>
      <c r="BB49" s="99"/>
      <c r="BC49" s="78"/>
      <c r="BD49" s="79"/>
      <c r="BE49" s="99"/>
      <c r="BF49" s="78"/>
      <c r="BG49" s="79"/>
      <c r="BH49" s="80">
        <f t="shared" si="2"/>
        <v>0</v>
      </c>
      <c r="BI49" s="81">
        <f t="shared" si="4"/>
        <v>0</v>
      </c>
      <c r="BJ49" s="82">
        <v>0</v>
      </c>
      <c r="BK49" s="83" cm="1">
        <f t="array" ref="BK49">_xlfn.IFS(A49="Payroll/Straight Payment",0,AND(NOT(ISBLANK(BI49)),NOT(A49="Payroll/Straight Payment")),AO49-BI49-BJ49)</f>
        <v>0</v>
      </c>
      <c r="BL49" s="90"/>
      <c r="BM49" s="85"/>
    </row>
    <row r="50" spans="1:65" s="86" customFormat="1" hidden="1" x14ac:dyDescent="0.3">
      <c r="A50" s="65"/>
      <c r="B50" s="90"/>
      <c r="C50" s="88"/>
      <c r="D50" s="100"/>
      <c r="E50" s="90"/>
      <c r="F50" s="101"/>
      <c r="G50" s="90"/>
      <c r="H50" s="91"/>
      <c r="I50" s="91"/>
      <c r="J50" s="91"/>
      <c r="K50" s="92"/>
      <c r="L50" s="92"/>
      <c r="M50" s="92"/>
      <c r="N50" s="92"/>
      <c r="O50" s="92"/>
      <c r="P50" s="92"/>
      <c r="Q50" s="93"/>
      <c r="R50" s="93"/>
      <c r="S50" s="94"/>
      <c r="T50" s="94"/>
      <c r="U50" s="93"/>
      <c r="V50" s="94"/>
      <c r="W50" s="94"/>
      <c r="X50" s="94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6"/>
      <c r="AJ50" s="97"/>
      <c r="AK50" s="97"/>
      <c r="AL50" s="97"/>
      <c r="AM50" s="62" cm="1">
        <f t="array" ref="AM50">_xlfn.IFS(AND(A50="Requisition",ISBLANK(AN50)),SUM(Q50:AL50),AND(A50="PO Modification",OR(NOT(ISBLANK(AN50)),ISBLANK(AN50))),0,AND(A50="Budget Revision",OR(NOT(ISBLANK(AN50)),ISBLANK(AN50))),0,AND(A50="Requisition",NOT(ISBLANK(AN50))),0,ISBLANK(A50),0,AND(A50="Payroll/Straight Payment",ISBLANK(AN50)),0)</f>
        <v>0</v>
      </c>
      <c r="AN50" s="98"/>
      <c r="AO50" s="76">
        <f t="shared" si="3"/>
        <v>0</v>
      </c>
      <c r="AP50" s="99"/>
      <c r="AQ50" s="78"/>
      <c r="AR50" s="79"/>
      <c r="AS50" s="99"/>
      <c r="AT50" s="78"/>
      <c r="AU50" s="79"/>
      <c r="AV50" s="99"/>
      <c r="AW50" s="78"/>
      <c r="AX50" s="79"/>
      <c r="AY50" s="99"/>
      <c r="AZ50" s="78"/>
      <c r="BA50" s="79"/>
      <c r="BB50" s="99"/>
      <c r="BC50" s="78"/>
      <c r="BD50" s="79"/>
      <c r="BE50" s="99"/>
      <c r="BF50" s="78"/>
      <c r="BG50" s="79"/>
      <c r="BH50" s="80">
        <f t="shared" si="2"/>
        <v>0</v>
      </c>
      <c r="BI50" s="81">
        <f t="shared" si="4"/>
        <v>0</v>
      </c>
      <c r="BJ50" s="82">
        <v>0</v>
      </c>
      <c r="BK50" s="83" cm="1">
        <f t="array" ref="BK50">_xlfn.IFS(A50="Payroll/Straight Payment",0,AND(NOT(ISBLANK(BI50)),NOT(A50="Payroll/Straight Payment")),AO50-BI50-BJ50)</f>
        <v>0</v>
      </c>
      <c r="BL50" s="66"/>
      <c r="BM50" s="85"/>
    </row>
    <row r="51" spans="1:65" s="86" customFormat="1" hidden="1" x14ac:dyDescent="0.3">
      <c r="A51" s="65"/>
      <c r="B51" s="66"/>
      <c r="C51" s="67"/>
      <c r="D51" s="68"/>
      <c r="E51" s="66"/>
      <c r="F51" s="65"/>
      <c r="G51" s="66"/>
      <c r="H51" s="91"/>
      <c r="I51" s="91"/>
      <c r="J51" s="91"/>
      <c r="K51" s="92"/>
      <c r="L51" s="92"/>
      <c r="M51" s="92"/>
      <c r="N51" s="92"/>
      <c r="O51" s="92"/>
      <c r="P51" s="92"/>
      <c r="Q51" s="94"/>
      <c r="R51" s="94"/>
      <c r="S51" s="94"/>
      <c r="T51" s="94"/>
      <c r="U51" s="94"/>
      <c r="V51" s="94"/>
      <c r="W51" s="94"/>
      <c r="X51" s="94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6"/>
      <c r="AJ51" s="97"/>
      <c r="AK51" s="97"/>
      <c r="AL51" s="97"/>
      <c r="AM51" s="62" cm="1">
        <f t="array" ref="AM51">_xlfn.IFS(AND(A51="Requisition",ISBLANK(AN51)),SUM(Q51:AL51),AND(A51="PO Modification",OR(NOT(ISBLANK(AN51)),ISBLANK(AN51))),0,AND(A51="Budget Revision",OR(NOT(ISBLANK(AN51)),ISBLANK(AN51))),0,AND(A51="Requisition",NOT(ISBLANK(AN51))),0,ISBLANK(A51),0,AND(A51="Payroll/Straight Payment",ISBLANK(AN51)),0)</f>
        <v>0</v>
      </c>
      <c r="AN51" s="102"/>
      <c r="AO51" s="76">
        <f t="shared" si="3"/>
        <v>0</v>
      </c>
      <c r="AP51" s="99"/>
      <c r="AQ51" s="78"/>
      <c r="AR51" s="79"/>
      <c r="AS51" s="99"/>
      <c r="AT51" s="78"/>
      <c r="AU51" s="79"/>
      <c r="AV51" s="99"/>
      <c r="AW51" s="78"/>
      <c r="AX51" s="79"/>
      <c r="AY51" s="99"/>
      <c r="AZ51" s="78"/>
      <c r="BA51" s="79"/>
      <c r="BB51" s="99"/>
      <c r="BC51" s="78"/>
      <c r="BD51" s="79"/>
      <c r="BE51" s="99"/>
      <c r="BF51" s="78"/>
      <c r="BG51" s="79"/>
      <c r="BH51" s="80">
        <f t="shared" si="2"/>
        <v>0</v>
      </c>
      <c r="BI51" s="81">
        <f t="shared" si="4"/>
        <v>0</v>
      </c>
      <c r="BJ51" s="82">
        <v>0</v>
      </c>
      <c r="BK51" s="83" cm="1">
        <f t="array" ref="BK51">_xlfn.IFS(A51="Payroll/Straight Payment",0,AND(NOT(ISBLANK(BI51)),NOT(A51="Payroll/Straight Payment")),AO51-BI51-BJ51)</f>
        <v>0</v>
      </c>
      <c r="BL51" s="90"/>
      <c r="BM51" s="85"/>
    </row>
    <row r="52" spans="1:65" s="86" customFormat="1" hidden="1" x14ac:dyDescent="0.3">
      <c r="A52" s="65"/>
      <c r="B52" s="66"/>
      <c r="C52" s="103"/>
      <c r="D52" s="104"/>
      <c r="E52" s="84"/>
      <c r="F52" s="105"/>
      <c r="G52" s="66"/>
      <c r="H52" s="91"/>
      <c r="I52" s="91"/>
      <c r="J52" s="91"/>
      <c r="K52" s="92"/>
      <c r="L52" s="92"/>
      <c r="M52" s="92"/>
      <c r="N52" s="92"/>
      <c r="O52" s="92"/>
      <c r="P52" s="92"/>
      <c r="Q52" s="94"/>
      <c r="R52" s="94"/>
      <c r="S52" s="94"/>
      <c r="T52" s="94"/>
      <c r="U52" s="94"/>
      <c r="V52" s="94"/>
      <c r="W52" s="94"/>
      <c r="X52" s="94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6"/>
      <c r="AJ52" s="97"/>
      <c r="AK52" s="97"/>
      <c r="AL52" s="97"/>
      <c r="AM52" s="62" cm="1">
        <f t="array" ref="AM52">_xlfn.IFS(AND(A52="Requisition",ISBLANK(AN52)),SUM(Q52:AL52),AND(A52="PO Modification",OR(NOT(ISBLANK(AN52)),ISBLANK(AN52))),0,AND(A52="Budget Revision",OR(NOT(ISBLANK(AN52)),ISBLANK(AN52))),0,AND(A52="Requisition",NOT(ISBLANK(AN52))),0,ISBLANK(A52),0,AND(A52="Payroll/Straight Payment",ISBLANK(AN52)),0)</f>
        <v>0</v>
      </c>
      <c r="AN52" s="102"/>
      <c r="AO52" s="107">
        <f t="shared" si="3"/>
        <v>0</v>
      </c>
      <c r="AP52" s="99"/>
      <c r="AQ52" s="78"/>
      <c r="AR52" s="79"/>
      <c r="AS52" s="99"/>
      <c r="AT52" s="78"/>
      <c r="AU52" s="79"/>
      <c r="AV52" s="99"/>
      <c r="AW52" s="78"/>
      <c r="AX52" s="79"/>
      <c r="AY52" s="99"/>
      <c r="AZ52" s="78"/>
      <c r="BA52" s="79"/>
      <c r="BB52" s="99"/>
      <c r="BC52" s="78"/>
      <c r="BD52" s="79"/>
      <c r="BE52" s="99"/>
      <c r="BF52" s="78"/>
      <c r="BG52" s="79"/>
      <c r="BH52" s="80">
        <f t="shared" si="2"/>
        <v>0</v>
      </c>
      <c r="BI52" s="81">
        <f>IF(A52="Requisition",SUM(AY52+AV52+AS52+AP52+BB52+BE52),0)</f>
        <v>0</v>
      </c>
      <c r="BJ52" s="82">
        <v>0</v>
      </c>
      <c r="BK52" s="83" cm="1">
        <f t="array" ref="BK52">_xlfn.IFS(A52="Payroll/Straight Payment",0,AND(NOT(ISBLANK(BI52)),NOT(A52="Payroll/Straight Payment")),AO52-BI52-BJ52)</f>
        <v>0</v>
      </c>
      <c r="BL52" s="66"/>
      <c r="BM52" s="85"/>
    </row>
    <row r="53" spans="1:65" s="86" customFormat="1" hidden="1" x14ac:dyDescent="0.3">
      <c r="A53" s="65"/>
      <c r="B53" s="66"/>
      <c r="C53" s="67"/>
      <c r="D53" s="68"/>
      <c r="E53" s="66"/>
      <c r="F53" s="65"/>
      <c r="G53" s="66"/>
      <c r="H53" s="91"/>
      <c r="I53" s="91"/>
      <c r="J53" s="91"/>
      <c r="K53" s="92"/>
      <c r="L53" s="92"/>
      <c r="M53" s="92"/>
      <c r="N53" s="92"/>
      <c r="O53" s="92"/>
      <c r="P53" s="92"/>
      <c r="Q53" s="94"/>
      <c r="R53" s="94"/>
      <c r="S53" s="94"/>
      <c r="T53" s="94"/>
      <c r="U53" s="94"/>
      <c r="V53" s="94"/>
      <c r="W53" s="94"/>
      <c r="X53" s="94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06"/>
      <c r="AK53" s="106"/>
      <c r="AL53" s="106"/>
      <c r="AM53" s="62" cm="1">
        <f t="array" ref="AM53">_xlfn.IFS(AND(A53="Requisition",ISBLANK(AN53)),SUM(Q53:AL53),AND(A53="PO Modification",OR(NOT(ISBLANK(AN53)),ISBLANK(AN53))),0,AND(A53="Budget Revision",OR(NOT(ISBLANK(AN53)),ISBLANK(AN53))),0,AND(A53="Requisition",NOT(ISBLANK(AN53))),0,ISBLANK(A53),0,AND(A53="Payroll/Straight Payment",ISBLANK(AN53)),0)</f>
        <v>0</v>
      </c>
      <c r="AN53" s="102"/>
      <c r="AO53" s="107">
        <f t="shared" si="3"/>
        <v>0</v>
      </c>
      <c r="AP53" s="99"/>
      <c r="AQ53" s="78"/>
      <c r="AR53" s="79"/>
      <c r="AS53" s="99"/>
      <c r="AT53" s="78"/>
      <c r="AU53" s="79"/>
      <c r="AV53" s="99"/>
      <c r="AW53" s="78"/>
      <c r="AX53" s="79"/>
      <c r="AY53" s="99"/>
      <c r="AZ53" s="78"/>
      <c r="BA53" s="79"/>
      <c r="BB53" s="99"/>
      <c r="BC53" s="78"/>
      <c r="BD53" s="79"/>
      <c r="BE53" s="99"/>
      <c r="BF53" s="78"/>
      <c r="BG53" s="79"/>
      <c r="BH53" s="80">
        <f t="shared" si="2"/>
        <v>0</v>
      </c>
      <c r="BI53" s="81">
        <f t="shared" ref="BI53:BI116" si="5">IF(A53="Requisition",SUM(AY53+AV53+AS53+AP53+BB53+BE53),0)</f>
        <v>0</v>
      </c>
      <c r="BJ53" s="82">
        <v>0</v>
      </c>
      <c r="BK53" s="83" cm="1">
        <f t="array" ref="BK53">_xlfn.IFS(A53="Payroll/Straight Payment",0,AND(NOT(ISBLANK(BI53)),NOT(A53="Payroll/Straight Payment")),AO53-BI53-BJ53)</f>
        <v>0</v>
      </c>
      <c r="BL53" s="66"/>
      <c r="BM53" s="85"/>
    </row>
    <row r="54" spans="1:65" s="86" customFormat="1" hidden="1" x14ac:dyDescent="0.3">
      <c r="A54" s="65"/>
      <c r="B54" s="66"/>
      <c r="C54" s="67"/>
      <c r="D54" s="68"/>
      <c r="E54" s="66"/>
      <c r="F54" s="65"/>
      <c r="G54" s="84"/>
      <c r="H54" s="91"/>
      <c r="I54" s="91"/>
      <c r="J54" s="91"/>
      <c r="K54" s="92"/>
      <c r="L54" s="92"/>
      <c r="M54" s="92"/>
      <c r="N54" s="92"/>
      <c r="O54" s="92"/>
      <c r="P54" s="92"/>
      <c r="Q54" s="94"/>
      <c r="R54" s="94"/>
      <c r="S54" s="94"/>
      <c r="T54" s="94"/>
      <c r="U54" s="94"/>
      <c r="V54" s="94"/>
      <c r="W54" s="94"/>
      <c r="X54" s="94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106"/>
      <c r="AK54" s="106"/>
      <c r="AL54" s="106"/>
      <c r="AM54" s="62" cm="1">
        <f t="array" ref="AM54">_xlfn.IFS(AND(A54="Requisition",ISBLANK(AN54)),SUM(Q54:AL54),AND(A54="PO Modification",OR(NOT(ISBLANK(AN54)),ISBLANK(AN54))),0,AND(A54="Budget Revision",OR(NOT(ISBLANK(AN54)),ISBLANK(AN54))),0,AND(A54="Requisition",NOT(ISBLANK(AN54))),0,ISBLANK(A54),0,AND(A54="Payroll/Straight Payment",ISBLANK(AN54)),0)</f>
        <v>0</v>
      </c>
      <c r="AN54" s="102"/>
      <c r="AO54" s="107">
        <f t="shared" si="3"/>
        <v>0</v>
      </c>
      <c r="AP54" s="99"/>
      <c r="AQ54" s="78"/>
      <c r="AR54" s="79"/>
      <c r="AS54" s="99"/>
      <c r="AT54" s="78"/>
      <c r="AU54" s="79"/>
      <c r="AV54" s="99"/>
      <c r="AW54" s="78"/>
      <c r="AX54" s="79"/>
      <c r="AY54" s="99"/>
      <c r="AZ54" s="78"/>
      <c r="BA54" s="79"/>
      <c r="BB54" s="99"/>
      <c r="BC54" s="78"/>
      <c r="BD54" s="79"/>
      <c r="BE54" s="99"/>
      <c r="BF54" s="78"/>
      <c r="BG54" s="79"/>
      <c r="BH54" s="80">
        <f t="shared" si="2"/>
        <v>0</v>
      </c>
      <c r="BI54" s="81">
        <f t="shared" si="5"/>
        <v>0</v>
      </c>
      <c r="BJ54" s="82">
        <v>0</v>
      </c>
      <c r="BK54" s="83" cm="1">
        <f t="array" ref="BK54">_xlfn.IFS(A54="Payroll/Straight Payment",0,AND(NOT(ISBLANK(BI54)),NOT(A54="Payroll/Straight Payment")),AO54-BI54-BJ54)</f>
        <v>0</v>
      </c>
      <c r="BL54" s="66"/>
      <c r="BM54" s="85"/>
    </row>
    <row r="55" spans="1:65" s="86" customFormat="1" hidden="1" x14ac:dyDescent="0.3">
      <c r="A55" s="65"/>
      <c r="B55" s="66"/>
      <c r="C55" s="67"/>
      <c r="D55" s="68"/>
      <c r="E55" s="66"/>
      <c r="F55" s="65"/>
      <c r="G55" s="84"/>
      <c r="H55" s="91"/>
      <c r="I55" s="91"/>
      <c r="J55" s="91"/>
      <c r="K55" s="92"/>
      <c r="L55" s="92"/>
      <c r="M55" s="92"/>
      <c r="N55" s="92"/>
      <c r="O55" s="92"/>
      <c r="P55" s="92"/>
      <c r="Q55" s="94"/>
      <c r="R55" s="94"/>
      <c r="S55" s="94"/>
      <c r="T55" s="94"/>
      <c r="U55" s="94"/>
      <c r="V55" s="94"/>
      <c r="W55" s="94"/>
      <c r="X55" s="94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106"/>
      <c r="AK55" s="106"/>
      <c r="AL55" s="106"/>
      <c r="AM55" s="62" cm="1">
        <f t="array" ref="AM55">_xlfn.IFS(AND(A55="Requisition",ISBLANK(AN55)),SUM(Q55:AL55),AND(A55="PO Modification",OR(NOT(ISBLANK(AN55)),ISBLANK(AN55))),0,AND(A55="Budget Revision",OR(NOT(ISBLANK(AN55)),ISBLANK(AN55))),0,AND(A55="Requisition",NOT(ISBLANK(AN55))),0,ISBLANK(A55),0,AND(A55="Payroll/Straight Payment",ISBLANK(AN55)),0)</f>
        <v>0</v>
      </c>
      <c r="AN55" s="102"/>
      <c r="AO55" s="107">
        <f t="shared" si="3"/>
        <v>0</v>
      </c>
      <c r="AP55" s="99"/>
      <c r="AQ55" s="78"/>
      <c r="AR55" s="79"/>
      <c r="AS55" s="99"/>
      <c r="AT55" s="78"/>
      <c r="AU55" s="79"/>
      <c r="AV55" s="99"/>
      <c r="AW55" s="78"/>
      <c r="AX55" s="79"/>
      <c r="AY55" s="99"/>
      <c r="AZ55" s="78"/>
      <c r="BA55" s="79"/>
      <c r="BB55" s="99"/>
      <c r="BC55" s="78"/>
      <c r="BD55" s="79"/>
      <c r="BE55" s="99"/>
      <c r="BF55" s="78"/>
      <c r="BG55" s="79"/>
      <c r="BH55" s="80">
        <f t="shared" si="2"/>
        <v>0</v>
      </c>
      <c r="BI55" s="81">
        <f t="shared" si="5"/>
        <v>0</v>
      </c>
      <c r="BJ55" s="82">
        <v>0</v>
      </c>
      <c r="BK55" s="83" cm="1">
        <f t="array" ref="BK55">_xlfn.IFS(A55="Payroll/Straight Payment",0,AND(NOT(ISBLANK(BI55)),NOT(A55="Payroll/Straight Payment")),AO55-BI55-BJ55)</f>
        <v>0</v>
      </c>
      <c r="BL55" s="66"/>
      <c r="BM55" s="85"/>
    </row>
    <row r="56" spans="1:65" s="86" customFormat="1" hidden="1" x14ac:dyDescent="0.3">
      <c r="A56" s="65"/>
      <c r="B56" s="66"/>
      <c r="C56" s="67"/>
      <c r="D56" s="68"/>
      <c r="E56" s="66"/>
      <c r="F56" s="65"/>
      <c r="G56" s="84"/>
      <c r="H56" s="91"/>
      <c r="I56" s="91"/>
      <c r="J56" s="91"/>
      <c r="K56" s="92"/>
      <c r="L56" s="92"/>
      <c r="M56" s="92"/>
      <c r="N56" s="92"/>
      <c r="O56" s="92"/>
      <c r="P56" s="92"/>
      <c r="Q56" s="94"/>
      <c r="R56" s="94"/>
      <c r="S56" s="94"/>
      <c r="T56" s="94"/>
      <c r="U56" s="94"/>
      <c r="V56" s="94"/>
      <c r="W56" s="94"/>
      <c r="X56" s="94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106"/>
      <c r="AK56" s="106"/>
      <c r="AL56" s="106"/>
      <c r="AM56" s="62" cm="1">
        <f t="array" ref="AM56">_xlfn.IFS(AND(A56="Requisition",ISBLANK(AN56)),SUM(Q56:AL56),AND(A56="PO Modification",OR(NOT(ISBLANK(AN56)),ISBLANK(AN56))),0,AND(A56="Budget Revision",OR(NOT(ISBLANK(AN56)),ISBLANK(AN56))),0,AND(A56="Requisition",NOT(ISBLANK(AN56))),0,ISBLANK(A56),0,AND(A56="Payroll/Straight Payment",ISBLANK(AN56)),0)</f>
        <v>0</v>
      </c>
      <c r="AN56" s="102"/>
      <c r="AO56" s="107">
        <f t="shared" si="3"/>
        <v>0</v>
      </c>
      <c r="AP56" s="99"/>
      <c r="AQ56" s="78"/>
      <c r="AR56" s="79"/>
      <c r="AS56" s="99"/>
      <c r="AT56" s="78"/>
      <c r="AU56" s="79"/>
      <c r="AV56" s="99"/>
      <c r="AW56" s="78"/>
      <c r="AX56" s="79"/>
      <c r="AY56" s="99"/>
      <c r="AZ56" s="78"/>
      <c r="BA56" s="79"/>
      <c r="BB56" s="99"/>
      <c r="BC56" s="78"/>
      <c r="BD56" s="79"/>
      <c r="BE56" s="99"/>
      <c r="BF56" s="78"/>
      <c r="BG56" s="79"/>
      <c r="BH56" s="80">
        <f t="shared" si="2"/>
        <v>0</v>
      </c>
      <c r="BI56" s="81">
        <f t="shared" si="5"/>
        <v>0</v>
      </c>
      <c r="BJ56" s="82">
        <v>0</v>
      </c>
      <c r="BK56" s="83" cm="1">
        <f t="array" ref="BK56">_xlfn.IFS(A56="Payroll/Straight Payment",0,AND(NOT(ISBLANK(BI56)),NOT(A56="Payroll/Straight Payment")),AO56-BI56-BJ56)</f>
        <v>0</v>
      </c>
      <c r="BL56" s="66"/>
      <c r="BM56" s="85"/>
    </row>
    <row r="57" spans="1:65" s="86" customFormat="1" hidden="1" x14ac:dyDescent="0.3">
      <c r="A57" s="65"/>
      <c r="B57" s="66"/>
      <c r="C57" s="67"/>
      <c r="D57" s="68"/>
      <c r="E57" s="66"/>
      <c r="F57" s="65"/>
      <c r="G57" s="84"/>
      <c r="H57" s="91"/>
      <c r="I57" s="91"/>
      <c r="J57" s="91"/>
      <c r="K57" s="92"/>
      <c r="L57" s="92"/>
      <c r="M57" s="92"/>
      <c r="N57" s="92"/>
      <c r="O57" s="92"/>
      <c r="P57" s="92"/>
      <c r="Q57" s="94"/>
      <c r="R57" s="94"/>
      <c r="S57" s="94"/>
      <c r="T57" s="94"/>
      <c r="U57" s="94"/>
      <c r="V57" s="94"/>
      <c r="W57" s="94"/>
      <c r="X57" s="94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106"/>
      <c r="AK57" s="106"/>
      <c r="AL57" s="106"/>
      <c r="AM57" s="62" cm="1">
        <f t="array" ref="AM57">_xlfn.IFS(AND(A57="Requisition",ISBLANK(AN57)),SUM(Q57:AL57),AND(A57="PO Modification",OR(NOT(ISBLANK(AN57)),ISBLANK(AN57))),0,AND(A57="Budget Revision",OR(NOT(ISBLANK(AN57)),ISBLANK(AN57))),0,AND(A57="Requisition",NOT(ISBLANK(AN57))),0,ISBLANK(A57),0,AND(A57="Payroll/Straight Payment",ISBLANK(AN57)),0)</f>
        <v>0</v>
      </c>
      <c r="AN57" s="102"/>
      <c r="AO57" s="107">
        <f t="shared" si="3"/>
        <v>0</v>
      </c>
      <c r="AP57" s="99"/>
      <c r="AQ57" s="78"/>
      <c r="AR57" s="79"/>
      <c r="AS57" s="99"/>
      <c r="AT57" s="78"/>
      <c r="AU57" s="79"/>
      <c r="AV57" s="99"/>
      <c r="AW57" s="78"/>
      <c r="AX57" s="79"/>
      <c r="AY57" s="99"/>
      <c r="AZ57" s="78"/>
      <c r="BA57" s="79"/>
      <c r="BB57" s="99"/>
      <c r="BC57" s="78"/>
      <c r="BD57" s="79"/>
      <c r="BE57" s="99"/>
      <c r="BF57" s="78"/>
      <c r="BG57" s="79"/>
      <c r="BH57" s="80">
        <f t="shared" si="2"/>
        <v>0</v>
      </c>
      <c r="BI57" s="81">
        <f t="shared" si="5"/>
        <v>0</v>
      </c>
      <c r="BJ57" s="82">
        <v>0</v>
      </c>
      <c r="BK57" s="83" cm="1">
        <f t="array" ref="BK57">_xlfn.IFS(A57="Payroll/Straight Payment",0,AND(NOT(ISBLANK(BI57)),NOT(A57="Payroll/Straight Payment")),AO57-BI57-BJ57)</f>
        <v>0</v>
      </c>
      <c r="BL57" s="66"/>
      <c r="BM57" s="85"/>
    </row>
    <row r="58" spans="1:65" s="86" customFormat="1" hidden="1" x14ac:dyDescent="0.3">
      <c r="A58" s="65"/>
      <c r="B58" s="66"/>
      <c r="C58" s="67"/>
      <c r="D58" s="68"/>
      <c r="E58" s="66"/>
      <c r="F58" s="65"/>
      <c r="G58" s="84"/>
      <c r="H58" s="91"/>
      <c r="I58" s="91"/>
      <c r="J58" s="91"/>
      <c r="K58" s="92"/>
      <c r="L58" s="92"/>
      <c r="M58" s="92"/>
      <c r="N58" s="92"/>
      <c r="O58" s="92"/>
      <c r="P58" s="92"/>
      <c r="Q58" s="94"/>
      <c r="R58" s="94"/>
      <c r="S58" s="94"/>
      <c r="T58" s="94"/>
      <c r="U58" s="94"/>
      <c r="V58" s="94"/>
      <c r="W58" s="94"/>
      <c r="X58" s="94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106"/>
      <c r="AK58" s="106"/>
      <c r="AL58" s="106"/>
      <c r="AM58" s="62" cm="1">
        <f t="array" ref="AM58">_xlfn.IFS(AND(A58="Requisition",ISBLANK(AN58)),SUM(Q58:AL58),AND(A58="PO Modification",OR(NOT(ISBLANK(AN58)),ISBLANK(AN58))),0,AND(A58="Budget Revision",OR(NOT(ISBLANK(AN58)),ISBLANK(AN58))),0,AND(A58="Requisition",NOT(ISBLANK(AN58))),0,ISBLANK(A58),0,AND(A58="Payroll/Straight Payment",ISBLANK(AN58)),0)</f>
        <v>0</v>
      </c>
      <c r="AN58" s="102"/>
      <c r="AO58" s="107">
        <f t="shared" si="3"/>
        <v>0</v>
      </c>
      <c r="AP58" s="99"/>
      <c r="AQ58" s="78"/>
      <c r="AR58" s="79"/>
      <c r="AS58" s="99"/>
      <c r="AT58" s="78"/>
      <c r="AU58" s="79"/>
      <c r="AV58" s="99"/>
      <c r="AW58" s="78"/>
      <c r="AX58" s="79"/>
      <c r="AY58" s="99"/>
      <c r="AZ58" s="78"/>
      <c r="BA58" s="79"/>
      <c r="BB58" s="99"/>
      <c r="BC58" s="78"/>
      <c r="BD58" s="79"/>
      <c r="BE58" s="99"/>
      <c r="BF58" s="78"/>
      <c r="BG58" s="79"/>
      <c r="BH58" s="80">
        <f t="shared" si="2"/>
        <v>0</v>
      </c>
      <c r="BI58" s="81">
        <f t="shared" si="5"/>
        <v>0</v>
      </c>
      <c r="BJ58" s="82">
        <v>0</v>
      </c>
      <c r="BK58" s="83" cm="1">
        <f t="array" ref="BK58">_xlfn.IFS(A58="Payroll/Straight Payment",0,AND(NOT(ISBLANK(BI58)),NOT(A58="Payroll/Straight Payment")),AO58-BI58-BJ58)</f>
        <v>0</v>
      </c>
      <c r="BL58" s="66"/>
      <c r="BM58" s="85"/>
    </row>
    <row r="59" spans="1:65" s="86" customFormat="1" hidden="1" x14ac:dyDescent="0.3">
      <c r="A59" s="65"/>
      <c r="B59" s="66"/>
      <c r="C59" s="67"/>
      <c r="D59" s="68"/>
      <c r="E59" s="66"/>
      <c r="F59" s="65"/>
      <c r="G59" s="84"/>
      <c r="H59" s="91"/>
      <c r="I59" s="91"/>
      <c r="J59" s="91"/>
      <c r="K59" s="92"/>
      <c r="L59" s="92"/>
      <c r="M59" s="92"/>
      <c r="N59" s="92"/>
      <c r="O59" s="92"/>
      <c r="P59" s="92"/>
      <c r="Q59" s="94"/>
      <c r="R59" s="94"/>
      <c r="S59" s="94"/>
      <c r="T59" s="94"/>
      <c r="U59" s="94"/>
      <c r="V59" s="94"/>
      <c r="W59" s="94"/>
      <c r="X59" s="94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06"/>
      <c r="AK59" s="106"/>
      <c r="AL59" s="106"/>
      <c r="AM59" s="62" cm="1">
        <f t="array" ref="AM59">_xlfn.IFS(AND(A59="Requisition",ISBLANK(AN59)),SUM(Q59:AL59),AND(A59="PO Modification",OR(NOT(ISBLANK(AN59)),ISBLANK(AN59))),0,AND(A59="Budget Revision",OR(NOT(ISBLANK(AN59)),ISBLANK(AN59))),0,AND(A59="Requisition",NOT(ISBLANK(AN59))),0,ISBLANK(A59),0,AND(A59="Payroll/Straight Payment",ISBLANK(AN59)),0)</f>
        <v>0</v>
      </c>
      <c r="AN59" s="102"/>
      <c r="AO59" s="107">
        <f t="shared" si="3"/>
        <v>0</v>
      </c>
      <c r="AP59" s="99"/>
      <c r="AQ59" s="78"/>
      <c r="AR59" s="79"/>
      <c r="AS59" s="99"/>
      <c r="AT59" s="78"/>
      <c r="AU59" s="79"/>
      <c r="AV59" s="99"/>
      <c r="AW59" s="78"/>
      <c r="AX59" s="79"/>
      <c r="AY59" s="99"/>
      <c r="AZ59" s="78"/>
      <c r="BA59" s="79"/>
      <c r="BB59" s="99"/>
      <c r="BC59" s="78"/>
      <c r="BD59" s="79"/>
      <c r="BE59" s="99"/>
      <c r="BF59" s="78"/>
      <c r="BG59" s="79"/>
      <c r="BH59" s="80">
        <f t="shared" si="2"/>
        <v>0</v>
      </c>
      <c r="BI59" s="81">
        <f t="shared" si="5"/>
        <v>0</v>
      </c>
      <c r="BJ59" s="82">
        <v>0</v>
      </c>
      <c r="BK59" s="83" cm="1">
        <f t="array" ref="BK59">_xlfn.IFS(A59="Payroll/Straight Payment",0,AND(NOT(ISBLANK(BI59)),NOT(A59="Payroll/Straight Payment")),AO59-BI59-BJ59)</f>
        <v>0</v>
      </c>
      <c r="BL59" s="66"/>
      <c r="BM59" s="85"/>
    </row>
    <row r="60" spans="1:65" s="86" customFormat="1" hidden="1" x14ac:dyDescent="0.3">
      <c r="A60" s="65"/>
      <c r="B60" s="66"/>
      <c r="C60" s="67"/>
      <c r="D60" s="68"/>
      <c r="E60" s="66"/>
      <c r="F60" s="65"/>
      <c r="G60" s="84"/>
      <c r="H60" s="91"/>
      <c r="I60" s="91"/>
      <c r="J60" s="91"/>
      <c r="K60" s="92"/>
      <c r="L60" s="92"/>
      <c r="M60" s="92"/>
      <c r="N60" s="92"/>
      <c r="O60" s="92"/>
      <c r="P60" s="92"/>
      <c r="Q60" s="94"/>
      <c r="R60" s="94"/>
      <c r="S60" s="94"/>
      <c r="T60" s="94"/>
      <c r="U60" s="94"/>
      <c r="V60" s="94"/>
      <c r="W60" s="94"/>
      <c r="X60" s="94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06"/>
      <c r="AK60" s="106"/>
      <c r="AL60" s="106"/>
      <c r="AM60" s="62" cm="1">
        <f t="array" ref="AM60">_xlfn.IFS(AND(A60="Requisition",ISBLANK(AN60)),SUM(Q60:AL60),AND(A60="PO Modification",OR(NOT(ISBLANK(AN60)),ISBLANK(AN60))),0,AND(A60="Budget Revision",OR(NOT(ISBLANK(AN60)),ISBLANK(AN60))),0,AND(A60="Requisition",NOT(ISBLANK(AN60))),0,ISBLANK(A60),0,AND(A60="Payroll/Straight Payment",ISBLANK(AN60)),0)</f>
        <v>0</v>
      </c>
      <c r="AN60" s="102"/>
      <c r="AO60" s="107">
        <f t="shared" si="3"/>
        <v>0</v>
      </c>
      <c r="AP60" s="99"/>
      <c r="AQ60" s="78"/>
      <c r="AR60" s="79"/>
      <c r="AS60" s="99"/>
      <c r="AT60" s="78"/>
      <c r="AU60" s="79"/>
      <c r="AV60" s="99"/>
      <c r="AW60" s="78"/>
      <c r="AX60" s="79"/>
      <c r="AY60" s="99"/>
      <c r="AZ60" s="78"/>
      <c r="BA60" s="79"/>
      <c r="BB60" s="99"/>
      <c r="BC60" s="78"/>
      <c r="BD60" s="79"/>
      <c r="BE60" s="99"/>
      <c r="BF60" s="78"/>
      <c r="BG60" s="79"/>
      <c r="BH60" s="80">
        <f t="shared" si="2"/>
        <v>0</v>
      </c>
      <c r="BI60" s="81">
        <f t="shared" si="5"/>
        <v>0</v>
      </c>
      <c r="BJ60" s="82">
        <v>0</v>
      </c>
      <c r="BK60" s="83" cm="1">
        <f t="array" ref="BK60">_xlfn.IFS(A60="Payroll/Straight Payment",0,AND(NOT(ISBLANK(BI60)),NOT(A60="Payroll/Straight Payment")),AO60-BI60-BJ60)</f>
        <v>0</v>
      </c>
      <c r="BL60" s="66"/>
      <c r="BM60" s="85"/>
    </row>
    <row r="61" spans="1:65" s="86" customFormat="1" hidden="1" x14ac:dyDescent="0.3">
      <c r="A61" s="65"/>
      <c r="B61" s="66"/>
      <c r="C61" s="67"/>
      <c r="D61" s="68"/>
      <c r="E61" s="66"/>
      <c r="F61" s="65"/>
      <c r="G61" s="84"/>
      <c r="H61" s="91"/>
      <c r="I61" s="91"/>
      <c r="J61" s="91"/>
      <c r="K61" s="92"/>
      <c r="L61" s="92"/>
      <c r="M61" s="92"/>
      <c r="N61" s="92"/>
      <c r="O61" s="92"/>
      <c r="P61" s="92"/>
      <c r="Q61" s="94"/>
      <c r="R61" s="94"/>
      <c r="S61" s="94"/>
      <c r="T61" s="94"/>
      <c r="U61" s="94"/>
      <c r="V61" s="94"/>
      <c r="W61" s="94"/>
      <c r="X61" s="94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106"/>
      <c r="AK61" s="106"/>
      <c r="AL61" s="106"/>
      <c r="AM61" s="62" cm="1">
        <f t="array" ref="AM61">_xlfn.IFS(AND(A61="Requisition",ISBLANK(AN61)),SUM(Q61:AL61),AND(A61="PO Modification",OR(NOT(ISBLANK(AN61)),ISBLANK(AN61))),0,AND(A61="Budget Revision",OR(NOT(ISBLANK(AN61)),ISBLANK(AN61))),0,AND(A61="Requisition",NOT(ISBLANK(AN61))),0,ISBLANK(A61),0,AND(A61="Payroll/Straight Payment",ISBLANK(AN61)),0)</f>
        <v>0</v>
      </c>
      <c r="AN61" s="102"/>
      <c r="AO61" s="107">
        <f t="shared" si="3"/>
        <v>0</v>
      </c>
      <c r="AP61" s="99"/>
      <c r="AQ61" s="78"/>
      <c r="AR61" s="79"/>
      <c r="AS61" s="99"/>
      <c r="AT61" s="78"/>
      <c r="AU61" s="79"/>
      <c r="AV61" s="99"/>
      <c r="AW61" s="78"/>
      <c r="AX61" s="79"/>
      <c r="AY61" s="99"/>
      <c r="AZ61" s="78"/>
      <c r="BA61" s="79"/>
      <c r="BB61" s="99"/>
      <c r="BC61" s="78"/>
      <c r="BD61" s="79"/>
      <c r="BE61" s="99"/>
      <c r="BF61" s="78"/>
      <c r="BG61" s="79"/>
      <c r="BH61" s="80">
        <f t="shared" si="2"/>
        <v>0</v>
      </c>
      <c r="BI61" s="81">
        <f t="shared" si="5"/>
        <v>0</v>
      </c>
      <c r="BJ61" s="82">
        <v>0</v>
      </c>
      <c r="BK61" s="83" cm="1">
        <f t="array" ref="BK61">_xlfn.IFS(A61="Payroll/Straight Payment",0,AND(NOT(ISBLANK(BI61)),NOT(A61="Payroll/Straight Payment")),AO61-BI61-BJ61)</f>
        <v>0</v>
      </c>
      <c r="BL61" s="66"/>
      <c r="BM61" s="85"/>
    </row>
    <row r="62" spans="1:65" s="86" customFormat="1" hidden="1" x14ac:dyDescent="0.3">
      <c r="A62" s="65"/>
      <c r="B62" s="66"/>
      <c r="C62" s="67"/>
      <c r="D62" s="68"/>
      <c r="E62" s="66"/>
      <c r="F62" s="65"/>
      <c r="G62" s="84"/>
      <c r="H62" s="91"/>
      <c r="I62" s="91"/>
      <c r="J62" s="91"/>
      <c r="K62" s="92"/>
      <c r="L62" s="92"/>
      <c r="M62" s="92"/>
      <c r="N62" s="92"/>
      <c r="O62" s="92"/>
      <c r="P62" s="92"/>
      <c r="Q62" s="94"/>
      <c r="R62" s="94"/>
      <c r="S62" s="94"/>
      <c r="T62" s="94"/>
      <c r="U62" s="94"/>
      <c r="V62" s="94"/>
      <c r="W62" s="94"/>
      <c r="X62" s="94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106"/>
      <c r="AK62" s="106"/>
      <c r="AL62" s="106"/>
      <c r="AM62" s="62" cm="1">
        <f t="array" ref="AM62">_xlfn.IFS(AND(A62="Requisition",ISBLANK(AN62)),SUM(Q62:AL62),AND(A62="PO Modification",OR(NOT(ISBLANK(AN62)),ISBLANK(AN62))),0,AND(A62="Budget Revision",OR(NOT(ISBLANK(AN62)),ISBLANK(AN62))),0,AND(A62="Requisition",NOT(ISBLANK(AN62))),0,ISBLANK(A62),0,AND(A62="Payroll/Straight Payment",ISBLANK(AN62)),0)</f>
        <v>0</v>
      </c>
      <c r="AN62" s="102"/>
      <c r="AO62" s="107">
        <f t="shared" si="3"/>
        <v>0</v>
      </c>
      <c r="AP62" s="99"/>
      <c r="AQ62" s="78"/>
      <c r="AR62" s="79"/>
      <c r="AS62" s="99"/>
      <c r="AT62" s="78"/>
      <c r="AU62" s="79"/>
      <c r="AV62" s="99"/>
      <c r="AW62" s="78"/>
      <c r="AX62" s="79"/>
      <c r="AY62" s="99"/>
      <c r="AZ62" s="78"/>
      <c r="BA62" s="79"/>
      <c r="BB62" s="99"/>
      <c r="BC62" s="78"/>
      <c r="BD62" s="79"/>
      <c r="BE62" s="99"/>
      <c r="BF62" s="78"/>
      <c r="BG62" s="79"/>
      <c r="BH62" s="80">
        <f t="shared" si="2"/>
        <v>0</v>
      </c>
      <c r="BI62" s="81">
        <f t="shared" si="5"/>
        <v>0</v>
      </c>
      <c r="BJ62" s="82">
        <v>0</v>
      </c>
      <c r="BK62" s="83" cm="1">
        <f t="array" ref="BK62">_xlfn.IFS(A62="Payroll/Straight Payment",0,AND(NOT(ISBLANK(BI62)),NOT(A62="Payroll/Straight Payment")),AO62-BI62-BJ62)</f>
        <v>0</v>
      </c>
      <c r="BL62" s="66"/>
      <c r="BM62" s="85"/>
    </row>
    <row r="63" spans="1:65" s="86" customFormat="1" hidden="1" x14ac:dyDescent="0.3">
      <c r="A63" s="65"/>
      <c r="B63" s="66"/>
      <c r="C63" s="67"/>
      <c r="D63" s="68"/>
      <c r="E63" s="66"/>
      <c r="F63" s="65"/>
      <c r="G63" s="84"/>
      <c r="H63" s="91"/>
      <c r="I63" s="91"/>
      <c r="J63" s="91"/>
      <c r="K63" s="92"/>
      <c r="L63" s="92"/>
      <c r="M63" s="92"/>
      <c r="N63" s="92"/>
      <c r="O63" s="92"/>
      <c r="P63" s="92"/>
      <c r="Q63" s="94"/>
      <c r="R63" s="94"/>
      <c r="S63" s="94"/>
      <c r="T63" s="94"/>
      <c r="U63" s="94"/>
      <c r="V63" s="94"/>
      <c r="W63" s="94"/>
      <c r="X63" s="94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106"/>
      <c r="AK63" s="106"/>
      <c r="AL63" s="106"/>
      <c r="AM63" s="62" cm="1">
        <f t="array" ref="AM63">_xlfn.IFS(AND(A63="Requisition",ISBLANK(AN63)),SUM(Q63:AL63),AND(A63="PO Modification",OR(NOT(ISBLANK(AN63)),ISBLANK(AN63))),0,AND(A63="Budget Revision",OR(NOT(ISBLANK(AN63)),ISBLANK(AN63))),0,AND(A63="Requisition",NOT(ISBLANK(AN63))),0,ISBLANK(A63),0,AND(A63="Payroll/Straight Payment",ISBLANK(AN63)),0)</f>
        <v>0</v>
      </c>
      <c r="AN63" s="102"/>
      <c r="AO63" s="107">
        <f t="shared" si="3"/>
        <v>0</v>
      </c>
      <c r="AP63" s="99"/>
      <c r="AQ63" s="78"/>
      <c r="AR63" s="79"/>
      <c r="AS63" s="99"/>
      <c r="AT63" s="78"/>
      <c r="AU63" s="79"/>
      <c r="AV63" s="99"/>
      <c r="AW63" s="78"/>
      <c r="AX63" s="79"/>
      <c r="AY63" s="99"/>
      <c r="AZ63" s="78"/>
      <c r="BA63" s="79"/>
      <c r="BB63" s="99"/>
      <c r="BC63" s="78"/>
      <c r="BD63" s="79"/>
      <c r="BE63" s="99"/>
      <c r="BF63" s="78"/>
      <c r="BG63" s="79"/>
      <c r="BH63" s="80">
        <f t="shared" si="2"/>
        <v>0</v>
      </c>
      <c r="BI63" s="81">
        <f t="shared" si="5"/>
        <v>0</v>
      </c>
      <c r="BJ63" s="82">
        <v>0</v>
      </c>
      <c r="BK63" s="83" cm="1">
        <f t="array" ref="BK63">_xlfn.IFS(A63="Payroll/Straight Payment",0,AND(NOT(ISBLANK(BI63)),NOT(A63="Payroll/Straight Payment")),AO63-BI63-BJ63)</f>
        <v>0</v>
      </c>
      <c r="BL63" s="66"/>
      <c r="BM63" s="85"/>
    </row>
    <row r="64" spans="1:65" s="86" customFormat="1" hidden="1" x14ac:dyDescent="0.3">
      <c r="A64" s="65"/>
      <c r="B64" s="66"/>
      <c r="C64" s="67"/>
      <c r="D64" s="68"/>
      <c r="E64" s="66"/>
      <c r="F64" s="65"/>
      <c r="G64" s="84"/>
      <c r="H64" s="91"/>
      <c r="I64" s="91"/>
      <c r="J64" s="91"/>
      <c r="K64" s="92"/>
      <c r="L64" s="92"/>
      <c r="M64" s="92"/>
      <c r="N64" s="92"/>
      <c r="O64" s="92"/>
      <c r="P64" s="92"/>
      <c r="Q64" s="94"/>
      <c r="R64" s="94"/>
      <c r="S64" s="94"/>
      <c r="T64" s="94"/>
      <c r="U64" s="94"/>
      <c r="V64" s="94"/>
      <c r="W64" s="94"/>
      <c r="X64" s="94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106"/>
      <c r="AK64" s="106"/>
      <c r="AL64" s="106"/>
      <c r="AM64" s="62" cm="1">
        <f t="array" ref="AM64">_xlfn.IFS(AND(A64="Requisition",ISBLANK(AN64)),SUM(Q64:AL64),AND(A64="PO Modification",OR(NOT(ISBLANK(AN64)),ISBLANK(AN64))),0,AND(A64="Budget Revision",OR(NOT(ISBLANK(AN64)),ISBLANK(AN64))),0,AND(A64="Requisition",NOT(ISBLANK(AN64))),0,ISBLANK(A64),0,AND(A64="Payroll/Straight Payment",ISBLANK(AN64)),0)</f>
        <v>0</v>
      </c>
      <c r="AN64" s="102"/>
      <c r="AO64" s="107">
        <f t="shared" si="3"/>
        <v>0</v>
      </c>
      <c r="AP64" s="99"/>
      <c r="AQ64" s="78"/>
      <c r="AR64" s="79"/>
      <c r="AS64" s="99"/>
      <c r="AT64" s="78"/>
      <c r="AU64" s="79"/>
      <c r="AV64" s="99"/>
      <c r="AW64" s="78"/>
      <c r="AX64" s="79"/>
      <c r="AY64" s="99"/>
      <c r="AZ64" s="78"/>
      <c r="BA64" s="79"/>
      <c r="BB64" s="99"/>
      <c r="BC64" s="78"/>
      <c r="BD64" s="79"/>
      <c r="BE64" s="99"/>
      <c r="BF64" s="78"/>
      <c r="BG64" s="79"/>
      <c r="BH64" s="80">
        <f t="shared" si="2"/>
        <v>0</v>
      </c>
      <c r="BI64" s="81">
        <f t="shared" si="5"/>
        <v>0</v>
      </c>
      <c r="BJ64" s="82">
        <v>0</v>
      </c>
      <c r="BK64" s="83" cm="1">
        <f t="array" ref="BK64">_xlfn.IFS(A64="Payroll/Straight Payment",0,AND(NOT(ISBLANK(BI64)),NOT(A64="Payroll/Straight Payment")),AO64-BI64-BJ64)</f>
        <v>0</v>
      </c>
      <c r="BL64" s="66"/>
      <c r="BM64" s="85"/>
    </row>
    <row r="65" spans="1:65" s="86" customFormat="1" hidden="1" x14ac:dyDescent="0.3">
      <c r="A65" s="65"/>
      <c r="B65" s="66"/>
      <c r="C65" s="67"/>
      <c r="D65" s="68"/>
      <c r="E65" s="66"/>
      <c r="F65" s="65"/>
      <c r="G65" s="84"/>
      <c r="H65" s="91"/>
      <c r="I65" s="91"/>
      <c r="J65" s="91"/>
      <c r="K65" s="92"/>
      <c r="L65" s="92"/>
      <c r="M65" s="92"/>
      <c r="N65" s="92"/>
      <c r="O65" s="92"/>
      <c r="P65" s="92"/>
      <c r="Q65" s="94"/>
      <c r="R65" s="94"/>
      <c r="S65" s="94"/>
      <c r="T65" s="94"/>
      <c r="U65" s="94"/>
      <c r="V65" s="94"/>
      <c r="W65" s="94"/>
      <c r="X65" s="94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106"/>
      <c r="AK65" s="106"/>
      <c r="AL65" s="106"/>
      <c r="AM65" s="62" cm="1">
        <f t="array" ref="AM65">_xlfn.IFS(AND(A65="Requisition",ISBLANK(AN65)),SUM(Q65:AL65),AND(A65="PO Modification",OR(NOT(ISBLANK(AN65)),ISBLANK(AN65))),0,AND(A65="Budget Revision",OR(NOT(ISBLANK(AN65)),ISBLANK(AN65))),0,AND(A65="Requisition",NOT(ISBLANK(AN65))),0,ISBLANK(A65),0,AND(A65="Payroll/Straight Payment",ISBLANK(AN65)),0)</f>
        <v>0</v>
      </c>
      <c r="AN65" s="102"/>
      <c r="AO65" s="107">
        <f t="shared" si="3"/>
        <v>0</v>
      </c>
      <c r="AP65" s="99"/>
      <c r="AQ65" s="78"/>
      <c r="AR65" s="79"/>
      <c r="AS65" s="99"/>
      <c r="AT65" s="78"/>
      <c r="AU65" s="79"/>
      <c r="AV65" s="99"/>
      <c r="AW65" s="78"/>
      <c r="AX65" s="79"/>
      <c r="AY65" s="99"/>
      <c r="AZ65" s="78"/>
      <c r="BA65" s="79"/>
      <c r="BB65" s="99"/>
      <c r="BC65" s="78"/>
      <c r="BD65" s="79"/>
      <c r="BE65" s="99"/>
      <c r="BF65" s="78"/>
      <c r="BG65" s="79"/>
      <c r="BH65" s="80">
        <f t="shared" si="2"/>
        <v>0</v>
      </c>
      <c r="BI65" s="81">
        <f t="shared" si="5"/>
        <v>0</v>
      </c>
      <c r="BJ65" s="82">
        <v>0</v>
      </c>
      <c r="BK65" s="83" cm="1">
        <f t="array" ref="BK65">_xlfn.IFS(A65="Payroll/Straight Payment",0,AND(NOT(ISBLANK(BI65)),NOT(A65="Payroll/Straight Payment")),AO65-BI65-BJ65)</f>
        <v>0</v>
      </c>
      <c r="BL65" s="66"/>
      <c r="BM65" s="85"/>
    </row>
    <row r="66" spans="1:65" s="86" customFormat="1" hidden="1" x14ac:dyDescent="0.3">
      <c r="A66" s="65"/>
      <c r="B66" s="66"/>
      <c r="C66" s="67"/>
      <c r="D66" s="68"/>
      <c r="E66" s="66"/>
      <c r="F66" s="65"/>
      <c r="G66" s="84"/>
      <c r="H66" s="91"/>
      <c r="I66" s="91"/>
      <c r="J66" s="91"/>
      <c r="K66" s="92"/>
      <c r="L66" s="92"/>
      <c r="M66" s="92"/>
      <c r="N66" s="92"/>
      <c r="O66" s="92"/>
      <c r="P66" s="92"/>
      <c r="Q66" s="94"/>
      <c r="R66" s="94"/>
      <c r="S66" s="94"/>
      <c r="T66" s="94"/>
      <c r="U66" s="94"/>
      <c r="V66" s="94"/>
      <c r="W66" s="94"/>
      <c r="X66" s="94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106"/>
      <c r="AK66" s="106"/>
      <c r="AL66" s="106"/>
      <c r="AM66" s="62" cm="1">
        <f t="array" ref="AM66">_xlfn.IFS(AND(A66="Requisition",ISBLANK(AN66)),SUM(Q66:AL66),AND(A66="PO Modification",OR(NOT(ISBLANK(AN66)),ISBLANK(AN66))),0,AND(A66="Budget Revision",OR(NOT(ISBLANK(AN66)),ISBLANK(AN66))),0,AND(A66="Requisition",NOT(ISBLANK(AN66))),0,ISBLANK(A66),0,AND(A66="Payroll/Straight Payment",ISBLANK(AN66)),0)</f>
        <v>0</v>
      </c>
      <c r="AN66" s="102"/>
      <c r="AO66" s="107">
        <f t="shared" si="3"/>
        <v>0</v>
      </c>
      <c r="AP66" s="99"/>
      <c r="AQ66" s="78"/>
      <c r="AR66" s="79"/>
      <c r="AS66" s="99"/>
      <c r="AT66" s="78"/>
      <c r="AU66" s="79"/>
      <c r="AV66" s="99"/>
      <c r="AW66" s="78"/>
      <c r="AX66" s="79"/>
      <c r="AY66" s="99"/>
      <c r="AZ66" s="78"/>
      <c r="BA66" s="79"/>
      <c r="BB66" s="99"/>
      <c r="BC66" s="78"/>
      <c r="BD66" s="79"/>
      <c r="BE66" s="99"/>
      <c r="BF66" s="78"/>
      <c r="BG66" s="79"/>
      <c r="BH66" s="80">
        <f t="shared" si="2"/>
        <v>0</v>
      </c>
      <c r="BI66" s="81">
        <f t="shared" si="5"/>
        <v>0</v>
      </c>
      <c r="BJ66" s="82">
        <v>0</v>
      </c>
      <c r="BK66" s="83" cm="1">
        <f t="array" ref="BK66">_xlfn.IFS(A66="Payroll/Straight Payment",0,AND(NOT(ISBLANK(BI66)),NOT(A66="Payroll/Straight Payment")),AO66-BI66-BJ66)</f>
        <v>0</v>
      </c>
      <c r="BL66" s="66"/>
      <c r="BM66" s="85"/>
    </row>
    <row r="67" spans="1:65" s="86" customFormat="1" hidden="1" x14ac:dyDescent="0.3">
      <c r="A67" s="65"/>
      <c r="B67" s="90"/>
      <c r="C67" s="88"/>
      <c r="D67" s="100"/>
      <c r="E67" s="90"/>
      <c r="F67" s="101"/>
      <c r="G67" s="90"/>
      <c r="H67" s="91"/>
      <c r="I67" s="91"/>
      <c r="J67" s="91"/>
      <c r="K67" s="92"/>
      <c r="L67" s="92"/>
      <c r="M67" s="92"/>
      <c r="N67" s="92"/>
      <c r="O67" s="92"/>
      <c r="P67" s="92"/>
      <c r="Q67" s="93"/>
      <c r="R67" s="93"/>
      <c r="S67" s="94"/>
      <c r="T67" s="94"/>
      <c r="U67" s="93"/>
      <c r="V67" s="94"/>
      <c r="W67" s="94"/>
      <c r="X67" s="94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6"/>
      <c r="AJ67" s="97"/>
      <c r="AK67" s="97"/>
      <c r="AL67" s="97"/>
      <c r="AM67" s="62" cm="1">
        <f t="array" ref="AM67">_xlfn.IFS(AND(A67="Requisition",ISBLANK(AN67)),SUM(Q67:AL67),AND(A67="PO Modification",OR(NOT(ISBLANK(AN67)),ISBLANK(AN67))),0,AND(A67="Budget Revision",OR(NOT(ISBLANK(AN67)),ISBLANK(AN67))),0,AND(A67="Requisition",NOT(ISBLANK(AN67))),0,ISBLANK(A67),0,AND(A67="Payroll/Straight Payment",ISBLANK(AN67)),0)</f>
        <v>0</v>
      </c>
      <c r="AN67" s="98"/>
      <c r="AO67" s="76">
        <f t="shared" si="3"/>
        <v>0</v>
      </c>
      <c r="AP67" s="99"/>
      <c r="AQ67" s="78"/>
      <c r="AR67" s="79"/>
      <c r="AS67" s="99"/>
      <c r="AT67" s="78"/>
      <c r="AU67" s="79"/>
      <c r="AV67" s="99"/>
      <c r="AW67" s="78"/>
      <c r="AX67" s="79"/>
      <c r="AY67" s="99"/>
      <c r="AZ67" s="78"/>
      <c r="BA67" s="79"/>
      <c r="BB67" s="99"/>
      <c r="BC67" s="78"/>
      <c r="BD67" s="79"/>
      <c r="BE67" s="99"/>
      <c r="BF67" s="78"/>
      <c r="BG67" s="79"/>
      <c r="BH67" s="80">
        <f t="shared" si="2"/>
        <v>0</v>
      </c>
      <c r="BI67" s="81">
        <f t="shared" si="5"/>
        <v>0</v>
      </c>
      <c r="BJ67" s="82">
        <v>0</v>
      </c>
      <c r="BK67" s="83" cm="1">
        <f t="array" ref="BK67">_xlfn.IFS(A67="Payroll/Straight Payment",0,AND(NOT(ISBLANK(BI67)),NOT(A67="Payroll/Straight Payment")),AO67-BI67-BJ67)</f>
        <v>0</v>
      </c>
      <c r="BL67" s="66"/>
      <c r="BM67" s="85"/>
    </row>
    <row r="68" spans="1:65" s="86" customFormat="1" hidden="1" x14ac:dyDescent="0.3">
      <c r="A68" s="65"/>
      <c r="B68" s="90"/>
      <c r="C68" s="88"/>
      <c r="D68" s="100"/>
      <c r="E68" s="90"/>
      <c r="F68" s="101"/>
      <c r="G68" s="90"/>
      <c r="H68" s="91"/>
      <c r="I68" s="91"/>
      <c r="J68" s="91"/>
      <c r="K68" s="92"/>
      <c r="L68" s="92"/>
      <c r="M68" s="92"/>
      <c r="N68" s="92"/>
      <c r="O68" s="92"/>
      <c r="P68" s="92"/>
      <c r="Q68" s="93"/>
      <c r="R68" s="93"/>
      <c r="S68" s="94"/>
      <c r="T68" s="94"/>
      <c r="U68" s="93"/>
      <c r="V68" s="94"/>
      <c r="W68" s="94"/>
      <c r="X68" s="94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6"/>
      <c r="AJ68" s="97"/>
      <c r="AK68" s="97"/>
      <c r="AL68" s="97"/>
      <c r="AM68" s="62" cm="1">
        <f t="array" ref="AM68">_xlfn.IFS(AND(A68="Requisition",ISBLANK(AN68)),SUM(Q68:AL68),AND(A68="PO Modification",OR(NOT(ISBLANK(AN68)),ISBLANK(AN68))),0,AND(A68="Budget Revision",OR(NOT(ISBLANK(AN68)),ISBLANK(AN68))),0,AND(A68="Requisition",NOT(ISBLANK(AN68))),0,ISBLANK(A68),0,AND(A68="Payroll/Straight Payment",ISBLANK(AN68)),0)</f>
        <v>0</v>
      </c>
      <c r="AN68" s="98"/>
      <c r="AO68" s="76">
        <f t="shared" si="3"/>
        <v>0</v>
      </c>
      <c r="AP68" s="99"/>
      <c r="AQ68" s="78"/>
      <c r="AR68" s="79"/>
      <c r="AS68" s="99"/>
      <c r="AT68" s="78"/>
      <c r="AU68" s="79"/>
      <c r="AV68" s="99"/>
      <c r="AW68" s="78"/>
      <c r="AX68" s="79"/>
      <c r="AY68" s="99"/>
      <c r="AZ68" s="78"/>
      <c r="BA68" s="79"/>
      <c r="BB68" s="99"/>
      <c r="BC68" s="78"/>
      <c r="BD68" s="79"/>
      <c r="BE68" s="99"/>
      <c r="BF68" s="78"/>
      <c r="BG68" s="79"/>
      <c r="BH68" s="80">
        <f t="shared" si="2"/>
        <v>0</v>
      </c>
      <c r="BI68" s="81">
        <f t="shared" si="5"/>
        <v>0</v>
      </c>
      <c r="BJ68" s="82">
        <v>0</v>
      </c>
      <c r="BK68" s="83" cm="1">
        <f t="array" ref="BK68">_xlfn.IFS(A68="Payroll/Straight Payment",0,AND(NOT(ISBLANK(BI68)),NOT(A68="Payroll/Straight Payment")),AO68-BI68-BJ68)</f>
        <v>0</v>
      </c>
      <c r="BL68" s="66"/>
      <c r="BM68" s="85"/>
    </row>
    <row r="69" spans="1:65" s="86" customFormat="1" hidden="1" x14ac:dyDescent="0.3">
      <c r="A69" s="65"/>
      <c r="B69" s="90"/>
      <c r="C69" s="88"/>
      <c r="D69" s="100"/>
      <c r="E69" s="90"/>
      <c r="F69" s="101"/>
      <c r="G69" s="90"/>
      <c r="H69" s="91"/>
      <c r="I69" s="91"/>
      <c r="J69" s="91"/>
      <c r="K69" s="92"/>
      <c r="L69" s="92"/>
      <c r="M69" s="92"/>
      <c r="N69" s="92"/>
      <c r="O69" s="92"/>
      <c r="P69" s="92"/>
      <c r="Q69" s="93"/>
      <c r="R69" s="93"/>
      <c r="S69" s="94"/>
      <c r="T69" s="94"/>
      <c r="U69" s="93"/>
      <c r="V69" s="94"/>
      <c r="W69" s="94"/>
      <c r="X69" s="94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6"/>
      <c r="AJ69" s="97"/>
      <c r="AK69" s="97"/>
      <c r="AL69" s="97"/>
      <c r="AM69" s="62" cm="1">
        <f t="array" ref="AM69">_xlfn.IFS(AND(A69="Requisition",ISBLANK(AN69)),SUM(Q69:AL69),AND(A69="PO Modification",OR(NOT(ISBLANK(AN69)),ISBLANK(AN69))),0,AND(A69="Budget Revision",OR(NOT(ISBLANK(AN69)),ISBLANK(AN69))),0,AND(A69="Requisition",NOT(ISBLANK(AN69))),0,ISBLANK(A69),0,AND(A69="Payroll/Straight Payment",ISBLANK(AN69)),0)</f>
        <v>0</v>
      </c>
      <c r="AN69" s="98"/>
      <c r="AO69" s="76">
        <f t="shared" si="3"/>
        <v>0</v>
      </c>
      <c r="AP69" s="99"/>
      <c r="AQ69" s="78"/>
      <c r="AR69" s="79"/>
      <c r="AS69" s="99"/>
      <c r="AT69" s="78"/>
      <c r="AU69" s="79"/>
      <c r="AV69" s="99"/>
      <c r="AW69" s="78"/>
      <c r="AX69" s="79"/>
      <c r="AY69" s="99"/>
      <c r="AZ69" s="78"/>
      <c r="BA69" s="79"/>
      <c r="BB69" s="99"/>
      <c r="BC69" s="78"/>
      <c r="BD69" s="79"/>
      <c r="BE69" s="99"/>
      <c r="BF69" s="78"/>
      <c r="BG69" s="79"/>
      <c r="BH69" s="80">
        <f t="shared" si="2"/>
        <v>0</v>
      </c>
      <c r="BI69" s="81">
        <f t="shared" si="5"/>
        <v>0</v>
      </c>
      <c r="BJ69" s="82">
        <v>0</v>
      </c>
      <c r="BK69" s="83" cm="1">
        <f t="array" ref="BK69">_xlfn.IFS(A69="Payroll/Straight Payment",0,AND(NOT(ISBLANK(BI69)),NOT(A69="Payroll/Straight Payment")),AO69-BI69-BJ69)</f>
        <v>0</v>
      </c>
      <c r="BL69" s="66"/>
      <c r="BM69" s="85"/>
    </row>
    <row r="70" spans="1:65" s="86" customFormat="1" hidden="1" x14ac:dyDescent="0.3">
      <c r="A70" s="65"/>
      <c r="B70" s="90"/>
      <c r="C70" s="88"/>
      <c r="D70" s="100"/>
      <c r="E70" s="90"/>
      <c r="F70" s="101"/>
      <c r="G70" s="90"/>
      <c r="H70" s="91"/>
      <c r="I70" s="91"/>
      <c r="J70" s="91"/>
      <c r="K70" s="92"/>
      <c r="L70" s="92"/>
      <c r="M70" s="92"/>
      <c r="N70" s="92"/>
      <c r="O70" s="92"/>
      <c r="P70" s="92"/>
      <c r="Q70" s="93"/>
      <c r="R70" s="93"/>
      <c r="S70" s="94"/>
      <c r="T70" s="94"/>
      <c r="U70" s="93"/>
      <c r="V70" s="94"/>
      <c r="W70" s="94"/>
      <c r="X70" s="94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6"/>
      <c r="AJ70" s="97"/>
      <c r="AK70" s="97"/>
      <c r="AL70" s="97"/>
      <c r="AM70" s="62" cm="1">
        <f t="array" ref="AM70">_xlfn.IFS(AND(A70="Requisition",ISBLANK(AN70)),SUM(Q70:AL70),AND(A70="PO Modification",OR(NOT(ISBLANK(AN70)),ISBLANK(AN70))),0,AND(A70="Budget Revision",OR(NOT(ISBLANK(AN70)),ISBLANK(AN70))),0,AND(A70="Requisition",NOT(ISBLANK(AN70))),0,ISBLANK(A70),0,AND(A70="Payroll/Straight Payment",ISBLANK(AN70)),0)</f>
        <v>0</v>
      </c>
      <c r="AN70" s="98"/>
      <c r="AO70" s="76">
        <f t="shared" si="3"/>
        <v>0</v>
      </c>
      <c r="AP70" s="99"/>
      <c r="AQ70" s="78"/>
      <c r="AR70" s="79"/>
      <c r="AS70" s="99"/>
      <c r="AT70" s="78"/>
      <c r="AU70" s="79"/>
      <c r="AV70" s="99"/>
      <c r="AW70" s="78"/>
      <c r="AX70" s="79"/>
      <c r="AY70" s="99"/>
      <c r="AZ70" s="78"/>
      <c r="BA70" s="79"/>
      <c r="BB70" s="99"/>
      <c r="BC70" s="78"/>
      <c r="BD70" s="79"/>
      <c r="BE70" s="99"/>
      <c r="BF70" s="78"/>
      <c r="BG70" s="79"/>
      <c r="BH70" s="80">
        <f t="shared" si="2"/>
        <v>0</v>
      </c>
      <c r="BI70" s="81">
        <f t="shared" si="5"/>
        <v>0</v>
      </c>
      <c r="BJ70" s="82">
        <v>0</v>
      </c>
      <c r="BK70" s="83" cm="1">
        <f t="array" ref="BK70">_xlfn.IFS(A70="Payroll/Straight Payment",0,AND(NOT(ISBLANK(BI70)),NOT(A70="Payroll/Straight Payment")),AO70-BI70-BJ70)</f>
        <v>0</v>
      </c>
      <c r="BL70" s="66"/>
      <c r="BM70" s="85"/>
    </row>
    <row r="71" spans="1:65" s="86" customFormat="1" hidden="1" x14ac:dyDescent="0.3">
      <c r="A71" s="65"/>
      <c r="B71" s="66"/>
      <c r="C71" s="103"/>
      <c r="D71" s="104"/>
      <c r="E71" s="84"/>
      <c r="F71" s="105"/>
      <c r="G71" s="66"/>
      <c r="H71" s="91"/>
      <c r="I71" s="91"/>
      <c r="J71" s="91"/>
      <c r="K71" s="92"/>
      <c r="L71" s="92"/>
      <c r="M71" s="92"/>
      <c r="N71" s="92"/>
      <c r="O71" s="92"/>
      <c r="P71" s="92"/>
      <c r="Q71" s="94"/>
      <c r="R71" s="94"/>
      <c r="S71" s="94"/>
      <c r="T71" s="94"/>
      <c r="U71" s="94"/>
      <c r="V71" s="94"/>
      <c r="W71" s="94"/>
      <c r="X71" s="94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6"/>
      <c r="AJ71" s="97"/>
      <c r="AK71" s="97"/>
      <c r="AL71" s="97"/>
      <c r="AM71" s="62" cm="1">
        <f t="array" ref="AM71">_xlfn.IFS(AND(A71="Requisition",ISBLANK(AN71)),SUM(Q71:AL71),AND(A71="PO Modification",OR(NOT(ISBLANK(AN71)),ISBLANK(AN71))),0,AND(A71="Budget Revision",OR(NOT(ISBLANK(AN71)),ISBLANK(AN71))),0,AND(A71="Requisition",NOT(ISBLANK(AN71))),0,ISBLANK(A71),0,AND(A71="Payroll/Straight Payment",ISBLANK(AN71)),0)</f>
        <v>0</v>
      </c>
      <c r="AN71" s="102"/>
      <c r="AO71" s="76">
        <f t="shared" si="3"/>
        <v>0</v>
      </c>
      <c r="AP71" s="99"/>
      <c r="AQ71" s="78"/>
      <c r="AR71" s="79"/>
      <c r="AS71" s="99"/>
      <c r="AT71" s="78"/>
      <c r="AU71" s="79"/>
      <c r="AV71" s="99"/>
      <c r="AW71" s="78"/>
      <c r="AX71" s="79"/>
      <c r="AY71" s="99"/>
      <c r="AZ71" s="78"/>
      <c r="BA71" s="79"/>
      <c r="BB71" s="99"/>
      <c r="BC71" s="78"/>
      <c r="BD71" s="79"/>
      <c r="BE71" s="99"/>
      <c r="BF71" s="78"/>
      <c r="BG71" s="79"/>
      <c r="BH71" s="80">
        <f t="shared" si="2"/>
        <v>0</v>
      </c>
      <c r="BI71" s="81">
        <f t="shared" si="5"/>
        <v>0</v>
      </c>
      <c r="BJ71" s="82">
        <v>0</v>
      </c>
      <c r="BK71" s="83" cm="1">
        <f t="array" ref="BK71">_xlfn.IFS(A71="Payroll/Straight Payment",0,AND(NOT(ISBLANK(BI71)),NOT(A71="Payroll/Straight Payment")),AO71-BI71-BJ71)</f>
        <v>0</v>
      </c>
      <c r="BL71" s="66"/>
      <c r="BM71" s="85"/>
    </row>
    <row r="72" spans="1:65" s="86" customFormat="1" hidden="1" x14ac:dyDescent="0.3">
      <c r="A72" s="65"/>
      <c r="B72" s="66"/>
      <c r="C72" s="67"/>
      <c r="D72" s="68"/>
      <c r="E72" s="66"/>
      <c r="F72" s="65"/>
      <c r="G72" s="66"/>
      <c r="H72" s="91"/>
      <c r="I72" s="91"/>
      <c r="J72" s="91"/>
      <c r="K72" s="92"/>
      <c r="L72" s="92"/>
      <c r="M72" s="92"/>
      <c r="N72" s="92"/>
      <c r="O72" s="92"/>
      <c r="P72" s="92"/>
      <c r="Q72" s="94"/>
      <c r="R72" s="94"/>
      <c r="S72" s="94"/>
      <c r="T72" s="94"/>
      <c r="U72" s="94"/>
      <c r="V72" s="94"/>
      <c r="W72" s="94"/>
      <c r="X72" s="94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106"/>
      <c r="AK72" s="106"/>
      <c r="AL72" s="106"/>
      <c r="AM72" s="62" cm="1">
        <f t="array" ref="AM72">_xlfn.IFS(AND(A72="Requisition",ISBLANK(AN72)),SUM(Q72:AL72),AND(A72="PO Modification",OR(NOT(ISBLANK(AN72)),ISBLANK(AN72))),0,AND(A72="Budget Revision",OR(NOT(ISBLANK(AN72)),ISBLANK(AN72))),0,AND(A72="Requisition",NOT(ISBLANK(AN72))),0,ISBLANK(A72),0,AND(A72="Payroll/Straight Payment",ISBLANK(AN72)),0)</f>
        <v>0</v>
      </c>
      <c r="AN72" s="102"/>
      <c r="AO72" s="76">
        <f t="shared" si="3"/>
        <v>0</v>
      </c>
      <c r="AP72" s="99"/>
      <c r="AQ72" s="78"/>
      <c r="AR72" s="79"/>
      <c r="AS72" s="99"/>
      <c r="AT72" s="78"/>
      <c r="AU72" s="79"/>
      <c r="AV72" s="99"/>
      <c r="AW72" s="78"/>
      <c r="AX72" s="79"/>
      <c r="AY72" s="99"/>
      <c r="AZ72" s="78"/>
      <c r="BA72" s="79"/>
      <c r="BB72" s="99"/>
      <c r="BC72" s="78"/>
      <c r="BD72" s="79"/>
      <c r="BE72" s="99"/>
      <c r="BF72" s="78"/>
      <c r="BG72" s="79"/>
      <c r="BH72" s="80">
        <f t="shared" si="2"/>
        <v>0</v>
      </c>
      <c r="BI72" s="81">
        <f t="shared" si="5"/>
        <v>0</v>
      </c>
      <c r="BJ72" s="82">
        <v>0</v>
      </c>
      <c r="BK72" s="83" cm="1">
        <f t="array" ref="BK72">_xlfn.IFS(A72="Payroll/Straight Payment",0,AND(NOT(ISBLANK(BI72)),NOT(A72="Payroll/Straight Payment")),AO72-BI72-BJ72)</f>
        <v>0</v>
      </c>
      <c r="BL72" s="66"/>
      <c r="BM72" s="85"/>
    </row>
    <row r="73" spans="1:65" s="86" customFormat="1" hidden="1" x14ac:dyDescent="0.3">
      <c r="A73" s="65"/>
      <c r="B73" s="66"/>
      <c r="C73" s="67"/>
      <c r="D73" s="68"/>
      <c r="E73" s="66"/>
      <c r="F73" s="65"/>
      <c r="G73" s="84"/>
      <c r="H73" s="91"/>
      <c r="I73" s="91"/>
      <c r="J73" s="91"/>
      <c r="K73" s="92"/>
      <c r="L73" s="92"/>
      <c r="M73" s="92"/>
      <c r="N73" s="92"/>
      <c r="O73" s="92"/>
      <c r="P73" s="92"/>
      <c r="Q73" s="94"/>
      <c r="R73" s="94"/>
      <c r="S73" s="94"/>
      <c r="T73" s="94"/>
      <c r="U73" s="94"/>
      <c r="V73" s="94"/>
      <c r="W73" s="94"/>
      <c r="X73" s="94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106"/>
      <c r="AK73" s="106"/>
      <c r="AL73" s="106"/>
      <c r="AM73" s="62" cm="1">
        <f t="array" ref="AM73">_xlfn.IFS(AND(A73="Requisition",ISBLANK(AN73)),SUM(Q73:AL73),AND(A73="PO Modification",OR(NOT(ISBLANK(AN73)),ISBLANK(AN73))),0,AND(A73="Budget Revision",OR(NOT(ISBLANK(AN73)),ISBLANK(AN73))),0,AND(A73="Requisition",NOT(ISBLANK(AN73))),0,ISBLANK(A73),0,AND(A73="Payroll/Straight Payment",ISBLANK(AN73)),0)</f>
        <v>0</v>
      </c>
      <c r="AN73" s="102"/>
      <c r="AO73" s="76">
        <f t="shared" si="3"/>
        <v>0</v>
      </c>
      <c r="AP73" s="99"/>
      <c r="AQ73" s="78"/>
      <c r="AR73" s="79"/>
      <c r="AS73" s="99"/>
      <c r="AT73" s="78"/>
      <c r="AU73" s="79"/>
      <c r="AV73" s="99"/>
      <c r="AW73" s="78"/>
      <c r="AX73" s="79"/>
      <c r="AY73" s="99"/>
      <c r="AZ73" s="78"/>
      <c r="BA73" s="79"/>
      <c r="BB73" s="99"/>
      <c r="BC73" s="78"/>
      <c r="BD73" s="79"/>
      <c r="BE73" s="99"/>
      <c r="BF73" s="78"/>
      <c r="BG73" s="79"/>
      <c r="BH73" s="80">
        <f t="shared" si="2"/>
        <v>0</v>
      </c>
      <c r="BI73" s="81">
        <f t="shared" si="5"/>
        <v>0</v>
      </c>
      <c r="BJ73" s="82">
        <v>0</v>
      </c>
      <c r="BK73" s="83" cm="1">
        <f t="array" ref="BK73">_xlfn.IFS(A73="Payroll/Straight Payment",0,AND(NOT(ISBLANK(BI73)),NOT(A73="Payroll/Straight Payment")),AO73-BI73-BJ73)</f>
        <v>0</v>
      </c>
      <c r="BL73" s="66"/>
      <c r="BM73" s="85"/>
    </row>
    <row r="74" spans="1:65" s="86" customFormat="1" hidden="1" x14ac:dyDescent="0.3">
      <c r="A74" s="65"/>
      <c r="B74" s="66"/>
      <c r="C74" s="67"/>
      <c r="D74" s="68"/>
      <c r="E74" s="66"/>
      <c r="F74" s="65"/>
      <c r="G74" s="84"/>
      <c r="H74" s="91"/>
      <c r="I74" s="91"/>
      <c r="J74" s="91"/>
      <c r="K74" s="92"/>
      <c r="L74" s="92"/>
      <c r="M74" s="92"/>
      <c r="N74" s="92"/>
      <c r="O74" s="92"/>
      <c r="P74" s="92"/>
      <c r="Q74" s="94"/>
      <c r="R74" s="94"/>
      <c r="S74" s="94"/>
      <c r="T74" s="94"/>
      <c r="U74" s="94"/>
      <c r="V74" s="94"/>
      <c r="W74" s="94"/>
      <c r="X74" s="94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106"/>
      <c r="AK74" s="106"/>
      <c r="AL74" s="106"/>
      <c r="AM74" s="62" cm="1">
        <f t="array" ref="AM74">_xlfn.IFS(AND(A74="Requisition",ISBLANK(AN74)),SUM(Q74:AL74),AND(A74="PO Modification",OR(NOT(ISBLANK(AN74)),ISBLANK(AN74))),0,AND(A74="Budget Revision",OR(NOT(ISBLANK(AN74)),ISBLANK(AN74))),0,AND(A74="Requisition",NOT(ISBLANK(AN74))),0,ISBLANK(A74),0,AND(A74="Payroll/Straight Payment",ISBLANK(AN74)),0)</f>
        <v>0</v>
      </c>
      <c r="AN74" s="102"/>
      <c r="AO74" s="76">
        <f t="shared" si="3"/>
        <v>0</v>
      </c>
      <c r="AP74" s="99"/>
      <c r="AQ74" s="78"/>
      <c r="AR74" s="79"/>
      <c r="AS74" s="99"/>
      <c r="AT74" s="78"/>
      <c r="AU74" s="79"/>
      <c r="AV74" s="99"/>
      <c r="AW74" s="78"/>
      <c r="AX74" s="79"/>
      <c r="AY74" s="99"/>
      <c r="AZ74" s="78"/>
      <c r="BA74" s="79"/>
      <c r="BB74" s="99"/>
      <c r="BC74" s="78"/>
      <c r="BD74" s="79"/>
      <c r="BE74" s="99"/>
      <c r="BF74" s="78"/>
      <c r="BG74" s="79"/>
      <c r="BH74" s="80">
        <f t="shared" si="2"/>
        <v>0</v>
      </c>
      <c r="BI74" s="81">
        <f t="shared" si="5"/>
        <v>0</v>
      </c>
      <c r="BJ74" s="82">
        <v>0</v>
      </c>
      <c r="BK74" s="83" cm="1">
        <f t="array" ref="BK74">_xlfn.IFS(A74="Payroll/Straight Payment",0,AND(NOT(ISBLANK(BI74)),NOT(A74="Payroll/Straight Payment")),AO74-BI74-BJ74)</f>
        <v>0</v>
      </c>
      <c r="BL74" s="66"/>
      <c r="BM74" s="85"/>
    </row>
    <row r="75" spans="1:65" s="86" customFormat="1" hidden="1" x14ac:dyDescent="0.3">
      <c r="A75" s="65"/>
      <c r="B75" s="66"/>
      <c r="C75" s="67"/>
      <c r="D75" s="68"/>
      <c r="E75" s="66"/>
      <c r="F75" s="65"/>
      <c r="G75" s="84"/>
      <c r="H75" s="91"/>
      <c r="I75" s="91"/>
      <c r="J75" s="91"/>
      <c r="K75" s="92"/>
      <c r="L75" s="92"/>
      <c r="M75" s="92"/>
      <c r="N75" s="92"/>
      <c r="O75" s="92"/>
      <c r="P75" s="92"/>
      <c r="Q75" s="94"/>
      <c r="R75" s="94"/>
      <c r="S75" s="94"/>
      <c r="T75" s="94"/>
      <c r="U75" s="94"/>
      <c r="V75" s="94"/>
      <c r="W75" s="94"/>
      <c r="X75" s="94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106"/>
      <c r="AK75" s="106"/>
      <c r="AL75" s="106"/>
      <c r="AM75" s="62" cm="1">
        <f t="array" ref="AM75">_xlfn.IFS(AND(A75="Requisition",ISBLANK(AN75)),SUM(Q75:AL75),AND(A75="PO Modification",OR(NOT(ISBLANK(AN75)),ISBLANK(AN75))),0,AND(A75="Budget Revision",OR(NOT(ISBLANK(AN75)),ISBLANK(AN75))),0,AND(A75="Requisition",NOT(ISBLANK(AN75))),0,ISBLANK(A75),0,AND(A75="Payroll/Straight Payment",ISBLANK(AN75)),0)</f>
        <v>0</v>
      </c>
      <c r="AN75" s="102"/>
      <c r="AO75" s="76">
        <f t="shared" si="3"/>
        <v>0</v>
      </c>
      <c r="AP75" s="99"/>
      <c r="AQ75" s="78"/>
      <c r="AR75" s="79"/>
      <c r="AS75" s="99"/>
      <c r="AT75" s="78"/>
      <c r="AU75" s="79"/>
      <c r="AV75" s="99"/>
      <c r="AW75" s="78"/>
      <c r="AX75" s="79"/>
      <c r="AY75" s="99"/>
      <c r="AZ75" s="78"/>
      <c r="BA75" s="79"/>
      <c r="BB75" s="99"/>
      <c r="BC75" s="78"/>
      <c r="BD75" s="79"/>
      <c r="BE75" s="99"/>
      <c r="BF75" s="78"/>
      <c r="BG75" s="79"/>
      <c r="BH75" s="80">
        <f t="shared" si="2"/>
        <v>0</v>
      </c>
      <c r="BI75" s="81">
        <f t="shared" si="5"/>
        <v>0</v>
      </c>
      <c r="BJ75" s="82">
        <v>0</v>
      </c>
      <c r="BK75" s="83" cm="1">
        <f t="array" ref="BK75">_xlfn.IFS(A75="Payroll/Straight Payment",0,AND(NOT(ISBLANK(BI75)),NOT(A75="Payroll/Straight Payment")),AO75-BI75-BJ75)</f>
        <v>0</v>
      </c>
      <c r="BL75" s="66"/>
      <c r="BM75" s="85"/>
    </row>
    <row r="76" spans="1:65" s="86" customFormat="1" hidden="1" x14ac:dyDescent="0.3">
      <c r="A76" s="65"/>
      <c r="B76" s="66"/>
      <c r="C76" s="67"/>
      <c r="D76" s="68"/>
      <c r="E76" s="66"/>
      <c r="F76" s="65"/>
      <c r="G76" s="84"/>
      <c r="H76" s="91"/>
      <c r="I76" s="91"/>
      <c r="J76" s="91"/>
      <c r="K76" s="92"/>
      <c r="L76" s="92"/>
      <c r="M76" s="92"/>
      <c r="N76" s="92"/>
      <c r="O76" s="92"/>
      <c r="P76" s="92"/>
      <c r="Q76" s="94"/>
      <c r="R76" s="94"/>
      <c r="S76" s="94"/>
      <c r="T76" s="94"/>
      <c r="U76" s="94"/>
      <c r="V76" s="94"/>
      <c r="W76" s="94"/>
      <c r="X76" s="94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106"/>
      <c r="AK76" s="106"/>
      <c r="AL76" s="106"/>
      <c r="AM76" s="62" cm="1">
        <f t="array" ref="AM76">_xlfn.IFS(AND(A76="Requisition",ISBLANK(AN76)),SUM(Q76:AL76),AND(A76="PO Modification",OR(NOT(ISBLANK(AN76)),ISBLANK(AN76))),0,AND(A76="Budget Revision",OR(NOT(ISBLANK(AN76)),ISBLANK(AN76))),0,AND(A76="Requisition",NOT(ISBLANK(AN76))),0,ISBLANK(A76),0,AND(A76="Payroll/Straight Payment",ISBLANK(AN76)),0)</f>
        <v>0</v>
      </c>
      <c r="AN76" s="102"/>
      <c r="AO76" s="76">
        <f t="shared" si="3"/>
        <v>0</v>
      </c>
      <c r="AP76" s="99"/>
      <c r="AQ76" s="78"/>
      <c r="AR76" s="79"/>
      <c r="AS76" s="99"/>
      <c r="AT76" s="78"/>
      <c r="AU76" s="79"/>
      <c r="AV76" s="99"/>
      <c r="AW76" s="78"/>
      <c r="AX76" s="79"/>
      <c r="AY76" s="99"/>
      <c r="AZ76" s="78"/>
      <c r="BA76" s="79"/>
      <c r="BB76" s="99"/>
      <c r="BC76" s="78"/>
      <c r="BD76" s="79"/>
      <c r="BE76" s="99"/>
      <c r="BF76" s="78"/>
      <c r="BG76" s="79"/>
      <c r="BH76" s="80">
        <f t="shared" si="2"/>
        <v>0</v>
      </c>
      <c r="BI76" s="81">
        <f t="shared" si="5"/>
        <v>0</v>
      </c>
      <c r="BJ76" s="82">
        <v>0</v>
      </c>
      <c r="BK76" s="83" cm="1">
        <f t="array" ref="BK76">_xlfn.IFS(A76="Payroll/Straight Payment",0,AND(NOT(ISBLANK(BI76)),NOT(A76="Payroll/Straight Payment")),AO76-BI76-BJ76)</f>
        <v>0</v>
      </c>
      <c r="BL76" s="66"/>
      <c r="BM76" s="85"/>
    </row>
    <row r="77" spans="1:65" s="86" customFormat="1" hidden="1" x14ac:dyDescent="0.3">
      <c r="A77" s="65"/>
      <c r="B77" s="66"/>
      <c r="C77" s="67"/>
      <c r="D77" s="68"/>
      <c r="E77" s="66"/>
      <c r="F77" s="65"/>
      <c r="G77" s="84"/>
      <c r="H77" s="91"/>
      <c r="I77" s="91"/>
      <c r="J77" s="91"/>
      <c r="K77" s="92"/>
      <c r="L77" s="92"/>
      <c r="M77" s="92"/>
      <c r="N77" s="92"/>
      <c r="O77" s="92"/>
      <c r="P77" s="92"/>
      <c r="Q77" s="94"/>
      <c r="R77" s="94"/>
      <c r="S77" s="94"/>
      <c r="T77" s="94"/>
      <c r="U77" s="94"/>
      <c r="V77" s="94"/>
      <c r="W77" s="94"/>
      <c r="X77" s="94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106"/>
      <c r="AK77" s="106"/>
      <c r="AL77" s="106"/>
      <c r="AM77" s="62" cm="1">
        <f t="array" ref="AM77">_xlfn.IFS(AND(A77="Requisition",ISBLANK(AN77)),SUM(Q77:AL77),AND(A77="PO Modification",OR(NOT(ISBLANK(AN77)),ISBLANK(AN77))),0,AND(A77="Budget Revision",OR(NOT(ISBLANK(AN77)),ISBLANK(AN77))),0,AND(A77="Requisition",NOT(ISBLANK(AN77))),0,ISBLANK(A77),0,AND(A77="Payroll/Straight Payment",ISBLANK(AN77)),0)</f>
        <v>0</v>
      </c>
      <c r="AN77" s="102"/>
      <c r="AO77" s="76">
        <f t="shared" si="3"/>
        <v>0</v>
      </c>
      <c r="AP77" s="99"/>
      <c r="AQ77" s="78"/>
      <c r="AR77" s="79"/>
      <c r="AS77" s="99"/>
      <c r="AT77" s="78"/>
      <c r="AU77" s="79"/>
      <c r="AV77" s="99"/>
      <c r="AW77" s="78"/>
      <c r="AX77" s="79"/>
      <c r="AY77" s="99"/>
      <c r="AZ77" s="78"/>
      <c r="BA77" s="79"/>
      <c r="BB77" s="99"/>
      <c r="BC77" s="78"/>
      <c r="BD77" s="79"/>
      <c r="BE77" s="99"/>
      <c r="BF77" s="78"/>
      <c r="BG77" s="79"/>
      <c r="BH77" s="80">
        <f t="shared" si="2"/>
        <v>0</v>
      </c>
      <c r="BI77" s="81">
        <f t="shared" si="5"/>
        <v>0</v>
      </c>
      <c r="BJ77" s="82">
        <v>0</v>
      </c>
      <c r="BK77" s="83" cm="1">
        <f t="array" ref="BK77">_xlfn.IFS(A77="Payroll/Straight Payment",0,AND(NOT(ISBLANK(BI77)),NOT(A77="Payroll/Straight Payment")),AO77-BI77-BJ77)</f>
        <v>0</v>
      </c>
      <c r="BL77" s="66"/>
      <c r="BM77" s="85"/>
    </row>
    <row r="78" spans="1:65" s="86" customFormat="1" hidden="1" x14ac:dyDescent="0.3">
      <c r="A78" s="65"/>
      <c r="B78" s="66"/>
      <c r="C78" s="67"/>
      <c r="D78" s="68"/>
      <c r="E78" s="66"/>
      <c r="F78" s="65"/>
      <c r="G78" s="84"/>
      <c r="H78" s="91"/>
      <c r="I78" s="91"/>
      <c r="J78" s="91"/>
      <c r="K78" s="92"/>
      <c r="L78" s="92"/>
      <c r="M78" s="92"/>
      <c r="N78" s="92"/>
      <c r="O78" s="92"/>
      <c r="P78" s="92"/>
      <c r="Q78" s="94"/>
      <c r="R78" s="94"/>
      <c r="S78" s="94"/>
      <c r="T78" s="94"/>
      <c r="U78" s="94"/>
      <c r="V78" s="94"/>
      <c r="W78" s="94"/>
      <c r="X78" s="94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106"/>
      <c r="AK78" s="106"/>
      <c r="AL78" s="106"/>
      <c r="AM78" s="62" cm="1">
        <f t="array" ref="AM78">_xlfn.IFS(AND(A78="Requisition",ISBLANK(AN78)),SUM(Q78:AL78),AND(A78="PO Modification",OR(NOT(ISBLANK(AN78)),ISBLANK(AN78))),0,AND(A78="Budget Revision",OR(NOT(ISBLANK(AN78)),ISBLANK(AN78))),0,AND(A78="Requisition",NOT(ISBLANK(AN78))),0,ISBLANK(A78),0,AND(A78="Payroll/Straight Payment",ISBLANK(AN78)),0)</f>
        <v>0</v>
      </c>
      <c r="AN78" s="102"/>
      <c r="AO78" s="76">
        <f t="shared" si="3"/>
        <v>0</v>
      </c>
      <c r="AP78" s="99"/>
      <c r="AQ78" s="78"/>
      <c r="AR78" s="79"/>
      <c r="AS78" s="99"/>
      <c r="AT78" s="78"/>
      <c r="AU78" s="79"/>
      <c r="AV78" s="99"/>
      <c r="AW78" s="78"/>
      <c r="AX78" s="79"/>
      <c r="AY78" s="99"/>
      <c r="AZ78" s="78"/>
      <c r="BA78" s="79"/>
      <c r="BB78" s="99"/>
      <c r="BC78" s="78"/>
      <c r="BD78" s="79"/>
      <c r="BE78" s="99"/>
      <c r="BF78" s="78"/>
      <c r="BG78" s="79"/>
      <c r="BH78" s="80">
        <f t="shared" si="2"/>
        <v>0</v>
      </c>
      <c r="BI78" s="81">
        <f t="shared" si="5"/>
        <v>0</v>
      </c>
      <c r="BJ78" s="82">
        <v>0</v>
      </c>
      <c r="BK78" s="83" cm="1">
        <f t="array" ref="BK78">_xlfn.IFS(A78="Payroll/Straight Payment",0,AND(NOT(ISBLANK(BI78)),NOT(A78="Payroll/Straight Payment")),AO78-BI78-BJ78)</f>
        <v>0</v>
      </c>
      <c r="BL78" s="66"/>
      <c r="BM78" s="85"/>
    </row>
    <row r="79" spans="1:65" s="86" customFormat="1" hidden="1" x14ac:dyDescent="0.3">
      <c r="A79" s="65"/>
      <c r="B79" s="66"/>
      <c r="C79" s="67"/>
      <c r="D79" s="68"/>
      <c r="E79" s="66"/>
      <c r="F79" s="65"/>
      <c r="G79" s="84"/>
      <c r="H79" s="91"/>
      <c r="I79" s="91"/>
      <c r="J79" s="91"/>
      <c r="K79" s="92"/>
      <c r="L79" s="92"/>
      <c r="M79" s="92"/>
      <c r="N79" s="92"/>
      <c r="O79" s="92"/>
      <c r="P79" s="92"/>
      <c r="Q79" s="94"/>
      <c r="R79" s="94"/>
      <c r="S79" s="94"/>
      <c r="T79" s="94"/>
      <c r="U79" s="94"/>
      <c r="V79" s="94"/>
      <c r="W79" s="94"/>
      <c r="X79" s="94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106"/>
      <c r="AK79" s="106"/>
      <c r="AL79" s="106"/>
      <c r="AM79" s="62" cm="1">
        <f t="array" ref="AM79">_xlfn.IFS(AND(A79="Requisition",ISBLANK(AN79)),SUM(Q79:AL79),AND(A79="PO Modification",OR(NOT(ISBLANK(AN79)),ISBLANK(AN79))),0,AND(A79="Budget Revision",OR(NOT(ISBLANK(AN79)),ISBLANK(AN79))),0,AND(A79="Requisition",NOT(ISBLANK(AN79))),0,ISBLANK(A79),0,AND(A79="Payroll/Straight Payment",ISBLANK(AN79)),0)</f>
        <v>0</v>
      </c>
      <c r="AN79" s="102"/>
      <c r="AO79" s="76">
        <f t="shared" si="3"/>
        <v>0</v>
      </c>
      <c r="AP79" s="99"/>
      <c r="AQ79" s="78"/>
      <c r="AR79" s="79"/>
      <c r="AS79" s="99"/>
      <c r="AT79" s="78"/>
      <c r="AU79" s="79"/>
      <c r="AV79" s="99"/>
      <c r="AW79" s="78"/>
      <c r="AX79" s="79"/>
      <c r="AY79" s="99"/>
      <c r="AZ79" s="78"/>
      <c r="BA79" s="79"/>
      <c r="BB79" s="99"/>
      <c r="BC79" s="78"/>
      <c r="BD79" s="79"/>
      <c r="BE79" s="99"/>
      <c r="BF79" s="78"/>
      <c r="BG79" s="79"/>
      <c r="BH79" s="80">
        <f t="shared" si="2"/>
        <v>0</v>
      </c>
      <c r="BI79" s="81">
        <f t="shared" si="5"/>
        <v>0</v>
      </c>
      <c r="BJ79" s="82">
        <v>0</v>
      </c>
      <c r="BK79" s="83" cm="1">
        <f t="array" ref="BK79">_xlfn.IFS(A79="Payroll/Straight Payment",0,AND(NOT(ISBLANK(BI79)),NOT(A79="Payroll/Straight Payment")),AO79-BI79-BJ79)</f>
        <v>0</v>
      </c>
      <c r="BL79" s="66"/>
      <c r="BM79" s="85"/>
    </row>
    <row r="80" spans="1:65" s="86" customFormat="1" hidden="1" x14ac:dyDescent="0.3">
      <c r="A80" s="65"/>
      <c r="B80" s="66"/>
      <c r="C80" s="67"/>
      <c r="D80" s="68"/>
      <c r="E80" s="66"/>
      <c r="F80" s="65"/>
      <c r="G80" s="84"/>
      <c r="H80" s="91"/>
      <c r="I80" s="91"/>
      <c r="J80" s="91"/>
      <c r="K80" s="92"/>
      <c r="L80" s="92"/>
      <c r="M80" s="92"/>
      <c r="N80" s="92"/>
      <c r="O80" s="92"/>
      <c r="P80" s="92"/>
      <c r="Q80" s="94"/>
      <c r="R80" s="94"/>
      <c r="S80" s="94"/>
      <c r="T80" s="94"/>
      <c r="U80" s="94"/>
      <c r="V80" s="94"/>
      <c r="W80" s="94"/>
      <c r="X80" s="94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108"/>
      <c r="AK80" s="106"/>
      <c r="AL80" s="106"/>
      <c r="AM80" s="62" cm="1">
        <f t="array" ref="AM80">_xlfn.IFS(AND(A80="Requisition",ISBLANK(AN80)),SUM(Q80:AL80),AND(A80="PO Modification",OR(NOT(ISBLANK(AN80)),ISBLANK(AN80))),0,AND(A80="Budget Revision",OR(NOT(ISBLANK(AN80)),ISBLANK(AN80))),0,AND(A80="Requisition",NOT(ISBLANK(AN80))),0,ISBLANK(A80),0,AND(A80="Payroll/Straight Payment",ISBLANK(AN80)),0)</f>
        <v>0</v>
      </c>
      <c r="AN80" s="102"/>
      <c r="AO80" s="76">
        <f t="shared" si="3"/>
        <v>0</v>
      </c>
      <c r="AP80" s="99"/>
      <c r="AQ80" s="78"/>
      <c r="AR80" s="79"/>
      <c r="AS80" s="99"/>
      <c r="AT80" s="78"/>
      <c r="AU80" s="79"/>
      <c r="AV80" s="99"/>
      <c r="AW80" s="78"/>
      <c r="AX80" s="79"/>
      <c r="AY80" s="99"/>
      <c r="AZ80" s="78"/>
      <c r="BA80" s="79"/>
      <c r="BB80" s="99"/>
      <c r="BC80" s="78"/>
      <c r="BD80" s="79"/>
      <c r="BE80" s="99"/>
      <c r="BF80" s="78"/>
      <c r="BG80" s="79"/>
      <c r="BH80" s="80">
        <f t="shared" si="2"/>
        <v>0</v>
      </c>
      <c r="BI80" s="81">
        <f t="shared" si="5"/>
        <v>0</v>
      </c>
      <c r="BJ80" s="82">
        <v>0</v>
      </c>
      <c r="BK80" s="83" cm="1">
        <f t="array" ref="BK80">_xlfn.IFS(A80="Payroll/Straight Payment",0,AND(NOT(ISBLANK(BI80)),NOT(A80="Payroll/Straight Payment")),AO80-BI80-BJ80)</f>
        <v>0</v>
      </c>
      <c r="BL80" s="66"/>
      <c r="BM80" s="85"/>
    </row>
    <row r="81" spans="1:65" s="86" customFormat="1" hidden="1" x14ac:dyDescent="0.3">
      <c r="A81" s="65"/>
      <c r="B81" s="66"/>
      <c r="C81" s="67"/>
      <c r="D81" s="68"/>
      <c r="E81" s="66"/>
      <c r="F81" s="65"/>
      <c r="G81" s="84"/>
      <c r="H81" s="91"/>
      <c r="I81" s="91"/>
      <c r="J81" s="91"/>
      <c r="K81" s="92"/>
      <c r="L81" s="92"/>
      <c r="M81" s="92"/>
      <c r="N81" s="92"/>
      <c r="O81" s="92"/>
      <c r="P81" s="92"/>
      <c r="Q81" s="94"/>
      <c r="R81" s="94"/>
      <c r="S81" s="94"/>
      <c r="T81" s="94"/>
      <c r="U81" s="94"/>
      <c r="V81" s="94"/>
      <c r="W81" s="94"/>
      <c r="X81" s="94"/>
      <c r="Y81" s="95"/>
      <c r="Z81" s="109"/>
      <c r="AA81" s="95"/>
      <c r="AB81" s="95"/>
      <c r="AC81" s="95"/>
      <c r="AD81" s="95"/>
      <c r="AE81" s="95"/>
      <c r="AF81" s="95"/>
      <c r="AG81" s="95"/>
      <c r="AH81" s="95"/>
      <c r="AI81" s="95"/>
      <c r="AJ81" s="106"/>
      <c r="AK81" s="106"/>
      <c r="AL81" s="106"/>
      <c r="AM81" s="62" cm="1">
        <f t="array" ref="AM81">_xlfn.IFS(AND(A81="Requisition",ISBLANK(AN81)),SUM(Q81:AL81),AND(A81="PO Modification",OR(NOT(ISBLANK(AN81)),ISBLANK(AN81))),0,AND(A81="Budget Revision",OR(NOT(ISBLANK(AN81)),ISBLANK(AN81))),0,AND(A81="Requisition",NOT(ISBLANK(AN81))),0,ISBLANK(A81),0,AND(A81="Payroll/Straight Payment",ISBLANK(AN81)),0)</f>
        <v>0</v>
      </c>
      <c r="AN81" s="102"/>
      <c r="AO81" s="76">
        <f t="shared" si="3"/>
        <v>0</v>
      </c>
      <c r="AP81" s="99"/>
      <c r="AQ81" s="78"/>
      <c r="AR81" s="79"/>
      <c r="AS81" s="99"/>
      <c r="AT81" s="78"/>
      <c r="AU81" s="79"/>
      <c r="AV81" s="99"/>
      <c r="AW81" s="78"/>
      <c r="AX81" s="79"/>
      <c r="AY81" s="99"/>
      <c r="AZ81" s="78"/>
      <c r="BA81" s="79"/>
      <c r="BB81" s="99"/>
      <c r="BC81" s="78"/>
      <c r="BD81" s="79"/>
      <c r="BE81" s="99"/>
      <c r="BF81" s="78"/>
      <c r="BG81" s="79"/>
      <c r="BH81" s="80">
        <f t="shared" si="2"/>
        <v>0</v>
      </c>
      <c r="BI81" s="81">
        <f t="shared" si="5"/>
        <v>0</v>
      </c>
      <c r="BJ81" s="82">
        <v>0</v>
      </c>
      <c r="BK81" s="83" cm="1">
        <f t="array" ref="BK81">_xlfn.IFS(A81="Payroll/Straight Payment",0,AND(NOT(ISBLANK(BI81)),NOT(A81="Payroll/Straight Payment")),AO81-BI81-BJ81)</f>
        <v>0</v>
      </c>
      <c r="BL81" s="66"/>
      <c r="BM81" s="85"/>
    </row>
    <row r="82" spans="1:65" s="86" customFormat="1" hidden="1" x14ac:dyDescent="0.3">
      <c r="A82" s="65"/>
      <c r="B82" s="66"/>
      <c r="C82" s="67"/>
      <c r="D82" s="68"/>
      <c r="E82" s="66"/>
      <c r="F82" s="65"/>
      <c r="G82" s="84"/>
      <c r="H82" s="91"/>
      <c r="I82" s="91"/>
      <c r="J82" s="91"/>
      <c r="K82" s="92"/>
      <c r="L82" s="92"/>
      <c r="M82" s="92"/>
      <c r="N82" s="92"/>
      <c r="O82" s="92"/>
      <c r="P82" s="92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106"/>
      <c r="AK82" s="106"/>
      <c r="AL82" s="106"/>
      <c r="AM82" s="62" cm="1">
        <f t="array" ref="AM82">_xlfn.IFS(AND(A82="Requisition",ISBLANK(AN82)),SUM(Q82:AL82),AND(A82="PO Modification",OR(NOT(ISBLANK(AN82)),ISBLANK(AN82))),0,AND(A82="Budget Revision",OR(NOT(ISBLANK(AN82)),ISBLANK(AN82))),0,AND(A82="Requisition",NOT(ISBLANK(AN82))),0,ISBLANK(A82),0,AND(A82="Payroll/Straight Payment",ISBLANK(AN82)),0)</f>
        <v>0</v>
      </c>
      <c r="AN82" s="102"/>
      <c r="AO82" s="76">
        <f t="shared" si="3"/>
        <v>0</v>
      </c>
      <c r="AP82" s="99"/>
      <c r="AQ82" s="78"/>
      <c r="AR82" s="79"/>
      <c r="AS82" s="99"/>
      <c r="AT82" s="78"/>
      <c r="AU82" s="79"/>
      <c r="AV82" s="99"/>
      <c r="AW82" s="78"/>
      <c r="AX82" s="79"/>
      <c r="AY82" s="99"/>
      <c r="AZ82" s="78"/>
      <c r="BA82" s="79"/>
      <c r="BB82" s="99"/>
      <c r="BC82" s="78"/>
      <c r="BD82" s="79"/>
      <c r="BE82" s="99"/>
      <c r="BF82" s="78"/>
      <c r="BG82" s="79"/>
      <c r="BH82" s="80">
        <f t="shared" si="2"/>
        <v>0</v>
      </c>
      <c r="BI82" s="81">
        <f t="shared" si="5"/>
        <v>0</v>
      </c>
      <c r="BJ82" s="82">
        <v>0</v>
      </c>
      <c r="BK82" s="83" cm="1">
        <f t="array" ref="BK82">_xlfn.IFS(A82="Payroll/Straight Payment",0,AND(NOT(ISBLANK(BI82)),NOT(A82="Payroll/Straight Payment")),AO82-BI82-BJ82)</f>
        <v>0</v>
      </c>
      <c r="BL82" s="66"/>
      <c r="BM82" s="85"/>
    </row>
    <row r="83" spans="1:65" s="86" customFormat="1" hidden="1" x14ac:dyDescent="0.3">
      <c r="A83" s="65"/>
      <c r="B83" s="66"/>
      <c r="C83" s="67"/>
      <c r="D83" s="68"/>
      <c r="E83" s="66"/>
      <c r="F83" s="65"/>
      <c r="G83" s="84"/>
      <c r="H83" s="110"/>
      <c r="I83" s="91"/>
      <c r="J83" s="91"/>
      <c r="K83" s="92"/>
      <c r="L83" s="92"/>
      <c r="M83" s="92"/>
      <c r="N83" s="92"/>
      <c r="O83" s="92"/>
      <c r="P83" s="92"/>
      <c r="Q83" s="94"/>
      <c r="R83" s="94"/>
      <c r="S83" s="94"/>
      <c r="T83" s="94"/>
      <c r="U83" s="94"/>
      <c r="V83" s="94"/>
      <c r="W83" s="94"/>
      <c r="X83" s="94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106"/>
      <c r="AK83" s="106"/>
      <c r="AL83" s="106"/>
      <c r="AM83" s="62" cm="1">
        <f t="array" ref="AM83">_xlfn.IFS(AND(A83="Requisition",ISBLANK(AN83)),SUM(Q83:AL83),AND(A83="PO Modification",OR(NOT(ISBLANK(AN83)),ISBLANK(AN83))),0,AND(A83="Budget Revision",OR(NOT(ISBLANK(AN83)),ISBLANK(AN83))),0,AND(A83="Requisition",NOT(ISBLANK(AN83))),0,ISBLANK(A83),0,AND(A83="Payroll/Straight Payment",ISBLANK(AN83)),0)</f>
        <v>0</v>
      </c>
      <c r="AN83" s="102"/>
      <c r="AO83" s="76">
        <f t="shared" si="3"/>
        <v>0</v>
      </c>
      <c r="AP83" s="99"/>
      <c r="AQ83" s="78"/>
      <c r="AR83" s="79"/>
      <c r="AS83" s="99"/>
      <c r="AT83" s="78"/>
      <c r="AU83" s="79"/>
      <c r="AV83" s="99"/>
      <c r="AW83" s="78"/>
      <c r="AX83" s="79"/>
      <c r="AY83" s="99"/>
      <c r="AZ83" s="78"/>
      <c r="BA83" s="79"/>
      <c r="BB83" s="99"/>
      <c r="BC83" s="78"/>
      <c r="BD83" s="79"/>
      <c r="BE83" s="99"/>
      <c r="BF83" s="78"/>
      <c r="BG83" s="79"/>
      <c r="BH83" s="80">
        <f t="shared" si="2"/>
        <v>0</v>
      </c>
      <c r="BI83" s="81">
        <f t="shared" si="5"/>
        <v>0</v>
      </c>
      <c r="BJ83" s="82">
        <v>0</v>
      </c>
      <c r="BK83" s="83" cm="1">
        <f t="array" ref="BK83">_xlfn.IFS(A83="Payroll/Straight Payment",0,AND(NOT(ISBLANK(BI83)),NOT(A83="Payroll/Straight Payment")),AO83-BI83-BJ83)</f>
        <v>0</v>
      </c>
      <c r="BL83" s="66"/>
      <c r="BM83" s="85"/>
    </row>
    <row r="84" spans="1:65" s="86" customFormat="1" hidden="1" x14ac:dyDescent="0.3">
      <c r="A84" s="65"/>
      <c r="B84" s="66"/>
      <c r="C84" s="67"/>
      <c r="D84" s="68"/>
      <c r="E84" s="66"/>
      <c r="F84" s="65"/>
      <c r="G84" s="84"/>
      <c r="H84" s="91"/>
      <c r="I84" s="91"/>
      <c r="J84" s="91"/>
      <c r="K84" s="92"/>
      <c r="L84" s="92"/>
      <c r="M84" s="92"/>
      <c r="N84" s="92"/>
      <c r="O84" s="92"/>
      <c r="P84" s="92"/>
      <c r="Q84" s="94"/>
      <c r="R84" s="94"/>
      <c r="S84" s="94"/>
      <c r="T84" s="94"/>
      <c r="U84" s="94"/>
      <c r="V84" s="94"/>
      <c r="W84" s="94"/>
      <c r="X84" s="94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106"/>
      <c r="AK84" s="106"/>
      <c r="AL84" s="106"/>
      <c r="AM84" s="62" cm="1">
        <f t="array" ref="AM84">_xlfn.IFS(AND(A84="Requisition",ISBLANK(AN84)),SUM(Q84:AL84),AND(A84="PO Modification",OR(NOT(ISBLANK(AN84)),ISBLANK(AN84))),0,AND(A84="Budget Revision",OR(NOT(ISBLANK(AN84)),ISBLANK(AN84))),0,AND(A84="Requisition",NOT(ISBLANK(AN84))),0,ISBLANK(A84),0,AND(A84="Payroll/Straight Payment",ISBLANK(AN84)),0)</f>
        <v>0</v>
      </c>
      <c r="AN84" s="102"/>
      <c r="AO84" s="76">
        <f t="shared" si="3"/>
        <v>0</v>
      </c>
      <c r="AP84" s="99"/>
      <c r="AQ84" s="78"/>
      <c r="AR84" s="79"/>
      <c r="AS84" s="99"/>
      <c r="AT84" s="78"/>
      <c r="AU84" s="79"/>
      <c r="AV84" s="99"/>
      <c r="AW84" s="78"/>
      <c r="AX84" s="79"/>
      <c r="AY84" s="99"/>
      <c r="AZ84" s="78"/>
      <c r="BA84" s="79"/>
      <c r="BB84" s="99"/>
      <c r="BC84" s="78"/>
      <c r="BD84" s="79"/>
      <c r="BE84" s="99"/>
      <c r="BF84" s="78"/>
      <c r="BG84" s="79"/>
      <c r="BH84" s="80">
        <f t="shared" si="2"/>
        <v>0</v>
      </c>
      <c r="BI84" s="81">
        <f t="shared" si="5"/>
        <v>0</v>
      </c>
      <c r="BJ84" s="82">
        <v>0</v>
      </c>
      <c r="BK84" s="83" cm="1">
        <f t="array" ref="BK84">_xlfn.IFS(A84="Payroll/Straight Payment",0,AND(NOT(ISBLANK(BI84)),NOT(A84="Payroll/Straight Payment")),AO84-BI84-BJ84)</f>
        <v>0</v>
      </c>
      <c r="BL84" s="66"/>
      <c r="BM84" s="85"/>
    </row>
    <row r="85" spans="1:65" s="86" customFormat="1" hidden="1" x14ac:dyDescent="0.3">
      <c r="A85" s="65"/>
      <c r="B85" s="66"/>
      <c r="C85" s="67"/>
      <c r="D85" s="68"/>
      <c r="E85" s="66"/>
      <c r="F85" s="66"/>
      <c r="G85" s="66"/>
      <c r="H85" s="69"/>
      <c r="I85" s="69"/>
      <c r="J85" s="69"/>
      <c r="K85" s="70"/>
      <c r="L85" s="70"/>
      <c r="M85" s="70"/>
      <c r="N85" s="70"/>
      <c r="O85" s="70"/>
      <c r="P85" s="70"/>
      <c r="Q85" s="71"/>
      <c r="R85" s="71"/>
      <c r="S85" s="71"/>
      <c r="T85" s="71"/>
      <c r="U85" s="71"/>
      <c r="V85" s="71"/>
      <c r="W85" s="71"/>
      <c r="X85" s="71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3"/>
      <c r="AJ85" s="74"/>
      <c r="AK85" s="74"/>
      <c r="AL85" s="74"/>
      <c r="AM85" s="62" cm="1">
        <f t="array" ref="AM85">_xlfn.IFS(AND(A85="Requisition",ISBLANK(AN85)),SUM(Q85:AL85),AND(A85="PO Modification",OR(NOT(ISBLANK(AN85)),ISBLANK(AN85))),0,AND(A85="Budget Revision",OR(NOT(ISBLANK(AN85)),ISBLANK(AN85))),0,AND(A85="Requisition",NOT(ISBLANK(AN85))),0,ISBLANK(A85),0,AND(A85="Payroll/Straight Payment",ISBLANK(AN85)),0)</f>
        <v>0</v>
      </c>
      <c r="AN85" s="75"/>
      <c r="AO85" s="76">
        <f t="shared" si="3"/>
        <v>0</v>
      </c>
      <c r="AP85" s="77"/>
      <c r="AQ85" s="78"/>
      <c r="AR85" s="79"/>
      <c r="AS85" s="77"/>
      <c r="AT85" s="78"/>
      <c r="AU85" s="79"/>
      <c r="AV85" s="77"/>
      <c r="AW85" s="78"/>
      <c r="AX85" s="79"/>
      <c r="AY85" s="77"/>
      <c r="AZ85" s="78"/>
      <c r="BA85" s="79"/>
      <c r="BB85" s="77"/>
      <c r="BC85" s="78"/>
      <c r="BD85" s="79"/>
      <c r="BE85" s="77"/>
      <c r="BF85" s="78"/>
      <c r="BG85" s="79"/>
      <c r="BH85" s="80">
        <f t="shared" si="2"/>
        <v>0</v>
      </c>
      <c r="BI85" s="81">
        <f t="shared" si="5"/>
        <v>0</v>
      </c>
      <c r="BJ85" s="82">
        <v>0</v>
      </c>
      <c r="BK85" s="83" cm="1">
        <f t="array" ref="BK85">_xlfn.IFS(A85="Payroll/Straight Payment",0,AND(NOT(ISBLANK(BI85)),NOT(A85="Payroll/Straight Payment")),AO85-BI85-BJ85)</f>
        <v>0</v>
      </c>
      <c r="BL85" s="84"/>
      <c r="BM85" s="85"/>
    </row>
    <row r="86" spans="1:65" s="86" customFormat="1" hidden="1" x14ac:dyDescent="0.3">
      <c r="A86" s="65"/>
      <c r="B86" s="90"/>
      <c r="C86" s="88"/>
      <c r="D86" s="89"/>
      <c r="E86" s="90"/>
      <c r="F86" s="90"/>
      <c r="G86" s="90"/>
      <c r="H86" s="91"/>
      <c r="I86" s="91"/>
      <c r="J86" s="91"/>
      <c r="K86" s="92"/>
      <c r="L86" s="92"/>
      <c r="M86" s="92"/>
      <c r="N86" s="92"/>
      <c r="O86" s="92"/>
      <c r="P86" s="92"/>
      <c r="Q86" s="93"/>
      <c r="R86" s="93"/>
      <c r="S86" s="94"/>
      <c r="T86" s="94"/>
      <c r="U86" s="93"/>
      <c r="V86" s="94"/>
      <c r="W86" s="94"/>
      <c r="X86" s="94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6"/>
      <c r="AJ86" s="97"/>
      <c r="AK86" s="97"/>
      <c r="AL86" s="97"/>
      <c r="AM86" s="62" cm="1">
        <f t="array" ref="AM86">_xlfn.IFS(AND(A86="Requisition",ISBLANK(AN86)),SUM(Q86:AL86),AND(A86="PO Modification",OR(NOT(ISBLANK(AN86)),ISBLANK(AN86))),0,AND(A86="Budget Revision",OR(NOT(ISBLANK(AN86)),ISBLANK(AN86))),0,AND(A86="Requisition",NOT(ISBLANK(AN86))),0,ISBLANK(A86),0,AND(A86="Payroll/Straight Payment",ISBLANK(AN86)),0)</f>
        <v>0</v>
      </c>
      <c r="AN86" s="98"/>
      <c r="AO86" s="76">
        <f t="shared" si="3"/>
        <v>0</v>
      </c>
      <c r="AP86" s="99"/>
      <c r="AQ86" s="78"/>
      <c r="AR86" s="79"/>
      <c r="AS86" s="99"/>
      <c r="AT86" s="78"/>
      <c r="AU86" s="79"/>
      <c r="AV86" s="99"/>
      <c r="AW86" s="78"/>
      <c r="AX86" s="79"/>
      <c r="AY86" s="99"/>
      <c r="AZ86" s="78"/>
      <c r="BA86" s="79"/>
      <c r="BB86" s="99"/>
      <c r="BC86" s="78"/>
      <c r="BD86" s="79"/>
      <c r="BE86" s="99"/>
      <c r="BF86" s="78"/>
      <c r="BG86" s="79"/>
      <c r="BH86" s="80">
        <f t="shared" ref="BH86:BH149" si="6">IF(A86="Payroll/Straight Payment",ABS(H86+I86+J86+K86+L86+M86+N86+O86+P86+Q86+R86+Y86+Z86+AA86+AB86+AC86+AD86+AE86+AF86+AG86+AH86+AI86+AJ86+AK86+AL86),0)</f>
        <v>0</v>
      </c>
      <c r="BI86" s="81">
        <f t="shared" si="5"/>
        <v>0</v>
      </c>
      <c r="BJ86" s="82">
        <v>0</v>
      </c>
      <c r="BK86" s="83" cm="1">
        <f t="array" ref="BK86">_xlfn.IFS(A86="Payroll/Straight Payment",0,AND(NOT(ISBLANK(BI86)),NOT(A86="Payroll/Straight Payment")),AO86-BI86-BJ86)</f>
        <v>0</v>
      </c>
      <c r="BL86" s="66"/>
      <c r="BM86" s="85"/>
    </row>
    <row r="87" spans="1:65" s="86" customFormat="1" hidden="1" x14ac:dyDescent="0.3">
      <c r="A87" s="65"/>
      <c r="B87" s="90"/>
      <c r="C87" s="88"/>
      <c r="D87" s="89"/>
      <c r="E87" s="90"/>
      <c r="F87" s="90"/>
      <c r="G87" s="90"/>
      <c r="H87" s="91"/>
      <c r="I87" s="91"/>
      <c r="J87" s="91"/>
      <c r="K87" s="92"/>
      <c r="L87" s="92"/>
      <c r="M87" s="92"/>
      <c r="N87" s="92"/>
      <c r="O87" s="92"/>
      <c r="P87" s="92"/>
      <c r="Q87" s="93"/>
      <c r="R87" s="93"/>
      <c r="S87" s="94"/>
      <c r="T87" s="94"/>
      <c r="U87" s="93"/>
      <c r="V87" s="94"/>
      <c r="W87" s="94"/>
      <c r="X87" s="94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6"/>
      <c r="AJ87" s="97"/>
      <c r="AK87" s="97"/>
      <c r="AL87" s="97"/>
      <c r="AM87" s="62" cm="1">
        <f t="array" ref="AM87">_xlfn.IFS(AND(A87="Requisition",ISBLANK(AN87)),SUM(Q87:AL87),AND(A87="PO Modification",OR(NOT(ISBLANK(AN87)),ISBLANK(AN87))),0,AND(A87="Budget Revision",OR(NOT(ISBLANK(AN87)),ISBLANK(AN87))),0,AND(A87="Requisition",NOT(ISBLANK(AN87))),0,ISBLANK(A87),0,AND(A87="Payroll/Straight Payment",ISBLANK(AN87)),0)</f>
        <v>0</v>
      </c>
      <c r="AN87" s="98"/>
      <c r="AO87" s="76">
        <f t="shared" si="3"/>
        <v>0</v>
      </c>
      <c r="AP87" s="99"/>
      <c r="AQ87" s="78"/>
      <c r="AR87" s="79"/>
      <c r="AS87" s="99"/>
      <c r="AT87" s="78"/>
      <c r="AU87" s="79"/>
      <c r="AV87" s="99"/>
      <c r="AW87" s="78"/>
      <c r="AX87" s="79"/>
      <c r="AY87" s="99"/>
      <c r="AZ87" s="78"/>
      <c r="BA87" s="79"/>
      <c r="BB87" s="99"/>
      <c r="BC87" s="78"/>
      <c r="BD87" s="79"/>
      <c r="BE87" s="99"/>
      <c r="BF87" s="78"/>
      <c r="BG87" s="79"/>
      <c r="BH87" s="80">
        <f t="shared" si="6"/>
        <v>0</v>
      </c>
      <c r="BI87" s="81">
        <f t="shared" si="5"/>
        <v>0</v>
      </c>
      <c r="BJ87" s="82">
        <v>0</v>
      </c>
      <c r="BK87" s="83" cm="1">
        <f t="array" ref="BK87">_xlfn.IFS(A87="Payroll/Straight Payment",0,AND(NOT(ISBLANK(BI87)),NOT(A87="Payroll/Straight Payment")),AO87-BI87-BJ87)</f>
        <v>0</v>
      </c>
      <c r="BL87" s="66"/>
      <c r="BM87" s="85"/>
    </row>
    <row r="88" spans="1:65" s="86" customFormat="1" hidden="1" x14ac:dyDescent="0.3">
      <c r="A88" s="65"/>
      <c r="B88" s="90"/>
      <c r="C88" s="88"/>
      <c r="D88" s="89"/>
      <c r="E88" s="90"/>
      <c r="F88" s="90"/>
      <c r="G88" s="90"/>
      <c r="H88" s="91"/>
      <c r="I88" s="91"/>
      <c r="J88" s="91"/>
      <c r="K88" s="92"/>
      <c r="L88" s="92"/>
      <c r="M88" s="92"/>
      <c r="N88" s="92"/>
      <c r="O88" s="92"/>
      <c r="P88" s="92"/>
      <c r="Q88" s="93"/>
      <c r="R88" s="93"/>
      <c r="S88" s="94"/>
      <c r="T88" s="94"/>
      <c r="U88" s="93"/>
      <c r="V88" s="94"/>
      <c r="W88" s="94"/>
      <c r="X88" s="94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6"/>
      <c r="AJ88" s="97"/>
      <c r="AK88" s="97"/>
      <c r="AL88" s="97"/>
      <c r="AM88" s="62" cm="1">
        <f t="array" ref="AM88">_xlfn.IFS(AND(A88="Requisition",ISBLANK(AN88)),SUM(Q88:AL88),AND(A88="PO Modification",OR(NOT(ISBLANK(AN88)),ISBLANK(AN88))),0,AND(A88="Budget Revision",OR(NOT(ISBLANK(AN88)),ISBLANK(AN88))),0,AND(A88="Requisition",NOT(ISBLANK(AN88))),0,ISBLANK(A88),0,AND(A88="Payroll/Straight Payment",ISBLANK(AN88)),0)</f>
        <v>0</v>
      </c>
      <c r="AN88" s="98"/>
      <c r="AO88" s="76">
        <f t="shared" ref="AO88:AO151" si="7">IF(AND(A88="Requisition",NOT(ISBLANK(AN88))),-SUM(Q88:AL88),0)</f>
        <v>0</v>
      </c>
      <c r="AP88" s="99"/>
      <c r="AQ88" s="78"/>
      <c r="AR88" s="79"/>
      <c r="AS88" s="99"/>
      <c r="AT88" s="78"/>
      <c r="AU88" s="79"/>
      <c r="AV88" s="99"/>
      <c r="AW88" s="78"/>
      <c r="AX88" s="79"/>
      <c r="AY88" s="99"/>
      <c r="AZ88" s="78"/>
      <c r="BA88" s="79"/>
      <c r="BB88" s="99"/>
      <c r="BC88" s="78"/>
      <c r="BD88" s="79"/>
      <c r="BE88" s="99"/>
      <c r="BF88" s="78"/>
      <c r="BG88" s="79"/>
      <c r="BH88" s="80">
        <f t="shared" si="6"/>
        <v>0</v>
      </c>
      <c r="BI88" s="81">
        <f t="shared" si="5"/>
        <v>0</v>
      </c>
      <c r="BJ88" s="82">
        <v>0</v>
      </c>
      <c r="BK88" s="83" cm="1">
        <f t="array" ref="BK88">_xlfn.IFS(A88="Payroll/Straight Payment",0,AND(NOT(ISBLANK(BI88)),NOT(A88="Payroll/Straight Payment")),AO88-BI88-BJ88)</f>
        <v>0</v>
      </c>
      <c r="BL88" s="66"/>
      <c r="BM88" s="85"/>
    </row>
    <row r="89" spans="1:65" s="86" customFormat="1" hidden="1" x14ac:dyDescent="0.3">
      <c r="A89" s="65"/>
      <c r="B89" s="90"/>
      <c r="C89" s="88"/>
      <c r="D89" s="89"/>
      <c r="E89" s="90"/>
      <c r="F89" s="90"/>
      <c r="G89" s="90"/>
      <c r="H89" s="91"/>
      <c r="I89" s="91"/>
      <c r="J89" s="91"/>
      <c r="K89" s="92"/>
      <c r="L89" s="92"/>
      <c r="M89" s="92"/>
      <c r="N89" s="92"/>
      <c r="O89" s="92"/>
      <c r="P89" s="92"/>
      <c r="Q89" s="93"/>
      <c r="R89" s="93"/>
      <c r="S89" s="94"/>
      <c r="T89" s="94"/>
      <c r="U89" s="93"/>
      <c r="V89" s="94"/>
      <c r="W89" s="94"/>
      <c r="X89" s="94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6"/>
      <c r="AJ89" s="97"/>
      <c r="AK89" s="97"/>
      <c r="AL89" s="97"/>
      <c r="AM89" s="62" cm="1">
        <f t="array" ref="AM89">_xlfn.IFS(AND(A89="Requisition",ISBLANK(AN89)),SUM(Q89:AL89),AND(A89="PO Modification",OR(NOT(ISBLANK(AN89)),ISBLANK(AN89))),0,AND(A89="Budget Revision",OR(NOT(ISBLANK(AN89)),ISBLANK(AN89))),0,AND(A89="Requisition",NOT(ISBLANK(AN89))),0,ISBLANK(A89),0,AND(A89="Payroll/Straight Payment",ISBLANK(AN89)),0)</f>
        <v>0</v>
      </c>
      <c r="AN89" s="98"/>
      <c r="AO89" s="76">
        <f t="shared" si="7"/>
        <v>0</v>
      </c>
      <c r="AP89" s="99"/>
      <c r="AQ89" s="78"/>
      <c r="AR89" s="79"/>
      <c r="AS89" s="99"/>
      <c r="AT89" s="78"/>
      <c r="AU89" s="79"/>
      <c r="AV89" s="99"/>
      <c r="AW89" s="78"/>
      <c r="AX89" s="79"/>
      <c r="AY89" s="99"/>
      <c r="AZ89" s="78"/>
      <c r="BA89" s="79"/>
      <c r="BB89" s="99"/>
      <c r="BC89" s="78"/>
      <c r="BD89" s="79"/>
      <c r="BE89" s="99"/>
      <c r="BF89" s="78"/>
      <c r="BG89" s="79"/>
      <c r="BH89" s="80">
        <f t="shared" si="6"/>
        <v>0</v>
      </c>
      <c r="BI89" s="81">
        <f t="shared" si="5"/>
        <v>0</v>
      </c>
      <c r="BJ89" s="82">
        <v>0</v>
      </c>
      <c r="BK89" s="83" cm="1">
        <f t="array" ref="BK89">_xlfn.IFS(A89="Payroll/Straight Payment",0,AND(NOT(ISBLANK(BI89)),NOT(A89="Payroll/Straight Payment")),AO89-BI89-BJ89)</f>
        <v>0</v>
      </c>
      <c r="BL89" s="66"/>
      <c r="BM89" s="85"/>
    </row>
    <row r="90" spans="1:65" s="86" customFormat="1" hidden="1" x14ac:dyDescent="0.3">
      <c r="A90" s="65"/>
      <c r="B90" s="90"/>
      <c r="C90" s="88"/>
      <c r="D90" s="100"/>
      <c r="E90" s="90"/>
      <c r="F90" s="101"/>
      <c r="G90" s="90"/>
      <c r="H90" s="91"/>
      <c r="I90" s="91"/>
      <c r="J90" s="91"/>
      <c r="K90" s="92"/>
      <c r="L90" s="92"/>
      <c r="M90" s="92"/>
      <c r="N90" s="92"/>
      <c r="O90" s="92"/>
      <c r="P90" s="92"/>
      <c r="Q90" s="93"/>
      <c r="R90" s="93"/>
      <c r="S90" s="94"/>
      <c r="T90" s="94"/>
      <c r="U90" s="93"/>
      <c r="V90" s="94"/>
      <c r="W90" s="94"/>
      <c r="X90" s="94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6"/>
      <c r="AJ90" s="97"/>
      <c r="AK90" s="97"/>
      <c r="AL90" s="97"/>
      <c r="AM90" s="62" cm="1">
        <f t="array" ref="AM90">_xlfn.IFS(AND(A90="Requisition",ISBLANK(AN90)),SUM(Q90:AL90),AND(A90="PO Modification",OR(NOT(ISBLANK(AN90)),ISBLANK(AN90))),0,AND(A90="Budget Revision",OR(NOT(ISBLANK(AN90)),ISBLANK(AN90))),0,AND(A90="Requisition",NOT(ISBLANK(AN90))),0,ISBLANK(A90),0,AND(A90="Payroll/Straight Payment",ISBLANK(AN90)),0)</f>
        <v>0</v>
      </c>
      <c r="AN90" s="98"/>
      <c r="AO90" s="76">
        <f t="shared" si="7"/>
        <v>0</v>
      </c>
      <c r="AP90" s="99"/>
      <c r="AQ90" s="78"/>
      <c r="AR90" s="79"/>
      <c r="AS90" s="99"/>
      <c r="AT90" s="78"/>
      <c r="AU90" s="79"/>
      <c r="AV90" s="99"/>
      <c r="AW90" s="78"/>
      <c r="AX90" s="79"/>
      <c r="AY90" s="99"/>
      <c r="AZ90" s="78"/>
      <c r="BA90" s="79"/>
      <c r="BB90" s="99"/>
      <c r="BC90" s="78"/>
      <c r="BD90" s="79"/>
      <c r="BE90" s="99"/>
      <c r="BF90" s="78"/>
      <c r="BG90" s="79"/>
      <c r="BH90" s="80">
        <f t="shared" si="6"/>
        <v>0</v>
      </c>
      <c r="BI90" s="81">
        <f t="shared" si="5"/>
        <v>0</v>
      </c>
      <c r="BJ90" s="82">
        <v>0</v>
      </c>
      <c r="BK90" s="83" cm="1">
        <f t="array" ref="BK90">_xlfn.IFS(A90="Payroll/Straight Payment",0,AND(NOT(ISBLANK(BI90)),NOT(A90="Payroll/Straight Payment")),AO90-BI90-BJ90)</f>
        <v>0</v>
      </c>
      <c r="BL90" s="66"/>
      <c r="BM90" s="85"/>
    </row>
    <row r="91" spans="1:65" s="86" customFormat="1" hidden="1" x14ac:dyDescent="0.3">
      <c r="A91" s="65"/>
      <c r="B91" s="66"/>
      <c r="C91" s="67"/>
      <c r="D91" s="68"/>
      <c r="E91" s="66"/>
      <c r="F91" s="65"/>
      <c r="G91" s="66"/>
      <c r="H91" s="91"/>
      <c r="I91" s="91"/>
      <c r="J91" s="91"/>
      <c r="K91" s="92"/>
      <c r="L91" s="92"/>
      <c r="M91" s="92"/>
      <c r="N91" s="92"/>
      <c r="O91" s="92"/>
      <c r="P91" s="92"/>
      <c r="Q91" s="94"/>
      <c r="R91" s="94"/>
      <c r="S91" s="94"/>
      <c r="T91" s="94"/>
      <c r="U91" s="94"/>
      <c r="V91" s="94"/>
      <c r="W91" s="94"/>
      <c r="X91" s="94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6"/>
      <c r="AJ91" s="97"/>
      <c r="AK91" s="97"/>
      <c r="AL91" s="97"/>
      <c r="AM91" s="62" cm="1">
        <f t="array" ref="AM91">_xlfn.IFS(AND(A91="Requisition",ISBLANK(AN91)),SUM(Q91:AL91),AND(A91="PO Modification",OR(NOT(ISBLANK(AN91)),ISBLANK(AN91))),0,AND(A91="Budget Revision",OR(NOT(ISBLANK(AN91)),ISBLANK(AN91))),0,AND(A91="Requisition",NOT(ISBLANK(AN91))),0,ISBLANK(A91),0,AND(A91="Payroll/Straight Payment",ISBLANK(AN91)),0)</f>
        <v>0</v>
      </c>
      <c r="AN91" s="102"/>
      <c r="AO91" s="76">
        <f t="shared" si="7"/>
        <v>0</v>
      </c>
      <c r="AP91" s="99"/>
      <c r="AQ91" s="78"/>
      <c r="AR91" s="79"/>
      <c r="AS91" s="99"/>
      <c r="AT91" s="78"/>
      <c r="AU91" s="79"/>
      <c r="AV91" s="99"/>
      <c r="AW91" s="78"/>
      <c r="AX91" s="79"/>
      <c r="AY91" s="99"/>
      <c r="AZ91" s="78"/>
      <c r="BA91" s="79"/>
      <c r="BB91" s="99"/>
      <c r="BC91" s="78"/>
      <c r="BD91" s="79"/>
      <c r="BE91" s="99"/>
      <c r="BF91" s="78"/>
      <c r="BG91" s="79"/>
      <c r="BH91" s="80">
        <f t="shared" si="6"/>
        <v>0</v>
      </c>
      <c r="BI91" s="81">
        <f t="shared" si="5"/>
        <v>0</v>
      </c>
      <c r="BJ91" s="82">
        <v>0</v>
      </c>
      <c r="BK91" s="83" cm="1">
        <f t="array" ref="BK91">_xlfn.IFS(A91="Payroll/Straight Payment",0,AND(NOT(ISBLANK(BI91)),NOT(A91="Payroll/Straight Payment")),AO91-BI91-BJ91)</f>
        <v>0</v>
      </c>
      <c r="BL91" s="90"/>
      <c r="BM91" s="85"/>
    </row>
    <row r="92" spans="1:65" s="86" customFormat="1" hidden="1" x14ac:dyDescent="0.3">
      <c r="A92" s="65"/>
      <c r="B92" s="66"/>
      <c r="C92" s="103"/>
      <c r="D92" s="104"/>
      <c r="E92" s="84"/>
      <c r="F92" s="105"/>
      <c r="G92" s="66"/>
      <c r="H92" s="91"/>
      <c r="I92" s="91"/>
      <c r="J92" s="91"/>
      <c r="K92" s="92"/>
      <c r="L92" s="92"/>
      <c r="M92" s="92"/>
      <c r="N92" s="92"/>
      <c r="O92" s="92"/>
      <c r="P92" s="92"/>
      <c r="Q92" s="94"/>
      <c r="R92" s="94"/>
      <c r="S92" s="94"/>
      <c r="T92" s="94"/>
      <c r="U92" s="94"/>
      <c r="V92" s="94"/>
      <c r="W92" s="94"/>
      <c r="X92" s="94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6"/>
      <c r="AJ92" s="97"/>
      <c r="AK92" s="97"/>
      <c r="AL92" s="97"/>
      <c r="AM92" s="62" cm="1">
        <f t="array" ref="AM92">_xlfn.IFS(AND(A92="Requisition",ISBLANK(AN92)),SUM(Q92:AL92),AND(A92="PO Modification",OR(NOT(ISBLANK(AN92)),ISBLANK(AN92))),0,AND(A92="Budget Revision",OR(NOT(ISBLANK(AN92)),ISBLANK(AN92))),0,AND(A92="Requisition",NOT(ISBLANK(AN92))),0,ISBLANK(A92),0,AND(A92="Payroll/Straight Payment",ISBLANK(AN92)),0)</f>
        <v>0</v>
      </c>
      <c r="AN92" s="102"/>
      <c r="AO92" s="76">
        <f t="shared" si="7"/>
        <v>0</v>
      </c>
      <c r="AP92" s="99"/>
      <c r="AQ92" s="78"/>
      <c r="AR92" s="79"/>
      <c r="AS92" s="99"/>
      <c r="AT92" s="78"/>
      <c r="AU92" s="79"/>
      <c r="AV92" s="99"/>
      <c r="AW92" s="78"/>
      <c r="AX92" s="79"/>
      <c r="AY92" s="99"/>
      <c r="AZ92" s="78"/>
      <c r="BA92" s="79"/>
      <c r="BB92" s="99"/>
      <c r="BC92" s="78"/>
      <c r="BD92" s="79"/>
      <c r="BE92" s="99"/>
      <c r="BF92" s="78"/>
      <c r="BG92" s="79"/>
      <c r="BH92" s="80">
        <f t="shared" si="6"/>
        <v>0</v>
      </c>
      <c r="BI92" s="81">
        <f t="shared" si="5"/>
        <v>0</v>
      </c>
      <c r="BJ92" s="82">
        <v>0</v>
      </c>
      <c r="BK92" s="83" cm="1">
        <f t="array" ref="BK92">_xlfn.IFS(A92="Payroll/Straight Payment",0,AND(NOT(ISBLANK(BI92)),NOT(A92="Payroll/Straight Payment")),AO92-BI92-BJ92)</f>
        <v>0</v>
      </c>
      <c r="BL92" s="66"/>
      <c r="BM92" s="85"/>
    </row>
    <row r="93" spans="1:65" s="86" customFormat="1" hidden="1" x14ac:dyDescent="0.3">
      <c r="A93" s="65"/>
      <c r="B93" s="66"/>
      <c r="C93" s="67"/>
      <c r="D93" s="68"/>
      <c r="E93" s="66"/>
      <c r="F93" s="65"/>
      <c r="G93" s="66"/>
      <c r="H93" s="91"/>
      <c r="I93" s="91"/>
      <c r="J93" s="91"/>
      <c r="K93" s="92"/>
      <c r="L93" s="92"/>
      <c r="M93" s="92"/>
      <c r="N93" s="92"/>
      <c r="O93" s="92"/>
      <c r="P93" s="92"/>
      <c r="Q93" s="94"/>
      <c r="R93" s="94"/>
      <c r="S93" s="94"/>
      <c r="T93" s="94"/>
      <c r="U93" s="94"/>
      <c r="V93" s="94"/>
      <c r="W93" s="94"/>
      <c r="X93" s="94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106"/>
      <c r="AK93" s="106"/>
      <c r="AL93" s="106"/>
      <c r="AM93" s="62" cm="1">
        <f t="array" ref="AM93">_xlfn.IFS(AND(A93="Requisition",ISBLANK(AN93)),SUM(Q93:AL93),AND(A93="PO Modification",OR(NOT(ISBLANK(AN93)),ISBLANK(AN93))),0,AND(A93="Budget Revision",OR(NOT(ISBLANK(AN93)),ISBLANK(AN93))),0,AND(A93="Requisition",NOT(ISBLANK(AN93))),0,ISBLANK(A93),0,AND(A93="Payroll/Straight Payment",ISBLANK(AN93)),0)</f>
        <v>0</v>
      </c>
      <c r="AN93" s="102"/>
      <c r="AO93" s="76">
        <f t="shared" si="7"/>
        <v>0</v>
      </c>
      <c r="AP93" s="99"/>
      <c r="AQ93" s="78"/>
      <c r="AR93" s="79"/>
      <c r="AS93" s="99"/>
      <c r="AT93" s="78"/>
      <c r="AU93" s="79"/>
      <c r="AV93" s="99"/>
      <c r="AW93" s="78"/>
      <c r="AX93" s="79"/>
      <c r="AY93" s="99"/>
      <c r="AZ93" s="78"/>
      <c r="BA93" s="79"/>
      <c r="BB93" s="99"/>
      <c r="BC93" s="78"/>
      <c r="BD93" s="79"/>
      <c r="BE93" s="99"/>
      <c r="BF93" s="78"/>
      <c r="BG93" s="79"/>
      <c r="BH93" s="80">
        <f t="shared" si="6"/>
        <v>0</v>
      </c>
      <c r="BI93" s="81">
        <f t="shared" si="5"/>
        <v>0</v>
      </c>
      <c r="BJ93" s="82">
        <v>0</v>
      </c>
      <c r="BK93" s="83" cm="1">
        <f t="array" ref="BK93">_xlfn.IFS(A93="Payroll/Straight Payment",0,AND(NOT(ISBLANK(BI93)),NOT(A93="Payroll/Straight Payment")),AO93-BI93-BJ93)</f>
        <v>0</v>
      </c>
      <c r="BL93" s="66"/>
      <c r="BM93" s="85"/>
    </row>
    <row r="94" spans="1:65" s="86" customFormat="1" hidden="1" x14ac:dyDescent="0.3">
      <c r="A94" s="65"/>
      <c r="B94" s="66"/>
      <c r="C94" s="67"/>
      <c r="D94" s="68"/>
      <c r="E94" s="66"/>
      <c r="F94" s="65"/>
      <c r="G94" s="84"/>
      <c r="H94" s="91"/>
      <c r="I94" s="91"/>
      <c r="J94" s="91"/>
      <c r="K94" s="92"/>
      <c r="L94" s="92"/>
      <c r="M94" s="92"/>
      <c r="N94" s="92"/>
      <c r="O94" s="92"/>
      <c r="P94" s="92"/>
      <c r="Q94" s="94"/>
      <c r="R94" s="94"/>
      <c r="S94" s="94"/>
      <c r="T94" s="94"/>
      <c r="U94" s="94"/>
      <c r="V94" s="94"/>
      <c r="W94" s="94"/>
      <c r="X94" s="94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106"/>
      <c r="AK94" s="106"/>
      <c r="AL94" s="106"/>
      <c r="AM94" s="62" cm="1">
        <f t="array" ref="AM94">_xlfn.IFS(AND(A94="Requisition",ISBLANK(AN94)),SUM(Q94:AL94),AND(A94="PO Modification",OR(NOT(ISBLANK(AN94)),ISBLANK(AN94))),0,AND(A94="Budget Revision",OR(NOT(ISBLANK(AN94)),ISBLANK(AN94))),0,AND(A94="Requisition",NOT(ISBLANK(AN94))),0,ISBLANK(A94),0,AND(A94="Payroll/Straight Payment",ISBLANK(AN94)),0)</f>
        <v>0</v>
      </c>
      <c r="AN94" s="102"/>
      <c r="AO94" s="76">
        <f t="shared" si="7"/>
        <v>0</v>
      </c>
      <c r="AP94" s="99"/>
      <c r="AQ94" s="78"/>
      <c r="AR94" s="79"/>
      <c r="AS94" s="99"/>
      <c r="AT94" s="78"/>
      <c r="AU94" s="79"/>
      <c r="AV94" s="99"/>
      <c r="AW94" s="78"/>
      <c r="AX94" s="79"/>
      <c r="AY94" s="99"/>
      <c r="AZ94" s="78"/>
      <c r="BA94" s="79"/>
      <c r="BB94" s="99"/>
      <c r="BC94" s="78"/>
      <c r="BD94" s="79"/>
      <c r="BE94" s="99"/>
      <c r="BF94" s="78"/>
      <c r="BG94" s="79"/>
      <c r="BH94" s="80">
        <f t="shared" si="6"/>
        <v>0</v>
      </c>
      <c r="BI94" s="81">
        <f t="shared" si="5"/>
        <v>0</v>
      </c>
      <c r="BJ94" s="82">
        <v>0</v>
      </c>
      <c r="BK94" s="83" cm="1">
        <f t="array" ref="BK94">_xlfn.IFS(A94="Payroll/Straight Payment",0,AND(NOT(ISBLANK(BI94)),NOT(A94="Payroll/Straight Payment")),AO94-BI94-BJ94)</f>
        <v>0</v>
      </c>
      <c r="BL94" s="66"/>
      <c r="BM94" s="85"/>
    </row>
    <row r="95" spans="1:65" s="86" customFormat="1" hidden="1" x14ac:dyDescent="0.3">
      <c r="A95" s="65"/>
      <c r="B95" s="66"/>
      <c r="C95" s="67"/>
      <c r="D95" s="68"/>
      <c r="E95" s="66"/>
      <c r="F95" s="65"/>
      <c r="G95" s="84"/>
      <c r="H95" s="91"/>
      <c r="I95" s="91"/>
      <c r="J95" s="91"/>
      <c r="K95" s="92"/>
      <c r="L95" s="92"/>
      <c r="M95" s="92"/>
      <c r="N95" s="92"/>
      <c r="O95" s="92"/>
      <c r="P95" s="92"/>
      <c r="Q95" s="94"/>
      <c r="R95" s="94"/>
      <c r="S95" s="94"/>
      <c r="T95" s="94"/>
      <c r="U95" s="94"/>
      <c r="V95" s="94"/>
      <c r="W95" s="94"/>
      <c r="X95" s="94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106"/>
      <c r="AK95" s="106"/>
      <c r="AL95" s="106"/>
      <c r="AM95" s="62" cm="1">
        <f t="array" ref="AM95">_xlfn.IFS(AND(A95="Requisition",ISBLANK(AN95)),SUM(Q95:AL95),AND(A95="PO Modification",OR(NOT(ISBLANK(AN95)),ISBLANK(AN95))),0,AND(A95="Budget Revision",OR(NOT(ISBLANK(AN95)),ISBLANK(AN95))),0,AND(A95="Requisition",NOT(ISBLANK(AN95))),0,ISBLANK(A95),0,AND(A95="Payroll/Straight Payment",ISBLANK(AN95)),0)</f>
        <v>0</v>
      </c>
      <c r="AN95" s="102"/>
      <c r="AO95" s="76">
        <f t="shared" si="7"/>
        <v>0</v>
      </c>
      <c r="AP95" s="99"/>
      <c r="AQ95" s="78"/>
      <c r="AR95" s="79"/>
      <c r="AS95" s="99"/>
      <c r="AT95" s="78"/>
      <c r="AU95" s="79"/>
      <c r="AV95" s="99"/>
      <c r="AW95" s="78"/>
      <c r="AX95" s="79"/>
      <c r="AY95" s="99"/>
      <c r="AZ95" s="78"/>
      <c r="BA95" s="79"/>
      <c r="BB95" s="99"/>
      <c r="BC95" s="78"/>
      <c r="BD95" s="79"/>
      <c r="BE95" s="99"/>
      <c r="BF95" s="78"/>
      <c r="BG95" s="79"/>
      <c r="BH95" s="80">
        <f t="shared" si="6"/>
        <v>0</v>
      </c>
      <c r="BI95" s="81">
        <f t="shared" si="5"/>
        <v>0</v>
      </c>
      <c r="BJ95" s="82">
        <v>0</v>
      </c>
      <c r="BK95" s="83" cm="1">
        <f t="array" ref="BK95">_xlfn.IFS(A95="Payroll/Straight Payment",0,AND(NOT(ISBLANK(BI95)),NOT(A95="Payroll/Straight Payment")),AO95-BI95-BJ95)</f>
        <v>0</v>
      </c>
      <c r="BL95" s="66"/>
      <c r="BM95" s="85"/>
    </row>
    <row r="96" spans="1:65" s="86" customFormat="1" hidden="1" x14ac:dyDescent="0.3">
      <c r="A96" s="65"/>
      <c r="B96" s="66"/>
      <c r="C96" s="67"/>
      <c r="D96" s="68"/>
      <c r="E96" s="66"/>
      <c r="F96" s="65"/>
      <c r="G96" s="84"/>
      <c r="H96" s="91"/>
      <c r="I96" s="91"/>
      <c r="J96" s="91"/>
      <c r="K96" s="92"/>
      <c r="L96" s="92"/>
      <c r="M96" s="92"/>
      <c r="N96" s="92"/>
      <c r="O96" s="92"/>
      <c r="P96" s="92"/>
      <c r="Q96" s="94"/>
      <c r="R96" s="94"/>
      <c r="S96" s="94"/>
      <c r="T96" s="94"/>
      <c r="U96" s="94"/>
      <c r="V96" s="94"/>
      <c r="W96" s="94"/>
      <c r="X96" s="94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106"/>
      <c r="AK96" s="106"/>
      <c r="AL96" s="106"/>
      <c r="AM96" s="62" cm="1">
        <f t="array" ref="AM96">_xlfn.IFS(AND(A96="Requisition",ISBLANK(AN96)),SUM(Q96:AL96),AND(A96="PO Modification",OR(NOT(ISBLANK(AN96)),ISBLANK(AN96))),0,AND(A96="Budget Revision",OR(NOT(ISBLANK(AN96)),ISBLANK(AN96))),0,AND(A96="Requisition",NOT(ISBLANK(AN96))),0,ISBLANK(A96),0,AND(A96="Payroll/Straight Payment",ISBLANK(AN96)),0)</f>
        <v>0</v>
      </c>
      <c r="AN96" s="102"/>
      <c r="AO96" s="76">
        <f t="shared" si="7"/>
        <v>0</v>
      </c>
      <c r="AP96" s="99"/>
      <c r="AQ96" s="78"/>
      <c r="AR96" s="79"/>
      <c r="AS96" s="99"/>
      <c r="AT96" s="78"/>
      <c r="AU96" s="79"/>
      <c r="AV96" s="99"/>
      <c r="AW96" s="78"/>
      <c r="AX96" s="79"/>
      <c r="AY96" s="99"/>
      <c r="AZ96" s="78"/>
      <c r="BA96" s="79"/>
      <c r="BB96" s="99"/>
      <c r="BC96" s="78"/>
      <c r="BD96" s="79"/>
      <c r="BE96" s="99"/>
      <c r="BF96" s="78"/>
      <c r="BG96" s="79"/>
      <c r="BH96" s="80">
        <f t="shared" si="6"/>
        <v>0</v>
      </c>
      <c r="BI96" s="81">
        <f t="shared" si="5"/>
        <v>0</v>
      </c>
      <c r="BJ96" s="82">
        <v>0</v>
      </c>
      <c r="BK96" s="83" cm="1">
        <f t="array" ref="BK96">_xlfn.IFS(A96="Payroll/Straight Payment",0,AND(NOT(ISBLANK(BI96)),NOT(A96="Payroll/Straight Payment")),AO96-BI96-BJ96)</f>
        <v>0</v>
      </c>
      <c r="BL96" s="66"/>
      <c r="BM96" s="85"/>
    </row>
    <row r="97" spans="1:65" s="86" customFormat="1" hidden="1" x14ac:dyDescent="0.3">
      <c r="A97" s="65"/>
      <c r="B97" s="66"/>
      <c r="C97" s="67"/>
      <c r="D97" s="68"/>
      <c r="E97" s="66"/>
      <c r="F97" s="65"/>
      <c r="G97" s="84"/>
      <c r="H97" s="91"/>
      <c r="I97" s="91"/>
      <c r="J97" s="91"/>
      <c r="K97" s="92"/>
      <c r="L97" s="92"/>
      <c r="M97" s="92"/>
      <c r="N97" s="92"/>
      <c r="O97" s="92"/>
      <c r="P97" s="92"/>
      <c r="Q97" s="94"/>
      <c r="R97" s="94"/>
      <c r="S97" s="94"/>
      <c r="T97" s="94"/>
      <c r="U97" s="94"/>
      <c r="V97" s="94"/>
      <c r="W97" s="94"/>
      <c r="X97" s="94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106"/>
      <c r="AK97" s="106"/>
      <c r="AL97" s="106"/>
      <c r="AM97" s="62" cm="1">
        <f t="array" ref="AM97">_xlfn.IFS(AND(A97="Requisition",ISBLANK(AN97)),SUM(Q97:AL97),AND(A97="PO Modification",OR(NOT(ISBLANK(AN97)),ISBLANK(AN97))),0,AND(A97="Budget Revision",OR(NOT(ISBLANK(AN97)),ISBLANK(AN97))),0,AND(A97="Requisition",NOT(ISBLANK(AN97))),0,ISBLANK(A97),0,AND(A97="Payroll/Straight Payment",ISBLANK(AN97)),0)</f>
        <v>0</v>
      </c>
      <c r="AN97" s="102"/>
      <c r="AO97" s="76">
        <f t="shared" si="7"/>
        <v>0</v>
      </c>
      <c r="AP97" s="99"/>
      <c r="AQ97" s="78"/>
      <c r="AR97" s="79"/>
      <c r="AS97" s="99"/>
      <c r="AT97" s="78"/>
      <c r="AU97" s="79"/>
      <c r="AV97" s="99"/>
      <c r="AW97" s="78"/>
      <c r="AX97" s="79"/>
      <c r="AY97" s="99"/>
      <c r="AZ97" s="78"/>
      <c r="BA97" s="79"/>
      <c r="BB97" s="99"/>
      <c r="BC97" s="78"/>
      <c r="BD97" s="79"/>
      <c r="BE97" s="99"/>
      <c r="BF97" s="78"/>
      <c r="BG97" s="79"/>
      <c r="BH97" s="80">
        <f t="shared" si="6"/>
        <v>0</v>
      </c>
      <c r="BI97" s="81">
        <f t="shared" si="5"/>
        <v>0</v>
      </c>
      <c r="BJ97" s="82">
        <v>0</v>
      </c>
      <c r="BK97" s="83" cm="1">
        <f t="array" ref="BK97">_xlfn.IFS(A97="Payroll/Straight Payment",0,AND(NOT(ISBLANK(BI97)),NOT(A97="Payroll/Straight Payment")),AO97-BI97-BJ97)</f>
        <v>0</v>
      </c>
      <c r="BL97" s="66"/>
      <c r="BM97" s="85"/>
    </row>
    <row r="98" spans="1:65" s="86" customFormat="1" hidden="1" x14ac:dyDescent="0.3">
      <c r="A98" s="65"/>
      <c r="B98" s="66"/>
      <c r="C98" s="67"/>
      <c r="D98" s="68"/>
      <c r="E98" s="66"/>
      <c r="F98" s="65"/>
      <c r="G98" s="84"/>
      <c r="H98" s="91"/>
      <c r="I98" s="91"/>
      <c r="J98" s="91"/>
      <c r="K98" s="92"/>
      <c r="L98" s="92"/>
      <c r="M98" s="92"/>
      <c r="N98" s="92"/>
      <c r="O98" s="92"/>
      <c r="P98" s="92"/>
      <c r="Q98" s="94"/>
      <c r="R98" s="94"/>
      <c r="S98" s="94"/>
      <c r="T98" s="94"/>
      <c r="U98" s="94"/>
      <c r="V98" s="94"/>
      <c r="W98" s="94"/>
      <c r="X98" s="94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106"/>
      <c r="AK98" s="106"/>
      <c r="AL98" s="106"/>
      <c r="AM98" s="62" cm="1">
        <f t="array" ref="AM98">_xlfn.IFS(AND(A98="Requisition",ISBLANK(AN98)),SUM(Q98:AL98),AND(A98="PO Modification",OR(NOT(ISBLANK(AN98)),ISBLANK(AN98))),0,AND(A98="Budget Revision",OR(NOT(ISBLANK(AN98)),ISBLANK(AN98))),0,AND(A98="Requisition",NOT(ISBLANK(AN98))),0,ISBLANK(A98),0,AND(A98="Payroll/Straight Payment",ISBLANK(AN98)),0)</f>
        <v>0</v>
      </c>
      <c r="AN98" s="102"/>
      <c r="AO98" s="76">
        <f t="shared" si="7"/>
        <v>0</v>
      </c>
      <c r="AP98" s="99"/>
      <c r="AQ98" s="78"/>
      <c r="AR98" s="79"/>
      <c r="AS98" s="99"/>
      <c r="AT98" s="78"/>
      <c r="AU98" s="79"/>
      <c r="AV98" s="99"/>
      <c r="AW98" s="78"/>
      <c r="AX98" s="79"/>
      <c r="AY98" s="99"/>
      <c r="AZ98" s="78"/>
      <c r="BA98" s="79"/>
      <c r="BB98" s="99"/>
      <c r="BC98" s="78"/>
      <c r="BD98" s="79"/>
      <c r="BE98" s="99"/>
      <c r="BF98" s="78"/>
      <c r="BG98" s="79"/>
      <c r="BH98" s="80">
        <f t="shared" si="6"/>
        <v>0</v>
      </c>
      <c r="BI98" s="81">
        <f t="shared" si="5"/>
        <v>0</v>
      </c>
      <c r="BJ98" s="82">
        <v>0</v>
      </c>
      <c r="BK98" s="83" cm="1">
        <f t="array" ref="BK98">_xlfn.IFS(A98="Payroll/Straight Payment",0,AND(NOT(ISBLANK(BI98)),NOT(A98="Payroll/Straight Payment")),AO98-BI98-BJ98)</f>
        <v>0</v>
      </c>
      <c r="BL98" s="66"/>
      <c r="BM98" s="85"/>
    </row>
    <row r="99" spans="1:65" s="86" customFormat="1" hidden="1" x14ac:dyDescent="0.3">
      <c r="A99" s="65"/>
      <c r="B99" s="66"/>
      <c r="C99" s="67"/>
      <c r="D99" s="68"/>
      <c r="E99" s="66"/>
      <c r="F99" s="65"/>
      <c r="G99" s="84"/>
      <c r="H99" s="91"/>
      <c r="I99" s="91"/>
      <c r="J99" s="91"/>
      <c r="K99" s="92"/>
      <c r="L99" s="92"/>
      <c r="M99" s="92"/>
      <c r="N99" s="92"/>
      <c r="O99" s="92"/>
      <c r="P99" s="92"/>
      <c r="Q99" s="94"/>
      <c r="R99" s="94"/>
      <c r="S99" s="94"/>
      <c r="T99" s="94"/>
      <c r="U99" s="94"/>
      <c r="V99" s="94"/>
      <c r="W99" s="94"/>
      <c r="X99" s="94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106"/>
      <c r="AK99" s="106"/>
      <c r="AL99" s="106"/>
      <c r="AM99" s="62" cm="1">
        <f t="array" ref="AM99">_xlfn.IFS(AND(A99="Requisition",ISBLANK(AN99)),SUM(Q99:AL99),AND(A99="PO Modification",OR(NOT(ISBLANK(AN99)),ISBLANK(AN99))),0,AND(A99="Budget Revision",OR(NOT(ISBLANK(AN99)),ISBLANK(AN99))),0,AND(A99="Requisition",NOT(ISBLANK(AN99))),0,ISBLANK(A99),0,AND(A99="Payroll/Straight Payment",ISBLANK(AN99)),0)</f>
        <v>0</v>
      </c>
      <c r="AN99" s="102"/>
      <c r="AO99" s="76">
        <f t="shared" si="7"/>
        <v>0</v>
      </c>
      <c r="AP99" s="99"/>
      <c r="AQ99" s="78"/>
      <c r="AR99" s="79"/>
      <c r="AS99" s="99"/>
      <c r="AT99" s="78"/>
      <c r="AU99" s="79"/>
      <c r="AV99" s="99"/>
      <c r="AW99" s="78"/>
      <c r="AX99" s="79"/>
      <c r="AY99" s="99"/>
      <c r="AZ99" s="78"/>
      <c r="BA99" s="79"/>
      <c r="BB99" s="99"/>
      <c r="BC99" s="78"/>
      <c r="BD99" s="79"/>
      <c r="BE99" s="99"/>
      <c r="BF99" s="78"/>
      <c r="BG99" s="79"/>
      <c r="BH99" s="80">
        <f t="shared" si="6"/>
        <v>0</v>
      </c>
      <c r="BI99" s="81">
        <f t="shared" si="5"/>
        <v>0</v>
      </c>
      <c r="BJ99" s="82">
        <v>0</v>
      </c>
      <c r="BK99" s="83" cm="1">
        <f t="array" ref="BK99">_xlfn.IFS(A99="Payroll/Straight Payment",0,AND(NOT(ISBLANK(BI99)),NOT(A99="Payroll/Straight Payment")),AO99-BI99-BJ99)</f>
        <v>0</v>
      </c>
      <c r="BL99" s="66"/>
      <c r="BM99" s="85"/>
    </row>
    <row r="100" spans="1:65" s="86" customFormat="1" hidden="1" x14ac:dyDescent="0.3">
      <c r="A100" s="65"/>
      <c r="B100" s="66"/>
      <c r="C100" s="67"/>
      <c r="D100" s="68"/>
      <c r="E100" s="66"/>
      <c r="F100" s="65"/>
      <c r="G100" s="84"/>
      <c r="H100" s="91"/>
      <c r="I100" s="91"/>
      <c r="J100" s="91"/>
      <c r="K100" s="92"/>
      <c r="L100" s="92"/>
      <c r="M100" s="92"/>
      <c r="N100" s="92"/>
      <c r="O100" s="92"/>
      <c r="P100" s="92"/>
      <c r="Q100" s="94"/>
      <c r="R100" s="94"/>
      <c r="S100" s="94"/>
      <c r="T100" s="94"/>
      <c r="U100" s="94"/>
      <c r="V100" s="94"/>
      <c r="W100" s="94"/>
      <c r="X100" s="94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106"/>
      <c r="AK100" s="106"/>
      <c r="AL100" s="106"/>
      <c r="AM100" s="62" cm="1">
        <f t="array" ref="AM100">_xlfn.IFS(AND(A100="Requisition",ISBLANK(AN100)),SUM(Q100:AL100),AND(A100="PO Modification",OR(NOT(ISBLANK(AN100)),ISBLANK(AN100))),0,AND(A100="Budget Revision",OR(NOT(ISBLANK(AN100)),ISBLANK(AN100))),0,AND(A100="Requisition",NOT(ISBLANK(AN100))),0,ISBLANK(A100),0,AND(A100="Payroll/Straight Payment",ISBLANK(AN100)),0)</f>
        <v>0</v>
      </c>
      <c r="AN100" s="102"/>
      <c r="AO100" s="76">
        <f t="shared" si="7"/>
        <v>0</v>
      </c>
      <c r="AP100" s="99"/>
      <c r="AQ100" s="78"/>
      <c r="AR100" s="79"/>
      <c r="AS100" s="99"/>
      <c r="AT100" s="78"/>
      <c r="AU100" s="79"/>
      <c r="AV100" s="99"/>
      <c r="AW100" s="78"/>
      <c r="AX100" s="79"/>
      <c r="AY100" s="99"/>
      <c r="AZ100" s="78"/>
      <c r="BA100" s="79"/>
      <c r="BB100" s="99"/>
      <c r="BC100" s="78"/>
      <c r="BD100" s="79"/>
      <c r="BE100" s="99"/>
      <c r="BF100" s="78"/>
      <c r="BG100" s="79"/>
      <c r="BH100" s="80">
        <f t="shared" si="6"/>
        <v>0</v>
      </c>
      <c r="BI100" s="81">
        <f t="shared" si="5"/>
        <v>0</v>
      </c>
      <c r="BJ100" s="82">
        <v>0</v>
      </c>
      <c r="BK100" s="83" cm="1">
        <f t="array" ref="BK100">_xlfn.IFS(A100="Payroll/Straight Payment",0,AND(NOT(ISBLANK(BI100)),NOT(A100="Payroll/Straight Payment")),AO100-BI100-BJ100)</f>
        <v>0</v>
      </c>
      <c r="BL100" s="66"/>
      <c r="BM100" s="85"/>
    </row>
    <row r="101" spans="1:65" s="86" customFormat="1" hidden="1" x14ac:dyDescent="0.3">
      <c r="A101" s="65"/>
      <c r="B101" s="66"/>
      <c r="C101" s="67"/>
      <c r="D101" s="68"/>
      <c r="E101" s="66"/>
      <c r="F101" s="65"/>
      <c r="G101" s="84"/>
      <c r="H101" s="91"/>
      <c r="I101" s="91"/>
      <c r="J101" s="91"/>
      <c r="K101" s="92"/>
      <c r="L101" s="92"/>
      <c r="M101" s="92"/>
      <c r="N101" s="92"/>
      <c r="O101" s="92"/>
      <c r="P101" s="92"/>
      <c r="Q101" s="94"/>
      <c r="R101" s="94"/>
      <c r="S101" s="94"/>
      <c r="T101" s="94"/>
      <c r="U101" s="94"/>
      <c r="V101" s="94"/>
      <c r="W101" s="94"/>
      <c r="X101" s="94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106"/>
      <c r="AK101" s="106"/>
      <c r="AL101" s="106"/>
      <c r="AM101" s="62" cm="1">
        <f t="array" ref="AM101">_xlfn.IFS(AND(A101="Requisition",ISBLANK(AN101)),SUM(Q101:AL101),AND(A101="PO Modification",OR(NOT(ISBLANK(AN101)),ISBLANK(AN101))),0,AND(A101="Budget Revision",OR(NOT(ISBLANK(AN101)),ISBLANK(AN101))),0,AND(A101="Requisition",NOT(ISBLANK(AN101))),0,ISBLANK(A101),0,AND(A101="Payroll/Straight Payment",ISBLANK(AN101)),0)</f>
        <v>0</v>
      </c>
      <c r="AN101" s="102"/>
      <c r="AO101" s="76">
        <f t="shared" si="7"/>
        <v>0</v>
      </c>
      <c r="AP101" s="99"/>
      <c r="AQ101" s="78"/>
      <c r="AR101" s="79"/>
      <c r="AS101" s="99"/>
      <c r="AT101" s="78"/>
      <c r="AU101" s="79"/>
      <c r="AV101" s="99"/>
      <c r="AW101" s="78"/>
      <c r="AX101" s="79"/>
      <c r="AY101" s="99"/>
      <c r="AZ101" s="78"/>
      <c r="BA101" s="79"/>
      <c r="BB101" s="99"/>
      <c r="BC101" s="78"/>
      <c r="BD101" s="79"/>
      <c r="BE101" s="99"/>
      <c r="BF101" s="78"/>
      <c r="BG101" s="79"/>
      <c r="BH101" s="80">
        <f t="shared" si="6"/>
        <v>0</v>
      </c>
      <c r="BI101" s="81">
        <f t="shared" si="5"/>
        <v>0</v>
      </c>
      <c r="BJ101" s="82">
        <v>0</v>
      </c>
      <c r="BK101" s="83" cm="1">
        <f t="array" ref="BK101">_xlfn.IFS(A101="Payroll/Straight Payment",0,AND(NOT(ISBLANK(BI101)),NOT(A101="Payroll/Straight Payment")),AO101-BI101-BJ101)</f>
        <v>0</v>
      </c>
      <c r="BL101" s="66"/>
      <c r="BM101" s="85"/>
    </row>
    <row r="102" spans="1:65" s="86" customFormat="1" hidden="1" x14ac:dyDescent="0.3">
      <c r="A102" s="65"/>
      <c r="B102" s="66"/>
      <c r="C102" s="67"/>
      <c r="D102" s="68"/>
      <c r="E102" s="66"/>
      <c r="F102" s="65"/>
      <c r="G102" s="84"/>
      <c r="H102" s="91"/>
      <c r="I102" s="91"/>
      <c r="J102" s="91"/>
      <c r="K102" s="92"/>
      <c r="L102" s="92"/>
      <c r="M102" s="92"/>
      <c r="N102" s="92"/>
      <c r="O102" s="92"/>
      <c r="P102" s="92"/>
      <c r="Q102" s="94"/>
      <c r="R102" s="94"/>
      <c r="S102" s="94"/>
      <c r="T102" s="94"/>
      <c r="U102" s="94"/>
      <c r="V102" s="94"/>
      <c r="W102" s="94"/>
      <c r="X102" s="94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106"/>
      <c r="AK102" s="106"/>
      <c r="AL102" s="106"/>
      <c r="AM102" s="62" cm="1">
        <f t="array" ref="AM102">_xlfn.IFS(AND(A102="Requisition",ISBLANK(AN102)),SUM(Q102:AL102),AND(A102="PO Modification",OR(NOT(ISBLANK(AN102)),ISBLANK(AN102))),0,AND(A102="Budget Revision",OR(NOT(ISBLANK(AN102)),ISBLANK(AN102))),0,AND(A102="Requisition",NOT(ISBLANK(AN102))),0,ISBLANK(A102),0,AND(A102="Payroll/Straight Payment",ISBLANK(AN102)),0)</f>
        <v>0</v>
      </c>
      <c r="AN102" s="102"/>
      <c r="AO102" s="76">
        <f t="shared" si="7"/>
        <v>0</v>
      </c>
      <c r="AP102" s="99"/>
      <c r="AQ102" s="78"/>
      <c r="AR102" s="79"/>
      <c r="AS102" s="99"/>
      <c r="AT102" s="78"/>
      <c r="AU102" s="79"/>
      <c r="AV102" s="99"/>
      <c r="AW102" s="78"/>
      <c r="AX102" s="79"/>
      <c r="AY102" s="99"/>
      <c r="AZ102" s="78"/>
      <c r="BA102" s="79"/>
      <c r="BB102" s="99"/>
      <c r="BC102" s="78"/>
      <c r="BD102" s="79"/>
      <c r="BE102" s="99"/>
      <c r="BF102" s="78"/>
      <c r="BG102" s="79"/>
      <c r="BH102" s="80">
        <f t="shared" si="6"/>
        <v>0</v>
      </c>
      <c r="BI102" s="81">
        <f t="shared" si="5"/>
        <v>0</v>
      </c>
      <c r="BJ102" s="82">
        <v>0</v>
      </c>
      <c r="BK102" s="83" cm="1">
        <f t="array" ref="BK102">_xlfn.IFS(A102="Payroll/Straight Payment",0,AND(NOT(ISBLANK(BI102)),NOT(A102="Payroll/Straight Payment")),AO102-BI102-BJ102)</f>
        <v>0</v>
      </c>
      <c r="BL102" s="66"/>
      <c r="BM102" s="85"/>
    </row>
    <row r="103" spans="1:65" s="86" customFormat="1" hidden="1" x14ac:dyDescent="0.3">
      <c r="A103" s="65"/>
      <c r="B103" s="66"/>
      <c r="C103" s="67"/>
      <c r="D103" s="68"/>
      <c r="E103" s="66"/>
      <c r="F103" s="65"/>
      <c r="G103" s="84"/>
      <c r="H103" s="91"/>
      <c r="I103" s="91"/>
      <c r="J103" s="91"/>
      <c r="K103" s="92"/>
      <c r="L103" s="92"/>
      <c r="M103" s="92"/>
      <c r="N103" s="92"/>
      <c r="O103" s="92"/>
      <c r="P103" s="92"/>
      <c r="Q103" s="94"/>
      <c r="R103" s="94"/>
      <c r="S103" s="94"/>
      <c r="T103" s="94"/>
      <c r="U103" s="94"/>
      <c r="V103" s="94"/>
      <c r="W103" s="94"/>
      <c r="X103" s="94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106"/>
      <c r="AK103" s="106"/>
      <c r="AL103" s="106"/>
      <c r="AM103" s="62" cm="1">
        <f t="array" ref="AM103">_xlfn.IFS(AND(A103="Requisition",ISBLANK(AN103)),SUM(Q103:AL103),AND(A103="PO Modification",OR(NOT(ISBLANK(AN103)),ISBLANK(AN103))),0,AND(A103="Budget Revision",OR(NOT(ISBLANK(AN103)),ISBLANK(AN103))),0,AND(A103="Requisition",NOT(ISBLANK(AN103))),0,ISBLANK(A103),0,AND(A103="Payroll/Straight Payment",ISBLANK(AN103)),0)</f>
        <v>0</v>
      </c>
      <c r="AN103" s="102"/>
      <c r="AO103" s="76">
        <f t="shared" si="7"/>
        <v>0</v>
      </c>
      <c r="AP103" s="99"/>
      <c r="AQ103" s="78"/>
      <c r="AR103" s="79"/>
      <c r="AS103" s="99"/>
      <c r="AT103" s="78"/>
      <c r="AU103" s="79"/>
      <c r="AV103" s="99"/>
      <c r="AW103" s="78"/>
      <c r="AX103" s="79"/>
      <c r="AY103" s="99"/>
      <c r="AZ103" s="78"/>
      <c r="BA103" s="79"/>
      <c r="BB103" s="99"/>
      <c r="BC103" s="78"/>
      <c r="BD103" s="79"/>
      <c r="BE103" s="99"/>
      <c r="BF103" s="78"/>
      <c r="BG103" s="79"/>
      <c r="BH103" s="80">
        <f t="shared" si="6"/>
        <v>0</v>
      </c>
      <c r="BI103" s="81">
        <f t="shared" si="5"/>
        <v>0</v>
      </c>
      <c r="BJ103" s="82">
        <v>0</v>
      </c>
      <c r="BK103" s="83" cm="1">
        <f t="array" ref="BK103">_xlfn.IFS(A103="Payroll/Straight Payment",0,AND(NOT(ISBLANK(BI103)),NOT(A103="Payroll/Straight Payment")),AO103-BI103-BJ103)</f>
        <v>0</v>
      </c>
      <c r="BL103" s="66"/>
      <c r="BM103" s="85"/>
    </row>
    <row r="104" spans="1:65" s="86" customFormat="1" hidden="1" x14ac:dyDescent="0.3">
      <c r="A104" s="65"/>
      <c r="B104" s="66"/>
      <c r="C104" s="67"/>
      <c r="D104" s="68"/>
      <c r="E104" s="66"/>
      <c r="F104" s="65"/>
      <c r="G104" s="84"/>
      <c r="H104" s="91"/>
      <c r="I104" s="91"/>
      <c r="J104" s="91"/>
      <c r="K104" s="92"/>
      <c r="L104" s="92"/>
      <c r="M104" s="92"/>
      <c r="N104" s="92"/>
      <c r="O104" s="92"/>
      <c r="P104" s="92"/>
      <c r="Q104" s="94"/>
      <c r="R104" s="94"/>
      <c r="S104" s="94"/>
      <c r="T104" s="94"/>
      <c r="U104" s="94"/>
      <c r="V104" s="94"/>
      <c r="W104" s="94"/>
      <c r="X104" s="94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106"/>
      <c r="AK104" s="106"/>
      <c r="AL104" s="106"/>
      <c r="AM104" s="62" cm="1">
        <f t="array" ref="AM104">_xlfn.IFS(AND(A104="Requisition",ISBLANK(AN104)),SUM(Q104:AL104),AND(A104="PO Modification",OR(NOT(ISBLANK(AN104)),ISBLANK(AN104))),0,AND(A104="Budget Revision",OR(NOT(ISBLANK(AN104)),ISBLANK(AN104))),0,AND(A104="Requisition",NOT(ISBLANK(AN104))),0,ISBLANK(A104),0,AND(A104="Payroll/Straight Payment",ISBLANK(AN104)),0)</f>
        <v>0</v>
      </c>
      <c r="AN104" s="102"/>
      <c r="AO104" s="76">
        <f t="shared" si="7"/>
        <v>0</v>
      </c>
      <c r="AP104" s="99"/>
      <c r="AQ104" s="78"/>
      <c r="AR104" s="79"/>
      <c r="AS104" s="99"/>
      <c r="AT104" s="78"/>
      <c r="AU104" s="79"/>
      <c r="AV104" s="99"/>
      <c r="AW104" s="78"/>
      <c r="AX104" s="79"/>
      <c r="AY104" s="99"/>
      <c r="AZ104" s="78"/>
      <c r="BA104" s="79"/>
      <c r="BB104" s="99"/>
      <c r="BC104" s="78"/>
      <c r="BD104" s="79"/>
      <c r="BE104" s="99"/>
      <c r="BF104" s="78"/>
      <c r="BG104" s="79"/>
      <c r="BH104" s="80">
        <f t="shared" si="6"/>
        <v>0</v>
      </c>
      <c r="BI104" s="81">
        <f t="shared" si="5"/>
        <v>0</v>
      </c>
      <c r="BJ104" s="82">
        <v>0</v>
      </c>
      <c r="BK104" s="83" cm="1">
        <f t="array" ref="BK104">_xlfn.IFS(A104="Payroll/Straight Payment",0,AND(NOT(ISBLANK(BI104)),NOT(A104="Payroll/Straight Payment")),AO104-BI104-BJ104)</f>
        <v>0</v>
      </c>
      <c r="BL104" s="66"/>
      <c r="BM104" s="85"/>
    </row>
    <row r="105" spans="1:65" s="86" customFormat="1" hidden="1" x14ac:dyDescent="0.3">
      <c r="A105" s="65"/>
      <c r="B105" s="66"/>
      <c r="C105" s="67"/>
      <c r="D105" s="68"/>
      <c r="E105" s="66"/>
      <c r="F105" s="65"/>
      <c r="G105" s="84"/>
      <c r="H105" s="91"/>
      <c r="I105" s="91"/>
      <c r="J105" s="91"/>
      <c r="K105" s="92"/>
      <c r="L105" s="92"/>
      <c r="M105" s="92"/>
      <c r="N105" s="92"/>
      <c r="O105" s="92"/>
      <c r="P105" s="92"/>
      <c r="Q105" s="94"/>
      <c r="R105" s="94"/>
      <c r="S105" s="94"/>
      <c r="T105" s="94"/>
      <c r="U105" s="94"/>
      <c r="V105" s="94"/>
      <c r="W105" s="94"/>
      <c r="X105" s="94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106"/>
      <c r="AK105" s="106"/>
      <c r="AL105" s="106"/>
      <c r="AM105" s="62" cm="1">
        <f t="array" ref="AM105">_xlfn.IFS(AND(A105="Requisition",ISBLANK(AN105)),SUM(Q105:AL105),AND(A105="PO Modification",OR(NOT(ISBLANK(AN105)),ISBLANK(AN105))),0,AND(A105="Budget Revision",OR(NOT(ISBLANK(AN105)),ISBLANK(AN105))),0,AND(A105="Requisition",NOT(ISBLANK(AN105))),0,ISBLANK(A105),0,AND(A105="Payroll/Straight Payment",ISBLANK(AN105)),0)</f>
        <v>0</v>
      </c>
      <c r="AN105" s="102"/>
      <c r="AO105" s="76">
        <f t="shared" si="7"/>
        <v>0</v>
      </c>
      <c r="AP105" s="99"/>
      <c r="AQ105" s="78"/>
      <c r="AR105" s="79"/>
      <c r="AS105" s="99"/>
      <c r="AT105" s="78"/>
      <c r="AU105" s="79"/>
      <c r="AV105" s="99"/>
      <c r="AW105" s="78"/>
      <c r="AX105" s="79"/>
      <c r="AY105" s="99"/>
      <c r="AZ105" s="78"/>
      <c r="BA105" s="79"/>
      <c r="BB105" s="99"/>
      <c r="BC105" s="78"/>
      <c r="BD105" s="79"/>
      <c r="BE105" s="99"/>
      <c r="BF105" s="78"/>
      <c r="BG105" s="79"/>
      <c r="BH105" s="80">
        <f t="shared" si="6"/>
        <v>0</v>
      </c>
      <c r="BI105" s="81">
        <f t="shared" si="5"/>
        <v>0</v>
      </c>
      <c r="BJ105" s="82">
        <v>0</v>
      </c>
      <c r="BK105" s="83" cm="1">
        <f t="array" ref="BK105">_xlfn.IFS(A105="Payroll/Straight Payment",0,AND(NOT(ISBLANK(BI105)),NOT(A105="Payroll/Straight Payment")),AO105-BI105-BJ105)</f>
        <v>0</v>
      </c>
      <c r="BL105" s="66"/>
      <c r="BM105" s="85"/>
    </row>
    <row r="106" spans="1:65" s="86" customFormat="1" hidden="1" x14ac:dyDescent="0.3">
      <c r="A106" s="65"/>
      <c r="B106" s="66"/>
      <c r="C106" s="67"/>
      <c r="D106" s="68"/>
      <c r="E106" s="66"/>
      <c r="F106" s="65"/>
      <c r="G106" s="84"/>
      <c r="H106" s="91"/>
      <c r="I106" s="91"/>
      <c r="J106" s="91"/>
      <c r="K106" s="92"/>
      <c r="L106" s="92"/>
      <c r="M106" s="92"/>
      <c r="N106" s="92"/>
      <c r="O106" s="92"/>
      <c r="P106" s="92"/>
      <c r="Q106" s="94"/>
      <c r="R106" s="94"/>
      <c r="S106" s="94"/>
      <c r="T106" s="94"/>
      <c r="U106" s="94"/>
      <c r="V106" s="94"/>
      <c r="W106" s="94"/>
      <c r="X106" s="94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106"/>
      <c r="AK106" s="106"/>
      <c r="AL106" s="106"/>
      <c r="AM106" s="62" cm="1">
        <f t="array" ref="AM106">_xlfn.IFS(AND(A106="Requisition",ISBLANK(AN106)),SUM(Q106:AL106),AND(A106="PO Modification",OR(NOT(ISBLANK(AN106)),ISBLANK(AN106))),0,AND(A106="Budget Revision",OR(NOT(ISBLANK(AN106)),ISBLANK(AN106))),0,AND(A106="Requisition",NOT(ISBLANK(AN106))),0,ISBLANK(A106),0,AND(A106="Payroll/Straight Payment",ISBLANK(AN106)),0)</f>
        <v>0</v>
      </c>
      <c r="AN106" s="102"/>
      <c r="AO106" s="76">
        <f t="shared" si="7"/>
        <v>0</v>
      </c>
      <c r="AP106" s="99"/>
      <c r="AQ106" s="78"/>
      <c r="AR106" s="79"/>
      <c r="AS106" s="99"/>
      <c r="AT106" s="78"/>
      <c r="AU106" s="79"/>
      <c r="AV106" s="99"/>
      <c r="AW106" s="78"/>
      <c r="AX106" s="79"/>
      <c r="AY106" s="99"/>
      <c r="AZ106" s="78"/>
      <c r="BA106" s="79"/>
      <c r="BB106" s="99"/>
      <c r="BC106" s="78"/>
      <c r="BD106" s="79"/>
      <c r="BE106" s="99"/>
      <c r="BF106" s="78"/>
      <c r="BG106" s="79"/>
      <c r="BH106" s="80">
        <f t="shared" si="6"/>
        <v>0</v>
      </c>
      <c r="BI106" s="81">
        <f t="shared" si="5"/>
        <v>0</v>
      </c>
      <c r="BJ106" s="82">
        <v>0</v>
      </c>
      <c r="BK106" s="83" cm="1">
        <f t="array" ref="BK106">_xlfn.IFS(A106="Payroll/Straight Payment",0,AND(NOT(ISBLANK(BI106)),NOT(A106="Payroll/Straight Payment")),AO106-BI106-BJ106)</f>
        <v>0</v>
      </c>
      <c r="BL106" s="66"/>
      <c r="BM106" s="85"/>
    </row>
    <row r="107" spans="1:65" s="86" customFormat="1" hidden="1" x14ac:dyDescent="0.3">
      <c r="A107" s="65"/>
      <c r="B107" s="90"/>
      <c r="C107" s="88"/>
      <c r="D107" s="100"/>
      <c r="E107" s="90"/>
      <c r="F107" s="101"/>
      <c r="G107" s="90"/>
      <c r="H107" s="91"/>
      <c r="I107" s="91"/>
      <c r="J107" s="91"/>
      <c r="K107" s="92"/>
      <c r="L107" s="92"/>
      <c r="M107" s="92"/>
      <c r="N107" s="92"/>
      <c r="O107" s="92"/>
      <c r="P107" s="92"/>
      <c r="Q107" s="93"/>
      <c r="R107" s="93"/>
      <c r="S107" s="94"/>
      <c r="T107" s="94"/>
      <c r="U107" s="93"/>
      <c r="V107" s="94"/>
      <c r="W107" s="94"/>
      <c r="X107" s="94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6"/>
      <c r="AJ107" s="97"/>
      <c r="AK107" s="97"/>
      <c r="AL107" s="97"/>
      <c r="AM107" s="62" cm="1">
        <f t="array" ref="AM107">_xlfn.IFS(AND(A107="Requisition",ISBLANK(AN107)),SUM(Q107:AL107),AND(A107="PO Modification",OR(NOT(ISBLANK(AN107)),ISBLANK(AN107))),0,AND(A107="Budget Revision",OR(NOT(ISBLANK(AN107)),ISBLANK(AN107))),0,AND(A107="Requisition",NOT(ISBLANK(AN107))),0,ISBLANK(A107),0,AND(A107="Payroll/Straight Payment",ISBLANK(AN107)),0)</f>
        <v>0</v>
      </c>
      <c r="AN107" s="98"/>
      <c r="AO107" s="76">
        <f t="shared" si="7"/>
        <v>0</v>
      </c>
      <c r="AP107" s="99"/>
      <c r="AQ107" s="78"/>
      <c r="AR107" s="79"/>
      <c r="AS107" s="99"/>
      <c r="AT107" s="78"/>
      <c r="AU107" s="79"/>
      <c r="AV107" s="99"/>
      <c r="AW107" s="78"/>
      <c r="AX107" s="79"/>
      <c r="AY107" s="99"/>
      <c r="AZ107" s="78"/>
      <c r="BA107" s="79"/>
      <c r="BB107" s="99"/>
      <c r="BC107" s="78"/>
      <c r="BD107" s="79"/>
      <c r="BE107" s="99"/>
      <c r="BF107" s="78"/>
      <c r="BG107" s="79"/>
      <c r="BH107" s="80">
        <f t="shared" si="6"/>
        <v>0</v>
      </c>
      <c r="BI107" s="81">
        <f t="shared" si="5"/>
        <v>0</v>
      </c>
      <c r="BJ107" s="82">
        <v>0</v>
      </c>
      <c r="BK107" s="83" cm="1">
        <f t="array" ref="BK107">_xlfn.IFS(A107="Payroll/Straight Payment",0,AND(NOT(ISBLANK(BI107)),NOT(A107="Payroll/Straight Payment")),AO107-BI107-BJ107)</f>
        <v>0</v>
      </c>
      <c r="BL107" s="66"/>
      <c r="BM107" s="85"/>
    </row>
    <row r="108" spans="1:65" s="86" customFormat="1" hidden="1" x14ac:dyDescent="0.3">
      <c r="A108" s="65"/>
      <c r="B108" s="90"/>
      <c r="C108" s="88"/>
      <c r="D108" s="100"/>
      <c r="E108" s="90"/>
      <c r="F108" s="101"/>
      <c r="G108" s="90"/>
      <c r="H108" s="91"/>
      <c r="I108" s="91"/>
      <c r="J108" s="91"/>
      <c r="K108" s="92"/>
      <c r="L108" s="92"/>
      <c r="M108" s="92"/>
      <c r="N108" s="92"/>
      <c r="O108" s="92"/>
      <c r="P108" s="92"/>
      <c r="Q108" s="93"/>
      <c r="R108" s="93"/>
      <c r="S108" s="94"/>
      <c r="T108" s="94"/>
      <c r="U108" s="93"/>
      <c r="V108" s="94"/>
      <c r="W108" s="94"/>
      <c r="X108" s="94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6"/>
      <c r="AJ108" s="97"/>
      <c r="AK108" s="97"/>
      <c r="AL108" s="97"/>
      <c r="AM108" s="62" cm="1">
        <f t="array" ref="AM108">_xlfn.IFS(AND(A108="Requisition",ISBLANK(AN108)),SUM(Q108:AL108),AND(A108="PO Modification",OR(NOT(ISBLANK(AN108)),ISBLANK(AN108))),0,AND(A108="Budget Revision",OR(NOT(ISBLANK(AN108)),ISBLANK(AN108))),0,AND(A108="Requisition",NOT(ISBLANK(AN108))),0,ISBLANK(A108),0,AND(A108="Payroll/Straight Payment",ISBLANK(AN108)),0)</f>
        <v>0</v>
      </c>
      <c r="AN108" s="98"/>
      <c r="AO108" s="76">
        <f t="shared" si="7"/>
        <v>0</v>
      </c>
      <c r="AP108" s="99"/>
      <c r="AQ108" s="78"/>
      <c r="AR108" s="79"/>
      <c r="AS108" s="99"/>
      <c r="AT108" s="78"/>
      <c r="AU108" s="79"/>
      <c r="AV108" s="99"/>
      <c r="AW108" s="78"/>
      <c r="AX108" s="79"/>
      <c r="AY108" s="99"/>
      <c r="AZ108" s="78"/>
      <c r="BA108" s="79"/>
      <c r="BB108" s="99"/>
      <c r="BC108" s="78"/>
      <c r="BD108" s="79"/>
      <c r="BE108" s="99"/>
      <c r="BF108" s="78"/>
      <c r="BG108" s="79"/>
      <c r="BH108" s="80">
        <f t="shared" si="6"/>
        <v>0</v>
      </c>
      <c r="BI108" s="81">
        <f t="shared" si="5"/>
        <v>0</v>
      </c>
      <c r="BJ108" s="82">
        <v>0</v>
      </c>
      <c r="BK108" s="83" cm="1">
        <f t="array" ref="BK108">_xlfn.IFS(A108="Payroll/Straight Payment",0,AND(NOT(ISBLANK(BI108)),NOT(A108="Payroll/Straight Payment")),AO108-BI108-BJ108)</f>
        <v>0</v>
      </c>
      <c r="BL108" s="66"/>
      <c r="BM108" s="85"/>
    </row>
    <row r="109" spans="1:65" s="86" customFormat="1" hidden="1" x14ac:dyDescent="0.3">
      <c r="A109" s="65"/>
      <c r="B109" s="90"/>
      <c r="C109" s="88"/>
      <c r="D109" s="100"/>
      <c r="E109" s="90"/>
      <c r="F109" s="101"/>
      <c r="G109" s="90"/>
      <c r="H109" s="91"/>
      <c r="I109" s="91"/>
      <c r="J109" s="91"/>
      <c r="K109" s="92"/>
      <c r="L109" s="92"/>
      <c r="M109" s="92"/>
      <c r="N109" s="92"/>
      <c r="O109" s="92"/>
      <c r="P109" s="92"/>
      <c r="Q109" s="93"/>
      <c r="R109" s="93"/>
      <c r="S109" s="94"/>
      <c r="T109" s="94"/>
      <c r="U109" s="93"/>
      <c r="V109" s="94"/>
      <c r="W109" s="94"/>
      <c r="X109" s="94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6"/>
      <c r="AJ109" s="97"/>
      <c r="AK109" s="97"/>
      <c r="AL109" s="97"/>
      <c r="AM109" s="62" cm="1">
        <f t="array" ref="AM109">_xlfn.IFS(AND(A109="Requisition",ISBLANK(AN109)),SUM(Q109:AL109),AND(A109="PO Modification",OR(NOT(ISBLANK(AN109)),ISBLANK(AN109))),0,AND(A109="Budget Revision",OR(NOT(ISBLANK(AN109)),ISBLANK(AN109))),0,AND(A109="Requisition",NOT(ISBLANK(AN109))),0,ISBLANK(A109),0,AND(A109="Payroll/Straight Payment",ISBLANK(AN109)),0)</f>
        <v>0</v>
      </c>
      <c r="AN109" s="98"/>
      <c r="AO109" s="76">
        <f t="shared" si="7"/>
        <v>0</v>
      </c>
      <c r="AP109" s="99"/>
      <c r="AQ109" s="78"/>
      <c r="AR109" s="79"/>
      <c r="AS109" s="99"/>
      <c r="AT109" s="78"/>
      <c r="AU109" s="79"/>
      <c r="AV109" s="99"/>
      <c r="AW109" s="78"/>
      <c r="AX109" s="79"/>
      <c r="AY109" s="99"/>
      <c r="AZ109" s="78"/>
      <c r="BA109" s="79"/>
      <c r="BB109" s="99"/>
      <c r="BC109" s="78"/>
      <c r="BD109" s="79"/>
      <c r="BE109" s="99"/>
      <c r="BF109" s="78"/>
      <c r="BG109" s="79"/>
      <c r="BH109" s="80">
        <f t="shared" si="6"/>
        <v>0</v>
      </c>
      <c r="BI109" s="81">
        <f t="shared" si="5"/>
        <v>0</v>
      </c>
      <c r="BJ109" s="82">
        <v>0</v>
      </c>
      <c r="BK109" s="83" cm="1">
        <f t="array" ref="BK109">_xlfn.IFS(A109="Payroll/Straight Payment",0,AND(NOT(ISBLANK(BI109)),NOT(A109="Payroll/Straight Payment")),AO109-BI109-BJ109)</f>
        <v>0</v>
      </c>
      <c r="BL109" s="66"/>
      <c r="BM109" s="85"/>
    </row>
    <row r="110" spans="1:65" s="86" customFormat="1" hidden="1" x14ac:dyDescent="0.3">
      <c r="A110" s="65"/>
      <c r="B110" s="90"/>
      <c r="C110" s="88"/>
      <c r="D110" s="100"/>
      <c r="E110" s="90"/>
      <c r="F110" s="101"/>
      <c r="G110" s="90"/>
      <c r="H110" s="91"/>
      <c r="I110" s="91"/>
      <c r="J110" s="91"/>
      <c r="K110" s="92"/>
      <c r="L110" s="92"/>
      <c r="M110" s="92"/>
      <c r="N110" s="92"/>
      <c r="O110" s="92"/>
      <c r="P110" s="92"/>
      <c r="Q110" s="93"/>
      <c r="R110" s="93"/>
      <c r="S110" s="94"/>
      <c r="T110" s="94"/>
      <c r="U110" s="93"/>
      <c r="V110" s="94"/>
      <c r="W110" s="94"/>
      <c r="X110" s="94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6"/>
      <c r="AJ110" s="97"/>
      <c r="AK110" s="97"/>
      <c r="AL110" s="97"/>
      <c r="AM110" s="62" cm="1">
        <f t="array" ref="AM110">_xlfn.IFS(AND(A110="Requisition",ISBLANK(AN110)),SUM(Q110:AL110),AND(A110="PO Modification",OR(NOT(ISBLANK(AN110)),ISBLANK(AN110))),0,AND(A110="Budget Revision",OR(NOT(ISBLANK(AN110)),ISBLANK(AN110))),0,AND(A110="Requisition",NOT(ISBLANK(AN110))),0,ISBLANK(A110),0,AND(A110="Payroll/Straight Payment",ISBLANK(AN110)),0)</f>
        <v>0</v>
      </c>
      <c r="AN110" s="98"/>
      <c r="AO110" s="76">
        <f t="shared" si="7"/>
        <v>0</v>
      </c>
      <c r="AP110" s="99"/>
      <c r="AQ110" s="78"/>
      <c r="AR110" s="79"/>
      <c r="AS110" s="99"/>
      <c r="AT110" s="78"/>
      <c r="AU110" s="79"/>
      <c r="AV110" s="99"/>
      <c r="AW110" s="78"/>
      <c r="AX110" s="79"/>
      <c r="AY110" s="99"/>
      <c r="AZ110" s="78"/>
      <c r="BA110" s="79"/>
      <c r="BB110" s="99"/>
      <c r="BC110" s="78"/>
      <c r="BD110" s="79"/>
      <c r="BE110" s="99"/>
      <c r="BF110" s="78"/>
      <c r="BG110" s="79"/>
      <c r="BH110" s="80">
        <f t="shared" si="6"/>
        <v>0</v>
      </c>
      <c r="BI110" s="81">
        <f t="shared" si="5"/>
        <v>0</v>
      </c>
      <c r="BJ110" s="82">
        <v>0</v>
      </c>
      <c r="BK110" s="83" cm="1">
        <f t="array" ref="BK110">_xlfn.IFS(A110="Payroll/Straight Payment",0,AND(NOT(ISBLANK(BI110)),NOT(A110="Payroll/Straight Payment")),AO110-BI110-BJ110)</f>
        <v>0</v>
      </c>
      <c r="BL110" s="66"/>
      <c r="BM110" s="85"/>
    </row>
    <row r="111" spans="1:65" s="86" customFormat="1" hidden="1" x14ac:dyDescent="0.3">
      <c r="A111" s="65"/>
      <c r="B111" s="90"/>
      <c r="C111" s="88"/>
      <c r="D111" s="100"/>
      <c r="E111" s="90"/>
      <c r="F111" s="101"/>
      <c r="G111" s="90"/>
      <c r="H111" s="91"/>
      <c r="I111" s="91"/>
      <c r="J111" s="91"/>
      <c r="K111" s="92"/>
      <c r="L111" s="92"/>
      <c r="M111" s="92"/>
      <c r="N111" s="92"/>
      <c r="O111" s="92"/>
      <c r="P111" s="92"/>
      <c r="Q111" s="93"/>
      <c r="R111" s="93"/>
      <c r="S111" s="94"/>
      <c r="T111" s="94"/>
      <c r="U111" s="93"/>
      <c r="V111" s="94"/>
      <c r="W111" s="94"/>
      <c r="X111" s="94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6"/>
      <c r="AJ111" s="97"/>
      <c r="AK111" s="97"/>
      <c r="AL111" s="97"/>
      <c r="AM111" s="62" cm="1">
        <f t="array" ref="AM111">_xlfn.IFS(AND(A111="Requisition",ISBLANK(AN111)),SUM(Q111:AL111),AND(A111="PO Modification",OR(NOT(ISBLANK(AN111)),ISBLANK(AN111))),0,AND(A111="Budget Revision",OR(NOT(ISBLANK(AN111)),ISBLANK(AN111))),0,AND(A111="Requisition",NOT(ISBLANK(AN111))),0,ISBLANK(A111),0,AND(A111="Payroll/Straight Payment",ISBLANK(AN111)),0)</f>
        <v>0</v>
      </c>
      <c r="AN111" s="98"/>
      <c r="AO111" s="76">
        <f t="shared" si="7"/>
        <v>0</v>
      </c>
      <c r="AP111" s="99"/>
      <c r="AQ111" s="78"/>
      <c r="AR111" s="79"/>
      <c r="AS111" s="99"/>
      <c r="AT111" s="78"/>
      <c r="AU111" s="79"/>
      <c r="AV111" s="99"/>
      <c r="AW111" s="78"/>
      <c r="AX111" s="79"/>
      <c r="AY111" s="99"/>
      <c r="AZ111" s="78"/>
      <c r="BA111" s="79"/>
      <c r="BB111" s="99"/>
      <c r="BC111" s="78"/>
      <c r="BD111" s="79"/>
      <c r="BE111" s="99"/>
      <c r="BF111" s="78"/>
      <c r="BG111" s="79"/>
      <c r="BH111" s="80">
        <f t="shared" si="6"/>
        <v>0</v>
      </c>
      <c r="BI111" s="81">
        <f t="shared" si="5"/>
        <v>0</v>
      </c>
      <c r="BJ111" s="82">
        <v>0</v>
      </c>
      <c r="BK111" s="83" cm="1">
        <f t="array" ref="BK111">_xlfn.IFS(A111="Payroll/Straight Payment",0,AND(NOT(ISBLANK(BI111)),NOT(A111="Payroll/Straight Payment")),AO111-BI111-BJ111)</f>
        <v>0</v>
      </c>
      <c r="BL111" s="66"/>
      <c r="BM111" s="85"/>
    </row>
    <row r="112" spans="1:65" s="86" customFormat="1" hidden="1" x14ac:dyDescent="0.3">
      <c r="A112" s="65"/>
      <c r="B112" s="66"/>
      <c r="C112" s="67"/>
      <c r="D112" s="68"/>
      <c r="E112" s="66"/>
      <c r="F112" s="65"/>
      <c r="G112" s="66"/>
      <c r="H112" s="91"/>
      <c r="I112" s="91"/>
      <c r="J112" s="91"/>
      <c r="K112" s="92"/>
      <c r="L112" s="92"/>
      <c r="M112" s="92"/>
      <c r="N112" s="92"/>
      <c r="O112" s="92"/>
      <c r="P112" s="92"/>
      <c r="Q112" s="94"/>
      <c r="R112" s="94"/>
      <c r="S112" s="94"/>
      <c r="T112" s="94"/>
      <c r="U112" s="94"/>
      <c r="V112" s="94"/>
      <c r="W112" s="94"/>
      <c r="X112" s="94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6"/>
      <c r="AJ112" s="97"/>
      <c r="AK112" s="97"/>
      <c r="AL112" s="97"/>
      <c r="AM112" s="62" cm="1">
        <f t="array" ref="AM112">_xlfn.IFS(AND(A112="Requisition",ISBLANK(AN112)),SUM(Q112:AL112),AND(A112="PO Modification",OR(NOT(ISBLANK(AN112)),ISBLANK(AN112))),0,AND(A112="Budget Revision",OR(NOT(ISBLANK(AN112)),ISBLANK(AN112))),0,AND(A112="Requisition",NOT(ISBLANK(AN112))),0,ISBLANK(A112),0,AND(A112="Payroll/Straight Payment",ISBLANK(AN112)),0)</f>
        <v>0</v>
      </c>
      <c r="AN112" s="102"/>
      <c r="AO112" s="76">
        <f t="shared" si="7"/>
        <v>0</v>
      </c>
      <c r="AP112" s="99"/>
      <c r="AQ112" s="78"/>
      <c r="AR112" s="79"/>
      <c r="AS112" s="99"/>
      <c r="AT112" s="78"/>
      <c r="AU112" s="79"/>
      <c r="AV112" s="99"/>
      <c r="AW112" s="78"/>
      <c r="AX112" s="79"/>
      <c r="AY112" s="99"/>
      <c r="AZ112" s="78"/>
      <c r="BA112" s="79"/>
      <c r="BB112" s="99"/>
      <c r="BC112" s="78"/>
      <c r="BD112" s="79"/>
      <c r="BE112" s="99"/>
      <c r="BF112" s="78"/>
      <c r="BG112" s="79"/>
      <c r="BH112" s="80">
        <f t="shared" si="6"/>
        <v>0</v>
      </c>
      <c r="BI112" s="81">
        <f t="shared" si="5"/>
        <v>0</v>
      </c>
      <c r="BJ112" s="82">
        <v>0</v>
      </c>
      <c r="BK112" s="83" cm="1">
        <f t="array" ref="BK112">_xlfn.IFS(A112="Payroll/Straight Payment",0,AND(NOT(ISBLANK(BI112)),NOT(A112="Payroll/Straight Payment")),AO112-BI112-BJ112)</f>
        <v>0</v>
      </c>
      <c r="BL112" s="90"/>
      <c r="BM112" s="85"/>
    </row>
    <row r="113" spans="1:65" s="86" customFormat="1" hidden="1" x14ac:dyDescent="0.3">
      <c r="A113" s="65"/>
      <c r="B113" s="90"/>
      <c r="C113" s="88"/>
      <c r="D113" s="100"/>
      <c r="E113" s="90"/>
      <c r="F113" s="101"/>
      <c r="G113" s="90"/>
      <c r="H113" s="91"/>
      <c r="I113" s="91"/>
      <c r="J113" s="91"/>
      <c r="K113" s="92"/>
      <c r="L113" s="92"/>
      <c r="M113" s="92"/>
      <c r="N113" s="92"/>
      <c r="O113" s="92"/>
      <c r="P113" s="92"/>
      <c r="Q113" s="93"/>
      <c r="R113" s="93"/>
      <c r="S113" s="94"/>
      <c r="T113" s="94"/>
      <c r="U113" s="93"/>
      <c r="V113" s="94"/>
      <c r="W113" s="94"/>
      <c r="X113" s="94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6"/>
      <c r="AJ113" s="97"/>
      <c r="AK113" s="97"/>
      <c r="AL113" s="97"/>
      <c r="AM113" s="62" cm="1">
        <f t="array" ref="AM113">_xlfn.IFS(AND(A113="Requisition",ISBLANK(AN113)),SUM(Q113:AL113),AND(A113="PO Modification",OR(NOT(ISBLANK(AN113)),ISBLANK(AN113))),0,AND(A113="Budget Revision",OR(NOT(ISBLANK(AN113)),ISBLANK(AN113))),0,AND(A113="Requisition",NOT(ISBLANK(AN113))),0,ISBLANK(A113),0,AND(A113="Payroll/Straight Payment",ISBLANK(AN113)),0)</f>
        <v>0</v>
      </c>
      <c r="AN113" s="98"/>
      <c r="AO113" s="76">
        <f t="shared" si="7"/>
        <v>0</v>
      </c>
      <c r="AP113" s="99"/>
      <c r="AQ113" s="78"/>
      <c r="AR113" s="79"/>
      <c r="AS113" s="99"/>
      <c r="AT113" s="78"/>
      <c r="AU113" s="79"/>
      <c r="AV113" s="99"/>
      <c r="AW113" s="78"/>
      <c r="AX113" s="79"/>
      <c r="AY113" s="99"/>
      <c r="AZ113" s="78"/>
      <c r="BA113" s="79"/>
      <c r="BB113" s="99"/>
      <c r="BC113" s="78"/>
      <c r="BD113" s="79"/>
      <c r="BE113" s="99"/>
      <c r="BF113" s="78"/>
      <c r="BG113" s="79"/>
      <c r="BH113" s="80">
        <f t="shared" si="6"/>
        <v>0</v>
      </c>
      <c r="BI113" s="81">
        <f t="shared" si="5"/>
        <v>0</v>
      </c>
      <c r="BJ113" s="82">
        <v>0</v>
      </c>
      <c r="BK113" s="83" cm="1">
        <f t="array" ref="BK113">_xlfn.IFS(A113="Payroll/Straight Payment",0,AND(NOT(ISBLANK(BI113)),NOT(A113="Payroll/Straight Payment")),AO113-BI113-BJ113)</f>
        <v>0</v>
      </c>
      <c r="BL113" s="66"/>
      <c r="BM113" s="85"/>
    </row>
    <row r="114" spans="1:65" s="86" customFormat="1" hidden="1" x14ac:dyDescent="0.3">
      <c r="A114" s="65"/>
      <c r="B114" s="66"/>
      <c r="C114" s="67"/>
      <c r="D114" s="68"/>
      <c r="E114" s="66"/>
      <c r="F114" s="65"/>
      <c r="G114" s="66"/>
      <c r="H114" s="91"/>
      <c r="I114" s="91"/>
      <c r="J114" s="91"/>
      <c r="K114" s="92"/>
      <c r="L114" s="92"/>
      <c r="M114" s="92"/>
      <c r="N114" s="92"/>
      <c r="O114" s="92"/>
      <c r="P114" s="92"/>
      <c r="Q114" s="94"/>
      <c r="R114" s="94"/>
      <c r="S114" s="94"/>
      <c r="T114" s="94"/>
      <c r="U114" s="94"/>
      <c r="V114" s="94"/>
      <c r="W114" s="94"/>
      <c r="X114" s="94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6"/>
      <c r="AJ114" s="97"/>
      <c r="AK114" s="97"/>
      <c r="AL114" s="97"/>
      <c r="AM114" s="62" cm="1">
        <f t="array" ref="AM114">_xlfn.IFS(AND(A114="Requisition",ISBLANK(AN114)),SUM(Q114:AL114),AND(A114="PO Modification",OR(NOT(ISBLANK(AN114)),ISBLANK(AN114))),0,AND(A114="Budget Revision",OR(NOT(ISBLANK(AN114)),ISBLANK(AN114))),0,AND(A114="Requisition",NOT(ISBLANK(AN114))),0,ISBLANK(A114),0,AND(A114="Payroll/Straight Payment",ISBLANK(AN114)),0)</f>
        <v>0</v>
      </c>
      <c r="AN114" s="102"/>
      <c r="AO114" s="76">
        <f t="shared" si="7"/>
        <v>0</v>
      </c>
      <c r="AP114" s="99"/>
      <c r="AQ114" s="78"/>
      <c r="AR114" s="79"/>
      <c r="AS114" s="99"/>
      <c r="AT114" s="78"/>
      <c r="AU114" s="79"/>
      <c r="AV114" s="99"/>
      <c r="AW114" s="78"/>
      <c r="AX114" s="79"/>
      <c r="AY114" s="99"/>
      <c r="AZ114" s="78"/>
      <c r="BA114" s="79"/>
      <c r="BB114" s="99"/>
      <c r="BC114" s="78"/>
      <c r="BD114" s="79"/>
      <c r="BE114" s="99"/>
      <c r="BF114" s="78"/>
      <c r="BG114" s="79"/>
      <c r="BH114" s="80">
        <f t="shared" si="6"/>
        <v>0</v>
      </c>
      <c r="BI114" s="81">
        <f t="shared" si="5"/>
        <v>0</v>
      </c>
      <c r="BJ114" s="82">
        <v>0</v>
      </c>
      <c r="BK114" s="83" cm="1">
        <f t="array" ref="BK114">_xlfn.IFS(A114="Payroll/Straight Payment",0,AND(NOT(ISBLANK(BI114)),NOT(A114="Payroll/Straight Payment")),AO114-BI114-BJ114)</f>
        <v>0</v>
      </c>
      <c r="BL114" s="90"/>
      <c r="BM114" s="85"/>
    </row>
    <row r="115" spans="1:65" s="86" customFormat="1" hidden="1" x14ac:dyDescent="0.3">
      <c r="A115" s="65"/>
      <c r="B115" s="66"/>
      <c r="C115" s="103"/>
      <c r="D115" s="104"/>
      <c r="E115" s="84"/>
      <c r="F115" s="105"/>
      <c r="G115" s="66"/>
      <c r="H115" s="91"/>
      <c r="I115" s="91"/>
      <c r="J115" s="91"/>
      <c r="K115" s="92"/>
      <c r="L115" s="92"/>
      <c r="M115" s="92"/>
      <c r="N115" s="92"/>
      <c r="O115" s="92"/>
      <c r="P115" s="92"/>
      <c r="Q115" s="94"/>
      <c r="R115" s="94"/>
      <c r="S115" s="94"/>
      <c r="T115" s="94"/>
      <c r="U115" s="94"/>
      <c r="V115" s="94"/>
      <c r="W115" s="94"/>
      <c r="X115" s="94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6"/>
      <c r="AJ115" s="97"/>
      <c r="AK115" s="97"/>
      <c r="AL115" s="97"/>
      <c r="AM115" s="62" cm="1">
        <f t="array" ref="AM115">_xlfn.IFS(AND(A115="Requisition",ISBLANK(AN115)),SUM(Q115:AL115),AND(A115="PO Modification",OR(NOT(ISBLANK(AN115)),ISBLANK(AN115))),0,AND(A115="Budget Revision",OR(NOT(ISBLANK(AN115)),ISBLANK(AN115))),0,AND(A115="Requisition",NOT(ISBLANK(AN115))),0,ISBLANK(A115),0,AND(A115="Payroll/Straight Payment",ISBLANK(AN115)),0)</f>
        <v>0</v>
      </c>
      <c r="AN115" s="102"/>
      <c r="AO115" s="76">
        <f t="shared" si="7"/>
        <v>0</v>
      </c>
      <c r="AP115" s="99"/>
      <c r="AQ115" s="78"/>
      <c r="AR115" s="79"/>
      <c r="AS115" s="99"/>
      <c r="AT115" s="78"/>
      <c r="AU115" s="79"/>
      <c r="AV115" s="99"/>
      <c r="AW115" s="78"/>
      <c r="AX115" s="79"/>
      <c r="AY115" s="99"/>
      <c r="AZ115" s="78"/>
      <c r="BA115" s="79"/>
      <c r="BB115" s="99"/>
      <c r="BC115" s="78"/>
      <c r="BD115" s="79"/>
      <c r="BE115" s="99"/>
      <c r="BF115" s="78"/>
      <c r="BG115" s="79"/>
      <c r="BH115" s="80">
        <f t="shared" si="6"/>
        <v>0</v>
      </c>
      <c r="BI115" s="81">
        <f t="shared" si="5"/>
        <v>0</v>
      </c>
      <c r="BJ115" s="82">
        <v>0</v>
      </c>
      <c r="BK115" s="83" cm="1">
        <f t="array" ref="BK115">_xlfn.IFS(A115="Payroll/Straight Payment",0,AND(NOT(ISBLANK(BI115)),NOT(A115="Payroll/Straight Payment")),AO115-BI115-BJ115)</f>
        <v>0</v>
      </c>
      <c r="BL115" s="66"/>
      <c r="BM115" s="85"/>
    </row>
    <row r="116" spans="1:65" s="86" customFormat="1" hidden="1" x14ac:dyDescent="0.3">
      <c r="A116" s="65"/>
      <c r="B116" s="66"/>
      <c r="C116" s="67"/>
      <c r="D116" s="68"/>
      <c r="E116" s="66"/>
      <c r="F116" s="65"/>
      <c r="G116" s="66"/>
      <c r="H116" s="91"/>
      <c r="I116" s="91"/>
      <c r="J116" s="91"/>
      <c r="K116" s="92"/>
      <c r="L116" s="92"/>
      <c r="M116" s="92"/>
      <c r="N116" s="92"/>
      <c r="O116" s="92"/>
      <c r="P116" s="92"/>
      <c r="Q116" s="94"/>
      <c r="R116" s="94"/>
      <c r="S116" s="94"/>
      <c r="T116" s="94"/>
      <c r="U116" s="94"/>
      <c r="V116" s="94"/>
      <c r="W116" s="94"/>
      <c r="X116" s="94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106"/>
      <c r="AK116" s="106"/>
      <c r="AL116" s="106"/>
      <c r="AM116" s="62" cm="1">
        <f t="array" ref="AM116">_xlfn.IFS(AND(A116="Requisition",ISBLANK(AN116)),SUM(Q116:AL116),AND(A116="PO Modification",OR(NOT(ISBLANK(AN116)),ISBLANK(AN116))),0,AND(A116="Budget Revision",OR(NOT(ISBLANK(AN116)),ISBLANK(AN116))),0,AND(A116="Requisition",NOT(ISBLANK(AN116))),0,ISBLANK(A116),0,AND(A116="Payroll/Straight Payment",ISBLANK(AN116)),0)</f>
        <v>0</v>
      </c>
      <c r="AN116" s="102"/>
      <c r="AO116" s="76">
        <f t="shared" si="7"/>
        <v>0</v>
      </c>
      <c r="AP116" s="99"/>
      <c r="AQ116" s="78"/>
      <c r="AR116" s="79"/>
      <c r="AS116" s="99"/>
      <c r="AT116" s="78"/>
      <c r="AU116" s="79"/>
      <c r="AV116" s="99"/>
      <c r="AW116" s="78"/>
      <c r="AX116" s="79"/>
      <c r="AY116" s="99"/>
      <c r="AZ116" s="78"/>
      <c r="BA116" s="79"/>
      <c r="BB116" s="99"/>
      <c r="BC116" s="78"/>
      <c r="BD116" s="79"/>
      <c r="BE116" s="99"/>
      <c r="BF116" s="78"/>
      <c r="BG116" s="79"/>
      <c r="BH116" s="80">
        <f t="shared" si="6"/>
        <v>0</v>
      </c>
      <c r="BI116" s="81">
        <f t="shared" si="5"/>
        <v>0</v>
      </c>
      <c r="BJ116" s="82">
        <v>0</v>
      </c>
      <c r="BK116" s="83" cm="1">
        <f t="array" ref="BK116">_xlfn.IFS(A116="Payroll/Straight Payment",0,AND(NOT(ISBLANK(BI116)),NOT(A116="Payroll/Straight Payment")),AO116-BI116-BJ116)</f>
        <v>0</v>
      </c>
      <c r="BL116" s="66"/>
      <c r="BM116" s="85"/>
    </row>
    <row r="117" spans="1:65" s="86" customFormat="1" hidden="1" x14ac:dyDescent="0.3">
      <c r="A117" s="65"/>
      <c r="B117" s="66"/>
      <c r="C117" s="67"/>
      <c r="D117" s="68"/>
      <c r="E117" s="66"/>
      <c r="F117" s="65"/>
      <c r="G117" s="84"/>
      <c r="H117" s="91"/>
      <c r="I117" s="91"/>
      <c r="J117" s="91"/>
      <c r="K117" s="92"/>
      <c r="L117" s="92"/>
      <c r="M117" s="92"/>
      <c r="N117" s="92"/>
      <c r="O117" s="92"/>
      <c r="P117" s="92"/>
      <c r="Q117" s="94"/>
      <c r="R117" s="94"/>
      <c r="S117" s="94"/>
      <c r="T117" s="94"/>
      <c r="U117" s="94"/>
      <c r="V117" s="94"/>
      <c r="W117" s="94"/>
      <c r="X117" s="94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106"/>
      <c r="AK117" s="106"/>
      <c r="AL117" s="106"/>
      <c r="AM117" s="62" cm="1">
        <f t="array" ref="AM117">_xlfn.IFS(AND(A117="Requisition",ISBLANK(AN117)),SUM(Q117:AL117),AND(A117="PO Modification",OR(NOT(ISBLANK(AN117)),ISBLANK(AN117))),0,AND(A117="Budget Revision",OR(NOT(ISBLANK(AN117)),ISBLANK(AN117))),0,AND(A117="Requisition",NOT(ISBLANK(AN117))),0,ISBLANK(A117),0,AND(A117="Payroll/Straight Payment",ISBLANK(AN117)),0)</f>
        <v>0</v>
      </c>
      <c r="AN117" s="102"/>
      <c r="AO117" s="76">
        <f t="shared" si="7"/>
        <v>0</v>
      </c>
      <c r="AP117" s="99"/>
      <c r="AQ117" s="78"/>
      <c r="AR117" s="79"/>
      <c r="AS117" s="99"/>
      <c r="AT117" s="78"/>
      <c r="AU117" s="79"/>
      <c r="AV117" s="99"/>
      <c r="AW117" s="78"/>
      <c r="AX117" s="79"/>
      <c r="AY117" s="99"/>
      <c r="AZ117" s="78"/>
      <c r="BA117" s="79"/>
      <c r="BB117" s="99"/>
      <c r="BC117" s="78"/>
      <c r="BD117" s="79"/>
      <c r="BE117" s="99"/>
      <c r="BF117" s="78"/>
      <c r="BG117" s="79"/>
      <c r="BH117" s="80">
        <f t="shared" si="6"/>
        <v>0</v>
      </c>
      <c r="BI117" s="81">
        <f t="shared" ref="BI117:BI180" si="8">IF(A117="Requisition",SUM(AY117+AV117+AS117+AP117+BB117+BE117),0)</f>
        <v>0</v>
      </c>
      <c r="BJ117" s="82">
        <v>0</v>
      </c>
      <c r="BK117" s="83" cm="1">
        <f t="array" ref="BK117">_xlfn.IFS(A117="Payroll/Straight Payment",0,AND(NOT(ISBLANK(BI117)),NOT(A117="Payroll/Straight Payment")),AO117-BI117-BJ117)</f>
        <v>0</v>
      </c>
      <c r="BL117" s="66"/>
      <c r="BM117" s="85"/>
    </row>
    <row r="118" spans="1:65" s="86" customFormat="1" hidden="1" x14ac:dyDescent="0.3">
      <c r="A118" s="65"/>
      <c r="B118" s="66"/>
      <c r="C118" s="67"/>
      <c r="D118" s="68"/>
      <c r="E118" s="66"/>
      <c r="F118" s="65"/>
      <c r="G118" s="84"/>
      <c r="H118" s="91"/>
      <c r="I118" s="91"/>
      <c r="J118" s="91"/>
      <c r="K118" s="92"/>
      <c r="L118" s="92"/>
      <c r="M118" s="92"/>
      <c r="N118" s="92"/>
      <c r="O118" s="92"/>
      <c r="P118" s="92"/>
      <c r="Q118" s="94"/>
      <c r="R118" s="94"/>
      <c r="S118" s="94"/>
      <c r="T118" s="94"/>
      <c r="U118" s="94"/>
      <c r="V118" s="94"/>
      <c r="W118" s="94"/>
      <c r="X118" s="94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106"/>
      <c r="AK118" s="106"/>
      <c r="AL118" s="106"/>
      <c r="AM118" s="62" cm="1">
        <f t="array" ref="AM118">_xlfn.IFS(AND(A118="Requisition",ISBLANK(AN118)),SUM(Q118:AL118),AND(A118="PO Modification",OR(NOT(ISBLANK(AN118)),ISBLANK(AN118))),0,AND(A118="Budget Revision",OR(NOT(ISBLANK(AN118)),ISBLANK(AN118))),0,AND(A118="Requisition",NOT(ISBLANK(AN118))),0,ISBLANK(A118),0,AND(A118="Payroll/Straight Payment",ISBLANK(AN118)),0)</f>
        <v>0</v>
      </c>
      <c r="AN118" s="102"/>
      <c r="AO118" s="76">
        <f t="shared" si="7"/>
        <v>0</v>
      </c>
      <c r="AP118" s="99"/>
      <c r="AQ118" s="78"/>
      <c r="AR118" s="79"/>
      <c r="AS118" s="99"/>
      <c r="AT118" s="78"/>
      <c r="AU118" s="79"/>
      <c r="AV118" s="99"/>
      <c r="AW118" s="78"/>
      <c r="AX118" s="79"/>
      <c r="AY118" s="99"/>
      <c r="AZ118" s="78"/>
      <c r="BA118" s="79"/>
      <c r="BB118" s="99"/>
      <c r="BC118" s="78"/>
      <c r="BD118" s="79"/>
      <c r="BE118" s="99"/>
      <c r="BF118" s="78"/>
      <c r="BG118" s="79"/>
      <c r="BH118" s="80">
        <f t="shared" si="6"/>
        <v>0</v>
      </c>
      <c r="BI118" s="81">
        <f t="shared" si="8"/>
        <v>0</v>
      </c>
      <c r="BJ118" s="82">
        <v>0</v>
      </c>
      <c r="BK118" s="83" cm="1">
        <f t="array" ref="BK118">_xlfn.IFS(A118="Payroll/Straight Payment",0,AND(NOT(ISBLANK(BI118)),NOT(A118="Payroll/Straight Payment")),AO118-BI118-BJ118)</f>
        <v>0</v>
      </c>
      <c r="BL118" s="66"/>
      <c r="BM118" s="85"/>
    </row>
    <row r="119" spans="1:65" s="86" customFormat="1" hidden="1" x14ac:dyDescent="0.3">
      <c r="A119" s="65"/>
      <c r="B119" s="66"/>
      <c r="C119" s="67"/>
      <c r="D119" s="68"/>
      <c r="E119" s="66"/>
      <c r="F119" s="65"/>
      <c r="G119" s="84"/>
      <c r="H119" s="91"/>
      <c r="I119" s="91"/>
      <c r="J119" s="91"/>
      <c r="K119" s="92"/>
      <c r="L119" s="92"/>
      <c r="M119" s="92"/>
      <c r="N119" s="92"/>
      <c r="O119" s="92"/>
      <c r="P119" s="92"/>
      <c r="Q119" s="94"/>
      <c r="R119" s="94"/>
      <c r="S119" s="94"/>
      <c r="T119" s="94"/>
      <c r="U119" s="94"/>
      <c r="V119" s="94"/>
      <c r="W119" s="94"/>
      <c r="X119" s="94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  <c r="AI119" s="95"/>
      <c r="AJ119" s="106"/>
      <c r="AK119" s="106"/>
      <c r="AL119" s="106"/>
      <c r="AM119" s="62" cm="1">
        <f t="array" ref="AM119">_xlfn.IFS(AND(A119="Requisition",ISBLANK(AN119)),SUM(Q119:AL119),AND(A119="PO Modification",OR(NOT(ISBLANK(AN119)),ISBLANK(AN119))),0,AND(A119="Budget Revision",OR(NOT(ISBLANK(AN119)),ISBLANK(AN119))),0,AND(A119="Requisition",NOT(ISBLANK(AN119))),0,ISBLANK(A119),0,AND(A119="Payroll/Straight Payment",ISBLANK(AN119)),0)</f>
        <v>0</v>
      </c>
      <c r="AN119" s="102"/>
      <c r="AO119" s="76">
        <f t="shared" si="7"/>
        <v>0</v>
      </c>
      <c r="AP119" s="99"/>
      <c r="AQ119" s="78"/>
      <c r="AR119" s="79"/>
      <c r="AS119" s="99"/>
      <c r="AT119" s="78"/>
      <c r="AU119" s="79"/>
      <c r="AV119" s="99"/>
      <c r="AW119" s="78"/>
      <c r="AX119" s="79"/>
      <c r="AY119" s="99"/>
      <c r="AZ119" s="78"/>
      <c r="BA119" s="79"/>
      <c r="BB119" s="99"/>
      <c r="BC119" s="78"/>
      <c r="BD119" s="79"/>
      <c r="BE119" s="99"/>
      <c r="BF119" s="78"/>
      <c r="BG119" s="79"/>
      <c r="BH119" s="80">
        <f t="shared" si="6"/>
        <v>0</v>
      </c>
      <c r="BI119" s="81">
        <f t="shared" si="8"/>
        <v>0</v>
      </c>
      <c r="BJ119" s="82">
        <v>0</v>
      </c>
      <c r="BK119" s="83" cm="1">
        <f t="array" ref="BK119">_xlfn.IFS(A119="Payroll/Straight Payment",0,AND(NOT(ISBLANK(BI119)),NOT(A119="Payroll/Straight Payment")),AO119-BI119-BJ119)</f>
        <v>0</v>
      </c>
      <c r="BL119" s="66"/>
      <c r="BM119" s="85"/>
    </row>
    <row r="120" spans="1:65" s="86" customFormat="1" hidden="1" x14ac:dyDescent="0.3">
      <c r="A120" s="65"/>
      <c r="B120" s="66"/>
      <c r="C120" s="67"/>
      <c r="D120" s="68"/>
      <c r="E120" s="66"/>
      <c r="F120" s="65"/>
      <c r="G120" s="84"/>
      <c r="H120" s="91"/>
      <c r="I120" s="91"/>
      <c r="J120" s="91"/>
      <c r="K120" s="92"/>
      <c r="L120" s="92"/>
      <c r="M120" s="92"/>
      <c r="N120" s="92"/>
      <c r="O120" s="92"/>
      <c r="P120" s="92"/>
      <c r="Q120" s="94"/>
      <c r="R120" s="94"/>
      <c r="S120" s="94"/>
      <c r="T120" s="94"/>
      <c r="U120" s="94"/>
      <c r="V120" s="94"/>
      <c r="W120" s="94"/>
      <c r="X120" s="94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  <c r="AI120" s="95"/>
      <c r="AJ120" s="106"/>
      <c r="AK120" s="106"/>
      <c r="AL120" s="106"/>
      <c r="AM120" s="62" cm="1">
        <f t="array" ref="AM120">_xlfn.IFS(AND(A120="Requisition",ISBLANK(AN120)),SUM(Q120:AL120),AND(A120="PO Modification",OR(NOT(ISBLANK(AN120)),ISBLANK(AN120))),0,AND(A120="Budget Revision",OR(NOT(ISBLANK(AN120)),ISBLANK(AN120))),0,AND(A120="Requisition",NOT(ISBLANK(AN120))),0,ISBLANK(A120),0,AND(A120="Payroll/Straight Payment",ISBLANK(AN120)),0)</f>
        <v>0</v>
      </c>
      <c r="AN120" s="102"/>
      <c r="AO120" s="76">
        <f t="shared" si="7"/>
        <v>0</v>
      </c>
      <c r="AP120" s="99"/>
      <c r="AQ120" s="78"/>
      <c r="AR120" s="79"/>
      <c r="AS120" s="99"/>
      <c r="AT120" s="78"/>
      <c r="AU120" s="79"/>
      <c r="AV120" s="99"/>
      <c r="AW120" s="78"/>
      <c r="AX120" s="79"/>
      <c r="AY120" s="99"/>
      <c r="AZ120" s="78"/>
      <c r="BA120" s="79"/>
      <c r="BB120" s="99"/>
      <c r="BC120" s="78"/>
      <c r="BD120" s="79"/>
      <c r="BE120" s="99"/>
      <c r="BF120" s="78"/>
      <c r="BG120" s="79"/>
      <c r="BH120" s="80">
        <f t="shared" si="6"/>
        <v>0</v>
      </c>
      <c r="BI120" s="81">
        <f t="shared" si="8"/>
        <v>0</v>
      </c>
      <c r="BJ120" s="82">
        <v>0</v>
      </c>
      <c r="BK120" s="83" cm="1">
        <f t="array" ref="BK120">_xlfn.IFS(A120="Payroll/Straight Payment",0,AND(NOT(ISBLANK(BI120)),NOT(A120="Payroll/Straight Payment")),AO120-BI120-BJ120)</f>
        <v>0</v>
      </c>
      <c r="BL120" s="66"/>
      <c r="BM120" s="85"/>
    </row>
    <row r="121" spans="1:65" s="86" customFormat="1" hidden="1" x14ac:dyDescent="0.3">
      <c r="A121" s="65"/>
      <c r="B121" s="66"/>
      <c r="C121" s="67"/>
      <c r="D121" s="68"/>
      <c r="E121" s="66"/>
      <c r="F121" s="65"/>
      <c r="G121" s="84"/>
      <c r="H121" s="91"/>
      <c r="I121" s="91"/>
      <c r="J121" s="91"/>
      <c r="K121" s="92"/>
      <c r="L121" s="92"/>
      <c r="M121" s="92"/>
      <c r="N121" s="92"/>
      <c r="O121" s="92"/>
      <c r="P121" s="92"/>
      <c r="Q121" s="94"/>
      <c r="R121" s="94"/>
      <c r="S121" s="94"/>
      <c r="T121" s="94"/>
      <c r="U121" s="94"/>
      <c r="V121" s="94"/>
      <c r="W121" s="94"/>
      <c r="X121" s="94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106"/>
      <c r="AK121" s="106"/>
      <c r="AL121" s="106"/>
      <c r="AM121" s="62" cm="1">
        <f t="array" ref="AM121">_xlfn.IFS(AND(A121="Requisition",ISBLANK(AN121)),SUM(Q121:AL121),AND(A121="PO Modification",OR(NOT(ISBLANK(AN121)),ISBLANK(AN121))),0,AND(A121="Budget Revision",OR(NOT(ISBLANK(AN121)),ISBLANK(AN121))),0,AND(A121="Requisition",NOT(ISBLANK(AN121))),0,ISBLANK(A121),0,AND(A121="Payroll/Straight Payment",ISBLANK(AN121)),0)</f>
        <v>0</v>
      </c>
      <c r="AN121" s="102"/>
      <c r="AO121" s="76">
        <f t="shared" si="7"/>
        <v>0</v>
      </c>
      <c r="AP121" s="99"/>
      <c r="AQ121" s="78"/>
      <c r="AR121" s="79"/>
      <c r="AS121" s="99"/>
      <c r="AT121" s="78"/>
      <c r="AU121" s="79"/>
      <c r="AV121" s="99"/>
      <c r="AW121" s="78"/>
      <c r="AX121" s="79"/>
      <c r="AY121" s="99"/>
      <c r="AZ121" s="78"/>
      <c r="BA121" s="79"/>
      <c r="BB121" s="99"/>
      <c r="BC121" s="78"/>
      <c r="BD121" s="79"/>
      <c r="BE121" s="99"/>
      <c r="BF121" s="78"/>
      <c r="BG121" s="79"/>
      <c r="BH121" s="80">
        <f t="shared" si="6"/>
        <v>0</v>
      </c>
      <c r="BI121" s="81">
        <f t="shared" si="8"/>
        <v>0</v>
      </c>
      <c r="BJ121" s="82">
        <v>0</v>
      </c>
      <c r="BK121" s="83" cm="1">
        <f t="array" ref="BK121">_xlfn.IFS(A121="Payroll/Straight Payment",0,AND(NOT(ISBLANK(BI121)),NOT(A121="Payroll/Straight Payment")),AO121-BI121-BJ121)</f>
        <v>0</v>
      </c>
      <c r="BL121" s="66"/>
      <c r="BM121" s="85"/>
    </row>
    <row r="122" spans="1:65" s="86" customFormat="1" hidden="1" x14ac:dyDescent="0.3">
      <c r="A122" s="65"/>
      <c r="B122" s="66"/>
      <c r="C122" s="67"/>
      <c r="D122" s="68"/>
      <c r="E122" s="66"/>
      <c r="F122" s="65"/>
      <c r="G122" s="84"/>
      <c r="H122" s="91"/>
      <c r="I122" s="91"/>
      <c r="J122" s="91"/>
      <c r="K122" s="92"/>
      <c r="L122" s="92"/>
      <c r="M122" s="92"/>
      <c r="N122" s="92"/>
      <c r="O122" s="92"/>
      <c r="P122" s="92"/>
      <c r="Q122" s="94"/>
      <c r="R122" s="94"/>
      <c r="S122" s="94"/>
      <c r="T122" s="94"/>
      <c r="U122" s="94"/>
      <c r="V122" s="94"/>
      <c r="W122" s="94"/>
      <c r="X122" s="94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106"/>
      <c r="AK122" s="106"/>
      <c r="AL122" s="106"/>
      <c r="AM122" s="62" cm="1">
        <f t="array" ref="AM122">_xlfn.IFS(AND(A122="Requisition",ISBLANK(AN122)),SUM(Q122:AL122),AND(A122="PO Modification",OR(NOT(ISBLANK(AN122)),ISBLANK(AN122))),0,AND(A122="Budget Revision",OR(NOT(ISBLANK(AN122)),ISBLANK(AN122))),0,AND(A122="Requisition",NOT(ISBLANK(AN122))),0,ISBLANK(A122),0,AND(A122="Payroll/Straight Payment",ISBLANK(AN122)),0)</f>
        <v>0</v>
      </c>
      <c r="AN122" s="102"/>
      <c r="AO122" s="76">
        <f t="shared" si="7"/>
        <v>0</v>
      </c>
      <c r="AP122" s="99"/>
      <c r="AQ122" s="78"/>
      <c r="AR122" s="79"/>
      <c r="AS122" s="99"/>
      <c r="AT122" s="78"/>
      <c r="AU122" s="79"/>
      <c r="AV122" s="99"/>
      <c r="AW122" s="78"/>
      <c r="AX122" s="79"/>
      <c r="AY122" s="99"/>
      <c r="AZ122" s="78"/>
      <c r="BA122" s="79"/>
      <c r="BB122" s="99"/>
      <c r="BC122" s="78"/>
      <c r="BD122" s="79"/>
      <c r="BE122" s="99"/>
      <c r="BF122" s="78"/>
      <c r="BG122" s="79"/>
      <c r="BH122" s="80">
        <f t="shared" si="6"/>
        <v>0</v>
      </c>
      <c r="BI122" s="81">
        <f t="shared" si="8"/>
        <v>0</v>
      </c>
      <c r="BJ122" s="82">
        <v>0</v>
      </c>
      <c r="BK122" s="83" cm="1">
        <f t="array" ref="BK122">_xlfn.IFS(A122="Payroll/Straight Payment",0,AND(NOT(ISBLANK(BI122)),NOT(A122="Payroll/Straight Payment")),AO122-BI122-BJ122)</f>
        <v>0</v>
      </c>
      <c r="BL122" s="66"/>
      <c r="BM122" s="85"/>
    </row>
    <row r="123" spans="1:65" s="86" customFormat="1" hidden="1" x14ac:dyDescent="0.3">
      <c r="A123" s="65"/>
      <c r="B123" s="66"/>
      <c r="C123" s="67"/>
      <c r="D123" s="68"/>
      <c r="E123" s="66"/>
      <c r="F123" s="65"/>
      <c r="G123" s="84"/>
      <c r="H123" s="91"/>
      <c r="I123" s="91"/>
      <c r="J123" s="91"/>
      <c r="K123" s="92"/>
      <c r="L123" s="92"/>
      <c r="M123" s="92"/>
      <c r="N123" s="92"/>
      <c r="O123" s="92"/>
      <c r="P123" s="92"/>
      <c r="Q123" s="94"/>
      <c r="R123" s="94"/>
      <c r="S123" s="94"/>
      <c r="T123" s="94"/>
      <c r="U123" s="94"/>
      <c r="V123" s="94"/>
      <c r="W123" s="94"/>
      <c r="X123" s="94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106"/>
      <c r="AK123" s="106"/>
      <c r="AL123" s="106"/>
      <c r="AM123" s="62" cm="1">
        <f t="array" ref="AM123">_xlfn.IFS(AND(A123="Requisition",ISBLANK(AN123)),SUM(Q123:AL123),AND(A123="PO Modification",OR(NOT(ISBLANK(AN123)),ISBLANK(AN123))),0,AND(A123="Budget Revision",OR(NOT(ISBLANK(AN123)),ISBLANK(AN123))),0,AND(A123="Requisition",NOT(ISBLANK(AN123))),0,ISBLANK(A123),0,AND(A123="Payroll/Straight Payment",ISBLANK(AN123)),0)</f>
        <v>0</v>
      </c>
      <c r="AN123" s="102"/>
      <c r="AO123" s="76">
        <f t="shared" si="7"/>
        <v>0</v>
      </c>
      <c r="AP123" s="99"/>
      <c r="AQ123" s="78"/>
      <c r="AR123" s="79"/>
      <c r="AS123" s="99"/>
      <c r="AT123" s="78"/>
      <c r="AU123" s="79"/>
      <c r="AV123" s="99"/>
      <c r="AW123" s="78"/>
      <c r="AX123" s="79"/>
      <c r="AY123" s="99"/>
      <c r="AZ123" s="78"/>
      <c r="BA123" s="79"/>
      <c r="BB123" s="99"/>
      <c r="BC123" s="78"/>
      <c r="BD123" s="79"/>
      <c r="BE123" s="99"/>
      <c r="BF123" s="78"/>
      <c r="BG123" s="79"/>
      <c r="BH123" s="80">
        <f t="shared" si="6"/>
        <v>0</v>
      </c>
      <c r="BI123" s="81">
        <f t="shared" si="8"/>
        <v>0</v>
      </c>
      <c r="BJ123" s="82">
        <v>0</v>
      </c>
      <c r="BK123" s="83" cm="1">
        <f t="array" ref="BK123">_xlfn.IFS(A123="Payroll/Straight Payment",0,AND(NOT(ISBLANK(BI123)),NOT(A123="Payroll/Straight Payment")),AO123-BI123-BJ123)</f>
        <v>0</v>
      </c>
      <c r="BL123" s="66"/>
      <c r="BM123" s="85"/>
    </row>
    <row r="124" spans="1:65" s="86" customFormat="1" hidden="1" x14ac:dyDescent="0.3">
      <c r="A124" s="65"/>
      <c r="B124" s="66"/>
      <c r="C124" s="67"/>
      <c r="D124" s="68"/>
      <c r="E124" s="66"/>
      <c r="F124" s="65"/>
      <c r="G124" s="84"/>
      <c r="H124" s="91"/>
      <c r="I124" s="91"/>
      <c r="J124" s="91"/>
      <c r="K124" s="92"/>
      <c r="L124" s="92"/>
      <c r="M124" s="92"/>
      <c r="N124" s="92"/>
      <c r="O124" s="92"/>
      <c r="P124" s="92"/>
      <c r="Q124" s="94"/>
      <c r="R124" s="94"/>
      <c r="S124" s="94"/>
      <c r="T124" s="94"/>
      <c r="U124" s="94"/>
      <c r="V124" s="94"/>
      <c r="W124" s="94"/>
      <c r="X124" s="94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106"/>
      <c r="AK124" s="106"/>
      <c r="AL124" s="106"/>
      <c r="AM124" s="62" cm="1">
        <f t="array" ref="AM124">_xlfn.IFS(AND(A124="Requisition",ISBLANK(AN124)),SUM(Q124:AL124),AND(A124="PO Modification",OR(NOT(ISBLANK(AN124)),ISBLANK(AN124))),0,AND(A124="Budget Revision",OR(NOT(ISBLANK(AN124)),ISBLANK(AN124))),0,AND(A124="Requisition",NOT(ISBLANK(AN124))),0,ISBLANK(A124),0,AND(A124="Payroll/Straight Payment",ISBLANK(AN124)),0)</f>
        <v>0</v>
      </c>
      <c r="AN124" s="102"/>
      <c r="AO124" s="76">
        <f t="shared" si="7"/>
        <v>0</v>
      </c>
      <c r="AP124" s="99"/>
      <c r="AQ124" s="78"/>
      <c r="AR124" s="79"/>
      <c r="AS124" s="99"/>
      <c r="AT124" s="78"/>
      <c r="AU124" s="79"/>
      <c r="AV124" s="99"/>
      <c r="AW124" s="78"/>
      <c r="AX124" s="79"/>
      <c r="AY124" s="99"/>
      <c r="AZ124" s="78"/>
      <c r="BA124" s="79"/>
      <c r="BB124" s="99"/>
      <c r="BC124" s="78"/>
      <c r="BD124" s="79"/>
      <c r="BE124" s="99"/>
      <c r="BF124" s="78"/>
      <c r="BG124" s="79"/>
      <c r="BH124" s="80">
        <f t="shared" si="6"/>
        <v>0</v>
      </c>
      <c r="BI124" s="81">
        <f t="shared" si="8"/>
        <v>0</v>
      </c>
      <c r="BJ124" s="82">
        <v>0</v>
      </c>
      <c r="BK124" s="83" cm="1">
        <f t="array" ref="BK124">_xlfn.IFS(A124="Payroll/Straight Payment",0,AND(NOT(ISBLANK(BI124)),NOT(A124="Payroll/Straight Payment")),AO124-BI124-BJ124)</f>
        <v>0</v>
      </c>
      <c r="BL124" s="66"/>
      <c r="BM124" s="85"/>
    </row>
    <row r="125" spans="1:65" s="86" customFormat="1" hidden="1" x14ac:dyDescent="0.3">
      <c r="A125" s="65"/>
      <c r="B125" s="66"/>
      <c r="C125" s="67"/>
      <c r="D125" s="68"/>
      <c r="E125" s="66"/>
      <c r="F125" s="65"/>
      <c r="G125" s="84"/>
      <c r="H125" s="91"/>
      <c r="I125" s="91"/>
      <c r="J125" s="91"/>
      <c r="K125" s="92"/>
      <c r="L125" s="92"/>
      <c r="M125" s="92"/>
      <c r="N125" s="92"/>
      <c r="O125" s="92"/>
      <c r="P125" s="92"/>
      <c r="Q125" s="94"/>
      <c r="R125" s="94"/>
      <c r="S125" s="94"/>
      <c r="T125" s="94"/>
      <c r="U125" s="94"/>
      <c r="V125" s="94"/>
      <c r="W125" s="94"/>
      <c r="X125" s="94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106"/>
      <c r="AK125" s="106"/>
      <c r="AL125" s="106"/>
      <c r="AM125" s="62" cm="1">
        <f t="array" ref="AM125">_xlfn.IFS(AND(A125="Requisition",ISBLANK(AN125)),SUM(Q125:AL125),AND(A125="PO Modification",OR(NOT(ISBLANK(AN125)),ISBLANK(AN125))),0,AND(A125="Budget Revision",OR(NOT(ISBLANK(AN125)),ISBLANK(AN125))),0,AND(A125="Requisition",NOT(ISBLANK(AN125))),0,ISBLANK(A125),0,AND(A125="Payroll/Straight Payment",ISBLANK(AN125)),0)</f>
        <v>0</v>
      </c>
      <c r="AN125" s="102"/>
      <c r="AO125" s="76">
        <f t="shared" si="7"/>
        <v>0</v>
      </c>
      <c r="AP125" s="99"/>
      <c r="AQ125" s="78"/>
      <c r="AR125" s="79"/>
      <c r="AS125" s="99"/>
      <c r="AT125" s="78"/>
      <c r="AU125" s="79"/>
      <c r="AV125" s="99"/>
      <c r="AW125" s="78"/>
      <c r="AX125" s="79"/>
      <c r="AY125" s="99"/>
      <c r="AZ125" s="78"/>
      <c r="BA125" s="79"/>
      <c r="BB125" s="99"/>
      <c r="BC125" s="78"/>
      <c r="BD125" s="79"/>
      <c r="BE125" s="99"/>
      <c r="BF125" s="78"/>
      <c r="BG125" s="79"/>
      <c r="BH125" s="80">
        <f t="shared" si="6"/>
        <v>0</v>
      </c>
      <c r="BI125" s="81">
        <f t="shared" si="8"/>
        <v>0</v>
      </c>
      <c r="BJ125" s="82">
        <v>0</v>
      </c>
      <c r="BK125" s="83" cm="1">
        <f t="array" ref="BK125">_xlfn.IFS(A125="Payroll/Straight Payment",0,AND(NOT(ISBLANK(BI125)),NOT(A125="Payroll/Straight Payment")),AO125-BI125-BJ125)</f>
        <v>0</v>
      </c>
      <c r="BL125" s="66"/>
      <c r="BM125" s="85"/>
    </row>
    <row r="126" spans="1:65" s="86" customFormat="1" hidden="1" x14ac:dyDescent="0.3">
      <c r="A126" s="65"/>
      <c r="B126" s="66"/>
      <c r="C126" s="67"/>
      <c r="D126" s="68"/>
      <c r="E126" s="66"/>
      <c r="F126" s="65"/>
      <c r="G126" s="84"/>
      <c r="H126" s="91"/>
      <c r="I126" s="91"/>
      <c r="J126" s="91"/>
      <c r="K126" s="92"/>
      <c r="L126" s="92"/>
      <c r="M126" s="92"/>
      <c r="N126" s="92"/>
      <c r="O126" s="92"/>
      <c r="P126" s="92"/>
      <c r="Q126" s="94"/>
      <c r="R126" s="94"/>
      <c r="S126" s="94"/>
      <c r="T126" s="94"/>
      <c r="U126" s="94"/>
      <c r="V126" s="94"/>
      <c r="W126" s="94"/>
      <c r="X126" s="94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  <c r="AI126" s="95"/>
      <c r="AJ126" s="106"/>
      <c r="AK126" s="106"/>
      <c r="AL126" s="106"/>
      <c r="AM126" s="62" cm="1">
        <f t="array" ref="AM126">_xlfn.IFS(AND(A126="Requisition",ISBLANK(AN126)),SUM(Q126:AL126),AND(A126="PO Modification",OR(NOT(ISBLANK(AN126)),ISBLANK(AN126))),0,AND(A126="Budget Revision",OR(NOT(ISBLANK(AN126)),ISBLANK(AN126))),0,AND(A126="Requisition",NOT(ISBLANK(AN126))),0,ISBLANK(A126),0,AND(A126="Payroll/Straight Payment",ISBLANK(AN126)),0)</f>
        <v>0</v>
      </c>
      <c r="AN126" s="102"/>
      <c r="AO126" s="76">
        <f t="shared" si="7"/>
        <v>0</v>
      </c>
      <c r="AP126" s="99"/>
      <c r="AQ126" s="78"/>
      <c r="AR126" s="79"/>
      <c r="AS126" s="99"/>
      <c r="AT126" s="78"/>
      <c r="AU126" s="79"/>
      <c r="AV126" s="99"/>
      <c r="AW126" s="78"/>
      <c r="AX126" s="79"/>
      <c r="AY126" s="99"/>
      <c r="AZ126" s="78"/>
      <c r="BA126" s="79"/>
      <c r="BB126" s="99"/>
      <c r="BC126" s="78"/>
      <c r="BD126" s="79"/>
      <c r="BE126" s="99"/>
      <c r="BF126" s="78"/>
      <c r="BG126" s="79"/>
      <c r="BH126" s="80">
        <f t="shared" si="6"/>
        <v>0</v>
      </c>
      <c r="BI126" s="81">
        <f t="shared" si="8"/>
        <v>0</v>
      </c>
      <c r="BJ126" s="82">
        <v>0</v>
      </c>
      <c r="BK126" s="83" cm="1">
        <f t="array" ref="BK126">_xlfn.IFS(A126="Payroll/Straight Payment",0,AND(NOT(ISBLANK(BI126)),NOT(A126="Payroll/Straight Payment")),AO126-BI126-BJ126)</f>
        <v>0</v>
      </c>
      <c r="BL126" s="66"/>
      <c r="BM126" s="85"/>
    </row>
    <row r="127" spans="1:65" s="86" customFormat="1" hidden="1" x14ac:dyDescent="0.3">
      <c r="A127" s="65"/>
      <c r="B127" s="66"/>
      <c r="C127" s="67"/>
      <c r="D127" s="68"/>
      <c r="E127" s="66"/>
      <c r="F127" s="65"/>
      <c r="G127" s="84"/>
      <c r="H127" s="91"/>
      <c r="I127" s="91"/>
      <c r="J127" s="91"/>
      <c r="K127" s="92"/>
      <c r="L127" s="92"/>
      <c r="M127" s="92"/>
      <c r="N127" s="92"/>
      <c r="O127" s="92"/>
      <c r="P127" s="92"/>
      <c r="Q127" s="94"/>
      <c r="R127" s="94"/>
      <c r="S127" s="94"/>
      <c r="T127" s="94"/>
      <c r="U127" s="94"/>
      <c r="V127" s="94"/>
      <c r="W127" s="94"/>
      <c r="X127" s="94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106"/>
      <c r="AK127" s="106"/>
      <c r="AL127" s="106"/>
      <c r="AM127" s="62" cm="1">
        <f t="array" ref="AM127">_xlfn.IFS(AND(A127="Requisition",ISBLANK(AN127)),SUM(Q127:AL127),AND(A127="PO Modification",OR(NOT(ISBLANK(AN127)),ISBLANK(AN127))),0,AND(A127="Budget Revision",OR(NOT(ISBLANK(AN127)),ISBLANK(AN127))),0,AND(A127="Requisition",NOT(ISBLANK(AN127))),0,ISBLANK(A127),0,AND(A127="Payroll/Straight Payment",ISBLANK(AN127)),0)</f>
        <v>0</v>
      </c>
      <c r="AN127" s="102"/>
      <c r="AO127" s="76">
        <f t="shared" si="7"/>
        <v>0</v>
      </c>
      <c r="AP127" s="99"/>
      <c r="AQ127" s="78"/>
      <c r="AR127" s="79"/>
      <c r="AS127" s="99"/>
      <c r="AT127" s="78"/>
      <c r="AU127" s="79"/>
      <c r="AV127" s="99"/>
      <c r="AW127" s="78"/>
      <c r="AX127" s="79"/>
      <c r="AY127" s="99"/>
      <c r="AZ127" s="78"/>
      <c r="BA127" s="79"/>
      <c r="BB127" s="99"/>
      <c r="BC127" s="78"/>
      <c r="BD127" s="79"/>
      <c r="BE127" s="99"/>
      <c r="BF127" s="78"/>
      <c r="BG127" s="79"/>
      <c r="BH127" s="80">
        <f t="shared" si="6"/>
        <v>0</v>
      </c>
      <c r="BI127" s="81">
        <f t="shared" si="8"/>
        <v>0</v>
      </c>
      <c r="BJ127" s="82">
        <v>0</v>
      </c>
      <c r="BK127" s="83" cm="1">
        <f t="array" ref="BK127">_xlfn.IFS(A127="Payroll/Straight Payment",0,AND(NOT(ISBLANK(BI127)),NOT(A127="Payroll/Straight Payment")),AO127-BI127-BJ127)</f>
        <v>0</v>
      </c>
      <c r="BL127" s="66"/>
      <c r="BM127" s="85"/>
    </row>
    <row r="128" spans="1:65" s="86" customFormat="1" hidden="1" x14ac:dyDescent="0.3">
      <c r="A128" s="65"/>
      <c r="B128" s="66"/>
      <c r="C128" s="67"/>
      <c r="D128" s="68"/>
      <c r="E128" s="66"/>
      <c r="F128" s="65"/>
      <c r="G128" s="84"/>
      <c r="H128" s="91"/>
      <c r="I128" s="91"/>
      <c r="J128" s="91"/>
      <c r="K128" s="92"/>
      <c r="L128" s="92"/>
      <c r="M128" s="92"/>
      <c r="N128" s="92"/>
      <c r="O128" s="92"/>
      <c r="P128" s="92"/>
      <c r="Q128" s="94"/>
      <c r="R128" s="94"/>
      <c r="S128" s="94"/>
      <c r="T128" s="94"/>
      <c r="U128" s="94"/>
      <c r="V128" s="94"/>
      <c r="W128" s="94"/>
      <c r="X128" s="94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106"/>
      <c r="AK128" s="106"/>
      <c r="AL128" s="106"/>
      <c r="AM128" s="62" cm="1">
        <f t="array" ref="AM128">_xlfn.IFS(AND(A128="Requisition",ISBLANK(AN128)),SUM(Q128:AL128),AND(A128="PO Modification",OR(NOT(ISBLANK(AN128)),ISBLANK(AN128))),0,AND(A128="Budget Revision",OR(NOT(ISBLANK(AN128)),ISBLANK(AN128))),0,AND(A128="Requisition",NOT(ISBLANK(AN128))),0,ISBLANK(A128),0,AND(A128="Payroll/Straight Payment",ISBLANK(AN128)),0)</f>
        <v>0</v>
      </c>
      <c r="AN128" s="102"/>
      <c r="AO128" s="76">
        <f t="shared" si="7"/>
        <v>0</v>
      </c>
      <c r="AP128" s="99"/>
      <c r="AQ128" s="78"/>
      <c r="AR128" s="79"/>
      <c r="AS128" s="99"/>
      <c r="AT128" s="78"/>
      <c r="AU128" s="79"/>
      <c r="AV128" s="99"/>
      <c r="AW128" s="78"/>
      <c r="AX128" s="79"/>
      <c r="AY128" s="99"/>
      <c r="AZ128" s="78"/>
      <c r="BA128" s="79"/>
      <c r="BB128" s="99"/>
      <c r="BC128" s="78"/>
      <c r="BD128" s="79"/>
      <c r="BE128" s="99"/>
      <c r="BF128" s="78"/>
      <c r="BG128" s="79"/>
      <c r="BH128" s="80">
        <f t="shared" si="6"/>
        <v>0</v>
      </c>
      <c r="BI128" s="81">
        <f t="shared" si="8"/>
        <v>0</v>
      </c>
      <c r="BJ128" s="82">
        <v>0</v>
      </c>
      <c r="BK128" s="83" cm="1">
        <f t="array" ref="BK128">_xlfn.IFS(A128="Payroll/Straight Payment",0,AND(NOT(ISBLANK(BI128)),NOT(A128="Payroll/Straight Payment")),AO128-BI128-BJ128)</f>
        <v>0</v>
      </c>
      <c r="BL128" s="66"/>
      <c r="BM128" s="85"/>
    </row>
    <row r="129" spans="1:65" s="86" customFormat="1" hidden="1" x14ac:dyDescent="0.3">
      <c r="A129" s="65"/>
      <c r="B129" s="66"/>
      <c r="C129" s="67"/>
      <c r="D129" s="68"/>
      <c r="E129" s="66"/>
      <c r="F129" s="65"/>
      <c r="G129" s="84"/>
      <c r="H129" s="91"/>
      <c r="I129" s="91"/>
      <c r="J129" s="91"/>
      <c r="K129" s="92"/>
      <c r="L129" s="92"/>
      <c r="M129" s="92"/>
      <c r="N129" s="92"/>
      <c r="O129" s="92"/>
      <c r="P129" s="92"/>
      <c r="Q129" s="94"/>
      <c r="R129" s="94"/>
      <c r="S129" s="94"/>
      <c r="T129" s="94"/>
      <c r="U129" s="94"/>
      <c r="V129" s="94"/>
      <c r="W129" s="94"/>
      <c r="X129" s="94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106"/>
      <c r="AK129" s="106"/>
      <c r="AL129" s="106"/>
      <c r="AM129" s="62" cm="1">
        <f t="array" ref="AM129">_xlfn.IFS(AND(A129="Requisition",ISBLANK(AN129)),SUM(Q129:AL129),AND(A129="PO Modification",OR(NOT(ISBLANK(AN129)),ISBLANK(AN129))),0,AND(A129="Budget Revision",OR(NOT(ISBLANK(AN129)),ISBLANK(AN129))),0,AND(A129="Requisition",NOT(ISBLANK(AN129))),0,ISBLANK(A129),0,AND(A129="Payroll/Straight Payment",ISBLANK(AN129)),0)</f>
        <v>0</v>
      </c>
      <c r="AN129" s="102"/>
      <c r="AO129" s="76">
        <f t="shared" si="7"/>
        <v>0</v>
      </c>
      <c r="AP129" s="99"/>
      <c r="AQ129" s="78"/>
      <c r="AR129" s="79"/>
      <c r="AS129" s="99"/>
      <c r="AT129" s="78"/>
      <c r="AU129" s="79"/>
      <c r="AV129" s="99"/>
      <c r="AW129" s="78"/>
      <c r="AX129" s="79"/>
      <c r="AY129" s="99"/>
      <c r="AZ129" s="78"/>
      <c r="BA129" s="79"/>
      <c r="BB129" s="99"/>
      <c r="BC129" s="78"/>
      <c r="BD129" s="79"/>
      <c r="BE129" s="99"/>
      <c r="BF129" s="78"/>
      <c r="BG129" s="79"/>
      <c r="BH129" s="80">
        <f t="shared" si="6"/>
        <v>0</v>
      </c>
      <c r="BI129" s="81">
        <f t="shared" si="8"/>
        <v>0</v>
      </c>
      <c r="BJ129" s="82">
        <v>0</v>
      </c>
      <c r="BK129" s="83" cm="1">
        <f t="array" ref="BK129">_xlfn.IFS(A129="Payroll/Straight Payment",0,AND(NOT(ISBLANK(BI129)),NOT(A129="Payroll/Straight Payment")),AO129-BI129-BJ129)</f>
        <v>0</v>
      </c>
      <c r="BL129" s="66"/>
      <c r="BM129" s="85"/>
    </row>
    <row r="130" spans="1:65" s="86" customFormat="1" hidden="1" x14ac:dyDescent="0.3">
      <c r="A130" s="65"/>
      <c r="B130" s="90"/>
      <c r="C130" s="88"/>
      <c r="D130" s="100"/>
      <c r="E130" s="90"/>
      <c r="F130" s="101"/>
      <c r="G130" s="90"/>
      <c r="H130" s="91"/>
      <c r="I130" s="91"/>
      <c r="J130" s="91"/>
      <c r="K130" s="92"/>
      <c r="L130" s="92"/>
      <c r="M130" s="92"/>
      <c r="N130" s="92"/>
      <c r="O130" s="92"/>
      <c r="P130" s="92"/>
      <c r="Q130" s="93"/>
      <c r="R130" s="93"/>
      <c r="S130" s="94"/>
      <c r="T130" s="94"/>
      <c r="U130" s="93"/>
      <c r="V130" s="94"/>
      <c r="W130" s="94"/>
      <c r="X130" s="94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6"/>
      <c r="AJ130" s="97"/>
      <c r="AK130" s="97"/>
      <c r="AL130" s="97"/>
      <c r="AM130" s="62" cm="1">
        <f t="array" ref="AM130">_xlfn.IFS(AND(A130="Requisition",ISBLANK(AN130)),SUM(Q130:AL130),AND(A130="PO Modification",OR(NOT(ISBLANK(AN130)),ISBLANK(AN130))),0,AND(A130="Budget Revision",OR(NOT(ISBLANK(AN130)),ISBLANK(AN130))),0,AND(A130="Requisition",NOT(ISBLANK(AN130))),0,ISBLANK(A130),0,AND(A130="Payroll/Straight Payment",ISBLANK(AN130)),0)</f>
        <v>0</v>
      </c>
      <c r="AN130" s="98"/>
      <c r="AO130" s="76">
        <f t="shared" si="7"/>
        <v>0</v>
      </c>
      <c r="AP130" s="99"/>
      <c r="AQ130" s="78"/>
      <c r="AR130" s="79"/>
      <c r="AS130" s="99"/>
      <c r="AT130" s="78"/>
      <c r="AU130" s="79"/>
      <c r="AV130" s="99"/>
      <c r="AW130" s="78"/>
      <c r="AX130" s="79"/>
      <c r="AY130" s="99"/>
      <c r="AZ130" s="78"/>
      <c r="BA130" s="79"/>
      <c r="BB130" s="99"/>
      <c r="BC130" s="78"/>
      <c r="BD130" s="79"/>
      <c r="BE130" s="99"/>
      <c r="BF130" s="78"/>
      <c r="BG130" s="79"/>
      <c r="BH130" s="80">
        <f t="shared" si="6"/>
        <v>0</v>
      </c>
      <c r="BI130" s="81">
        <f t="shared" si="8"/>
        <v>0</v>
      </c>
      <c r="BJ130" s="82">
        <v>0</v>
      </c>
      <c r="BK130" s="83" cm="1">
        <f t="array" ref="BK130">_xlfn.IFS(A130="Payroll/Straight Payment",0,AND(NOT(ISBLANK(BI130)),NOT(A130="Payroll/Straight Payment")),AO130-BI130-BJ130)</f>
        <v>0</v>
      </c>
      <c r="BL130" s="66"/>
      <c r="BM130" s="85"/>
    </row>
    <row r="131" spans="1:65" s="86" customFormat="1" hidden="1" x14ac:dyDescent="0.3">
      <c r="A131" s="65"/>
      <c r="B131" s="90"/>
      <c r="C131" s="88"/>
      <c r="D131" s="100"/>
      <c r="E131" s="90"/>
      <c r="F131" s="101"/>
      <c r="G131" s="90"/>
      <c r="H131" s="91"/>
      <c r="I131" s="91"/>
      <c r="J131" s="91"/>
      <c r="K131" s="92"/>
      <c r="L131" s="92"/>
      <c r="M131" s="92"/>
      <c r="N131" s="92"/>
      <c r="O131" s="92"/>
      <c r="P131" s="92"/>
      <c r="Q131" s="93"/>
      <c r="R131" s="93"/>
      <c r="S131" s="94"/>
      <c r="T131" s="94"/>
      <c r="U131" s="93"/>
      <c r="V131" s="94"/>
      <c r="W131" s="94"/>
      <c r="X131" s="94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6"/>
      <c r="AJ131" s="97"/>
      <c r="AK131" s="97"/>
      <c r="AL131" s="97"/>
      <c r="AM131" s="62" cm="1">
        <f t="array" ref="AM131">_xlfn.IFS(AND(A131="Requisition",ISBLANK(AN131)),SUM(Q131:AL131),AND(A131="PO Modification",OR(NOT(ISBLANK(AN131)),ISBLANK(AN131))),0,AND(A131="Budget Revision",OR(NOT(ISBLANK(AN131)),ISBLANK(AN131))),0,AND(A131="Requisition",NOT(ISBLANK(AN131))),0,ISBLANK(A131),0,AND(A131="Payroll/Straight Payment",ISBLANK(AN131)),0)</f>
        <v>0</v>
      </c>
      <c r="AN131" s="98"/>
      <c r="AO131" s="76">
        <f t="shared" si="7"/>
        <v>0</v>
      </c>
      <c r="AP131" s="99"/>
      <c r="AQ131" s="78"/>
      <c r="AR131" s="79"/>
      <c r="AS131" s="99"/>
      <c r="AT131" s="78"/>
      <c r="AU131" s="79"/>
      <c r="AV131" s="99"/>
      <c r="AW131" s="78"/>
      <c r="AX131" s="79"/>
      <c r="AY131" s="99"/>
      <c r="AZ131" s="78"/>
      <c r="BA131" s="79"/>
      <c r="BB131" s="99"/>
      <c r="BC131" s="78"/>
      <c r="BD131" s="79"/>
      <c r="BE131" s="99"/>
      <c r="BF131" s="78"/>
      <c r="BG131" s="79"/>
      <c r="BH131" s="80">
        <f t="shared" si="6"/>
        <v>0</v>
      </c>
      <c r="BI131" s="81">
        <f t="shared" si="8"/>
        <v>0</v>
      </c>
      <c r="BJ131" s="82">
        <v>0</v>
      </c>
      <c r="BK131" s="83" cm="1">
        <f t="array" ref="BK131">_xlfn.IFS(A131="Payroll/Straight Payment",0,AND(NOT(ISBLANK(BI131)),NOT(A131="Payroll/Straight Payment")),AO131-BI131-BJ131)</f>
        <v>0</v>
      </c>
      <c r="BL131" s="66"/>
      <c r="BM131" s="85"/>
    </row>
    <row r="132" spans="1:65" s="86" customFormat="1" hidden="1" x14ac:dyDescent="0.3">
      <c r="A132" s="65"/>
      <c r="B132" s="90"/>
      <c r="C132" s="88"/>
      <c r="D132" s="100"/>
      <c r="E132" s="90"/>
      <c r="F132" s="101"/>
      <c r="G132" s="90"/>
      <c r="H132" s="91"/>
      <c r="I132" s="91"/>
      <c r="J132" s="91"/>
      <c r="K132" s="92"/>
      <c r="L132" s="92"/>
      <c r="M132" s="92"/>
      <c r="N132" s="92"/>
      <c r="O132" s="92"/>
      <c r="P132" s="92"/>
      <c r="Q132" s="93"/>
      <c r="R132" s="93"/>
      <c r="S132" s="94"/>
      <c r="T132" s="94"/>
      <c r="U132" s="93"/>
      <c r="V132" s="94"/>
      <c r="W132" s="94"/>
      <c r="X132" s="94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6"/>
      <c r="AJ132" s="97"/>
      <c r="AK132" s="97"/>
      <c r="AL132" s="97"/>
      <c r="AM132" s="62" cm="1">
        <f t="array" ref="AM132">_xlfn.IFS(AND(A132="Requisition",ISBLANK(AN132)),SUM(Q132:AL132),AND(A132="PO Modification",OR(NOT(ISBLANK(AN132)),ISBLANK(AN132))),0,AND(A132="Budget Revision",OR(NOT(ISBLANK(AN132)),ISBLANK(AN132))),0,AND(A132="Requisition",NOT(ISBLANK(AN132))),0,ISBLANK(A132),0,AND(A132="Payroll/Straight Payment",ISBLANK(AN132)),0)</f>
        <v>0</v>
      </c>
      <c r="AN132" s="98"/>
      <c r="AO132" s="76">
        <f t="shared" si="7"/>
        <v>0</v>
      </c>
      <c r="AP132" s="99"/>
      <c r="AQ132" s="78"/>
      <c r="AR132" s="79"/>
      <c r="AS132" s="99"/>
      <c r="AT132" s="78"/>
      <c r="AU132" s="79"/>
      <c r="AV132" s="99"/>
      <c r="AW132" s="78"/>
      <c r="AX132" s="79"/>
      <c r="AY132" s="99"/>
      <c r="AZ132" s="78"/>
      <c r="BA132" s="79"/>
      <c r="BB132" s="99"/>
      <c r="BC132" s="78"/>
      <c r="BD132" s="79"/>
      <c r="BE132" s="99"/>
      <c r="BF132" s="78"/>
      <c r="BG132" s="79"/>
      <c r="BH132" s="80">
        <f t="shared" si="6"/>
        <v>0</v>
      </c>
      <c r="BI132" s="81">
        <f t="shared" si="8"/>
        <v>0</v>
      </c>
      <c r="BJ132" s="82">
        <v>0</v>
      </c>
      <c r="BK132" s="83" cm="1">
        <f t="array" ref="BK132">_xlfn.IFS(A132="Payroll/Straight Payment",0,AND(NOT(ISBLANK(BI132)),NOT(A132="Payroll/Straight Payment")),AO132-BI132-BJ132)</f>
        <v>0</v>
      </c>
      <c r="BL132" s="66"/>
      <c r="BM132" s="85"/>
    </row>
    <row r="133" spans="1:65" s="86" customFormat="1" hidden="1" x14ac:dyDescent="0.3">
      <c r="A133" s="65"/>
      <c r="B133" s="90"/>
      <c r="C133" s="88"/>
      <c r="D133" s="100"/>
      <c r="E133" s="90"/>
      <c r="F133" s="101"/>
      <c r="G133" s="90"/>
      <c r="H133" s="91"/>
      <c r="I133" s="91"/>
      <c r="J133" s="91"/>
      <c r="K133" s="92"/>
      <c r="L133" s="92"/>
      <c r="M133" s="92"/>
      <c r="N133" s="92"/>
      <c r="O133" s="92"/>
      <c r="P133" s="92"/>
      <c r="Q133" s="93"/>
      <c r="R133" s="93"/>
      <c r="S133" s="94"/>
      <c r="T133" s="94"/>
      <c r="U133" s="93"/>
      <c r="V133" s="94"/>
      <c r="W133" s="94"/>
      <c r="X133" s="94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6"/>
      <c r="AJ133" s="97"/>
      <c r="AK133" s="97"/>
      <c r="AL133" s="97"/>
      <c r="AM133" s="62" cm="1">
        <f t="array" ref="AM133">_xlfn.IFS(AND(A133="Requisition",ISBLANK(AN133)),SUM(Q133:AL133),AND(A133="PO Modification",OR(NOT(ISBLANK(AN133)),ISBLANK(AN133))),0,AND(A133="Budget Revision",OR(NOT(ISBLANK(AN133)),ISBLANK(AN133))),0,AND(A133="Requisition",NOT(ISBLANK(AN133))),0,ISBLANK(A133),0,AND(A133="Payroll/Straight Payment",ISBLANK(AN133)),0)</f>
        <v>0</v>
      </c>
      <c r="AN133" s="98"/>
      <c r="AO133" s="76">
        <f t="shared" si="7"/>
        <v>0</v>
      </c>
      <c r="AP133" s="99"/>
      <c r="AQ133" s="78"/>
      <c r="AR133" s="79"/>
      <c r="AS133" s="99"/>
      <c r="AT133" s="78"/>
      <c r="AU133" s="79"/>
      <c r="AV133" s="99"/>
      <c r="AW133" s="78"/>
      <c r="AX133" s="79"/>
      <c r="AY133" s="99"/>
      <c r="AZ133" s="78"/>
      <c r="BA133" s="79"/>
      <c r="BB133" s="99"/>
      <c r="BC133" s="78"/>
      <c r="BD133" s="79"/>
      <c r="BE133" s="99"/>
      <c r="BF133" s="78"/>
      <c r="BG133" s="79"/>
      <c r="BH133" s="80">
        <f t="shared" si="6"/>
        <v>0</v>
      </c>
      <c r="BI133" s="81">
        <f t="shared" si="8"/>
        <v>0</v>
      </c>
      <c r="BJ133" s="82">
        <v>0</v>
      </c>
      <c r="BK133" s="83" cm="1">
        <f t="array" ref="BK133">_xlfn.IFS(A133="Payroll/Straight Payment",0,AND(NOT(ISBLANK(BI133)),NOT(A133="Payroll/Straight Payment")),AO133-BI133-BJ133)</f>
        <v>0</v>
      </c>
      <c r="BL133" s="66"/>
      <c r="BM133" s="85"/>
    </row>
    <row r="134" spans="1:65" s="86" customFormat="1" hidden="1" x14ac:dyDescent="0.3">
      <c r="A134" s="65"/>
      <c r="B134" s="66"/>
      <c r="C134" s="103"/>
      <c r="D134" s="104"/>
      <c r="E134" s="84"/>
      <c r="F134" s="105"/>
      <c r="G134" s="66"/>
      <c r="H134" s="91"/>
      <c r="I134" s="91"/>
      <c r="J134" s="91"/>
      <c r="K134" s="92"/>
      <c r="L134" s="92"/>
      <c r="M134" s="92"/>
      <c r="N134" s="92"/>
      <c r="O134" s="92"/>
      <c r="P134" s="92"/>
      <c r="Q134" s="94"/>
      <c r="R134" s="94"/>
      <c r="S134" s="94"/>
      <c r="T134" s="94"/>
      <c r="U134" s="94"/>
      <c r="V134" s="94"/>
      <c r="W134" s="94"/>
      <c r="X134" s="94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6"/>
      <c r="AJ134" s="97"/>
      <c r="AK134" s="97"/>
      <c r="AL134" s="97"/>
      <c r="AM134" s="62" cm="1">
        <f t="array" ref="AM134">_xlfn.IFS(AND(A134="Requisition",ISBLANK(AN134)),SUM(Q134:AL134),AND(A134="PO Modification",OR(NOT(ISBLANK(AN134)),ISBLANK(AN134))),0,AND(A134="Budget Revision",OR(NOT(ISBLANK(AN134)),ISBLANK(AN134))),0,AND(A134="Requisition",NOT(ISBLANK(AN134))),0,ISBLANK(A134),0,AND(A134="Payroll/Straight Payment",ISBLANK(AN134)),0)</f>
        <v>0</v>
      </c>
      <c r="AN134" s="102"/>
      <c r="AO134" s="76">
        <f t="shared" si="7"/>
        <v>0</v>
      </c>
      <c r="AP134" s="99"/>
      <c r="AQ134" s="78"/>
      <c r="AR134" s="79"/>
      <c r="AS134" s="99"/>
      <c r="AT134" s="78"/>
      <c r="AU134" s="79"/>
      <c r="AV134" s="99"/>
      <c r="AW134" s="78"/>
      <c r="AX134" s="79"/>
      <c r="AY134" s="99"/>
      <c r="AZ134" s="78"/>
      <c r="BA134" s="79"/>
      <c r="BB134" s="99"/>
      <c r="BC134" s="78"/>
      <c r="BD134" s="79"/>
      <c r="BE134" s="99"/>
      <c r="BF134" s="78"/>
      <c r="BG134" s="79"/>
      <c r="BH134" s="80">
        <f t="shared" si="6"/>
        <v>0</v>
      </c>
      <c r="BI134" s="81">
        <f t="shared" si="8"/>
        <v>0</v>
      </c>
      <c r="BJ134" s="82">
        <v>0</v>
      </c>
      <c r="BK134" s="83" cm="1">
        <f t="array" ref="BK134">_xlfn.IFS(A134="Payroll/Straight Payment",0,AND(NOT(ISBLANK(BI134)),NOT(A134="Payroll/Straight Payment")),AO134-BI134-BJ134)</f>
        <v>0</v>
      </c>
      <c r="BL134" s="66"/>
      <c r="BM134" s="85"/>
    </row>
    <row r="135" spans="1:65" s="86" customFormat="1" hidden="1" x14ac:dyDescent="0.3">
      <c r="A135" s="65"/>
      <c r="B135" s="66"/>
      <c r="C135" s="67"/>
      <c r="D135" s="68"/>
      <c r="E135" s="66"/>
      <c r="F135" s="65"/>
      <c r="G135" s="66"/>
      <c r="H135" s="91"/>
      <c r="I135" s="91"/>
      <c r="J135" s="91"/>
      <c r="K135" s="92"/>
      <c r="L135" s="92"/>
      <c r="M135" s="92"/>
      <c r="N135" s="92"/>
      <c r="O135" s="92"/>
      <c r="P135" s="92"/>
      <c r="Q135" s="94"/>
      <c r="R135" s="94"/>
      <c r="S135" s="94"/>
      <c r="T135" s="94"/>
      <c r="U135" s="94"/>
      <c r="V135" s="94"/>
      <c r="W135" s="94"/>
      <c r="X135" s="94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106"/>
      <c r="AK135" s="106"/>
      <c r="AL135" s="106"/>
      <c r="AM135" s="62" cm="1">
        <f t="array" ref="AM135">_xlfn.IFS(AND(A135="Requisition",ISBLANK(AN135)),SUM(Q135:AL135),AND(A135="PO Modification",OR(NOT(ISBLANK(AN135)),ISBLANK(AN135))),0,AND(A135="Budget Revision",OR(NOT(ISBLANK(AN135)),ISBLANK(AN135))),0,AND(A135="Requisition",NOT(ISBLANK(AN135))),0,ISBLANK(A135),0,AND(A135="Payroll/Straight Payment",ISBLANK(AN135)),0)</f>
        <v>0</v>
      </c>
      <c r="AN135" s="102"/>
      <c r="AO135" s="76">
        <f t="shared" si="7"/>
        <v>0</v>
      </c>
      <c r="AP135" s="99"/>
      <c r="AQ135" s="78"/>
      <c r="AR135" s="79"/>
      <c r="AS135" s="99"/>
      <c r="AT135" s="78"/>
      <c r="AU135" s="79"/>
      <c r="AV135" s="99"/>
      <c r="AW135" s="78"/>
      <c r="AX135" s="79"/>
      <c r="AY135" s="99"/>
      <c r="AZ135" s="78"/>
      <c r="BA135" s="79"/>
      <c r="BB135" s="99"/>
      <c r="BC135" s="78"/>
      <c r="BD135" s="79"/>
      <c r="BE135" s="99"/>
      <c r="BF135" s="78"/>
      <c r="BG135" s="79"/>
      <c r="BH135" s="80">
        <f t="shared" si="6"/>
        <v>0</v>
      </c>
      <c r="BI135" s="81">
        <f t="shared" si="8"/>
        <v>0</v>
      </c>
      <c r="BJ135" s="82">
        <v>0</v>
      </c>
      <c r="BK135" s="83" cm="1">
        <f t="array" ref="BK135">_xlfn.IFS(A135="Payroll/Straight Payment",0,AND(NOT(ISBLANK(BI135)),NOT(A135="Payroll/Straight Payment")),AO135-BI135-BJ135)</f>
        <v>0</v>
      </c>
      <c r="BL135" s="66"/>
      <c r="BM135" s="85"/>
    </row>
    <row r="136" spans="1:65" s="86" customFormat="1" hidden="1" x14ac:dyDescent="0.3">
      <c r="A136" s="65"/>
      <c r="B136" s="66"/>
      <c r="C136" s="67"/>
      <c r="D136" s="68"/>
      <c r="E136" s="66"/>
      <c r="F136" s="65"/>
      <c r="G136" s="84"/>
      <c r="H136" s="91"/>
      <c r="I136" s="91"/>
      <c r="J136" s="91"/>
      <c r="K136" s="92"/>
      <c r="L136" s="92"/>
      <c r="M136" s="92"/>
      <c r="N136" s="92"/>
      <c r="O136" s="92"/>
      <c r="P136" s="92"/>
      <c r="Q136" s="94"/>
      <c r="R136" s="94"/>
      <c r="S136" s="94"/>
      <c r="T136" s="94"/>
      <c r="U136" s="94"/>
      <c r="V136" s="94"/>
      <c r="W136" s="94"/>
      <c r="X136" s="94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  <c r="AI136" s="95"/>
      <c r="AJ136" s="106"/>
      <c r="AK136" s="106"/>
      <c r="AL136" s="106"/>
      <c r="AM136" s="62" cm="1">
        <f t="array" ref="AM136">_xlfn.IFS(AND(A136="Requisition",ISBLANK(AN136)),SUM(Q136:AL136),AND(A136="PO Modification",OR(NOT(ISBLANK(AN136)),ISBLANK(AN136))),0,AND(A136="Budget Revision",OR(NOT(ISBLANK(AN136)),ISBLANK(AN136))),0,AND(A136="Requisition",NOT(ISBLANK(AN136))),0,ISBLANK(A136),0,AND(A136="Payroll/Straight Payment",ISBLANK(AN136)),0)</f>
        <v>0</v>
      </c>
      <c r="AN136" s="102"/>
      <c r="AO136" s="76">
        <f t="shared" si="7"/>
        <v>0</v>
      </c>
      <c r="AP136" s="99"/>
      <c r="AQ136" s="78"/>
      <c r="AR136" s="79"/>
      <c r="AS136" s="99"/>
      <c r="AT136" s="78"/>
      <c r="AU136" s="79"/>
      <c r="AV136" s="99"/>
      <c r="AW136" s="78"/>
      <c r="AX136" s="79"/>
      <c r="AY136" s="99"/>
      <c r="AZ136" s="78"/>
      <c r="BA136" s="79"/>
      <c r="BB136" s="99"/>
      <c r="BC136" s="78"/>
      <c r="BD136" s="79"/>
      <c r="BE136" s="99"/>
      <c r="BF136" s="78"/>
      <c r="BG136" s="79"/>
      <c r="BH136" s="80">
        <f t="shared" si="6"/>
        <v>0</v>
      </c>
      <c r="BI136" s="81">
        <f t="shared" si="8"/>
        <v>0</v>
      </c>
      <c r="BJ136" s="82">
        <v>0</v>
      </c>
      <c r="BK136" s="83" cm="1">
        <f t="array" ref="BK136">_xlfn.IFS(A136="Payroll/Straight Payment",0,AND(NOT(ISBLANK(BI136)),NOT(A136="Payroll/Straight Payment")),AO136-BI136-BJ136)</f>
        <v>0</v>
      </c>
      <c r="BL136" s="66"/>
      <c r="BM136" s="85"/>
    </row>
    <row r="137" spans="1:65" s="86" customFormat="1" hidden="1" x14ac:dyDescent="0.3">
      <c r="A137" s="65"/>
      <c r="B137" s="66"/>
      <c r="C137" s="67"/>
      <c r="D137" s="68"/>
      <c r="E137" s="66"/>
      <c r="F137" s="65"/>
      <c r="G137" s="84"/>
      <c r="H137" s="91"/>
      <c r="I137" s="91"/>
      <c r="J137" s="91"/>
      <c r="K137" s="92"/>
      <c r="L137" s="92"/>
      <c r="M137" s="92"/>
      <c r="N137" s="92"/>
      <c r="O137" s="92"/>
      <c r="P137" s="92"/>
      <c r="Q137" s="94"/>
      <c r="R137" s="94"/>
      <c r="S137" s="94"/>
      <c r="T137" s="94"/>
      <c r="U137" s="94"/>
      <c r="V137" s="94"/>
      <c r="W137" s="94"/>
      <c r="X137" s="94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106"/>
      <c r="AK137" s="106"/>
      <c r="AL137" s="106"/>
      <c r="AM137" s="62" cm="1">
        <f t="array" ref="AM137">_xlfn.IFS(AND(A137="Requisition",ISBLANK(AN137)),SUM(Q137:AL137),AND(A137="PO Modification",OR(NOT(ISBLANK(AN137)),ISBLANK(AN137))),0,AND(A137="Budget Revision",OR(NOT(ISBLANK(AN137)),ISBLANK(AN137))),0,AND(A137="Requisition",NOT(ISBLANK(AN137))),0,ISBLANK(A137),0,AND(A137="Payroll/Straight Payment",ISBLANK(AN137)),0)</f>
        <v>0</v>
      </c>
      <c r="AN137" s="102"/>
      <c r="AO137" s="76">
        <f t="shared" si="7"/>
        <v>0</v>
      </c>
      <c r="AP137" s="99"/>
      <c r="AQ137" s="78"/>
      <c r="AR137" s="79"/>
      <c r="AS137" s="99"/>
      <c r="AT137" s="78"/>
      <c r="AU137" s="79"/>
      <c r="AV137" s="99"/>
      <c r="AW137" s="78"/>
      <c r="AX137" s="79"/>
      <c r="AY137" s="99"/>
      <c r="AZ137" s="78"/>
      <c r="BA137" s="79"/>
      <c r="BB137" s="99"/>
      <c r="BC137" s="78"/>
      <c r="BD137" s="79"/>
      <c r="BE137" s="99"/>
      <c r="BF137" s="78"/>
      <c r="BG137" s="79"/>
      <c r="BH137" s="80">
        <f t="shared" si="6"/>
        <v>0</v>
      </c>
      <c r="BI137" s="81">
        <f t="shared" si="8"/>
        <v>0</v>
      </c>
      <c r="BJ137" s="82">
        <v>0</v>
      </c>
      <c r="BK137" s="83" cm="1">
        <f t="array" ref="BK137">_xlfn.IFS(A137="Payroll/Straight Payment",0,AND(NOT(ISBLANK(BI137)),NOT(A137="Payroll/Straight Payment")),AO137-BI137-BJ137)</f>
        <v>0</v>
      </c>
      <c r="BL137" s="66"/>
      <c r="BM137" s="85"/>
    </row>
    <row r="138" spans="1:65" s="86" customFormat="1" hidden="1" x14ac:dyDescent="0.3">
      <c r="A138" s="65"/>
      <c r="B138" s="66"/>
      <c r="C138" s="67"/>
      <c r="D138" s="68"/>
      <c r="E138" s="66"/>
      <c r="F138" s="65"/>
      <c r="G138" s="84"/>
      <c r="H138" s="91"/>
      <c r="I138" s="91"/>
      <c r="J138" s="91"/>
      <c r="K138" s="92"/>
      <c r="L138" s="92"/>
      <c r="M138" s="92"/>
      <c r="N138" s="92"/>
      <c r="O138" s="92"/>
      <c r="P138" s="92"/>
      <c r="Q138" s="94"/>
      <c r="R138" s="94"/>
      <c r="S138" s="94"/>
      <c r="T138" s="94"/>
      <c r="U138" s="94"/>
      <c r="V138" s="94"/>
      <c r="W138" s="94"/>
      <c r="X138" s="94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106"/>
      <c r="AK138" s="106"/>
      <c r="AL138" s="106"/>
      <c r="AM138" s="62" cm="1">
        <f t="array" ref="AM138">_xlfn.IFS(AND(A138="Requisition",ISBLANK(AN138)),SUM(Q138:AL138),AND(A138="PO Modification",OR(NOT(ISBLANK(AN138)),ISBLANK(AN138))),0,AND(A138="Budget Revision",OR(NOT(ISBLANK(AN138)),ISBLANK(AN138))),0,AND(A138="Requisition",NOT(ISBLANK(AN138))),0,ISBLANK(A138),0,AND(A138="Payroll/Straight Payment",ISBLANK(AN138)),0)</f>
        <v>0</v>
      </c>
      <c r="AN138" s="102"/>
      <c r="AO138" s="76">
        <f t="shared" si="7"/>
        <v>0</v>
      </c>
      <c r="AP138" s="99"/>
      <c r="AQ138" s="78"/>
      <c r="AR138" s="79"/>
      <c r="AS138" s="99"/>
      <c r="AT138" s="78"/>
      <c r="AU138" s="79"/>
      <c r="AV138" s="99"/>
      <c r="AW138" s="78"/>
      <c r="AX138" s="79"/>
      <c r="AY138" s="99"/>
      <c r="AZ138" s="78"/>
      <c r="BA138" s="79"/>
      <c r="BB138" s="99"/>
      <c r="BC138" s="78"/>
      <c r="BD138" s="79"/>
      <c r="BE138" s="99"/>
      <c r="BF138" s="78"/>
      <c r="BG138" s="79"/>
      <c r="BH138" s="80">
        <f t="shared" si="6"/>
        <v>0</v>
      </c>
      <c r="BI138" s="81">
        <f t="shared" si="8"/>
        <v>0</v>
      </c>
      <c r="BJ138" s="82">
        <v>0</v>
      </c>
      <c r="BK138" s="83" cm="1">
        <f t="array" ref="BK138">_xlfn.IFS(A138="Payroll/Straight Payment",0,AND(NOT(ISBLANK(BI138)),NOT(A138="Payroll/Straight Payment")),AO138-BI138-BJ138)</f>
        <v>0</v>
      </c>
      <c r="BL138" s="66"/>
      <c r="BM138" s="85"/>
    </row>
    <row r="139" spans="1:65" s="86" customFormat="1" hidden="1" x14ac:dyDescent="0.3">
      <c r="A139" s="65"/>
      <c r="B139" s="66"/>
      <c r="C139" s="67"/>
      <c r="D139" s="68"/>
      <c r="E139" s="66"/>
      <c r="F139" s="65"/>
      <c r="G139" s="84"/>
      <c r="H139" s="91"/>
      <c r="I139" s="91"/>
      <c r="J139" s="91"/>
      <c r="K139" s="92"/>
      <c r="L139" s="92"/>
      <c r="M139" s="92"/>
      <c r="N139" s="92"/>
      <c r="O139" s="92"/>
      <c r="P139" s="92"/>
      <c r="Q139" s="94"/>
      <c r="R139" s="94"/>
      <c r="S139" s="94"/>
      <c r="T139" s="94"/>
      <c r="U139" s="94"/>
      <c r="V139" s="94"/>
      <c r="W139" s="94"/>
      <c r="X139" s="94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106"/>
      <c r="AK139" s="106"/>
      <c r="AL139" s="106"/>
      <c r="AM139" s="62" cm="1">
        <f t="array" ref="AM139">_xlfn.IFS(AND(A139="Requisition",ISBLANK(AN139)),SUM(Q139:AL139),AND(A139="PO Modification",OR(NOT(ISBLANK(AN139)),ISBLANK(AN139))),0,AND(A139="Budget Revision",OR(NOT(ISBLANK(AN139)),ISBLANK(AN139))),0,AND(A139="Requisition",NOT(ISBLANK(AN139))),0,ISBLANK(A139),0,AND(A139="Payroll/Straight Payment",ISBLANK(AN139)),0)</f>
        <v>0</v>
      </c>
      <c r="AN139" s="102"/>
      <c r="AO139" s="76">
        <f t="shared" si="7"/>
        <v>0</v>
      </c>
      <c r="AP139" s="99"/>
      <c r="AQ139" s="78"/>
      <c r="AR139" s="79"/>
      <c r="AS139" s="99"/>
      <c r="AT139" s="78"/>
      <c r="AU139" s="79"/>
      <c r="AV139" s="99"/>
      <c r="AW139" s="78"/>
      <c r="AX139" s="79"/>
      <c r="AY139" s="99"/>
      <c r="AZ139" s="78"/>
      <c r="BA139" s="79"/>
      <c r="BB139" s="99"/>
      <c r="BC139" s="78"/>
      <c r="BD139" s="79"/>
      <c r="BE139" s="99"/>
      <c r="BF139" s="78"/>
      <c r="BG139" s="79"/>
      <c r="BH139" s="80">
        <f t="shared" si="6"/>
        <v>0</v>
      </c>
      <c r="BI139" s="81">
        <f t="shared" si="8"/>
        <v>0</v>
      </c>
      <c r="BJ139" s="82">
        <v>0</v>
      </c>
      <c r="BK139" s="83" cm="1">
        <f t="array" ref="BK139">_xlfn.IFS(A139="Payroll/Straight Payment",0,AND(NOT(ISBLANK(BI139)),NOT(A139="Payroll/Straight Payment")),AO139-BI139-BJ139)</f>
        <v>0</v>
      </c>
      <c r="BL139" s="66"/>
      <c r="BM139" s="85"/>
    </row>
    <row r="140" spans="1:65" s="86" customFormat="1" hidden="1" x14ac:dyDescent="0.3">
      <c r="A140" s="65"/>
      <c r="B140" s="66"/>
      <c r="C140" s="67"/>
      <c r="D140" s="68"/>
      <c r="E140" s="66"/>
      <c r="F140" s="65"/>
      <c r="G140" s="84"/>
      <c r="H140" s="91"/>
      <c r="I140" s="91"/>
      <c r="J140" s="91"/>
      <c r="K140" s="92"/>
      <c r="L140" s="92"/>
      <c r="M140" s="92"/>
      <c r="N140" s="92"/>
      <c r="O140" s="92"/>
      <c r="P140" s="92"/>
      <c r="Q140" s="94"/>
      <c r="R140" s="94"/>
      <c r="S140" s="94"/>
      <c r="T140" s="94"/>
      <c r="U140" s="94"/>
      <c r="V140" s="94"/>
      <c r="W140" s="94"/>
      <c r="X140" s="94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106"/>
      <c r="AK140" s="106"/>
      <c r="AL140" s="106"/>
      <c r="AM140" s="62" cm="1">
        <f t="array" ref="AM140">_xlfn.IFS(AND(A140="Requisition",ISBLANK(AN140)),SUM(Q140:AL140),AND(A140="PO Modification",OR(NOT(ISBLANK(AN140)),ISBLANK(AN140))),0,AND(A140="Budget Revision",OR(NOT(ISBLANK(AN140)),ISBLANK(AN140))),0,AND(A140="Requisition",NOT(ISBLANK(AN140))),0,ISBLANK(A140),0,AND(A140="Payroll/Straight Payment",ISBLANK(AN140)),0)</f>
        <v>0</v>
      </c>
      <c r="AN140" s="102"/>
      <c r="AO140" s="76">
        <f t="shared" si="7"/>
        <v>0</v>
      </c>
      <c r="AP140" s="99"/>
      <c r="AQ140" s="78"/>
      <c r="AR140" s="79"/>
      <c r="AS140" s="99"/>
      <c r="AT140" s="78"/>
      <c r="AU140" s="79"/>
      <c r="AV140" s="99"/>
      <c r="AW140" s="78"/>
      <c r="AX140" s="79"/>
      <c r="AY140" s="99"/>
      <c r="AZ140" s="78"/>
      <c r="BA140" s="79"/>
      <c r="BB140" s="99"/>
      <c r="BC140" s="78"/>
      <c r="BD140" s="79"/>
      <c r="BE140" s="99"/>
      <c r="BF140" s="78"/>
      <c r="BG140" s="79"/>
      <c r="BH140" s="80">
        <f t="shared" si="6"/>
        <v>0</v>
      </c>
      <c r="BI140" s="81">
        <f t="shared" si="8"/>
        <v>0</v>
      </c>
      <c r="BJ140" s="82">
        <v>0</v>
      </c>
      <c r="BK140" s="83" cm="1">
        <f t="array" ref="BK140">_xlfn.IFS(A140="Payroll/Straight Payment",0,AND(NOT(ISBLANK(BI140)),NOT(A140="Payroll/Straight Payment")),AO140-BI140-BJ140)</f>
        <v>0</v>
      </c>
      <c r="BL140" s="66"/>
      <c r="BM140" s="85"/>
    </row>
    <row r="141" spans="1:65" s="86" customFormat="1" hidden="1" x14ac:dyDescent="0.3">
      <c r="A141" s="65"/>
      <c r="B141" s="66"/>
      <c r="C141" s="67"/>
      <c r="D141" s="68"/>
      <c r="E141" s="66"/>
      <c r="F141" s="65"/>
      <c r="G141" s="84"/>
      <c r="H141" s="91"/>
      <c r="I141" s="91"/>
      <c r="J141" s="91"/>
      <c r="K141" s="92"/>
      <c r="L141" s="92"/>
      <c r="M141" s="92"/>
      <c r="N141" s="92"/>
      <c r="O141" s="92"/>
      <c r="P141" s="92"/>
      <c r="Q141" s="94"/>
      <c r="R141" s="94"/>
      <c r="S141" s="94"/>
      <c r="T141" s="94"/>
      <c r="U141" s="94"/>
      <c r="V141" s="94"/>
      <c r="W141" s="94"/>
      <c r="X141" s="94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106"/>
      <c r="AK141" s="106"/>
      <c r="AL141" s="106"/>
      <c r="AM141" s="62" cm="1">
        <f t="array" ref="AM141">_xlfn.IFS(AND(A141="Requisition",ISBLANK(AN141)),SUM(Q141:AL141),AND(A141="PO Modification",OR(NOT(ISBLANK(AN141)),ISBLANK(AN141))),0,AND(A141="Budget Revision",OR(NOT(ISBLANK(AN141)),ISBLANK(AN141))),0,AND(A141="Requisition",NOT(ISBLANK(AN141))),0,ISBLANK(A141),0,AND(A141="Payroll/Straight Payment",ISBLANK(AN141)),0)</f>
        <v>0</v>
      </c>
      <c r="AN141" s="102"/>
      <c r="AO141" s="76">
        <f t="shared" si="7"/>
        <v>0</v>
      </c>
      <c r="AP141" s="99"/>
      <c r="AQ141" s="78"/>
      <c r="AR141" s="79"/>
      <c r="AS141" s="99"/>
      <c r="AT141" s="78"/>
      <c r="AU141" s="79"/>
      <c r="AV141" s="99"/>
      <c r="AW141" s="78"/>
      <c r="AX141" s="79"/>
      <c r="AY141" s="99"/>
      <c r="AZ141" s="78"/>
      <c r="BA141" s="79"/>
      <c r="BB141" s="99"/>
      <c r="BC141" s="78"/>
      <c r="BD141" s="79"/>
      <c r="BE141" s="99"/>
      <c r="BF141" s="78"/>
      <c r="BG141" s="79"/>
      <c r="BH141" s="80">
        <f t="shared" si="6"/>
        <v>0</v>
      </c>
      <c r="BI141" s="81">
        <f t="shared" si="8"/>
        <v>0</v>
      </c>
      <c r="BJ141" s="82">
        <v>0</v>
      </c>
      <c r="BK141" s="83" cm="1">
        <f t="array" ref="BK141">_xlfn.IFS(A141="Payroll/Straight Payment",0,AND(NOT(ISBLANK(BI141)),NOT(A141="Payroll/Straight Payment")),AO141-BI141-BJ141)</f>
        <v>0</v>
      </c>
      <c r="BL141" s="66"/>
      <c r="BM141" s="85"/>
    </row>
    <row r="142" spans="1:65" s="86" customFormat="1" hidden="1" x14ac:dyDescent="0.3">
      <c r="A142" s="65"/>
      <c r="B142" s="66"/>
      <c r="C142" s="67"/>
      <c r="D142" s="68"/>
      <c r="E142" s="66"/>
      <c r="F142" s="65"/>
      <c r="G142" s="84"/>
      <c r="H142" s="91"/>
      <c r="I142" s="91"/>
      <c r="J142" s="91"/>
      <c r="K142" s="92"/>
      <c r="L142" s="92"/>
      <c r="M142" s="92"/>
      <c r="N142" s="92"/>
      <c r="O142" s="92"/>
      <c r="P142" s="92"/>
      <c r="Q142" s="94"/>
      <c r="R142" s="94"/>
      <c r="S142" s="94"/>
      <c r="T142" s="94"/>
      <c r="U142" s="94"/>
      <c r="V142" s="94"/>
      <c r="W142" s="94"/>
      <c r="X142" s="94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106"/>
      <c r="AK142" s="106"/>
      <c r="AL142" s="106"/>
      <c r="AM142" s="62" cm="1">
        <f t="array" ref="AM142">_xlfn.IFS(AND(A142="Requisition",ISBLANK(AN142)),SUM(Q142:AL142),AND(A142="PO Modification",OR(NOT(ISBLANK(AN142)),ISBLANK(AN142))),0,AND(A142="Budget Revision",OR(NOT(ISBLANK(AN142)),ISBLANK(AN142))),0,AND(A142="Requisition",NOT(ISBLANK(AN142))),0,ISBLANK(A142),0,AND(A142="Payroll/Straight Payment",ISBLANK(AN142)),0)</f>
        <v>0</v>
      </c>
      <c r="AN142" s="102"/>
      <c r="AO142" s="76">
        <f t="shared" si="7"/>
        <v>0</v>
      </c>
      <c r="AP142" s="99"/>
      <c r="AQ142" s="78"/>
      <c r="AR142" s="79"/>
      <c r="AS142" s="99"/>
      <c r="AT142" s="78"/>
      <c r="AU142" s="79"/>
      <c r="AV142" s="99"/>
      <c r="AW142" s="78"/>
      <c r="AX142" s="79"/>
      <c r="AY142" s="99"/>
      <c r="AZ142" s="78"/>
      <c r="BA142" s="79"/>
      <c r="BB142" s="99"/>
      <c r="BC142" s="78"/>
      <c r="BD142" s="79"/>
      <c r="BE142" s="99"/>
      <c r="BF142" s="78"/>
      <c r="BG142" s="79"/>
      <c r="BH142" s="80">
        <f t="shared" si="6"/>
        <v>0</v>
      </c>
      <c r="BI142" s="81">
        <f t="shared" si="8"/>
        <v>0</v>
      </c>
      <c r="BJ142" s="82">
        <v>0</v>
      </c>
      <c r="BK142" s="83" cm="1">
        <f t="array" ref="BK142">_xlfn.IFS(A142="Payroll/Straight Payment",0,AND(NOT(ISBLANK(BI142)),NOT(A142="Payroll/Straight Payment")),AO142-BI142-BJ142)</f>
        <v>0</v>
      </c>
      <c r="BL142" s="66"/>
      <c r="BM142" s="85"/>
    </row>
    <row r="143" spans="1:65" s="86" customFormat="1" hidden="1" x14ac:dyDescent="0.3">
      <c r="A143" s="65"/>
      <c r="B143" s="66"/>
      <c r="C143" s="67"/>
      <c r="D143" s="68"/>
      <c r="E143" s="66"/>
      <c r="F143" s="65"/>
      <c r="G143" s="84"/>
      <c r="H143" s="91"/>
      <c r="I143" s="91"/>
      <c r="J143" s="91"/>
      <c r="K143" s="92"/>
      <c r="L143" s="92"/>
      <c r="M143" s="92"/>
      <c r="N143" s="92"/>
      <c r="O143" s="92"/>
      <c r="P143" s="92"/>
      <c r="Q143" s="94"/>
      <c r="R143" s="94"/>
      <c r="S143" s="94"/>
      <c r="T143" s="94"/>
      <c r="U143" s="94"/>
      <c r="V143" s="94"/>
      <c r="W143" s="94"/>
      <c r="X143" s="94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108"/>
      <c r="AK143" s="106"/>
      <c r="AL143" s="106"/>
      <c r="AM143" s="62" cm="1">
        <f t="array" ref="AM143">_xlfn.IFS(AND(A143="Requisition",ISBLANK(AN143)),SUM(Q143:AL143),AND(A143="PO Modification",OR(NOT(ISBLANK(AN143)),ISBLANK(AN143))),0,AND(A143="Budget Revision",OR(NOT(ISBLANK(AN143)),ISBLANK(AN143))),0,AND(A143="Requisition",NOT(ISBLANK(AN143))),0,ISBLANK(A143),0,AND(A143="Payroll/Straight Payment",ISBLANK(AN143)),0)</f>
        <v>0</v>
      </c>
      <c r="AN143" s="102"/>
      <c r="AO143" s="76">
        <f t="shared" si="7"/>
        <v>0</v>
      </c>
      <c r="AP143" s="99"/>
      <c r="AQ143" s="78"/>
      <c r="AR143" s="79"/>
      <c r="AS143" s="99"/>
      <c r="AT143" s="78"/>
      <c r="AU143" s="79"/>
      <c r="AV143" s="99"/>
      <c r="AW143" s="78"/>
      <c r="AX143" s="79"/>
      <c r="AY143" s="99"/>
      <c r="AZ143" s="78"/>
      <c r="BA143" s="79"/>
      <c r="BB143" s="99"/>
      <c r="BC143" s="78"/>
      <c r="BD143" s="79"/>
      <c r="BE143" s="99"/>
      <c r="BF143" s="78"/>
      <c r="BG143" s="79"/>
      <c r="BH143" s="80">
        <f t="shared" si="6"/>
        <v>0</v>
      </c>
      <c r="BI143" s="81">
        <f t="shared" si="8"/>
        <v>0</v>
      </c>
      <c r="BJ143" s="82">
        <v>0</v>
      </c>
      <c r="BK143" s="83" cm="1">
        <f t="array" ref="BK143">_xlfn.IFS(A143="Payroll/Straight Payment",0,AND(NOT(ISBLANK(BI143)),NOT(A143="Payroll/Straight Payment")),AO143-BI143-BJ143)</f>
        <v>0</v>
      </c>
      <c r="BL143" s="66"/>
      <c r="BM143" s="85"/>
    </row>
    <row r="144" spans="1:65" s="86" customFormat="1" hidden="1" x14ac:dyDescent="0.3">
      <c r="A144" s="65"/>
      <c r="B144" s="66"/>
      <c r="C144" s="67"/>
      <c r="D144" s="68"/>
      <c r="E144" s="66"/>
      <c r="F144" s="65"/>
      <c r="G144" s="84"/>
      <c r="H144" s="91"/>
      <c r="I144" s="91"/>
      <c r="J144" s="91"/>
      <c r="K144" s="92"/>
      <c r="L144" s="92"/>
      <c r="M144" s="92"/>
      <c r="N144" s="92"/>
      <c r="O144" s="92"/>
      <c r="P144" s="92"/>
      <c r="Q144" s="94"/>
      <c r="R144" s="94"/>
      <c r="S144" s="94"/>
      <c r="T144" s="94"/>
      <c r="U144" s="94"/>
      <c r="V144" s="94"/>
      <c r="W144" s="94"/>
      <c r="X144" s="94"/>
      <c r="Y144" s="95"/>
      <c r="Z144" s="109"/>
      <c r="AA144" s="95"/>
      <c r="AB144" s="95"/>
      <c r="AC144" s="95"/>
      <c r="AD144" s="95"/>
      <c r="AE144" s="95"/>
      <c r="AF144" s="95"/>
      <c r="AG144" s="95"/>
      <c r="AH144" s="95"/>
      <c r="AI144" s="95"/>
      <c r="AJ144" s="106"/>
      <c r="AK144" s="106"/>
      <c r="AL144" s="106"/>
      <c r="AM144" s="62" cm="1">
        <f t="array" ref="AM144">_xlfn.IFS(AND(A144="Requisition",ISBLANK(AN144)),SUM(Q144:AL144),AND(A144="PO Modification",OR(NOT(ISBLANK(AN144)),ISBLANK(AN144))),0,AND(A144="Budget Revision",OR(NOT(ISBLANK(AN144)),ISBLANK(AN144))),0,AND(A144="Requisition",NOT(ISBLANK(AN144))),0,ISBLANK(A144),0,AND(A144="Payroll/Straight Payment",ISBLANK(AN144)),0)</f>
        <v>0</v>
      </c>
      <c r="AN144" s="102"/>
      <c r="AO144" s="76">
        <f t="shared" si="7"/>
        <v>0</v>
      </c>
      <c r="AP144" s="99"/>
      <c r="AQ144" s="78"/>
      <c r="AR144" s="79"/>
      <c r="AS144" s="99"/>
      <c r="AT144" s="78"/>
      <c r="AU144" s="79"/>
      <c r="AV144" s="99"/>
      <c r="AW144" s="78"/>
      <c r="AX144" s="79"/>
      <c r="AY144" s="99"/>
      <c r="AZ144" s="78"/>
      <c r="BA144" s="79"/>
      <c r="BB144" s="99"/>
      <c r="BC144" s="78"/>
      <c r="BD144" s="79"/>
      <c r="BE144" s="99"/>
      <c r="BF144" s="78"/>
      <c r="BG144" s="79"/>
      <c r="BH144" s="80">
        <f t="shared" si="6"/>
        <v>0</v>
      </c>
      <c r="BI144" s="81">
        <f t="shared" si="8"/>
        <v>0</v>
      </c>
      <c r="BJ144" s="82">
        <v>0</v>
      </c>
      <c r="BK144" s="83" cm="1">
        <f t="array" ref="BK144">_xlfn.IFS(A144="Payroll/Straight Payment",0,AND(NOT(ISBLANK(BI144)),NOT(A144="Payroll/Straight Payment")),AO144-BI144-BJ144)</f>
        <v>0</v>
      </c>
      <c r="BL144" s="66"/>
      <c r="BM144" s="85"/>
    </row>
    <row r="145" spans="1:65" s="86" customFormat="1" hidden="1" x14ac:dyDescent="0.3">
      <c r="A145" s="65"/>
      <c r="B145" s="66"/>
      <c r="C145" s="67"/>
      <c r="D145" s="68"/>
      <c r="E145" s="66"/>
      <c r="F145" s="65"/>
      <c r="G145" s="84"/>
      <c r="H145" s="91"/>
      <c r="I145" s="91"/>
      <c r="J145" s="91"/>
      <c r="K145" s="92"/>
      <c r="L145" s="92"/>
      <c r="M145" s="92"/>
      <c r="N145" s="92"/>
      <c r="O145" s="92"/>
      <c r="P145" s="92"/>
      <c r="Q145" s="94"/>
      <c r="R145" s="94"/>
      <c r="S145" s="94"/>
      <c r="T145" s="94"/>
      <c r="U145" s="94"/>
      <c r="V145" s="94"/>
      <c r="W145" s="94"/>
      <c r="X145" s="94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106"/>
      <c r="AK145" s="106"/>
      <c r="AL145" s="106"/>
      <c r="AM145" s="62" cm="1">
        <f t="array" ref="AM145">_xlfn.IFS(AND(A145="Requisition",ISBLANK(AN145)),SUM(Q145:AL145),AND(A145="PO Modification",OR(NOT(ISBLANK(AN145)),ISBLANK(AN145))),0,AND(A145="Budget Revision",OR(NOT(ISBLANK(AN145)),ISBLANK(AN145))),0,AND(A145="Requisition",NOT(ISBLANK(AN145))),0,ISBLANK(A145),0,AND(A145="Payroll/Straight Payment",ISBLANK(AN145)),0)</f>
        <v>0</v>
      </c>
      <c r="AN145" s="102"/>
      <c r="AO145" s="76">
        <f t="shared" si="7"/>
        <v>0</v>
      </c>
      <c r="AP145" s="99"/>
      <c r="AQ145" s="78"/>
      <c r="AR145" s="79"/>
      <c r="AS145" s="99"/>
      <c r="AT145" s="78"/>
      <c r="AU145" s="79"/>
      <c r="AV145" s="99"/>
      <c r="AW145" s="78"/>
      <c r="AX145" s="79"/>
      <c r="AY145" s="99"/>
      <c r="AZ145" s="78"/>
      <c r="BA145" s="79"/>
      <c r="BB145" s="99"/>
      <c r="BC145" s="78"/>
      <c r="BD145" s="79"/>
      <c r="BE145" s="99"/>
      <c r="BF145" s="78"/>
      <c r="BG145" s="79"/>
      <c r="BH145" s="80">
        <f t="shared" si="6"/>
        <v>0</v>
      </c>
      <c r="BI145" s="81">
        <f t="shared" si="8"/>
        <v>0</v>
      </c>
      <c r="BJ145" s="82">
        <v>0</v>
      </c>
      <c r="BK145" s="83" cm="1">
        <f t="array" ref="BK145">_xlfn.IFS(A145="Payroll/Straight Payment",0,AND(NOT(ISBLANK(BI145)),NOT(A145="Payroll/Straight Payment")),AO145-BI145-BJ145)</f>
        <v>0</v>
      </c>
      <c r="BL145" s="66"/>
      <c r="BM145" s="85"/>
    </row>
    <row r="146" spans="1:65" s="86" customFormat="1" hidden="1" x14ac:dyDescent="0.3">
      <c r="A146" s="65"/>
      <c r="B146" s="66"/>
      <c r="C146" s="67"/>
      <c r="D146" s="68"/>
      <c r="E146" s="66"/>
      <c r="F146" s="65"/>
      <c r="G146" s="84"/>
      <c r="H146" s="110"/>
      <c r="I146" s="91"/>
      <c r="J146" s="91"/>
      <c r="K146" s="92"/>
      <c r="L146" s="92"/>
      <c r="M146" s="92"/>
      <c r="N146" s="92"/>
      <c r="O146" s="92"/>
      <c r="P146" s="92"/>
      <c r="Q146" s="94"/>
      <c r="R146" s="94"/>
      <c r="S146" s="94"/>
      <c r="T146" s="94"/>
      <c r="U146" s="94"/>
      <c r="V146" s="94"/>
      <c r="W146" s="94"/>
      <c r="X146" s="94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106"/>
      <c r="AK146" s="106"/>
      <c r="AL146" s="106"/>
      <c r="AM146" s="62" cm="1">
        <f t="array" ref="AM146">_xlfn.IFS(AND(A146="Requisition",ISBLANK(AN146)),SUM(Q146:AL146),AND(A146="PO Modification",OR(NOT(ISBLANK(AN146)),ISBLANK(AN146))),0,AND(A146="Budget Revision",OR(NOT(ISBLANK(AN146)),ISBLANK(AN146))),0,AND(A146="Requisition",NOT(ISBLANK(AN146))),0,ISBLANK(A146),0,AND(A146="Payroll/Straight Payment",ISBLANK(AN146)),0)</f>
        <v>0</v>
      </c>
      <c r="AN146" s="102"/>
      <c r="AO146" s="76">
        <f t="shared" si="7"/>
        <v>0</v>
      </c>
      <c r="AP146" s="99"/>
      <c r="AQ146" s="78"/>
      <c r="AR146" s="79"/>
      <c r="AS146" s="99"/>
      <c r="AT146" s="78"/>
      <c r="AU146" s="79"/>
      <c r="AV146" s="99"/>
      <c r="AW146" s="78"/>
      <c r="AX146" s="79"/>
      <c r="AY146" s="99"/>
      <c r="AZ146" s="78"/>
      <c r="BA146" s="79"/>
      <c r="BB146" s="99"/>
      <c r="BC146" s="78"/>
      <c r="BD146" s="79"/>
      <c r="BE146" s="99"/>
      <c r="BF146" s="78"/>
      <c r="BG146" s="79"/>
      <c r="BH146" s="80">
        <f t="shared" si="6"/>
        <v>0</v>
      </c>
      <c r="BI146" s="81">
        <f t="shared" si="8"/>
        <v>0</v>
      </c>
      <c r="BJ146" s="82">
        <v>0</v>
      </c>
      <c r="BK146" s="83" cm="1">
        <f t="array" ref="BK146">_xlfn.IFS(A146="Payroll/Straight Payment",0,AND(NOT(ISBLANK(BI146)),NOT(A146="Payroll/Straight Payment")),AO146-BI146-BJ146)</f>
        <v>0</v>
      </c>
      <c r="BL146" s="66"/>
      <c r="BM146" s="85"/>
    </row>
    <row r="147" spans="1:65" s="86" customFormat="1" hidden="1" x14ac:dyDescent="0.3">
      <c r="A147" s="65"/>
      <c r="B147" s="66"/>
      <c r="C147" s="67"/>
      <c r="D147" s="68"/>
      <c r="E147" s="66"/>
      <c r="F147" s="65"/>
      <c r="G147" s="84"/>
      <c r="H147" s="91"/>
      <c r="I147" s="91"/>
      <c r="J147" s="91"/>
      <c r="K147" s="92"/>
      <c r="L147" s="92"/>
      <c r="M147" s="92"/>
      <c r="N147" s="92"/>
      <c r="O147" s="92"/>
      <c r="P147" s="92"/>
      <c r="Q147" s="94"/>
      <c r="R147" s="94"/>
      <c r="S147" s="94"/>
      <c r="T147" s="94"/>
      <c r="U147" s="94"/>
      <c r="V147" s="94"/>
      <c r="W147" s="94"/>
      <c r="X147" s="94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106"/>
      <c r="AK147" s="106"/>
      <c r="AL147" s="106"/>
      <c r="AM147" s="62" cm="1">
        <f t="array" ref="AM147">_xlfn.IFS(AND(A147="Requisition",ISBLANK(AN147)),SUM(Q147:AL147),AND(A147="PO Modification",OR(NOT(ISBLANK(AN147)),ISBLANK(AN147))),0,AND(A147="Budget Revision",OR(NOT(ISBLANK(AN147)),ISBLANK(AN147))),0,AND(A147="Requisition",NOT(ISBLANK(AN147))),0,ISBLANK(A147),0,AND(A147="Payroll/Straight Payment",ISBLANK(AN147)),0)</f>
        <v>0</v>
      </c>
      <c r="AN147" s="102"/>
      <c r="AO147" s="76">
        <f t="shared" si="7"/>
        <v>0</v>
      </c>
      <c r="AP147" s="99"/>
      <c r="AQ147" s="78"/>
      <c r="AR147" s="79"/>
      <c r="AS147" s="99"/>
      <c r="AT147" s="78"/>
      <c r="AU147" s="79"/>
      <c r="AV147" s="99"/>
      <c r="AW147" s="78"/>
      <c r="AX147" s="79"/>
      <c r="AY147" s="99"/>
      <c r="AZ147" s="78"/>
      <c r="BA147" s="79"/>
      <c r="BB147" s="99"/>
      <c r="BC147" s="78"/>
      <c r="BD147" s="79"/>
      <c r="BE147" s="99"/>
      <c r="BF147" s="78"/>
      <c r="BG147" s="79"/>
      <c r="BH147" s="80">
        <f t="shared" si="6"/>
        <v>0</v>
      </c>
      <c r="BI147" s="81">
        <f t="shared" si="8"/>
        <v>0</v>
      </c>
      <c r="BJ147" s="82">
        <v>0</v>
      </c>
      <c r="BK147" s="83" cm="1">
        <f t="array" ref="BK147">_xlfn.IFS(A147="Payroll/Straight Payment",0,AND(NOT(ISBLANK(BI147)),NOT(A147="Payroll/Straight Payment")),AO147-BI147-BJ147)</f>
        <v>0</v>
      </c>
      <c r="BL147" s="66"/>
      <c r="BM147" s="85"/>
    </row>
    <row r="148" spans="1:65" s="86" customFormat="1" hidden="1" x14ac:dyDescent="0.3">
      <c r="A148" s="65"/>
      <c r="B148" s="66"/>
      <c r="C148" s="67"/>
      <c r="D148" s="68"/>
      <c r="E148" s="66"/>
      <c r="F148" s="66"/>
      <c r="G148" s="66"/>
      <c r="H148" s="69"/>
      <c r="I148" s="69"/>
      <c r="J148" s="69"/>
      <c r="K148" s="70"/>
      <c r="L148" s="70"/>
      <c r="M148" s="70"/>
      <c r="N148" s="70"/>
      <c r="O148" s="70"/>
      <c r="P148" s="70"/>
      <c r="Q148" s="71"/>
      <c r="R148" s="71"/>
      <c r="S148" s="71"/>
      <c r="T148" s="71"/>
      <c r="U148" s="71"/>
      <c r="V148" s="71"/>
      <c r="W148" s="71"/>
      <c r="X148" s="71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3"/>
      <c r="AJ148" s="74"/>
      <c r="AK148" s="74"/>
      <c r="AL148" s="74"/>
      <c r="AM148" s="62" cm="1">
        <f t="array" ref="AM148">_xlfn.IFS(AND(A148="Requisition",ISBLANK(AN148)),SUM(Q148:AL148),AND(A148="PO Modification",OR(NOT(ISBLANK(AN148)),ISBLANK(AN148))),0,AND(A148="Budget Revision",OR(NOT(ISBLANK(AN148)),ISBLANK(AN148))),0,AND(A148="Requisition",NOT(ISBLANK(AN148))),0,ISBLANK(A148),0,AND(A148="Payroll/Straight Payment",ISBLANK(AN148)),0)</f>
        <v>0</v>
      </c>
      <c r="AN148" s="75"/>
      <c r="AO148" s="76">
        <f t="shared" si="7"/>
        <v>0</v>
      </c>
      <c r="AP148" s="77"/>
      <c r="AQ148" s="78"/>
      <c r="AR148" s="79"/>
      <c r="AS148" s="77"/>
      <c r="AT148" s="78"/>
      <c r="AU148" s="79"/>
      <c r="AV148" s="77"/>
      <c r="AW148" s="78"/>
      <c r="AX148" s="79"/>
      <c r="AY148" s="77"/>
      <c r="AZ148" s="78"/>
      <c r="BA148" s="79"/>
      <c r="BB148" s="77"/>
      <c r="BC148" s="78"/>
      <c r="BD148" s="79"/>
      <c r="BE148" s="77"/>
      <c r="BF148" s="78"/>
      <c r="BG148" s="79"/>
      <c r="BH148" s="80">
        <f t="shared" si="6"/>
        <v>0</v>
      </c>
      <c r="BI148" s="81">
        <f t="shared" si="8"/>
        <v>0</v>
      </c>
      <c r="BJ148" s="82">
        <v>0</v>
      </c>
      <c r="BK148" s="83" cm="1">
        <f t="array" ref="BK148">_xlfn.IFS(A148="Payroll/Straight Payment",0,AND(NOT(ISBLANK(BI148)),NOT(A148="Payroll/Straight Payment")),AO148-BI148-BJ148)</f>
        <v>0</v>
      </c>
      <c r="BL148" s="84"/>
      <c r="BM148" s="85"/>
    </row>
    <row r="149" spans="1:65" s="86" customFormat="1" hidden="1" x14ac:dyDescent="0.3">
      <c r="A149" s="65"/>
      <c r="B149" s="90"/>
      <c r="C149" s="88"/>
      <c r="D149" s="89"/>
      <c r="E149" s="90"/>
      <c r="F149" s="90"/>
      <c r="G149" s="90"/>
      <c r="H149" s="91"/>
      <c r="I149" s="91"/>
      <c r="J149" s="91"/>
      <c r="K149" s="92"/>
      <c r="L149" s="92"/>
      <c r="M149" s="92"/>
      <c r="N149" s="92"/>
      <c r="O149" s="92"/>
      <c r="P149" s="92"/>
      <c r="Q149" s="93"/>
      <c r="R149" s="93"/>
      <c r="S149" s="94"/>
      <c r="T149" s="94"/>
      <c r="U149" s="93"/>
      <c r="V149" s="94"/>
      <c r="W149" s="94"/>
      <c r="X149" s="94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6"/>
      <c r="AJ149" s="97"/>
      <c r="AK149" s="97"/>
      <c r="AL149" s="97"/>
      <c r="AM149" s="62" cm="1">
        <f t="array" ref="AM149">_xlfn.IFS(AND(A149="Requisition",ISBLANK(AN149)),SUM(Q149:AL149),AND(A149="PO Modification",OR(NOT(ISBLANK(AN149)),ISBLANK(AN149))),0,AND(A149="Budget Revision",OR(NOT(ISBLANK(AN149)),ISBLANK(AN149))),0,AND(A149="Requisition",NOT(ISBLANK(AN149))),0,ISBLANK(A149),0,AND(A149="Payroll/Straight Payment",ISBLANK(AN149)),0)</f>
        <v>0</v>
      </c>
      <c r="AN149" s="98"/>
      <c r="AO149" s="76">
        <f t="shared" si="7"/>
        <v>0</v>
      </c>
      <c r="AP149" s="99"/>
      <c r="AQ149" s="78"/>
      <c r="AR149" s="79"/>
      <c r="AS149" s="99"/>
      <c r="AT149" s="78"/>
      <c r="AU149" s="79"/>
      <c r="AV149" s="99"/>
      <c r="AW149" s="78"/>
      <c r="AX149" s="79"/>
      <c r="AY149" s="99"/>
      <c r="AZ149" s="78"/>
      <c r="BA149" s="79"/>
      <c r="BB149" s="99"/>
      <c r="BC149" s="78"/>
      <c r="BD149" s="79"/>
      <c r="BE149" s="99"/>
      <c r="BF149" s="78"/>
      <c r="BG149" s="79"/>
      <c r="BH149" s="80">
        <f t="shared" si="6"/>
        <v>0</v>
      </c>
      <c r="BI149" s="81">
        <f t="shared" si="8"/>
        <v>0</v>
      </c>
      <c r="BJ149" s="82">
        <v>0</v>
      </c>
      <c r="BK149" s="83" cm="1">
        <f t="array" ref="BK149">_xlfn.IFS(A149="Payroll/Straight Payment",0,AND(NOT(ISBLANK(BI149)),NOT(A149="Payroll/Straight Payment")),AO149-BI149-BJ149)</f>
        <v>0</v>
      </c>
      <c r="BL149" s="66"/>
      <c r="BM149" s="85"/>
    </row>
    <row r="150" spans="1:65" s="86" customFormat="1" hidden="1" x14ac:dyDescent="0.3">
      <c r="A150" s="65"/>
      <c r="B150" s="90"/>
      <c r="C150" s="88"/>
      <c r="D150" s="89"/>
      <c r="E150" s="90"/>
      <c r="F150" s="90"/>
      <c r="G150" s="90"/>
      <c r="H150" s="91"/>
      <c r="I150" s="91"/>
      <c r="J150" s="91"/>
      <c r="K150" s="92"/>
      <c r="L150" s="92"/>
      <c r="M150" s="92"/>
      <c r="N150" s="92"/>
      <c r="O150" s="92"/>
      <c r="P150" s="92"/>
      <c r="Q150" s="93"/>
      <c r="R150" s="93"/>
      <c r="S150" s="94"/>
      <c r="T150" s="94"/>
      <c r="U150" s="93"/>
      <c r="V150" s="94"/>
      <c r="W150" s="94"/>
      <c r="X150" s="94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6"/>
      <c r="AJ150" s="97"/>
      <c r="AK150" s="97"/>
      <c r="AL150" s="97"/>
      <c r="AM150" s="62" cm="1">
        <f t="array" ref="AM150">_xlfn.IFS(AND(A150="Requisition",ISBLANK(AN150)),SUM(Q150:AL150),AND(A150="PO Modification",OR(NOT(ISBLANK(AN150)),ISBLANK(AN150))),0,AND(A150="Budget Revision",OR(NOT(ISBLANK(AN150)),ISBLANK(AN150))),0,AND(A150="Requisition",NOT(ISBLANK(AN150))),0,ISBLANK(A150),0,AND(A150="Payroll/Straight Payment",ISBLANK(AN150)),0)</f>
        <v>0</v>
      </c>
      <c r="AN150" s="98"/>
      <c r="AO150" s="76">
        <f t="shared" si="7"/>
        <v>0</v>
      </c>
      <c r="AP150" s="99"/>
      <c r="AQ150" s="78"/>
      <c r="AR150" s="79"/>
      <c r="AS150" s="99"/>
      <c r="AT150" s="78"/>
      <c r="AU150" s="79"/>
      <c r="AV150" s="99"/>
      <c r="AW150" s="78"/>
      <c r="AX150" s="79"/>
      <c r="AY150" s="99"/>
      <c r="AZ150" s="78"/>
      <c r="BA150" s="79"/>
      <c r="BB150" s="99"/>
      <c r="BC150" s="78"/>
      <c r="BD150" s="79"/>
      <c r="BE150" s="99"/>
      <c r="BF150" s="78"/>
      <c r="BG150" s="79"/>
      <c r="BH150" s="80">
        <f t="shared" ref="BH150:BH213" si="9">IF(A150="Payroll/Straight Payment",ABS(H150+I150+J150+K150+L150+M150+N150+O150+P150+Q150+R150+Y150+Z150+AA150+AB150+AC150+AD150+AE150+AF150+AG150+AH150+AI150+AJ150+AK150+AL150),0)</f>
        <v>0</v>
      </c>
      <c r="BI150" s="81">
        <f t="shared" si="8"/>
        <v>0</v>
      </c>
      <c r="BJ150" s="82">
        <v>0</v>
      </c>
      <c r="BK150" s="83" cm="1">
        <f t="array" ref="BK150">_xlfn.IFS(A150="Payroll/Straight Payment",0,AND(NOT(ISBLANK(BI150)),NOT(A150="Payroll/Straight Payment")),AO150-BI150-BJ150)</f>
        <v>0</v>
      </c>
      <c r="BL150" s="66"/>
      <c r="BM150" s="85"/>
    </row>
    <row r="151" spans="1:65" s="86" customFormat="1" hidden="1" x14ac:dyDescent="0.3">
      <c r="A151" s="65"/>
      <c r="B151" s="90"/>
      <c r="C151" s="88"/>
      <c r="D151" s="89"/>
      <c r="E151" s="90"/>
      <c r="F151" s="90"/>
      <c r="G151" s="90"/>
      <c r="H151" s="91"/>
      <c r="I151" s="91"/>
      <c r="J151" s="91"/>
      <c r="K151" s="92"/>
      <c r="L151" s="92"/>
      <c r="M151" s="92"/>
      <c r="N151" s="92"/>
      <c r="O151" s="92"/>
      <c r="P151" s="92"/>
      <c r="Q151" s="93"/>
      <c r="R151" s="93"/>
      <c r="S151" s="94"/>
      <c r="T151" s="94"/>
      <c r="U151" s="93"/>
      <c r="V151" s="94"/>
      <c r="W151" s="94"/>
      <c r="X151" s="94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6"/>
      <c r="AJ151" s="97"/>
      <c r="AK151" s="97"/>
      <c r="AL151" s="97"/>
      <c r="AM151" s="62" cm="1">
        <f t="array" ref="AM151">_xlfn.IFS(AND(A151="Requisition",ISBLANK(AN151)),SUM(Q151:AL151),AND(A151="PO Modification",OR(NOT(ISBLANK(AN151)),ISBLANK(AN151))),0,AND(A151="Budget Revision",OR(NOT(ISBLANK(AN151)),ISBLANK(AN151))),0,AND(A151="Requisition",NOT(ISBLANK(AN151))),0,ISBLANK(A151),0,AND(A151="Payroll/Straight Payment",ISBLANK(AN151)),0)</f>
        <v>0</v>
      </c>
      <c r="AN151" s="98"/>
      <c r="AO151" s="76">
        <f t="shared" si="7"/>
        <v>0</v>
      </c>
      <c r="AP151" s="99"/>
      <c r="AQ151" s="78"/>
      <c r="AR151" s="79"/>
      <c r="AS151" s="99"/>
      <c r="AT151" s="78"/>
      <c r="AU151" s="79"/>
      <c r="AV151" s="99"/>
      <c r="AW151" s="78"/>
      <c r="AX151" s="79"/>
      <c r="AY151" s="99"/>
      <c r="AZ151" s="78"/>
      <c r="BA151" s="79"/>
      <c r="BB151" s="99"/>
      <c r="BC151" s="78"/>
      <c r="BD151" s="79"/>
      <c r="BE151" s="99"/>
      <c r="BF151" s="78"/>
      <c r="BG151" s="79"/>
      <c r="BH151" s="80">
        <f t="shared" si="9"/>
        <v>0</v>
      </c>
      <c r="BI151" s="81">
        <f t="shared" si="8"/>
        <v>0</v>
      </c>
      <c r="BJ151" s="82">
        <v>0</v>
      </c>
      <c r="BK151" s="83" cm="1">
        <f t="array" ref="BK151">_xlfn.IFS(A151="Payroll/Straight Payment",0,AND(NOT(ISBLANK(BI151)),NOT(A151="Payroll/Straight Payment")),AO151-BI151-BJ151)</f>
        <v>0</v>
      </c>
      <c r="BL151" s="66"/>
      <c r="BM151" s="85"/>
    </row>
    <row r="152" spans="1:65" s="86" customFormat="1" hidden="1" x14ac:dyDescent="0.3">
      <c r="A152" s="65"/>
      <c r="B152" s="90"/>
      <c r="C152" s="88"/>
      <c r="D152" s="89"/>
      <c r="E152" s="90"/>
      <c r="F152" s="90"/>
      <c r="G152" s="90"/>
      <c r="H152" s="91"/>
      <c r="I152" s="91"/>
      <c r="J152" s="91"/>
      <c r="K152" s="92"/>
      <c r="L152" s="92"/>
      <c r="M152" s="92"/>
      <c r="N152" s="92"/>
      <c r="O152" s="92"/>
      <c r="P152" s="92"/>
      <c r="Q152" s="93"/>
      <c r="R152" s="93"/>
      <c r="S152" s="94"/>
      <c r="T152" s="94"/>
      <c r="U152" s="93"/>
      <c r="V152" s="94"/>
      <c r="W152" s="94"/>
      <c r="X152" s="94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6"/>
      <c r="AJ152" s="97"/>
      <c r="AK152" s="97"/>
      <c r="AL152" s="97"/>
      <c r="AM152" s="62" cm="1">
        <f t="array" ref="AM152">_xlfn.IFS(AND(A152="Requisition",ISBLANK(AN152)),SUM(Q152:AL152),AND(A152="PO Modification",OR(NOT(ISBLANK(AN152)),ISBLANK(AN152))),0,AND(A152="Budget Revision",OR(NOT(ISBLANK(AN152)),ISBLANK(AN152))),0,AND(A152="Requisition",NOT(ISBLANK(AN152))),0,ISBLANK(A152),0,AND(A152="Payroll/Straight Payment",ISBLANK(AN152)),0)</f>
        <v>0</v>
      </c>
      <c r="AN152" s="98"/>
      <c r="AO152" s="76">
        <f t="shared" ref="AO152:AO215" si="10">IF(AND(A152="Requisition",NOT(ISBLANK(AN152))),-SUM(Q152:AL152),0)</f>
        <v>0</v>
      </c>
      <c r="AP152" s="99"/>
      <c r="AQ152" s="78"/>
      <c r="AR152" s="79"/>
      <c r="AS152" s="99"/>
      <c r="AT152" s="78"/>
      <c r="AU152" s="79"/>
      <c r="AV152" s="99"/>
      <c r="AW152" s="78"/>
      <c r="AX152" s="79"/>
      <c r="AY152" s="99"/>
      <c r="AZ152" s="78"/>
      <c r="BA152" s="79"/>
      <c r="BB152" s="99"/>
      <c r="BC152" s="78"/>
      <c r="BD152" s="79"/>
      <c r="BE152" s="99"/>
      <c r="BF152" s="78"/>
      <c r="BG152" s="79"/>
      <c r="BH152" s="80">
        <f t="shared" si="9"/>
        <v>0</v>
      </c>
      <c r="BI152" s="81">
        <f t="shared" si="8"/>
        <v>0</v>
      </c>
      <c r="BJ152" s="82">
        <v>0</v>
      </c>
      <c r="BK152" s="83" cm="1">
        <f t="array" ref="BK152">_xlfn.IFS(A152="Payroll/Straight Payment",0,AND(NOT(ISBLANK(BI152)),NOT(A152="Payroll/Straight Payment")),AO152-BI152-BJ152)</f>
        <v>0</v>
      </c>
      <c r="BL152" s="66"/>
      <c r="BM152" s="85"/>
    </row>
    <row r="153" spans="1:65" s="86" customFormat="1" hidden="1" x14ac:dyDescent="0.3">
      <c r="A153" s="65"/>
      <c r="B153" s="90"/>
      <c r="C153" s="88"/>
      <c r="D153" s="100"/>
      <c r="E153" s="90"/>
      <c r="F153" s="101"/>
      <c r="G153" s="90"/>
      <c r="H153" s="91"/>
      <c r="I153" s="91"/>
      <c r="J153" s="91"/>
      <c r="K153" s="92"/>
      <c r="L153" s="92"/>
      <c r="M153" s="92"/>
      <c r="N153" s="92"/>
      <c r="O153" s="92"/>
      <c r="P153" s="92"/>
      <c r="Q153" s="93"/>
      <c r="R153" s="93"/>
      <c r="S153" s="94"/>
      <c r="T153" s="94"/>
      <c r="U153" s="93"/>
      <c r="V153" s="94"/>
      <c r="W153" s="94"/>
      <c r="X153" s="94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6"/>
      <c r="AJ153" s="97"/>
      <c r="AK153" s="97"/>
      <c r="AL153" s="97"/>
      <c r="AM153" s="62" cm="1">
        <f t="array" ref="AM153">_xlfn.IFS(AND(A153="Requisition",ISBLANK(AN153)),SUM(Q153:AL153),AND(A153="PO Modification",OR(NOT(ISBLANK(AN153)),ISBLANK(AN153))),0,AND(A153="Budget Revision",OR(NOT(ISBLANK(AN153)),ISBLANK(AN153))),0,AND(A153="Requisition",NOT(ISBLANK(AN153))),0,ISBLANK(A153),0,AND(A153="Payroll/Straight Payment",ISBLANK(AN153)),0)</f>
        <v>0</v>
      </c>
      <c r="AN153" s="98"/>
      <c r="AO153" s="76">
        <f t="shared" si="10"/>
        <v>0</v>
      </c>
      <c r="AP153" s="99"/>
      <c r="AQ153" s="78"/>
      <c r="AR153" s="79"/>
      <c r="AS153" s="99"/>
      <c r="AT153" s="78"/>
      <c r="AU153" s="79"/>
      <c r="AV153" s="99"/>
      <c r="AW153" s="78"/>
      <c r="AX153" s="79"/>
      <c r="AY153" s="99"/>
      <c r="AZ153" s="78"/>
      <c r="BA153" s="79"/>
      <c r="BB153" s="99"/>
      <c r="BC153" s="78"/>
      <c r="BD153" s="79"/>
      <c r="BE153" s="99"/>
      <c r="BF153" s="78"/>
      <c r="BG153" s="79"/>
      <c r="BH153" s="80">
        <f t="shared" si="9"/>
        <v>0</v>
      </c>
      <c r="BI153" s="81">
        <f t="shared" si="8"/>
        <v>0</v>
      </c>
      <c r="BJ153" s="82">
        <v>0</v>
      </c>
      <c r="BK153" s="83" cm="1">
        <f t="array" ref="BK153">_xlfn.IFS(A153="Payroll/Straight Payment",0,AND(NOT(ISBLANK(BI153)),NOT(A153="Payroll/Straight Payment")),AO153-BI153-BJ153)</f>
        <v>0</v>
      </c>
      <c r="BL153" s="66"/>
      <c r="BM153" s="85"/>
    </row>
    <row r="154" spans="1:65" s="86" customFormat="1" hidden="1" x14ac:dyDescent="0.3">
      <c r="A154" s="65"/>
      <c r="B154" s="66"/>
      <c r="C154" s="67"/>
      <c r="D154" s="68"/>
      <c r="E154" s="66"/>
      <c r="F154" s="65"/>
      <c r="G154" s="66"/>
      <c r="H154" s="91"/>
      <c r="I154" s="91"/>
      <c r="J154" s="91"/>
      <c r="K154" s="92"/>
      <c r="L154" s="92"/>
      <c r="M154" s="92"/>
      <c r="N154" s="92"/>
      <c r="O154" s="92"/>
      <c r="P154" s="92"/>
      <c r="Q154" s="94"/>
      <c r="R154" s="94"/>
      <c r="S154" s="94"/>
      <c r="T154" s="94"/>
      <c r="U154" s="94"/>
      <c r="V154" s="94"/>
      <c r="W154" s="94"/>
      <c r="X154" s="94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6"/>
      <c r="AJ154" s="97"/>
      <c r="AK154" s="97"/>
      <c r="AL154" s="97"/>
      <c r="AM154" s="62" cm="1">
        <f t="array" ref="AM154">_xlfn.IFS(AND(A154="Requisition",ISBLANK(AN154)),SUM(Q154:AL154),AND(A154="PO Modification",OR(NOT(ISBLANK(AN154)),ISBLANK(AN154))),0,AND(A154="Budget Revision",OR(NOT(ISBLANK(AN154)),ISBLANK(AN154))),0,AND(A154="Requisition",NOT(ISBLANK(AN154))),0,ISBLANK(A154),0,AND(A154="Payroll/Straight Payment",ISBLANK(AN154)),0)</f>
        <v>0</v>
      </c>
      <c r="AN154" s="102"/>
      <c r="AO154" s="76">
        <f t="shared" si="10"/>
        <v>0</v>
      </c>
      <c r="AP154" s="99"/>
      <c r="AQ154" s="78"/>
      <c r="AR154" s="79"/>
      <c r="AS154" s="99"/>
      <c r="AT154" s="78"/>
      <c r="AU154" s="79"/>
      <c r="AV154" s="99"/>
      <c r="AW154" s="78"/>
      <c r="AX154" s="79"/>
      <c r="AY154" s="99"/>
      <c r="AZ154" s="78"/>
      <c r="BA154" s="79"/>
      <c r="BB154" s="99"/>
      <c r="BC154" s="78"/>
      <c r="BD154" s="79"/>
      <c r="BE154" s="99"/>
      <c r="BF154" s="78"/>
      <c r="BG154" s="79"/>
      <c r="BH154" s="80">
        <f t="shared" si="9"/>
        <v>0</v>
      </c>
      <c r="BI154" s="81">
        <f t="shared" si="8"/>
        <v>0</v>
      </c>
      <c r="BJ154" s="82">
        <v>0</v>
      </c>
      <c r="BK154" s="83" cm="1">
        <f t="array" ref="BK154">_xlfn.IFS(A154="Payroll/Straight Payment",0,AND(NOT(ISBLANK(BI154)),NOT(A154="Payroll/Straight Payment")),AO154-BI154-BJ154)</f>
        <v>0</v>
      </c>
      <c r="BL154" s="90"/>
      <c r="BM154" s="85"/>
    </row>
    <row r="155" spans="1:65" s="86" customFormat="1" hidden="1" x14ac:dyDescent="0.3">
      <c r="A155" s="65"/>
      <c r="B155" s="66"/>
      <c r="C155" s="103"/>
      <c r="D155" s="104"/>
      <c r="E155" s="84"/>
      <c r="F155" s="105"/>
      <c r="G155" s="66"/>
      <c r="H155" s="91"/>
      <c r="I155" s="91"/>
      <c r="J155" s="91"/>
      <c r="K155" s="92"/>
      <c r="L155" s="92"/>
      <c r="M155" s="92"/>
      <c r="N155" s="92"/>
      <c r="O155" s="92"/>
      <c r="P155" s="92"/>
      <c r="Q155" s="94"/>
      <c r="R155" s="94"/>
      <c r="S155" s="94"/>
      <c r="T155" s="94"/>
      <c r="U155" s="94"/>
      <c r="V155" s="94"/>
      <c r="W155" s="94"/>
      <c r="X155" s="94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6"/>
      <c r="AJ155" s="97"/>
      <c r="AK155" s="97"/>
      <c r="AL155" s="97"/>
      <c r="AM155" s="62" cm="1">
        <f t="array" ref="AM155">_xlfn.IFS(AND(A155="Requisition",ISBLANK(AN155)),SUM(Q155:AL155),AND(A155="PO Modification",OR(NOT(ISBLANK(AN155)),ISBLANK(AN155))),0,AND(A155="Budget Revision",OR(NOT(ISBLANK(AN155)),ISBLANK(AN155))),0,AND(A155="Requisition",NOT(ISBLANK(AN155))),0,ISBLANK(A155),0,AND(A155="Payroll/Straight Payment",ISBLANK(AN155)),0)</f>
        <v>0</v>
      </c>
      <c r="AN155" s="102"/>
      <c r="AO155" s="76">
        <f t="shared" si="10"/>
        <v>0</v>
      </c>
      <c r="AP155" s="99"/>
      <c r="AQ155" s="78"/>
      <c r="AR155" s="79"/>
      <c r="AS155" s="99"/>
      <c r="AT155" s="78"/>
      <c r="AU155" s="79"/>
      <c r="AV155" s="99"/>
      <c r="AW155" s="78"/>
      <c r="AX155" s="79"/>
      <c r="AY155" s="99"/>
      <c r="AZ155" s="78"/>
      <c r="BA155" s="79"/>
      <c r="BB155" s="99"/>
      <c r="BC155" s="78"/>
      <c r="BD155" s="79"/>
      <c r="BE155" s="99"/>
      <c r="BF155" s="78"/>
      <c r="BG155" s="79"/>
      <c r="BH155" s="80">
        <f t="shared" si="9"/>
        <v>0</v>
      </c>
      <c r="BI155" s="81">
        <f t="shared" si="8"/>
        <v>0</v>
      </c>
      <c r="BJ155" s="82">
        <v>0</v>
      </c>
      <c r="BK155" s="83" cm="1">
        <f t="array" ref="BK155">_xlfn.IFS(A155="Payroll/Straight Payment",0,AND(NOT(ISBLANK(BI155)),NOT(A155="Payroll/Straight Payment")),AO155-BI155-BJ155)</f>
        <v>0</v>
      </c>
      <c r="BL155" s="66"/>
      <c r="BM155" s="85"/>
    </row>
    <row r="156" spans="1:65" s="86" customFormat="1" hidden="1" x14ac:dyDescent="0.3">
      <c r="A156" s="65"/>
      <c r="B156" s="66"/>
      <c r="C156" s="67"/>
      <c r="D156" s="68"/>
      <c r="E156" s="66"/>
      <c r="F156" s="65"/>
      <c r="G156" s="66"/>
      <c r="H156" s="91"/>
      <c r="I156" s="91"/>
      <c r="J156" s="91"/>
      <c r="K156" s="92"/>
      <c r="L156" s="92"/>
      <c r="M156" s="92"/>
      <c r="N156" s="92"/>
      <c r="O156" s="92"/>
      <c r="P156" s="92"/>
      <c r="Q156" s="94"/>
      <c r="R156" s="94"/>
      <c r="S156" s="94"/>
      <c r="T156" s="94"/>
      <c r="U156" s="94"/>
      <c r="V156" s="94"/>
      <c r="W156" s="94"/>
      <c r="X156" s="94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106"/>
      <c r="AK156" s="106"/>
      <c r="AL156" s="106"/>
      <c r="AM156" s="62" cm="1">
        <f t="array" ref="AM156">_xlfn.IFS(AND(A156="Requisition",ISBLANK(AN156)),SUM(Q156:AL156),AND(A156="PO Modification",OR(NOT(ISBLANK(AN156)),ISBLANK(AN156))),0,AND(A156="Budget Revision",OR(NOT(ISBLANK(AN156)),ISBLANK(AN156))),0,AND(A156="Requisition",NOT(ISBLANK(AN156))),0,ISBLANK(A156),0,AND(A156="Payroll/Straight Payment",ISBLANK(AN156)),0)</f>
        <v>0</v>
      </c>
      <c r="AN156" s="102"/>
      <c r="AO156" s="76">
        <f t="shared" si="10"/>
        <v>0</v>
      </c>
      <c r="AP156" s="99"/>
      <c r="AQ156" s="78"/>
      <c r="AR156" s="79"/>
      <c r="AS156" s="99"/>
      <c r="AT156" s="78"/>
      <c r="AU156" s="79"/>
      <c r="AV156" s="99"/>
      <c r="AW156" s="78"/>
      <c r="AX156" s="79"/>
      <c r="AY156" s="99"/>
      <c r="AZ156" s="78"/>
      <c r="BA156" s="79"/>
      <c r="BB156" s="99"/>
      <c r="BC156" s="78"/>
      <c r="BD156" s="79"/>
      <c r="BE156" s="99"/>
      <c r="BF156" s="78"/>
      <c r="BG156" s="79"/>
      <c r="BH156" s="80">
        <f t="shared" si="9"/>
        <v>0</v>
      </c>
      <c r="BI156" s="81">
        <f t="shared" si="8"/>
        <v>0</v>
      </c>
      <c r="BJ156" s="82">
        <v>0</v>
      </c>
      <c r="BK156" s="83" cm="1">
        <f t="array" ref="BK156">_xlfn.IFS(A156="Payroll/Straight Payment",0,AND(NOT(ISBLANK(BI156)),NOT(A156="Payroll/Straight Payment")),AO156-BI156-BJ156)</f>
        <v>0</v>
      </c>
      <c r="BL156" s="66"/>
      <c r="BM156" s="85"/>
    </row>
    <row r="157" spans="1:65" s="86" customFormat="1" hidden="1" x14ac:dyDescent="0.3">
      <c r="A157" s="65"/>
      <c r="B157" s="66"/>
      <c r="C157" s="67"/>
      <c r="D157" s="68"/>
      <c r="E157" s="66"/>
      <c r="F157" s="65"/>
      <c r="G157" s="84"/>
      <c r="H157" s="91"/>
      <c r="I157" s="91"/>
      <c r="J157" s="91"/>
      <c r="K157" s="92"/>
      <c r="L157" s="92"/>
      <c r="M157" s="92"/>
      <c r="N157" s="92"/>
      <c r="O157" s="92"/>
      <c r="P157" s="92"/>
      <c r="Q157" s="94"/>
      <c r="R157" s="94"/>
      <c r="S157" s="94"/>
      <c r="T157" s="94"/>
      <c r="U157" s="94"/>
      <c r="V157" s="94"/>
      <c r="W157" s="94"/>
      <c r="X157" s="94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106"/>
      <c r="AK157" s="106"/>
      <c r="AL157" s="106"/>
      <c r="AM157" s="62" cm="1">
        <f t="array" ref="AM157">_xlfn.IFS(AND(A157="Requisition",ISBLANK(AN157)),SUM(Q157:AL157),AND(A157="PO Modification",OR(NOT(ISBLANK(AN157)),ISBLANK(AN157))),0,AND(A157="Budget Revision",OR(NOT(ISBLANK(AN157)),ISBLANK(AN157))),0,AND(A157="Requisition",NOT(ISBLANK(AN157))),0,ISBLANK(A157),0,AND(A157="Payroll/Straight Payment",ISBLANK(AN157)),0)</f>
        <v>0</v>
      </c>
      <c r="AN157" s="102"/>
      <c r="AO157" s="76">
        <f t="shared" si="10"/>
        <v>0</v>
      </c>
      <c r="AP157" s="99"/>
      <c r="AQ157" s="78"/>
      <c r="AR157" s="79"/>
      <c r="AS157" s="99"/>
      <c r="AT157" s="78"/>
      <c r="AU157" s="79"/>
      <c r="AV157" s="99"/>
      <c r="AW157" s="78"/>
      <c r="AX157" s="79"/>
      <c r="AY157" s="99"/>
      <c r="AZ157" s="78"/>
      <c r="BA157" s="79"/>
      <c r="BB157" s="99"/>
      <c r="BC157" s="78"/>
      <c r="BD157" s="79"/>
      <c r="BE157" s="99"/>
      <c r="BF157" s="78"/>
      <c r="BG157" s="79"/>
      <c r="BH157" s="80">
        <f t="shared" si="9"/>
        <v>0</v>
      </c>
      <c r="BI157" s="81">
        <f t="shared" si="8"/>
        <v>0</v>
      </c>
      <c r="BJ157" s="82">
        <v>0</v>
      </c>
      <c r="BK157" s="83" cm="1">
        <f t="array" ref="BK157">_xlfn.IFS(A157="Payroll/Straight Payment",0,AND(NOT(ISBLANK(BI157)),NOT(A157="Payroll/Straight Payment")),AO157-BI157-BJ157)</f>
        <v>0</v>
      </c>
      <c r="BL157" s="66"/>
      <c r="BM157" s="85"/>
    </row>
    <row r="158" spans="1:65" s="86" customFormat="1" hidden="1" x14ac:dyDescent="0.3">
      <c r="A158" s="65"/>
      <c r="B158" s="66"/>
      <c r="C158" s="67"/>
      <c r="D158" s="68"/>
      <c r="E158" s="66"/>
      <c r="F158" s="65"/>
      <c r="G158" s="84"/>
      <c r="H158" s="91"/>
      <c r="I158" s="91"/>
      <c r="J158" s="91"/>
      <c r="K158" s="92"/>
      <c r="L158" s="92"/>
      <c r="M158" s="92"/>
      <c r="N158" s="92"/>
      <c r="O158" s="92"/>
      <c r="P158" s="92"/>
      <c r="Q158" s="94"/>
      <c r="R158" s="94"/>
      <c r="S158" s="94"/>
      <c r="T158" s="94"/>
      <c r="U158" s="94"/>
      <c r="V158" s="94"/>
      <c r="W158" s="94"/>
      <c r="X158" s="94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106"/>
      <c r="AK158" s="106"/>
      <c r="AL158" s="106"/>
      <c r="AM158" s="62" cm="1">
        <f t="array" ref="AM158">_xlfn.IFS(AND(A158="Requisition",ISBLANK(AN158)),SUM(Q158:AL158),AND(A158="PO Modification",OR(NOT(ISBLANK(AN158)),ISBLANK(AN158))),0,AND(A158="Budget Revision",OR(NOT(ISBLANK(AN158)),ISBLANK(AN158))),0,AND(A158="Requisition",NOT(ISBLANK(AN158))),0,ISBLANK(A158),0,AND(A158="Payroll/Straight Payment",ISBLANK(AN158)),0)</f>
        <v>0</v>
      </c>
      <c r="AN158" s="102"/>
      <c r="AO158" s="76">
        <f t="shared" si="10"/>
        <v>0</v>
      </c>
      <c r="AP158" s="99"/>
      <c r="AQ158" s="78"/>
      <c r="AR158" s="79"/>
      <c r="AS158" s="99"/>
      <c r="AT158" s="78"/>
      <c r="AU158" s="79"/>
      <c r="AV158" s="99"/>
      <c r="AW158" s="78"/>
      <c r="AX158" s="79"/>
      <c r="AY158" s="99"/>
      <c r="AZ158" s="78"/>
      <c r="BA158" s="79"/>
      <c r="BB158" s="99"/>
      <c r="BC158" s="78"/>
      <c r="BD158" s="79"/>
      <c r="BE158" s="99"/>
      <c r="BF158" s="78"/>
      <c r="BG158" s="79"/>
      <c r="BH158" s="80">
        <f t="shared" si="9"/>
        <v>0</v>
      </c>
      <c r="BI158" s="81">
        <f t="shared" si="8"/>
        <v>0</v>
      </c>
      <c r="BJ158" s="82">
        <v>0</v>
      </c>
      <c r="BK158" s="83" cm="1">
        <f t="array" ref="BK158">_xlfn.IFS(A158="Payroll/Straight Payment",0,AND(NOT(ISBLANK(BI158)),NOT(A158="Payroll/Straight Payment")),AO158-BI158-BJ158)</f>
        <v>0</v>
      </c>
      <c r="BL158" s="66"/>
      <c r="BM158" s="85"/>
    </row>
    <row r="159" spans="1:65" s="86" customFormat="1" hidden="1" x14ac:dyDescent="0.3">
      <c r="A159" s="65"/>
      <c r="B159" s="66"/>
      <c r="C159" s="67"/>
      <c r="D159" s="68"/>
      <c r="E159" s="66"/>
      <c r="F159" s="65"/>
      <c r="G159" s="84"/>
      <c r="H159" s="91"/>
      <c r="I159" s="91"/>
      <c r="J159" s="91"/>
      <c r="K159" s="92"/>
      <c r="L159" s="92"/>
      <c r="M159" s="92"/>
      <c r="N159" s="92"/>
      <c r="O159" s="92"/>
      <c r="P159" s="92"/>
      <c r="Q159" s="94"/>
      <c r="R159" s="94"/>
      <c r="S159" s="94"/>
      <c r="T159" s="94"/>
      <c r="U159" s="94"/>
      <c r="V159" s="94"/>
      <c r="W159" s="94"/>
      <c r="X159" s="94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106"/>
      <c r="AK159" s="106"/>
      <c r="AL159" s="106"/>
      <c r="AM159" s="62" cm="1">
        <f t="array" ref="AM159">_xlfn.IFS(AND(A159="Requisition",ISBLANK(AN159)),SUM(Q159:AL159),AND(A159="PO Modification",OR(NOT(ISBLANK(AN159)),ISBLANK(AN159))),0,AND(A159="Budget Revision",OR(NOT(ISBLANK(AN159)),ISBLANK(AN159))),0,AND(A159="Requisition",NOT(ISBLANK(AN159))),0,ISBLANK(A159),0,AND(A159="Payroll/Straight Payment",ISBLANK(AN159)),0)</f>
        <v>0</v>
      </c>
      <c r="AN159" s="102"/>
      <c r="AO159" s="76">
        <f t="shared" si="10"/>
        <v>0</v>
      </c>
      <c r="AP159" s="99"/>
      <c r="AQ159" s="78"/>
      <c r="AR159" s="79"/>
      <c r="AS159" s="99"/>
      <c r="AT159" s="78"/>
      <c r="AU159" s="79"/>
      <c r="AV159" s="99"/>
      <c r="AW159" s="78"/>
      <c r="AX159" s="79"/>
      <c r="AY159" s="99"/>
      <c r="AZ159" s="78"/>
      <c r="BA159" s="79"/>
      <c r="BB159" s="99"/>
      <c r="BC159" s="78"/>
      <c r="BD159" s="79"/>
      <c r="BE159" s="99"/>
      <c r="BF159" s="78"/>
      <c r="BG159" s="79"/>
      <c r="BH159" s="80">
        <f t="shared" si="9"/>
        <v>0</v>
      </c>
      <c r="BI159" s="81">
        <f t="shared" si="8"/>
        <v>0</v>
      </c>
      <c r="BJ159" s="82">
        <v>0</v>
      </c>
      <c r="BK159" s="83" cm="1">
        <f t="array" ref="BK159">_xlfn.IFS(A159="Payroll/Straight Payment",0,AND(NOT(ISBLANK(BI159)),NOT(A159="Payroll/Straight Payment")),AO159-BI159-BJ159)</f>
        <v>0</v>
      </c>
      <c r="BL159" s="66"/>
      <c r="BM159" s="85"/>
    </row>
    <row r="160" spans="1:65" s="86" customFormat="1" hidden="1" x14ac:dyDescent="0.3">
      <c r="A160" s="65"/>
      <c r="B160" s="66"/>
      <c r="C160" s="67"/>
      <c r="D160" s="68"/>
      <c r="E160" s="66"/>
      <c r="F160" s="65"/>
      <c r="G160" s="84"/>
      <c r="H160" s="91"/>
      <c r="I160" s="91"/>
      <c r="J160" s="91"/>
      <c r="K160" s="92"/>
      <c r="L160" s="92"/>
      <c r="M160" s="92"/>
      <c r="N160" s="92"/>
      <c r="O160" s="92"/>
      <c r="P160" s="92"/>
      <c r="Q160" s="94"/>
      <c r="R160" s="94"/>
      <c r="S160" s="94"/>
      <c r="T160" s="94"/>
      <c r="U160" s="94"/>
      <c r="V160" s="94"/>
      <c r="W160" s="94"/>
      <c r="X160" s="94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106"/>
      <c r="AK160" s="106"/>
      <c r="AL160" s="106"/>
      <c r="AM160" s="62" cm="1">
        <f t="array" ref="AM160">_xlfn.IFS(AND(A160="Requisition",ISBLANK(AN160)),SUM(Q160:AL160),AND(A160="PO Modification",OR(NOT(ISBLANK(AN160)),ISBLANK(AN160))),0,AND(A160="Budget Revision",OR(NOT(ISBLANK(AN160)),ISBLANK(AN160))),0,AND(A160="Requisition",NOT(ISBLANK(AN160))),0,ISBLANK(A160),0,AND(A160="Payroll/Straight Payment",ISBLANK(AN160)),0)</f>
        <v>0</v>
      </c>
      <c r="AN160" s="102"/>
      <c r="AO160" s="76">
        <f t="shared" si="10"/>
        <v>0</v>
      </c>
      <c r="AP160" s="99"/>
      <c r="AQ160" s="78"/>
      <c r="AR160" s="79"/>
      <c r="AS160" s="99"/>
      <c r="AT160" s="78"/>
      <c r="AU160" s="79"/>
      <c r="AV160" s="99"/>
      <c r="AW160" s="78"/>
      <c r="AX160" s="79"/>
      <c r="AY160" s="99"/>
      <c r="AZ160" s="78"/>
      <c r="BA160" s="79"/>
      <c r="BB160" s="99"/>
      <c r="BC160" s="78"/>
      <c r="BD160" s="79"/>
      <c r="BE160" s="99"/>
      <c r="BF160" s="78"/>
      <c r="BG160" s="79"/>
      <c r="BH160" s="80">
        <f t="shared" si="9"/>
        <v>0</v>
      </c>
      <c r="BI160" s="81">
        <f t="shared" si="8"/>
        <v>0</v>
      </c>
      <c r="BJ160" s="82">
        <v>0</v>
      </c>
      <c r="BK160" s="83" cm="1">
        <f t="array" ref="BK160">_xlfn.IFS(A160="Payroll/Straight Payment",0,AND(NOT(ISBLANK(BI160)),NOT(A160="Payroll/Straight Payment")),AO160-BI160-BJ160)</f>
        <v>0</v>
      </c>
      <c r="BL160" s="66"/>
      <c r="BM160" s="85"/>
    </row>
    <row r="161" spans="1:65" s="86" customFormat="1" hidden="1" x14ac:dyDescent="0.3">
      <c r="A161" s="65"/>
      <c r="B161" s="66"/>
      <c r="C161" s="67"/>
      <c r="D161" s="68"/>
      <c r="E161" s="66"/>
      <c r="F161" s="65"/>
      <c r="G161" s="84"/>
      <c r="H161" s="91"/>
      <c r="I161" s="91"/>
      <c r="J161" s="91"/>
      <c r="K161" s="92"/>
      <c r="L161" s="92"/>
      <c r="M161" s="92"/>
      <c r="N161" s="92"/>
      <c r="O161" s="92"/>
      <c r="P161" s="92"/>
      <c r="Q161" s="94"/>
      <c r="R161" s="94"/>
      <c r="S161" s="94"/>
      <c r="T161" s="94"/>
      <c r="U161" s="94"/>
      <c r="V161" s="94"/>
      <c r="W161" s="94"/>
      <c r="X161" s="94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106"/>
      <c r="AK161" s="106"/>
      <c r="AL161" s="106"/>
      <c r="AM161" s="62" cm="1">
        <f t="array" ref="AM161">_xlfn.IFS(AND(A161="Requisition",ISBLANK(AN161)),SUM(Q161:AL161),AND(A161="PO Modification",OR(NOT(ISBLANK(AN161)),ISBLANK(AN161))),0,AND(A161="Budget Revision",OR(NOT(ISBLANK(AN161)),ISBLANK(AN161))),0,AND(A161="Requisition",NOT(ISBLANK(AN161))),0,ISBLANK(A161),0,AND(A161="Payroll/Straight Payment",ISBLANK(AN161)),0)</f>
        <v>0</v>
      </c>
      <c r="AN161" s="102"/>
      <c r="AO161" s="76">
        <f t="shared" si="10"/>
        <v>0</v>
      </c>
      <c r="AP161" s="99"/>
      <c r="AQ161" s="78"/>
      <c r="AR161" s="79"/>
      <c r="AS161" s="99"/>
      <c r="AT161" s="78"/>
      <c r="AU161" s="79"/>
      <c r="AV161" s="99"/>
      <c r="AW161" s="78"/>
      <c r="AX161" s="79"/>
      <c r="AY161" s="99"/>
      <c r="AZ161" s="78"/>
      <c r="BA161" s="79"/>
      <c r="BB161" s="99"/>
      <c r="BC161" s="78"/>
      <c r="BD161" s="79"/>
      <c r="BE161" s="99"/>
      <c r="BF161" s="78"/>
      <c r="BG161" s="79"/>
      <c r="BH161" s="80">
        <f t="shared" si="9"/>
        <v>0</v>
      </c>
      <c r="BI161" s="81">
        <f t="shared" si="8"/>
        <v>0</v>
      </c>
      <c r="BJ161" s="82">
        <v>0</v>
      </c>
      <c r="BK161" s="83" cm="1">
        <f t="array" ref="BK161">_xlfn.IFS(A161="Payroll/Straight Payment",0,AND(NOT(ISBLANK(BI161)),NOT(A161="Payroll/Straight Payment")),AO161-BI161-BJ161)</f>
        <v>0</v>
      </c>
      <c r="BL161" s="66"/>
      <c r="BM161" s="85"/>
    </row>
    <row r="162" spans="1:65" s="86" customFormat="1" hidden="1" x14ac:dyDescent="0.3">
      <c r="A162" s="65"/>
      <c r="B162" s="66"/>
      <c r="C162" s="67"/>
      <c r="D162" s="68"/>
      <c r="E162" s="66"/>
      <c r="F162" s="65"/>
      <c r="G162" s="84"/>
      <c r="H162" s="91"/>
      <c r="I162" s="91"/>
      <c r="J162" s="91"/>
      <c r="K162" s="92"/>
      <c r="L162" s="92"/>
      <c r="M162" s="92"/>
      <c r="N162" s="92"/>
      <c r="O162" s="92"/>
      <c r="P162" s="92"/>
      <c r="Q162" s="94"/>
      <c r="R162" s="94"/>
      <c r="S162" s="94"/>
      <c r="T162" s="94"/>
      <c r="U162" s="94"/>
      <c r="V162" s="94"/>
      <c r="W162" s="94"/>
      <c r="X162" s="94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106"/>
      <c r="AK162" s="106"/>
      <c r="AL162" s="106"/>
      <c r="AM162" s="62" cm="1">
        <f t="array" ref="AM162">_xlfn.IFS(AND(A162="Requisition",ISBLANK(AN162)),SUM(Q162:AL162),AND(A162="PO Modification",OR(NOT(ISBLANK(AN162)),ISBLANK(AN162))),0,AND(A162="Budget Revision",OR(NOT(ISBLANK(AN162)),ISBLANK(AN162))),0,AND(A162="Requisition",NOT(ISBLANK(AN162))),0,ISBLANK(A162),0,AND(A162="Payroll/Straight Payment",ISBLANK(AN162)),0)</f>
        <v>0</v>
      </c>
      <c r="AN162" s="102"/>
      <c r="AO162" s="76">
        <f t="shared" si="10"/>
        <v>0</v>
      </c>
      <c r="AP162" s="99"/>
      <c r="AQ162" s="78"/>
      <c r="AR162" s="79"/>
      <c r="AS162" s="99"/>
      <c r="AT162" s="78"/>
      <c r="AU162" s="79"/>
      <c r="AV162" s="99"/>
      <c r="AW162" s="78"/>
      <c r="AX162" s="79"/>
      <c r="AY162" s="99"/>
      <c r="AZ162" s="78"/>
      <c r="BA162" s="79"/>
      <c r="BB162" s="99"/>
      <c r="BC162" s="78"/>
      <c r="BD162" s="79"/>
      <c r="BE162" s="99"/>
      <c r="BF162" s="78"/>
      <c r="BG162" s="79"/>
      <c r="BH162" s="80">
        <f t="shared" si="9"/>
        <v>0</v>
      </c>
      <c r="BI162" s="81">
        <f t="shared" si="8"/>
        <v>0</v>
      </c>
      <c r="BJ162" s="82">
        <v>0</v>
      </c>
      <c r="BK162" s="83" cm="1">
        <f t="array" ref="BK162">_xlfn.IFS(A162="Payroll/Straight Payment",0,AND(NOT(ISBLANK(BI162)),NOT(A162="Payroll/Straight Payment")),AO162-BI162-BJ162)</f>
        <v>0</v>
      </c>
      <c r="BL162" s="66"/>
      <c r="BM162" s="85"/>
    </row>
    <row r="163" spans="1:65" s="86" customFormat="1" hidden="1" x14ac:dyDescent="0.3">
      <c r="A163" s="65"/>
      <c r="B163" s="66"/>
      <c r="C163" s="67"/>
      <c r="D163" s="68"/>
      <c r="E163" s="66"/>
      <c r="F163" s="65"/>
      <c r="G163" s="84"/>
      <c r="H163" s="91"/>
      <c r="I163" s="91"/>
      <c r="J163" s="91"/>
      <c r="K163" s="92"/>
      <c r="L163" s="92"/>
      <c r="M163" s="92"/>
      <c r="N163" s="92"/>
      <c r="O163" s="92"/>
      <c r="P163" s="92"/>
      <c r="Q163" s="94"/>
      <c r="R163" s="94"/>
      <c r="S163" s="94"/>
      <c r="T163" s="94"/>
      <c r="U163" s="94"/>
      <c r="V163" s="94"/>
      <c r="W163" s="94"/>
      <c r="X163" s="94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106"/>
      <c r="AK163" s="106"/>
      <c r="AL163" s="106"/>
      <c r="AM163" s="62" cm="1">
        <f t="array" ref="AM163">_xlfn.IFS(AND(A163="Requisition",ISBLANK(AN163)),SUM(Q163:AL163),AND(A163="PO Modification",OR(NOT(ISBLANK(AN163)),ISBLANK(AN163))),0,AND(A163="Budget Revision",OR(NOT(ISBLANK(AN163)),ISBLANK(AN163))),0,AND(A163="Requisition",NOT(ISBLANK(AN163))),0,ISBLANK(A163),0,AND(A163="Payroll/Straight Payment",ISBLANK(AN163)),0)</f>
        <v>0</v>
      </c>
      <c r="AN163" s="102"/>
      <c r="AO163" s="76">
        <f t="shared" si="10"/>
        <v>0</v>
      </c>
      <c r="AP163" s="99"/>
      <c r="AQ163" s="78"/>
      <c r="AR163" s="79"/>
      <c r="AS163" s="99"/>
      <c r="AT163" s="78"/>
      <c r="AU163" s="79"/>
      <c r="AV163" s="99"/>
      <c r="AW163" s="78"/>
      <c r="AX163" s="79"/>
      <c r="AY163" s="99"/>
      <c r="AZ163" s="78"/>
      <c r="BA163" s="79"/>
      <c r="BB163" s="99"/>
      <c r="BC163" s="78"/>
      <c r="BD163" s="79"/>
      <c r="BE163" s="99"/>
      <c r="BF163" s="78"/>
      <c r="BG163" s="79"/>
      <c r="BH163" s="80">
        <f t="shared" si="9"/>
        <v>0</v>
      </c>
      <c r="BI163" s="81">
        <f t="shared" si="8"/>
        <v>0</v>
      </c>
      <c r="BJ163" s="82">
        <v>0</v>
      </c>
      <c r="BK163" s="83" cm="1">
        <f t="array" ref="BK163">_xlfn.IFS(A163="Payroll/Straight Payment",0,AND(NOT(ISBLANK(BI163)),NOT(A163="Payroll/Straight Payment")),AO163-BI163-BJ163)</f>
        <v>0</v>
      </c>
      <c r="BL163" s="66"/>
      <c r="BM163" s="85"/>
    </row>
    <row r="164" spans="1:65" s="86" customFormat="1" hidden="1" x14ac:dyDescent="0.3">
      <c r="A164" s="65"/>
      <c r="B164" s="66"/>
      <c r="C164" s="67"/>
      <c r="D164" s="68"/>
      <c r="E164" s="66"/>
      <c r="F164" s="65"/>
      <c r="G164" s="84"/>
      <c r="H164" s="91"/>
      <c r="I164" s="91"/>
      <c r="J164" s="91"/>
      <c r="K164" s="92"/>
      <c r="L164" s="92"/>
      <c r="M164" s="92"/>
      <c r="N164" s="92"/>
      <c r="O164" s="92"/>
      <c r="P164" s="92"/>
      <c r="Q164" s="94"/>
      <c r="R164" s="94"/>
      <c r="S164" s="94"/>
      <c r="T164" s="94"/>
      <c r="U164" s="94"/>
      <c r="V164" s="94"/>
      <c r="W164" s="94"/>
      <c r="X164" s="94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106"/>
      <c r="AK164" s="106"/>
      <c r="AL164" s="106"/>
      <c r="AM164" s="62" cm="1">
        <f t="array" ref="AM164">_xlfn.IFS(AND(A164="Requisition",ISBLANK(AN164)),SUM(Q164:AL164),AND(A164="PO Modification",OR(NOT(ISBLANK(AN164)),ISBLANK(AN164))),0,AND(A164="Budget Revision",OR(NOT(ISBLANK(AN164)),ISBLANK(AN164))),0,AND(A164="Requisition",NOT(ISBLANK(AN164))),0,ISBLANK(A164),0,AND(A164="Payroll/Straight Payment",ISBLANK(AN164)),0)</f>
        <v>0</v>
      </c>
      <c r="AN164" s="102"/>
      <c r="AO164" s="76">
        <f t="shared" si="10"/>
        <v>0</v>
      </c>
      <c r="AP164" s="99"/>
      <c r="AQ164" s="78"/>
      <c r="AR164" s="79"/>
      <c r="AS164" s="99"/>
      <c r="AT164" s="78"/>
      <c r="AU164" s="79"/>
      <c r="AV164" s="99"/>
      <c r="AW164" s="78"/>
      <c r="AX164" s="79"/>
      <c r="AY164" s="99"/>
      <c r="AZ164" s="78"/>
      <c r="BA164" s="79"/>
      <c r="BB164" s="99"/>
      <c r="BC164" s="78"/>
      <c r="BD164" s="79"/>
      <c r="BE164" s="99"/>
      <c r="BF164" s="78"/>
      <c r="BG164" s="79"/>
      <c r="BH164" s="80">
        <f t="shared" si="9"/>
        <v>0</v>
      </c>
      <c r="BI164" s="81">
        <f t="shared" si="8"/>
        <v>0</v>
      </c>
      <c r="BJ164" s="82">
        <v>0</v>
      </c>
      <c r="BK164" s="83" cm="1">
        <f t="array" ref="BK164">_xlfn.IFS(A164="Payroll/Straight Payment",0,AND(NOT(ISBLANK(BI164)),NOT(A164="Payroll/Straight Payment")),AO164-BI164-BJ164)</f>
        <v>0</v>
      </c>
      <c r="BL164" s="66"/>
      <c r="BM164" s="85"/>
    </row>
    <row r="165" spans="1:65" s="86" customFormat="1" hidden="1" x14ac:dyDescent="0.3">
      <c r="A165" s="65"/>
      <c r="B165" s="66"/>
      <c r="C165" s="67"/>
      <c r="D165" s="68"/>
      <c r="E165" s="66"/>
      <c r="F165" s="65"/>
      <c r="G165" s="84"/>
      <c r="H165" s="91"/>
      <c r="I165" s="91"/>
      <c r="J165" s="91"/>
      <c r="K165" s="92"/>
      <c r="L165" s="92"/>
      <c r="M165" s="92"/>
      <c r="N165" s="92"/>
      <c r="O165" s="92"/>
      <c r="P165" s="92"/>
      <c r="Q165" s="94"/>
      <c r="R165" s="94"/>
      <c r="S165" s="94"/>
      <c r="T165" s="94"/>
      <c r="U165" s="94"/>
      <c r="V165" s="94"/>
      <c r="W165" s="94"/>
      <c r="X165" s="94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106"/>
      <c r="AK165" s="106"/>
      <c r="AL165" s="106"/>
      <c r="AM165" s="62" cm="1">
        <f t="array" ref="AM165">_xlfn.IFS(AND(A165="Requisition",ISBLANK(AN165)),SUM(Q165:AL165),AND(A165="PO Modification",OR(NOT(ISBLANK(AN165)),ISBLANK(AN165))),0,AND(A165="Budget Revision",OR(NOT(ISBLANK(AN165)),ISBLANK(AN165))),0,AND(A165="Requisition",NOT(ISBLANK(AN165))),0,ISBLANK(A165),0,AND(A165="Payroll/Straight Payment",ISBLANK(AN165)),0)</f>
        <v>0</v>
      </c>
      <c r="AN165" s="102"/>
      <c r="AO165" s="76">
        <f t="shared" si="10"/>
        <v>0</v>
      </c>
      <c r="AP165" s="99"/>
      <c r="AQ165" s="78"/>
      <c r="AR165" s="79"/>
      <c r="AS165" s="99"/>
      <c r="AT165" s="78"/>
      <c r="AU165" s="79"/>
      <c r="AV165" s="99"/>
      <c r="AW165" s="78"/>
      <c r="AX165" s="79"/>
      <c r="AY165" s="99"/>
      <c r="AZ165" s="78"/>
      <c r="BA165" s="79"/>
      <c r="BB165" s="99"/>
      <c r="BC165" s="78"/>
      <c r="BD165" s="79"/>
      <c r="BE165" s="99"/>
      <c r="BF165" s="78"/>
      <c r="BG165" s="79"/>
      <c r="BH165" s="80">
        <f t="shared" si="9"/>
        <v>0</v>
      </c>
      <c r="BI165" s="81">
        <f t="shared" si="8"/>
        <v>0</v>
      </c>
      <c r="BJ165" s="82">
        <v>0</v>
      </c>
      <c r="BK165" s="83" cm="1">
        <f t="array" ref="BK165">_xlfn.IFS(A165="Payroll/Straight Payment",0,AND(NOT(ISBLANK(BI165)),NOT(A165="Payroll/Straight Payment")),AO165-BI165-BJ165)</f>
        <v>0</v>
      </c>
      <c r="BL165" s="66"/>
      <c r="BM165" s="85"/>
    </row>
    <row r="166" spans="1:65" s="86" customFormat="1" hidden="1" x14ac:dyDescent="0.3">
      <c r="A166" s="65"/>
      <c r="B166" s="66"/>
      <c r="C166" s="67"/>
      <c r="D166" s="68"/>
      <c r="E166" s="66"/>
      <c r="F166" s="65"/>
      <c r="G166" s="84"/>
      <c r="H166" s="91"/>
      <c r="I166" s="91"/>
      <c r="J166" s="91"/>
      <c r="K166" s="92"/>
      <c r="L166" s="92"/>
      <c r="M166" s="92"/>
      <c r="N166" s="92"/>
      <c r="O166" s="92"/>
      <c r="P166" s="92"/>
      <c r="Q166" s="94"/>
      <c r="R166" s="94"/>
      <c r="S166" s="94"/>
      <c r="T166" s="94"/>
      <c r="U166" s="94"/>
      <c r="V166" s="94"/>
      <c r="W166" s="94"/>
      <c r="X166" s="94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106"/>
      <c r="AK166" s="106"/>
      <c r="AL166" s="106"/>
      <c r="AM166" s="62" cm="1">
        <f t="array" ref="AM166">_xlfn.IFS(AND(A166="Requisition",ISBLANK(AN166)),SUM(Q166:AL166),AND(A166="PO Modification",OR(NOT(ISBLANK(AN166)),ISBLANK(AN166))),0,AND(A166="Budget Revision",OR(NOT(ISBLANK(AN166)),ISBLANK(AN166))),0,AND(A166="Requisition",NOT(ISBLANK(AN166))),0,ISBLANK(A166),0,AND(A166="Payroll/Straight Payment",ISBLANK(AN166)),0)</f>
        <v>0</v>
      </c>
      <c r="AN166" s="102"/>
      <c r="AO166" s="76">
        <f t="shared" si="10"/>
        <v>0</v>
      </c>
      <c r="AP166" s="99"/>
      <c r="AQ166" s="78"/>
      <c r="AR166" s="79"/>
      <c r="AS166" s="99"/>
      <c r="AT166" s="78"/>
      <c r="AU166" s="79"/>
      <c r="AV166" s="99"/>
      <c r="AW166" s="78"/>
      <c r="AX166" s="79"/>
      <c r="AY166" s="99"/>
      <c r="AZ166" s="78"/>
      <c r="BA166" s="79"/>
      <c r="BB166" s="99"/>
      <c r="BC166" s="78"/>
      <c r="BD166" s="79"/>
      <c r="BE166" s="99"/>
      <c r="BF166" s="78"/>
      <c r="BG166" s="79"/>
      <c r="BH166" s="80">
        <f t="shared" si="9"/>
        <v>0</v>
      </c>
      <c r="BI166" s="81">
        <f t="shared" si="8"/>
        <v>0</v>
      </c>
      <c r="BJ166" s="82">
        <v>0</v>
      </c>
      <c r="BK166" s="83" cm="1">
        <f t="array" ref="BK166">_xlfn.IFS(A166="Payroll/Straight Payment",0,AND(NOT(ISBLANK(BI166)),NOT(A166="Payroll/Straight Payment")),AO166-BI166-BJ166)</f>
        <v>0</v>
      </c>
      <c r="BL166" s="66"/>
      <c r="BM166" s="85"/>
    </row>
    <row r="167" spans="1:65" s="86" customFormat="1" hidden="1" x14ac:dyDescent="0.3">
      <c r="A167" s="65"/>
      <c r="B167" s="66"/>
      <c r="C167" s="67"/>
      <c r="D167" s="68"/>
      <c r="E167" s="66"/>
      <c r="F167" s="65"/>
      <c r="G167" s="84"/>
      <c r="H167" s="91"/>
      <c r="I167" s="91"/>
      <c r="J167" s="91"/>
      <c r="K167" s="92"/>
      <c r="L167" s="92"/>
      <c r="M167" s="92"/>
      <c r="N167" s="92"/>
      <c r="O167" s="92"/>
      <c r="P167" s="92"/>
      <c r="Q167" s="94"/>
      <c r="R167" s="94"/>
      <c r="S167" s="94"/>
      <c r="T167" s="94"/>
      <c r="U167" s="94"/>
      <c r="V167" s="94"/>
      <c r="W167" s="94"/>
      <c r="X167" s="94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106"/>
      <c r="AK167" s="106"/>
      <c r="AL167" s="106"/>
      <c r="AM167" s="62" cm="1">
        <f t="array" ref="AM167">_xlfn.IFS(AND(A167="Requisition",ISBLANK(AN167)),SUM(Q167:AL167),AND(A167="PO Modification",OR(NOT(ISBLANK(AN167)),ISBLANK(AN167))),0,AND(A167="Budget Revision",OR(NOT(ISBLANK(AN167)),ISBLANK(AN167))),0,AND(A167="Requisition",NOT(ISBLANK(AN167))),0,ISBLANK(A167),0,AND(A167="Payroll/Straight Payment",ISBLANK(AN167)),0)</f>
        <v>0</v>
      </c>
      <c r="AN167" s="102"/>
      <c r="AO167" s="76">
        <f t="shared" si="10"/>
        <v>0</v>
      </c>
      <c r="AP167" s="99"/>
      <c r="AQ167" s="78"/>
      <c r="AR167" s="79"/>
      <c r="AS167" s="99"/>
      <c r="AT167" s="78"/>
      <c r="AU167" s="79"/>
      <c r="AV167" s="99"/>
      <c r="AW167" s="78"/>
      <c r="AX167" s="79"/>
      <c r="AY167" s="99"/>
      <c r="AZ167" s="78"/>
      <c r="BA167" s="79"/>
      <c r="BB167" s="99"/>
      <c r="BC167" s="78"/>
      <c r="BD167" s="79"/>
      <c r="BE167" s="99"/>
      <c r="BF167" s="78"/>
      <c r="BG167" s="79"/>
      <c r="BH167" s="80">
        <f t="shared" si="9"/>
        <v>0</v>
      </c>
      <c r="BI167" s="81">
        <f t="shared" si="8"/>
        <v>0</v>
      </c>
      <c r="BJ167" s="82">
        <v>0</v>
      </c>
      <c r="BK167" s="83" cm="1">
        <f t="array" ref="BK167">_xlfn.IFS(A167="Payroll/Straight Payment",0,AND(NOT(ISBLANK(BI167)),NOT(A167="Payroll/Straight Payment")),AO167-BI167-BJ167)</f>
        <v>0</v>
      </c>
      <c r="BL167" s="66"/>
      <c r="BM167" s="85"/>
    </row>
    <row r="168" spans="1:65" s="86" customFormat="1" hidden="1" x14ac:dyDescent="0.3">
      <c r="A168" s="65"/>
      <c r="B168" s="66"/>
      <c r="C168" s="67"/>
      <c r="D168" s="68"/>
      <c r="E168" s="66"/>
      <c r="F168" s="65"/>
      <c r="G168" s="84"/>
      <c r="H168" s="91"/>
      <c r="I168" s="91"/>
      <c r="J168" s="91"/>
      <c r="K168" s="92"/>
      <c r="L168" s="92"/>
      <c r="M168" s="92"/>
      <c r="N168" s="92"/>
      <c r="O168" s="92"/>
      <c r="P168" s="92"/>
      <c r="Q168" s="94"/>
      <c r="R168" s="94"/>
      <c r="S168" s="94"/>
      <c r="T168" s="94"/>
      <c r="U168" s="94"/>
      <c r="V168" s="94"/>
      <c r="W168" s="94"/>
      <c r="X168" s="94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106"/>
      <c r="AK168" s="106"/>
      <c r="AL168" s="106"/>
      <c r="AM168" s="62" cm="1">
        <f t="array" ref="AM168">_xlfn.IFS(AND(A168="Requisition",ISBLANK(AN168)),SUM(Q168:AL168),AND(A168="PO Modification",OR(NOT(ISBLANK(AN168)),ISBLANK(AN168))),0,AND(A168="Budget Revision",OR(NOT(ISBLANK(AN168)),ISBLANK(AN168))),0,AND(A168="Requisition",NOT(ISBLANK(AN168))),0,ISBLANK(A168),0,AND(A168="Payroll/Straight Payment",ISBLANK(AN168)),0)</f>
        <v>0</v>
      </c>
      <c r="AN168" s="102"/>
      <c r="AO168" s="76">
        <f t="shared" si="10"/>
        <v>0</v>
      </c>
      <c r="AP168" s="99"/>
      <c r="AQ168" s="78"/>
      <c r="AR168" s="79"/>
      <c r="AS168" s="99"/>
      <c r="AT168" s="78"/>
      <c r="AU168" s="79"/>
      <c r="AV168" s="99"/>
      <c r="AW168" s="78"/>
      <c r="AX168" s="79"/>
      <c r="AY168" s="99"/>
      <c r="AZ168" s="78"/>
      <c r="BA168" s="79"/>
      <c r="BB168" s="99"/>
      <c r="BC168" s="78"/>
      <c r="BD168" s="79"/>
      <c r="BE168" s="99"/>
      <c r="BF168" s="78"/>
      <c r="BG168" s="79"/>
      <c r="BH168" s="80">
        <f t="shared" si="9"/>
        <v>0</v>
      </c>
      <c r="BI168" s="81">
        <f t="shared" si="8"/>
        <v>0</v>
      </c>
      <c r="BJ168" s="82">
        <v>0</v>
      </c>
      <c r="BK168" s="83" cm="1">
        <f t="array" ref="BK168">_xlfn.IFS(A168="Payroll/Straight Payment",0,AND(NOT(ISBLANK(BI168)),NOT(A168="Payroll/Straight Payment")),AO168-BI168-BJ168)</f>
        <v>0</v>
      </c>
      <c r="BL168" s="66"/>
      <c r="BM168" s="85"/>
    </row>
    <row r="169" spans="1:65" s="86" customFormat="1" hidden="1" x14ac:dyDescent="0.3">
      <c r="A169" s="65"/>
      <c r="B169" s="66"/>
      <c r="C169" s="67"/>
      <c r="D169" s="68"/>
      <c r="E169" s="66"/>
      <c r="F169" s="65"/>
      <c r="G169" s="84"/>
      <c r="H169" s="91"/>
      <c r="I169" s="91"/>
      <c r="J169" s="91"/>
      <c r="K169" s="92"/>
      <c r="L169" s="92"/>
      <c r="M169" s="92"/>
      <c r="N169" s="92"/>
      <c r="O169" s="92"/>
      <c r="P169" s="92"/>
      <c r="Q169" s="94"/>
      <c r="R169" s="94"/>
      <c r="S169" s="94"/>
      <c r="T169" s="94"/>
      <c r="U169" s="94"/>
      <c r="V169" s="94"/>
      <c r="W169" s="94"/>
      <c r="X169" s="94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106"/>
      <c r="AK169" s="106"/>
      <c r="AL169" s="106"/>
      <c r="AM169" s="62" cm="1">
        <f t="array" ref="AM169">_xlfn.IFS(AND(A169="Requisition",ISBLANK(AN169)),SUM(Q169:AL169),AND(A169="PO Modification",OR(NOT(ISBLANK(AN169)),ISBLANK(AN169))),0,AND(A169="Budget Revision",OR(NOT(ISBLANK(AN169)),ISBLANK(AN169))),0,AND(A169="Requisition",NOT(ISBLANK(AN169))),0,ISBLANK(A169),0,AND(A169="Payroll/Straight Payment",ISBLANK(AN169)),0)</f>
        <v>0</v>
      </c>
      <c r="AN169" s="102"/>
      <c r="AO169" s="76">
        <f t="shared" si="10"/>
        <v>0</v>
      </c>
      <c r="AP169" s="99"/>
      <c r="AQ169" s="78"/>
      <c r="AR169" s="79"/>
      <c r="AS169" s="99"/>
      <c r="AT169" s="78"/>
      <c r="AU169" s="79"/>
      <c r="AV169" s="99"/>
      <c r="AW169" s="78"/>
      <c r="AX169" s="79"/>
      <c r="AY169" s="99"/>
      <c r="AZ169" s="78"/>
      <c r="BA169" s="79"/>
      <c r="BB169" s="99"/>
      <c r="BC169" s="78"/>
      <c r="BD169" s="79"/>
      <c r="BE169" s="99"/>
      <c r="BF169" s="78"/>
      <c r="BG169" s="79"/>
      <c r="BH169" s="80">
        <f t="shared" si="9"/>
        <v>0</v>
      </c>
      <c r="BI169" s="81">
        <f t="shared" si="8"/>
        <v>0</v>
      </c>
      <c r="BJ169" s="82">
        <v>0</v>
      </c>
      <c r="BK169" s="83" cm="1">
        <f t="array" ref="BK169">_xlfn.IFS(A169="Payroll/Straight Payment",0,AND(NOT(ISBLANK(BI169)),NOT(A169="Payroll/Straight Payment")),AO169-BI169-BJ169)</f>
        <v>0</v>
      </c>
      <c r="BL169" s="66"/>
      <c r="BM169" s="85"/>
    </row>
    <row r="170" spans="1:65" s="86" customFormat="1" hidden="1" x14ac:dyDescent="0.3">
      <c r="A170" s="65"/>
      <c r="B170" s="90"/>
      <c r="C170" s="88"/>
      <c r="D170" s="100"/>
      <c r="E170" s="90"/>
      <c r="F170" s="101"/>
      <c r="G170" s="90"/>
      <c r="H170" s="91"/>
      <c r="I170" s="91"/>
      <c r="J170" s="91"/>
      <c r="K170" s="92"/>
      <c r="L170" s="92"/>
      <c r="M170" s="92"/>
      <c r="N170" s="92"/>
      <c r="O170" s="92"/>
      <c r="P170" s="92"/>
      <c r="Q170" s="93"/>
      <c r="R170" s="93"/>
      <c r="S170" s="94"/>
      <c r="T170" s="94"/>
      <c r="U170" s="93"/>
      <c r="V170" s="94"/>
      <c r="W170" s="94"/>
      <c r="X170" s="94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6"/>
      <c r="AJ170" s="97"/>
      <c r="AK170" s="97"/>
      <c r="AL170" s="97"/>
      <c r="AM170" s="62" cm="1">
        <f t="array" ref="AM170">_xlfn.IFS(AND(A170="Requisition",ISBLANK(AN170)),SUM(Q170:AL170),AND(A170="PO Modification",OR(NOT(ISBLANK(AN170)),ISBLANK(AN170))),0,AND(A170="Budget Revision",OR(NOT(ISBLANK(AN170)),ISBLANK(AN170))),0,AND(A170="Requisition",NOT(ISBLANK(AN170))),0,ISBLANK(A170),0,AND(A170="Payroll/Straight Payment",ISBLANK(AN170)),0)</f>
        <v>0</v>
      </c>
      <c r="AN170" s="98"/>
      <c r="AO170" s="76">
        <f t="shared" si="10"/>
        <v>0</v>
      </c>
      <c r="AP170" s="99"/>
      <c r="AQ170" s="78"/>
      <c r="AR170" s="79"/>
      <c r="AS170" s="99"/>
      <c r="AT170" s="78"/>
      <c r="AU170" s="79"/>
      <c r="AV170" s="99"/>
      <c r="AW170" s="78"/>
      <c r="AX170" s="79"/>
      <c r="AY170" s="99"/>
      <c r="AZ170" s="78"/>
      <c r="BA170" s="79"/>
      <c r="BB170" s="99"/>
      <c r="BC170" s="78"/>
      <c r="BD170" s="79"/>
      <c r="BE170" s="99"/>
      <c r="BF170" s="78"/>
      <c r="BG170" s="79"/>
      <c r="BH170" s="80">
        <f t="shared" si="9"/>
        <v>0</v>
      </c>
      <c r="BI170" s="81">
        <f t="shared" si="8"/>
        <v>0</v>
      </c>
      <c r="BJ170" s="82">
        <v>0</v>
      </c>
      <c r="BK170" s="83" cm="1">
        <f t="array" ref="BK170">_xlfn.IFS(A170="Payroll/Straight Payment",0,AND(NOT(ISBLANK(BI170)),NOT(A170="Payroll/Straight Payment")),AO170-BI170-BJ170)</f>
        <v>0</v>
      </c>
      <c r="BL170" s="66"/>
      <c r="BM170" s="85"/>
    </row>
    <row r="171" spans="1:65" s="86" customFormat="1" hidden="1" x14ac:dyDescent="0.3">
      <c r="A171" s="65"/>
      <c r="B171" s="90"/>
      <c r="C171" s="88"/>
      <c r="D171" s="100"/>
      <c r="E171" s="90"/>
      <c r="F171" s="101"/>
      <c r="G171" s="90"/>
      <c r="H171" s="91"/>
      <c r="I171" s="91"/>
      <c r="J171" s="91"/>
      <c r="K171" s="92"/>
      <c r="L171" s="92"/>
      <c r="M171" s="92"/>
      <c r="N171" s="92"/>
      <c r="O171" s="92"/>
      <c r="P171" s="92"/>
      <c r="Q171" s="93"/>
      <c r="R171" s="93"/>
      <c r="S171" s="94"/>
      <c r="T171" s="94"/>
      <c r="U171" s="93"/>
      <c r="V171" s="94"/>
      <c r="W171" s="94"/>
      <c r="X171" s="94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6"/>
      <c r="AJ171" s="97"/>
      <c r="AK171" s="97"/>
      <c r="AL171" s="97"/>
      <c r="AM171" s="62" cm="1">
        <f t="array" ref="AM171">_xlfn.IFS(AND(A171="Requisition",ISBLANK(AN171)),SUM(Q171:AL171),AND(A171="PO Modification",OR(NOT(ISBLANK(AN171)),ISBLANK(AN171))),0,AND(A171="Budget Revision",OR(NOT(ISBLANK(AN171)),ISBLANK(AN171))),0,AND(A171="Requisition",NOT(ISBLANK(AN171))),0,ISBLANK(A171),0,AND(A171="Payroll/Straight Payment",ISBLANK(AN171)),0)</f>
        <v>0</v>
      </c>
      <c r="AN171" s="98"/>
      <c r="AO171" s="76">
        <f t="shared" si="10"/>
        <v>0</v>
      </c>
      <c r="AP171" s="99"/>
      <c r="AQ171" s="78"/>
      <c r="AR171" s="79"/>
      <c r="AS171" s="99"/>
      <c r="AT171" s="78"/>
      <c r="AU171" s="79"/>
      <c r="AV171" s="99"/>
      <c r="AW171" s="78"/>
      <c r="AX171" s="79"/>
      <c r="AY171" s="99"/>
      <c r="AZ171" s="78"/>
      <c r="BA171" s="79"/>
      <c r="BB171" s="99"/>
      <c r="BC171" s="78"/>
      <c r="BD171" s="79"/>
      <c r="BE171" s="99"/>
      <c r="BF171" s="78"/>
      <c r="BG171" s="79"/>
      <c r="BH171" s="80">
        <f t="shared" si="9"/>
        <v>0</v>
      </c>
      <c r="BI171" s="81">
        <f t="shared" si="8"/>
        <v>0</v>
      </c>
      <c r="BJ171" s="82">
        <v>0</v>
      </c>
      <c r="BK171" s="83" cm="1">
        <f t="array" ref="BK171">_xlfn.IFS(A171="Payroll/Straight Payment",0,AND(NOT(ISBLANK(BI171)),NOT(A171="Payroll/Straight Payment")),AO171-BI171-BJ171)</f>
        <v>0</v>
      </c>
      <c r="BL171" s="66"/>
      <c r="BM171" s="85"/>
    </row>
    <row r="172" spans="1:65" s="86" customFormat="1" hidden="1" x14ac:dyDescent="0.3">
      <c r="A172" s="65"/>
      <c r="B172" s="90"/>
      <c r="C172" s="88"/>
      <c r="D172" s="100"/>
      <c r="E172" s="90"/>
      <c r="F172" s="101"/>
      <c r="G172" s="90"/>
      <c r="H172" s="91"/>
      <c r="I172" s="91"/>
      <c r="J172" s="91"/>
      <c r="K172" s="92"/>
      <c r="L172" s="92"/>
      <c r="M172" s="92"/>
      <c r="N172" s="92"/>
      <c r="O172" s="92"/>
      <c r="P172" s="92"/>
      <c r="Q172" s="93"/>
      <c r="R172" s="93"/>
      <c r="S172" s="94"/>
      <c r="T172" s="94"/>
      <c r="U172" s="93"/>
      <c r="V172" s="94"/>
      <c r="W172" s="94"/>
      <c r="X172" s="94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6"/>
      <c r="AJ172" s="97"/>
      <c r="AK172" s="97"/>
      <c r="AL172" s="97"/>
      <c r="AM172" s="62" cm="1">
        <f t="array" ref="AM172">_xlfn.IFS(AND(A172="Requisition",ISBLANK(AN172)),SUM(Q172:AL172),AND(A172="PO Modification",OR(NOT(ISBLANK(AN172)),ISBLANK(AN172))),0,AND(A172="Budget Revision",OR(NOT(ISBLANK(AN172)),ISBLANK(AN172))),0,AND(A172="Requisition",NOT(ISBLANK(AN172))),0,ISBLANK(A172),0,AND(A172="Payroll/Straight Payment",ISBLANK(AN172)),0)</f>
        <v>0</v>
      </c>
      <c r="AN172" s="98"/>
      <c r="AO172" s="76">
        <f t="shared" si="10"/>
        <v>0</v>
      </c>
      <c r="AP172" s="99"/>
      <c r="AQ172" s="78"/>
      <c r="AR172" s="79"/>
      <c r="AS172" s="99"/>
      <c r="AT172" s="78"/>
      <c r="AU172" s="79"/>
      <c r="AV172" s="99"/>
      <c r="AW172" s="78"/>
      <c r="AX172" s="79"/>
      <c r="AY172" s="99"/>
      <c r="AZ172" s="78"/>
      <c r="BA172" s="79"/>
      <c r="BB172" s="99"/>
      <c r="BC172" s="78"/>
      <c r="BD172" s="79"/>
      <c r="BE172" s="99"/>
      <c r="BF172" s="78"/>
      <c r="BG172" s="79"/>
      <c r="BH172" s="80">
        <f t="shared" si="9"/>
        <v>0</v>
      </c>
      <c r="BI172" s="81">
        <f t="shared" si="8"/>
        <v>0</v>
      </c>
      <c r="BJ172" s="82">
        <v>0</v>
      </c>
      <c r="BK172" s="83" cm="1">
        <f t="array" ref="BK172">_xlfn.IFS(A172="Payroll/Straight Payment",0,AND(NOT(ISBLANK(BI172)),NOT(A172="Payroll/Straight Payment")),AO172-BI172-BJ172)</f>
        <v>0</v>
      </c>
      <c r="BL172" s="66"/>
      <c r="BM172" s="85"/>
    </row>
    <row r="173" spans="1:65" s="86" customFormat="1" hidden="1" x14ac:dyDescent="0.3">
      <c r="A173" s="65"/>
      <c r="B173" s="90"/>
      <c r="C173" s="88"/>
      <c r="D173" s="100"/>
      <c r="E173" s="90"/>
      <c r="F173" s="101"/>
      <c r="G173" s="90"/>
      <c r="H173" s="91"/>
      <c r="I173" s="91"/>
      <c r="J173" s="91"/>
      <c r="K173" s="92"/>
      <c r="L173" s="92"/>
      <c r="M173" s="92"/>
      <c r="N173" s="92"/>
      <c r="O173" s="92"/>
      <c r="P173" s="92"/>
      <c r="Q173" s="93"/>
      <c r="R173" s="93"/>
      <c r="S173" s="94"/>
      <c r="T173" s="94"/>
      <c r="U173" s="93"/>
      <c r="V173" s="94"/>
      <c r="W173" s="94"/>
      <c r="X173" s="94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6"/>
      <c r="AJ173" s="97"/>
      <c r="AK173" s="97"/>
      <c r="AL173" s="97"/>
      <c r="AM173" s="62" cm="1">
        <f t="array" ref="AM173">_xlfn.IFS(AND(A173="Requisition",ISBLANK(AN173)),SUM(Q173:AL173),AND(A173="PO Modification",OR(NOT(ISBLANK(AN173)),ISBLANK(AN173))),0,AND(A173="Budget Revision",OR(NOT(ISBLANK(AN173)),ISBLANK(AN173))),0,AND(A173="Requisition",NOT(ISBLANK(AN173))),0,ISBLANK(A173),0,AND(A173="Payroll/Straight Payment",ISBLANK(AN173)),0)</f>
        <v>0</v>
      </c>
      <c r="AN173" s="98"/>
      <c r="AO173" s="76">
        <f t="shared" si="10"/>
        <v>0</v>
      </c>
      <c r="AP173" s="99"/>
      <c r="AQ173" s="78"/>
      <c r="AR173" s="79"/>
      <c r="AS173" s="99"/>
      <c r="AT173" s="78"/>
      <c r="AU173" s="79"/>
      <c r="AV173" s="99"/>
      <c r="AW173" s="78"/>
      <c r="AX173" s="79"/>
      <c r="AY173" s="99"/>
      <c r="AZ173" s="78"/>
      <c r="BA173" s="79"/>
      <c r="BB173" s="99"/>
      <c r="BC173" s="78"/>
      <c r="BD173" s="79"/>
      <c r="BE173" s="99"/>
      <c r="BF173" s="78"/>
      <c r="BG173" s="79"/>
      <c r="BH173" s="80">
        <f t="shared" si="9"/>
        <v>0</v>
      </c>
      <c r="BI173" s="81">
        <f t="shared" si="8"/>
        <v>0</v>
      </c>
      <c r="BJ173" s="82">
        <v>0</v>
      </c>
      <c r="BK173" s="83" cm="1">
        <f t="array" ref="BK173">_xlfn.IFS(A173="Payroll/Straight Payment",0,AND(NOT(ISBLANK(BI173)),NOT(A173="Payroll/Straight Payment")),AO173-BI173-BJ173)</f>
        <v>0</v>
      </c>
      <c r="BL173" s="66"/>
      <c r="BM173" s="85"/>
    </row>
    <row r="174" spans="1:65" s="86" customFormat="1" hidden="1" x14ac:dyDescent="0.3">
      <c r="A174" s="65"/>
      <c r="B174" s="90"/>
      <c r="C174" s="88"/>
      <c r="D174" s="100"/>
      <c r="E174" s="90"/>
      <c r="F174" s="101"/>
      <c r="G174" s="90"/>
      <c r="H174" s="91"/>
      <c r="I174" s="91"/>
      <c r="J174" s="91"/>
      <c r="K174" s="92"/>
      <c r="L174" s="92"/>
      <c r="M174" s="92"/>
      <c r="N174" s="92"/>
      <c r="O174" s="92"/>
      <c r="P174" s="92"/>
      <c r="Q174" s="93"/>
      <c r="R174" s="93"/>
      <c r="S174" s="94"/>
      <c r="T174" s="94"/>
      <c r="U174" s="93"/>
      <c r="V174" s="94"/>
      <c r="W174" s="94"/>
      <c r="X174" s="94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6"/>
      <c r="AJ174" s="97"/>
      <c r="AK174" s="97"/>
      <c r="AL174" s="97"/>
      <c r="AM174" s="62" cm="1">
        <f t="array" ref="AM174">_xlfn.IFS(AND(A174="Requisition",ISBLANK(AN174)),SUM(Q174:AL174),AND(A174="PO Modification",OR(NOT(ISBLANK(AN174)),ISBLANK(AN174))),0,AND(A174="Budget Revision",OR(NOT(ISBLANK(AN174)),ISBLANK(AN174))),0,AND(A174="Requisition",NOT(ISBLANK(AN174))),0,ISBLANK(A174),0,AND(A174="Payroll/Straight Payment",ISBLANK(AN174)),0)</f>
        <v>0</v>
      </c>
      <c r="AN174" s="98"/>
      <c r="AO174" s="76">
        <f t="shared" si="10"/>
        <v>0</v>
      </c>
      <c r="AP174" s="99"/>
      <c r="AQ174" s="78"/>
      <c r="AR174" s="79"/>
      <c r="AS174" s="99"/>
      <c r="AT174" s="78"/>
      <c r="AU174" s="79"/>
      <c r="AV174" s="99"/>
      <c r="AW174" s="78"/>
      <c r="AX174" s="79"/>
      <c r="AY174" s="99"/>
      <c r="AZ174" s="78"/>
      <c r="BA174" s="79"/>
      <c r="BB174" s="99"/>
      <c r="BC174" s="78"/>
      <c r="BD174" s="79"/>
      <c r="BE174" s="99"/>
      <c r="BF174" s="78"/>
      <c r="BG174" s="79"/>
      <c r="BH174" s="80">
        <f t="shared" si="9"/>
        <v>0</v>
      </c>
      <c r="BI174" s="81">
        <f t="shared" si="8"/>
        <v>0</v>
      </c>
      <c r="BJ174" s="82">
        <v>0</v>
      </c>
      <c r="BK174" s="83" cm="1">
        <f t="array" ref="BK174">_xlfn.IFS(A174="Payroll/Straight Payment",0,AND(NOT(ISBLANK(BI174)),NOT(A174="Payroll/Straight Payment")),AO174-BI174-BJ174)</f>
        <v>0</v>
      </c>
      <c r="BL174" s="66"/>
      <c r="BM174" s="85"/>
    </row>
    <row r="175" spans="1:65" s="86" customFormat="1" hidden="1" x14ac:dyDescent="0.3">
      <c r="A175" s="65"/>
      <c r="B175" s="66"/>
      <c r="C175" s="67"/>
      <c r="D175" s="68"/>
      <c r="E175" s="66"/>
      <c r="F175" s="65"/>
      <c r="G175" s="66"/>
      <c r="H175" s="91"/>
      <c r="I175" s="91"/>
      <c r="J175" s="91"/>
      <c r="K175" s="92"/>
      <c r="L175" s="92"/>
      <c r="M175" s="92"/>
      <c r="N175" s="92"/>
      <c r="O175" s="92"/>
      <c r="P175" s="92"/>
      <c r="Q175" s="94"/>
      <c r="R175" s="94"/>
      <c r="S175" s="94"/>
      <c r="T175" s="94"/>
      <c r="U175" s="94"/>
      <c r="V175" s="94"/>
      <c r="W175" s="94"/>
      <c r="X175" s="94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6"/>
      <c r="AJ175" s="97"/>
      <c r="AK175" s="97"/>
      <c r="AL175" s="97"/>
      <c r="AM175" s="62" cm="1">
        <f t="array" ref="AM175">_xlfn.IFS(AND(A175="Requisition",ISBLANK(AN175)),SUM(Q175:AL175),AND(A175="PO Modification",OR(NOT(ISBLANK(AN175)),ISBLANK(AN175))),0,AND(A175="Budget Revision",OR(NOT(ISBLANK(AN175)),ISBLANK(AN175))),0,AND(A175="Requisition",NOT(ISBLANK(AN175))),0,ISBLANK(A175),0,AND(A175="Payroll/Straight Payment",ISBLANK(AN175)),0)</f>
        <v>0</v>
      </c>
      <c r="AN175" s="102"/>
      <c r="AO175" s="76">
        <f t="shared" si="10"/>
        <v>0</v>
      </c>
      <c r="AP175" s="99"/>
      <c r="AQ175" s="78"/>
      <c r="AR175" s="79"/>
      <c r="AS175" s="99"/>
      <c r="AT175" s="78"/>
      <c r="AU175" s="79"/>
      <c r="AV175" s="99"/>
      <c r="AW175" s="78"/>
      <c r="AX175" s="79"/>
      <c r="AY175" s="99"/>
      <c r="AZ175" s="78"/>
      <c r="BA175" s="79"/>
      <c r="BB175" s="99"/>
      <c r="BC175" s="78"/>
      <c r="BD175" s="79"/>
      <c r="BE175" s="99"/>
      <c r="BF175" s="78"/>
      <c r="BG175" s="79"/>
      <c r="BH175" s="80">
        <f t="shared" si="9"/>
        <v>0</v>
      </c>
      <c r="BI175" s="81">
        <f t="shared" si="8"/>
        <v>0</v>
      </c>
      <c r="BJ175" s="82">
        <v>0</v>
      </c>
      <c r="BK175" s="83" cm="1">
        <f t="array" ref="BK175">_xlfn.IFS(A175="Payroll/Straight Payment",0,AND(NOT(ISBLANK(BI175)),NOT(A175="Payroll/Straight Payment")),AO175-BI175-BJ175)</f>
        <v>0</v>
      </c>
      <c r="BL175" s="90"/>
      <c r="BM175" s="85"/>
    </row>
    <row r="176" spans="1:65" s="86" customFormat="1" hidden="1" x14ac:dyDescent="0.3">
      <c r="A176" s="65"/>
      <c r="B176" s="90"/>
      <c r="C176" s="88"/>
      <c r="D176" s="100"/>
      <c r="E176" s="90"/>
      <c r="F176" s="101"/>
      <c r="G176" s="90"/>
      <c r="H176" s="91"/>
      <c r="I176" s="91"/>
      <c r="J176" s="91"/>
      <c r="K176" s="92"/>
      <c r="L176" s="92"/>
      <c r="M176" s="92"/>
      <c r="N176" s="92"/>
      <c r="O176" s="92"/>
      <c r="P176" s="92"/>
      <c r="Q176" s="93"/>
      <c r="R176" s="93"/>
      <c r="S176" s="94"/>
      <c r="T176" s="94"/>
      <c r="U176" s="93"/>
      <c r="V176" s="94"/>
      <c r="W176" s="94"/>
      <c r="X176" s="94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6"/>
      <c r="AJ176" s="97"/>
      <c r="AK176" s="97"/>
      <c r="AL176" s="97"/>
      <c r="AM176" s="62" cm="1">
        <f t="array" ref="AM176">_xlfn.IFS(AND(A176="Requisition",ISBLANK(AN176)),SUM(Q176:AL176),AND(A176="PO Modification",OR(NOT(ISBLANK(AN176)),ISBLANK(AN176))),0,AND(A176="Budget Revision",OR(NOT(ISBLANK(AN176)),ISBLANK(AN176))),0,AND(A176="Requisition",NOT(ISBLANK(AN176))),0,ISBLANK(A176),0,AND(A176="Payroll/Straight Payment",ISBLANK(AN176)),0)</f>
        <v>0</v>
      </c>
      <c r="AN176" s="98"/>
      <c r="AO176" s="76">
        <f t="shared" si="10"/>
        <v>0</v>
      </c>
      <c r="AP176" s="99"/>
      <c r="AQ176" s="78"/>
      <c r="AR176" s="79"/>
      <c r="AS176" s="99"/>
      <c r="AT176" s="78"/>
      <c r="AU176" s="79"/>
      <c r="AV176" s="99"/>
      <c r="AW176" s="78"/>
      <c r="AX176" s="79"/>
      <c r="AY176" s="99"/>
      <c r="AZ176" s="78"/>
      <c r="BA176" s="79"/>
      <c r="BB176" s="99"/>
      <c r="BC176" s="78"/>
      <c r="BD176" s="79"/>
      <c r="BE176" s="99"/>
      <c r="BF176" s="78"/>
      <c r="BG176" s="79"/>
      <c r="BH176" s="80">
        <f t="shared" si="9"/>
        <v>0</v>
      </c>
      <c r="BI176" s="81">
        <f t="shared" si="8"/>
        <v>0</v>
      </c>
      <c r="BJ176" s="82">
        <v>0</v>
      </c>
      <c r="BK176" s="83" cm="1">
        <f t="array" ref="BK176">_xlfn.IFS(A176="Payroll/Straight Payment",0,AND(NOT(ISBLANK(BI176)),NOT(A176="Payroll/Straight Payment")),AO176-BI176-BJ176)</f>
        <v>0</v>
      </c>
      <c r="BL176" s="66"/>
      <c r="BM176" s="85"/>
    </row>
    <row r="177" spans="1:65" s="86" customFormat="1" hidden="1" x14ac:dyDescent="0.3">
      <c r="A177" s="65"/>
      <c r="B177" s="66"/>
      <c r="C177" s="67"/>
      <c r="D177" s="68"/>
      <c r="E177" s="66"/>
      <c r="F177" s="65"/>
      <c r="G177" s="66"/>
      <c r="H177" s="91"/>
      <c r="I177" s="91"/>
      <c r="J177" s="91"/>
      <c r="K177" s="92"/>
      <c r="L177" s="92"/>
      <c r="M177" s="92"/>
      <c r="N177" s="92"/>
      <c r="O177" s="92"/>
      <c r="P177" s="92"/>
      <c r="Q177" s="94"/>
      <c r="R177" s="94"/>
      <c r="S177" s="94"/>
      <c r="T177" s="94"/>
      <c r="U177" s="94"/>
      <c r="V177" s="94"/>
      <c r="W177" s="94"/>
      <c r="X177" s="94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6"/>
      <c r="AJ177" s="97"/>
      <c r="AK177" s="97"/>
      <c r="AL177" s="97"/>
      <c r="AM177" s="62" cm="1">
        <f t="array" ref="AM177">_xlfn.IFS(AND(A177="Requisition",ISBLANK(AN177)),SUM(Q177:AL177),AND(A177="PO Modification",OR(NOT(ISBLANK(AN177)),ISBLANK(AN177))),0,AND(A177="Budget Revision",OR(NOT(ISBLANK(AN177)),ISBLANK(AN177))),0,AND(A177="Requisition",NOT(ISBLANK(AN177))),0,ISBLANK(A177),0,AND(A177="Payroll/Straight Payment",ISBLANK(AN177)),0)</f>
        <v>0</v>
      </c>
      <c r="AN177" s="102"/>
      <c r="AO177" s="76">
        <f t="shared" si="10"/>
        <v>0</v>
      </c>
      <c r="AP177" s="99"/>
      <c r="AQ177" s="78"/>
      <c r="AR177" s="79"/>
      <c r="AS177" s="99"/>
      <c r="AT177" s="78"/>
      <c r="AU177" s="79"/>
      <c r="AV177" s="99"/>
      <c r="AW177" s="78"/>
      <c r="AX177" s="79"/>
      <c r="AY177" s="99"/>
      <c r="AZ177" s="78"/>
      <c r="BA177" s="79"/>
      <c r="BB177" s="99"/>
      <c r="BC177" s="78"/>
      <c r="BD177" s="79"/>
      <c r="BE177" s="99"/>
      <c r="BF177" s="78"/>
      <c r="BG177" s="79"/>
      <c r="BH177" s="80">
        <f t="shared" si="9"/>
        <v>0</v>
      </c>
      <c r="BI177" s="81">
        <f t="shared" si="8"/>
        <v>0</v>
      </c>
      <c r="BJ177" s="82">
        <v>0</v>
      </c>
      <c r="BK177" s="83" cm="1">
        <f t="array" ref="BK177">_xlfn.IFS(A177="Payroll/Straight Payment",0,AND(NOT(ISBLANK(BI177)),NOT(A177="Payroll/Straight Payment")),AO177-BI177-BJ177)</f>
        <v>0</v>
      </c>
      <c r="BL177" s="90"/>
      <c r="BM177" s="85"/>
    </row>
    <row r="178" spans="1:65" s="86" customFormat="1" hidden="1" x14ac:dyDescent="0.3">
      <c r="A178" s="65"/>
      <c r="B178" s="66"/>
      <c r="C178" s="103"/>
      <c r="D178" s="104"/>
      <c r="E178" s="84"/>
      <c r="F178" s="105"/>
      <c r="G178" s="66"/>
      <c r="H178" s="91"/>
      <c r="I178" s="91"/>
      <c r="J178" s="91"/>
      <c r="K178" s="92"/>
      <c r="L178" s="92"/>
      <c r="M178" s="92"/>
      <c r="N178" s="92"/>
      <c r="O178" s="92"/>
      <c r="P178" s="92"/>
      <c r="Q178" s="94"/>
      <c r="R178" s="94"/>
      <c r="S178" s="94"/>
      <c r="T178" s="94"/>
      <c r="U178" s="94"/>
      <c r="V178" s="94"/>
      <c r="W178" s="94"/>
      <c r="X178" s="94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6"/>
      <c r="AJ178" s="97"/>
      <c r="AK178" s="97"/>
      <c r="AL178" s="97"/>
      <c r="AM178" s="62" cm="1">
        <f t="array" ref="AM178">_xlfn.IFS(AND(A178="Requisition",ISBLANK(AN178)),SUM(Q178:AL178),AND(A178="PO Modification",OR(NOT(ISBLANK(AN178)),ISBLANK(AN178))),0,AND(A178="Budget Revision",OR(NOT(ISBLANK(AN178)),ISBLANK(AN178))),0,AND(A178="Requisition",NOT(ISBLANK(AN178))),0,ISBLANK(A178),0,AND(A178="Payroll/Straight Payment",ISBLANK(AN178)),0)</f>
        <v>0</v>
      </c>
      <c r="AN178" s="102"/>
      <c r="AO178" s="76">
        <f t="shared" si="10"/>
        <v>0</v>
      </c>
      <c r="AP178" s="99"/>
      <c r="AQ178" s="78"/>
      <c r="AR178" s="79"/>
      <c r="AS178" s="99"/>
      <c r="AT178" s="78"/>
      <c r="AU178" s="79"/>
      <c r="AV178" s="99"/>
      <c r="AW178" s="78"/>
      <c r="AX178" s="79"/>
      <c r="AY178" s="99"/>
      <c r="AZ178" s="78"/>
      <c r="BA178" s="79"/>
      <c r="BB178" s="99"/>
      <c r="BC178" s="78"/>
      <c r="BD178" s="79"/>
      <c r="BE178" s="99"/>
      <c r="BF178" s="78"/>
      <c r="BG178" s="79"/>
      <c r="BH178" s="80">
        <f t="shared" si="9"/>
        <v>0</v>
      </c>
      <c r="BI178" s="81">
        <f t="shared" si="8"/>
        <v>0</v>
      </c>
      <c r="BJ178" s="82">
        <v>0</v>
      </c>
      <c r="BK178" s="83" cm="1">
        <f t="array" ref="BK178">_xlfn.IFS(A178="Payroll/Straight Payment",0,AND(NOT(ISBLANK(BI178)),NOT(A178="Payroll/Straight Payment")),AO178-BI178-BJ178)</f>
        <v>0</v>
      </c>
      <c r="BL178" s="66"/>
      <c r="BM178" s="85"/>
    </row>
    <row r="179" spans="1:65" s="86" customFormat="1" hidden="1" x14ac:dyDescent="0.3">
      <c r="A179" s="65"/>
      <c r="B179" s="66"/>
      <c r="C179" s="67"/>
      <c r="D179" s="68"/>
      <c r="E179" s="66"/>
      <c r="F179" s="65"/>
      <c r="G179" s="66"/>
      <c r="H179" s="91"/>
      <c r="I179" s="91"/>
      <c r="J179" s="91"/>
      <c r="K179" s="92"/>
      <c r="L179" s="92"/>
      <c r="M179" s="92"/>
      <c r="N179" s="92"/>
      <c r="O179" s="92"/>
      <c r="P179" s="92"/>
      <c r="Q179" s="94"/>
      <c r="R179" s="94"/>
      <c r="S179" s="94"/>
      <c r="T179" s="94"/>
      <c r="U179" s="94"/>
      <c r="V179" s="94"/>
      <c r="W179" s="94"/>
      <c r="X179" s="94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106"/>
      <c r="AK179" s="106"/>
      <c r="AL179" s="106"/>
      <c r="AM179" s="62" cm="1">
        <f t="array" ref="AM179">_xlfn.IFS(AND(A179="Requisition",ISBLANK(AN179)),SUM(Q179:AL179),AND(A179="PO Modification",OR(NOT(ISBLANK(AN179)),ISBLANK(AN179))),0,AND(A179="Budget Revision",OR(NOT(ISBLANK(AN179)),ISBLANK(AN179))),0,AND(A179="Requisition",NOT(ISBLANK(AN179))),0,ISBLANK(A179),0,AND(A179="Payroll/Straight Payment",ISBLANK(AN179)),0)</f>
        <v>0</v>
      </c>
      <c r="AN179" s="102"/>
      <c r="AO179" s="76">
        <f t="shared" si="10"/>
        <v>0</v>
      </c>
      <c r="AP179" s="99"/>
      <c r="AQ179" s="78"/>
      <c r="AR179" s="79"/>
      <c r="AS179" s="99"/>
      <c r="AT179" s="78"/>
      <c r="AU179" s="79"/>
      <c r="AV179" s="99"/>
      <c r="AW179" s="78"/>
      <c r="AX179" s="79"/>
      <c r="AY179" s="99"/>
      <c r="AZ179" s="78"/>
      <c r="BA179" s="79"/>
      <c r="BB179" s="99"/>
      <c r="BC179" s="78"/>
      <c r="BD179" s="79"/>
      <c r="BE179" s="99"/>
      <c r="BF179" s="78"/>
      <c r="BG179" s="79"/>
      <c r="BH179" s="80">
        <f t="shared" si="9"/>
        <v>0</v>
      </c>
      <c r="BI179" s="81">
        <f t="shared" si="8"/>
        <v>0</v>
      </c>
      <c r="BJ179" s="82">
        <v>0</v>
      </c>
      <c r="BK179" s="83" cm="1">
        <f t="array" ref="BK179">_xlfn.IFS(A179="Payroll/Straight Payment",0,AND(NOT(ISBLANK(BI179)),NOT(A179="Payroll/Straight Payment")),AO179-BI179-BJ179)</f>
        <v>0</v>
      </c>
      <c r="BL179" s="66"/>
      <c r="BM179" s="85"/>
    </row>
    <row r="180" spans="1:65" s="86" customFormat="1" hidden="1" x14ac:dyDescent="0.3">
      <c r="A180" s="65"/>
      <c r="B180" s="66"/>
      <c r="C180" s="67"/>
      <c r="D180" s="68"/>
      <c r="E180" s="66"/>
      <c r="F180" s="65"/>
      <c r="G180" s="84"/>
      <c r="H180" s="91"/>
      <c r="I180" s="91"/>
      <c r="J180" s="91"/>
      <c r="K180" s="92"/>
      <c r="L180" s="92"/>
      <c r="M180" s="92"/>
      <c r="N180" s="92"/>
      <c r="O180" s="92"/>
      <c r="P180" s="92"/>
      <c r="Q180" s="94"/>
      <c r="R180" s="94"/>
      <c r="S180" s="94"/>
      <c r="T180" s="94"/>
      <c r="U180" s="94"/>
      <c r="V180" s="94"/>
      <c r="W180" s="94"/>
      <c r="X180" s="94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106"/>
      <c r="AK180" s="106"/>
      <c r="AL180" s="106"/>
      <c r="AM180" s="62" cm="1">
        <f t="array" ref="AM180">_xlfn.IFS(AND(A180="Requisition",ISBLANK(AN180)),SUM(Q180:AL180),AND(A180="PO Modification",OR(NOT(ISBLANK(AN180)),ISBLANK(AN180))),0,AND(A180="Budget Revision",OR(NOT(ISBLANK(AN180)),ISBLANK(AN180))),0,AND(A180="Requisition",NOT(ISBLANK(AN180))),0,ISBLANK(A180),0,AND(A180="Payroll/Straight Payment",ISBLANK(AN180)),0)</f>
        <v>0</v>
      </c>
      <c r="AN180" s="102"/>
      <c r="AO180" s="76">
        <f t="shared" si="10"/>
        <v>0</v>
      </c>
      <c r="AP180" s="99"/>
      <c r="AQ180" s="78"/>
      <c r="AR180" s="79"/>
      <c r="AS180" s="99"/>
      <c r="AT180" s="78"/>
      <c r="AU180" s="79"/>
      <c r="AV180" s="99"/>
      <c r="AW180" s="78"/>
      <c r="AX180" s="79"/>
      <c r="AY180" s="99"/>
      <c r="AZ180" s="78"/>
      <c r="BA180" s="79"/>
      <c r="BB180" s="99"/>
      <c r="BC180" s="78"/>
      <c r="BD180" s="79"/>
      <c r="BE180" s="99"/>
      <c r="BF180" s="78"/>
      <c r="BG180" s="79"/>
      <c r="BH180" s="80">
        <f t="shared" si="9"/>
        <v>0</v>
      </c>
      <c r="BI180" s="81">
        <f t="shared" si="8"/>
        <v>0</v>
      </c>
      <c r="BJ180" s="82">
        <v>0</v>
      </c>
      <c r="BK180" s="83" cm="1">
        <f t="array" ref="BK180">_xlfn.IFS(A180="Payroll/Straight Payment",0,AND(NOT(ISBLANK(BI180)),NOT(A180="Payroll/Straight Payment")),AO180-BI180-BJ180)</f>
        <v>0</v>
      </c>
      <c r="BL180" s="66"/>
      <c r="BM180" s="85"/>
    </row>
    <row r="181" spans="1:65" s="86" customFormat="1" hidden="1" x14ac:dyDescent="0.3">
      <c r="A181" s="65"/>
      <c r="B181" s="66"/>
      <c r="C181" s="67"/>
      <c r="D181" s="68"/>
      <c r="E181" s="66"/>
      <c r="F181" s="65"/>
      <c r="G181" s="84"/>
      <c r="H181" s="91"/>
      <c r="I181" s="91"/>
      <c r="J181" s="91"/>
      <c r="K181" s="92"/>
      <c r="L181" s="92"/>
      <c r="M181" s="92"/>
      <c r="N181" s="92"/>
      <c r="O181" s="92"/>
      <c r="P181" s="92"/>
      <c r="Q181" s="94"/>
      <c r="R181" s="94"/>
      <c r="S181" s="94"/>
      <c r="T181" s="94"/>
      <c r="U181" s="94"/>
      <c r="V181" s="94"/>
      <c r="W181" s="94"/>
      <c r="X181" s="94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106"/>
      <c r="AK181" s="106"/>
      <c r="AL181" s="106"/>
      <c r="AM181" s="62" cm="1">
        <f t="array" ref="AM181">_xlfn.IFS(AND(A181="Requisition",ISBLANK(AN181)),SUM(Q181:AL181),AND(A181="PO Modification",OR(NOT(ISBLANK(AN181)),ISBLANK(AN181))),0,AND(A181="Budget Revision",OR(NOT(ISBLANK(AN181)),ISBLANK(AN181))),0,AND(A181="Requisition",NOT(ISBLANK(AN181))),0,ISBLANK(A181),0,AND(A181="Payroll/Straight Payment",ISBLANK(AN181)),0)</f>
        <v>0</v>
      </c>
      <c r="AN181" s="102"/>
      <c r="AO181" s="76">
        <f t="shared" si="10"/>
        <v>0</v>
      </c>
      <c r="AP181" s="99"/>
      <c r="AQ181" s="78"/>
      <c r="AR181" s="79"/>
      <c r="AS181" s="99"/>
      <c r="AT181" s="78"/>
      <c r="AU181" s="79"/>
      <c r="AV181" s="99"/>
      <c r="AW181" s="78"/>
      <c r="AX181" s="79"/>
      <c r="AY181" s="99"/>
      <c r="AZ181" s="78"/>
      <c r="BA181" s="79"/>
      <c r="BB181" s="99"/>
      <c r="BC181" s="78"/>
      <c r="BD181" s="79"/>
      <c r="BE181" s="99"/>
      <c r="BF181" s="78"/>
      <c r="BG181" s="79"/>
      <c r="BH181" s="80">
        <f t="shared" si="9"/>
        <v>0</v>
      </c>
      <c r="BI181" s="81">
        <f t="shared" ref="BI181:BI244" si="11">IF(A181="Requisition",SUM(AY181+AV181+AS181+AP181+BB181+BE181),0)</f>
        <v>0</v>
      </c>
      <c r="BJ181" s="82">
        <v>0</v>
      </c>
      <c r="BK181" s="83" cm="1">
        <f t="array" ref="BK181">_xlfn.IFS(A181="Payroll/Straight Payment",0,AND(NOT(ISBLANK(BI181)),NOT(A181="Payroll/Straight Payment")),AO181-BI181-BJ181)</f>
        <v>0</v>
      </c>
      <c r="BL181" s="66"/>
      <c r="BM181" s="85"/>
    </row>
    <row r="182" spans="1:65" s="86" customFormat="1" hidden="1" x14ac:dyDescent="0.3">
      <c r="A182" s="65"/>
      <c r="B182" s="66"/>
      <c r="C182" s="67"/>
      <c r="D182" s="68"/>
      <c r="E182" s="66"/>
      <c r="F182" s="65"/>
      <c r="G182" s="84"/>
      <c r="H182" s="91"/>
      <c r="I182" s="91"/>
      <c r="J182" s="91"/>
      <c r="K182" s="92"/>
      <c r="L182" s="92"/>
      <c r="M182" s="92"/>
      <c r="N182" s="92"/>
      <c r="O182" s="92"/>
      <c r="P182" s="92"/>
      <c r="Q182" s="94"/>
      <c r="R182" s="94"/>
      <c r="S182" s="94"/>
      <c r="T182" s="94"/>
      <c r="U182" s="94"/>
      <c r="V182" s="94"/>
      <c r="W182" s="94"/>
      <c r="X182" s="94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106"/>
      <c r="AK182" s="106"/>
      <c r="AL182" s="106"/>
      <c r="AM182" s="62" cm="1">
        <f t="array" ref="AM182">_xlfn.IFS(AND(A182="Requisition",ISBLANK(AN182)),SUM(Q182:AL182),AND(A182="PO Modification",OR(NOT(ISBLANK(AN182)),ISBLANK(AN182))),0,AND(A182="Budget Revision",OR(NOT(ISBLANK(AN182)),ISBLANK(AN182))),0,AND(A182="Requisition",NOT(ISBLANK(AN182))),0,ISBLANK(A182),0,AND(A182="Payroll/Straight Payment",ISBLANK(AN182)),0)</f>
        <v>0</v>
      </c>
      <c r="AN182" s="102"/>
      <c r="AO182" s="76">
        <f t="shared" si="10"/>
        <v>0</v>
      </c>
      <c r="AP182" s="99"/>
      <c r="AQ182" s="78"/>
      <c r="AR182" s="79"/>
      <c r="AS182" s="99"/>
      <c r="AT182" s="78"/>
      <c r="AU182" s="79"/>
      <c r="AV182" s="99"/>
      <c r="AW182" s="78"/>
      <c r="AX182" s="79"/>
      <c r="AY182" s="99"/>
      <c r="AZ182" s="78"/>
      <c r="BA182" s="79"/>
      <c r="BB182" s="99"/>
      <c r="BC182" s="78"/>
      <c r="BD182" s="79"/>
      <c r="BE182" s="99"/>
      <c r="BF182" s="78"/>
      <c r="BG182" s="79"/>
      <c r="BH182" s="80">
        <f t="shared" si="9"/>
        <v>0</v>
      </c>
      <c r="BI182" s="81">
        <f t="shared" si="11"/>
        <v>0</v>
      </c>
      <c r="BJ182" s="82">
        <v>0</v>
      </c>
      <c r="BK182" s="83" cm="1">
        <f t="array" ref="BK182">_xlfn.IFS(A182="Payroll/Straight Payment",0,AND(NOT(ISBLANK(BI182)),NOT(A182="Payroll/Straight Payment")),AO182-BI182-BJ182)</f>
        <v>0</v>
      </c>
      <c r="BL182" s="66"/>
      <c r="BM182" s="85"/>
    </row>
    <row r="183" spans="1:65" s="86" customFormat="1" hidden="1" x14ac:dyDescent="0.3">
      <c r="A183" s="65"/>
      <c r="B183" s="66"/>
      <c r="C183" s="67"/>
      <c r="D183" s="68"/>
      <c r="E183" s="66"/>
      <c r="F183" s="65"/>
      <c r="G183" s="84"/>
      <c r="H183" s="91"/>
      <c r="I183" s="91"/>
      <c r="J183" s="91"/>
      <c r="K183" s="92"/>
      <c r="L183" s="92"/>
      <c r="M183" s="92"/>
      <c r="N183" s="92"/>
      <c r="O183" s="92"/>
      <c r="P183" s="92"/>
      <c r="Q183" s="94"/>
      <c r="R183" s="94"/>
      <c r="S183" s="94"/>
      <c r="T183" s="94"/>
      <c r="U183" s="94"/>
      <c r="V183" s="94"/>
      <c r="W183" s="94"/>
      <c r="X183" s="94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106"/>
      <c r="AK183" s="106"/>
      <c r="AL183" s="106"/>
      <c r="AM183" s="62" cm="1">
        <f t="array" ref="AM183">_xlfn.IFS(AND(A183="Requisition",ISBLANK(AN183)),SUM(Q183:AL183),AND(A183="PO Modification",OR(NOT(ISBLANK(AN183)),ISBLANK(AN183))),0,AND(A183="Budget Revision",OR(NOT(ISBLANK(AN183)),ISBLANK(AN183))),0,AND(A183="Requisition",NOT(ISBLANK(AN183))),0,ISBLANK(A183),0,AND(A183="Payroll/Straight Payment",ISBLANK(AN183)),0)</f>
        <v>0</v>
      </c>
      <c r="AN183" s="102"/>
      <c r="AO183" s="76">
        <f t="shared" si="10"/>
        <v>0</v>
      </c>
      <c r="AP183" s="99"/>
      <c r="AQ183" s="78"/>
      <c r="AR183" s="79"/>
      <c r="AS183" s="99"/>
      <c r="AT183" s="78"/>
      <c r="AU183" s="79"/>
      <c r="AV183" s="99"/>
      <c r="AW183" s="78"/>
      <c r="AX183" s="79"/>
      <c r="AY183" s="99"/>
      <c r="AZ183" s="78"/>
      <c r="BA183" s="79"/>
      <c r="BB183" s="99"/>
      <c r="BC183" s="78"/>
      <c r="BD183" s="79"/>
      <c r="BE183" s="99"/>
      <c r="BF183" s="78"/>
      <c r="BG183" s="79"/>
      <c r="BH183" s="80">
        <f t="shared" si="9"/>
        <v>0</v>
      </c>
      <c r="BI183" s="81">
        <f t="shared" si="11"/>
        <v>0</v>
      </c>
      <c r="BJ183" s="82">
        <v>0</v>
      </c>
      <c r="BK183" s="83" cm="1">
        <f t="array" ref="BK183">_xlfn.IFS(A183="Payroll/Straight Payment",0,AND(NOT(ISBLANK(BI183)),NOT(A183="Payroll/Straight Payment")),AO183-BI183-BJ183)</f>
        <v>0</v>
      </c>
      <c r="BL183" s="66"/>
      <c r="BM183" s="85"/>
    </row>
    <row r="184" spans="1:65" s="86" customFormat="1" hidden="1" x14ac:dyDescent="0.3">
      <c r="A184" s="65"/>
      <c r="B184" s="66"/>
      <c r="C184" s="67"/>
      <c r="D184" s="68"/>
      <c r="E184" s="66"/>
      <c r="F184" s="65"/>
      <c r="G184" s="84"/>
      <c r="H184" s="91"/>
      <c r="I184" s="91"/>
      <c r="J184" s="91"/>
      <c r="K184" s="92"/>
      <c r="L184" s="92"/>
      <c r="M184" s="92"/>
      <c r="N184" s="92"/>
      <c r="O184" s="92"/>
      <c r="P184" s="92"/>
      <c r="Q184" s="94"/>
      <c r="R184" s="94"/>
      <c r="S184" s="94"/>
      <c r="T184" s="94"/>
      <c r="U184" s="94"/>
      <c r="V184" s="94"/>
      <c r="W184" s="94"/>
      <c r="X184" s="94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106"/>
      <c r="AK184" s="106"/>
      <c r="AL184" s="106"/>
      <c r="AM184" s="62" cm="1">
        <f t="array" ref="AM184">_xlfn.IFS(AND(A184="Requisition",ISBLANK(AN184)),SUM(Q184:AL184),AND(A184="PO Modification",OR(NOT(ISBLANK(AN184)),ISBLANK(AN184))),0,AND(A184="Budget Revision",OR(NOT(ISBLANK(AN184)),ISBLANK(AN184))),0,AND(A184="Requisition",NOT(ISBLANK(AN184))),0,ISBLANK(A184),0,AND(A184="Payroll/Straight Payment",ISBLANK(AN184)),0)</f>
        <v>0</v>
      </c>
      <c r="AN184" s="102"/>
      <c r="AO184" s="76">
        <f t="shared" si="10"/>
        <v>0</v>
      </c>
      <c r="AP184" s="99"/>
      <c r="AQ184" s="78"/>
      <c r="AR184" s="79"/>
      <c r="AS184" s="99"/>
      <c r="AT184" s="78"/>
      <c r="AU184" s="79"/>
      <c r="AV184" s="99"/>
      <c r="AW184" s="78"/>
      <c r="AX184" s="79"/>
      <c r="AY184" s="99"/>
      <c r="AZ184" s="78"/>
      <c r="BA184" s="79"/>
      <c r="BB184" s="99"/>
      <c r="BC184" s="78"/>
      <c r="BD184" s="79"/>
      <c r="BE184" s="99"/>
      <c r="BF184" s="78"/>
      <c r="BG184" s="79"/>
      <c r="BH184" s="80">
        <f t="shared" si="9"/>
        <v>0</v>
      </c>
      <c r="BI184" s="81">
        <f t="shared" si="11"/>
        <v>0</v>
      </c>
      <c r="BJ184" s="82">
        <v>0</v>
      </c>
      <c r="BK184" s="83" cm="1">
        <f t="array" ref="BK184">_xlfn.IFS(A184="Payroll/Straight Payment",0,AND(NOT(ISBLANK(BI184)),NOT(A184="Payroll/Straight Payment")),AO184-BI184-BJ184)</f>
        <v>0</v>
      </c>
      <c r="BL184" s="66"/>
      <c r="BM184" s="85"/>
    </row>
    <row r="185" spans="1:65" s="86" customFormat="1" hidden="1" x14ac:dyDescent="0.3">
      <c r="A185" s="65"/>
      <c r="B185" s="66"/>
      <c r="C185" s="67"/>
      <c r="D185" s="68"/>
      <c r="E185" s="66"/>
      <c r="F185" s="65"/>
      <c r="G185" s="84"/>
      <c r="H185" s="91"/>
      <c r="I185" s="91"/>
      <c r="J185" s="91"/>
      <c r="K185" s="92"/>
      <c r="L185" s="92"/>
      <c r="M185" s="92"/>
      <c r="N185" s="92"/>
      <c r="O185" s="92"/>
      <c r="P185" s="92"/>
      <c r="Q185" s="94"/>
      <c r="R185" s="94"/>
      <c r="S185" s="94"/>
      <c r="T185" s="94"/>
      <c r="U185" s="94"/>
      <c r="V185" s="94"/>
      <c r="W185" s="94"/>
      <c r="X185" s="94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  <c r="AI185" s="95"/>
      <c r="AJ185" s="106"/>
      <c r="AK185" s="106"/>
      <c r="AL185" s="106"/>
      <c r="AM185" s="62" cm="1">
        <f t="array" ref="AM185">_xlfn.IFS(AND(A185="Requisition",ISBLANK(AN185)),SUM(Q185:AL185),AND(A185="PO Modification",OR(NOT(ISBLANK(AN185)),ISBLANK(AN185))),0,AND(A185="Budget Revision",OR(NOT(ISBLANK(AN185)),ISBLANK(AN185))),0,AND(A185="Requisition",NOT(ISBLANK(AN185))),0,ISBLANK(A185),0,AND(A185="Payroll/Straight Payment",ISBLANK(AN185)),0)</f>
        <v>0</v>
      </c>
      <c r="AN185" s="102"/>
      <c r="AO185" s="76">
        <f t="shared" si="10"/>
        <v>0</v>
      </c>
      <c r="AP185" s="99"/>
      <c r="AQ185" s="78"/>
      <c r="AR185" s="79"/>
      <c r="AS185" s="99"/>
      <c r="AT185" s="78"/>
      <c r="AU185" s="79"/>
      <c r="AV185" s="99"/>
      <c r="AW185" s="78"/>
      <c r="AX185" s="79"/>
      <c r="AY185" s="99"/>
      <c r="AZ185" s="78"/>
      <c r="BA185" s="79"/>
      <c r="BB185" s="99"/>
      <c r="BC185" s="78"/>
      <c r="BD185" s="79"/>
      <c r="BE185" s="99"/>
      <c r="BF185" s="78"/>
      <c r="BG185" s="79"/>
      <c r="BH185" s="80">
        <f t="shared" si="9"/>
        <v>0</v>
      </c>
      <c r="BI185" s="81">
        <f t="shared" si="11"/>
        <v>0</v>
      </c>
      <c r="BJ185" s="82">
        <v>0</v>
      </c>
      <c r="BK185" s="83" cm="1">
        <f t="array" ref="BK185">_xlfn.IFS(A185="Payroll/Straight Payment",0,AND(NOT(ISBLANK(BI185)),NOT(A185="Payroll/Straight Payment")),AO185-BI185-BJ185)</f>
        <v>0</v>
      </c>
      <c r="BL185" s="66"/>
      <c r="BM185" s="85"/>
    </row>
    <row r="186" spans="1:65" s="86" customFormat="1" hidden="1" x14ac:dyDescent="0.3">
      <c r="A186" s="65"/>
      <c r="B186" s="66"/>
      <c r="C186" s="67"/>
      <c r="D186" s="68"/>
      <c r="E186" s="66"/>
      <c r="F186" s="65"/>
      <c r="G186" s="84"/>
      <c r="H186" s="91"/>
      <c r="I186" s="91"/>
      <c r="J186" s="91"/>
      <c r="K186" s="92"/>
      <c r="L186" s="92"/>
      <c r="M186" s="92"/>
      <c r="N186" s="92"/>
      <c r="O186" s="92"/>
      <c r="P186" s="92"/>
      <c r="Q186" s="94"/>
      <c r="R186" s="94"/>
      <c r="S186" s="94"/>
      <c r="T186" s="94"/>
      <c r="U186" s="94"/>
      <c r="V186" s="94"/>
      <c r="W186" s="94"/>
      <c r="X186" s="94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  <c r="AI186" s="95"/>
      <c r="AJ186" s="106"/>
      <c r="AK186" s="106"/>
      <c r="AL186" s="106"/>
      <c r="AM186" s="62" cm="1">
        <f t="array" ref="AM186">_xlfn.IFS(AND(A186="Requisition",ISBLANK(AN186)),SUM(Q186:AL186),AND(A186="PO Modification",OR(NOT(ISBLANK(AN186)),ISBLANK(AN186))),0,AND(A186="Budget Revision",OR(NOT(ISBLANK(AN186)),ISBLANK(AN186))),0,AND(A186="Requisition",NOT(ISBLANK(AN186))),0,ISBLANK(A186),0,AND(A186="Payroll/Straight Payment",ISBLANK(AN186)),0)</f>
        <v>0</v>
      </c>
      <c r="AN186" s="102"/>
      <c r="AO186" s="76">
        <f t="shared" si="10"/>
        <v>0</v>
      </c>
      <c r="AP186" s="99"/>
      <c r="AQ186" s="78"/>
      <c r="AR186" s="79"/>
      <c r="AS186" s="99"/>
      <c r="AT186" s="78"/>
      <c r="AU186" s="79"/>
      <c r="AV186" s="99"/>
      <c r="AW186" s="78"/>
      <c r="AX186" s="79"/>
      <c r="AY186" s="99"/>
      <c r="AZ186" s="78"/>
      <c r="BA186" s="79"/>
      <c r="BB186" s="99"/>
      <c r="BC186" s="78"/>
      <c r="BD186" s="79"/>
      <c r="BE186" s="99"/>
      <c r="BF186" s="78"/>
      <c r="BG186" s="79"/>
      <c r="BH186" s="80">
        <f t="shared" si="9"/>
        <v>0</v>
      </c>
      <c r="BI186" s="81">
        <f t="shared" si="11"/>
        <v>0</v>
      </c>
      <c r="BJ186" s="82">
        <v>0</v>
      </c>
      <c r="BK186" s="83" cm="1">
        <f t="array" ref="BK186">_xlfn.IFS(A186="Payroll/Straight Payment",0,AND(NOT(ISBLANK(BI186)),NOT(A186="Payroll/Straight Payment")),AO186-BI186-BJ186)</f>
        <v>0</v>
      </c>
      <c r="BL186" s="66"/>
      <c r="BM186" s="85"/>
    </row>
    <row r="187" spans="1:65" s="86" customFormat="1" hidden="1" x14ac:dyDescent="0.3">
      <c r="A187" s="65"/>
      <c r="B187" s="66"/>
      <c r="C187" s="67"/>
      <c r="D187" s="68"/>
      <c r="E187" s="66"/>
      <c r="F187" s="65"/>
      <c r="G187" s="84"/>
      <c r="H187" s="91"/>
      <c r="I187" s="91"/>
      <c r="J187" s="91"/>
      <c r="K187" s="92"/>
      <c r="L187" s="92"/>
      <c r="M187" s="92"/>
      <c r="N187" s="92"/>
      <c r="O187" s="92"/>
      <c r="P187" s="92"/>
      <c r="Q187" s="94"/>
      <c r="R187" s="94"/>
      <c r="S187" s="94"/>
      <c r="T187" s="94"/>
      <c r="U187" s="94"/>
      <c r="V187" s="94"/>
      <c r="W187" s="94"/>
      <c r="X187" s="94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  <c r="AI187" s="95"/>
      <c r="AJ187" s="106"/>
      <c r="AK187" s="106"/>
      <c r="AL187" s="106"/>
      <c r="AM187" s="62" cm="1">
        <f t="array" ref="AM187">_xlfn.IFS(AND(A187="Requisition",ISBLANK(AN187)),SUM(Q187:AL187),AND(A187="PO Modification",OR(NOT(ISBLANK(AN187)),ISBLANK(AN187))),0,AND(A187="Budget Revision",OR(NOT(ISBLANK(AN187)),ISBLANK(AN187))),0,AND(A187="Requisition",NOT(ISBLANK(AN187))),0,ISBLANK(A187),0,AND(A187="Payroll/Straight Payment",ISBLANK(AN187)),0)</f>
        <v>0</v>
      </c>
      <c r="AN187" s="102"/>
      <c r="AO187" s="76">
        <f t="shared" si="10"/>
        <v>0</v>
      </c>
      <c r="AP187" s="99"/>
      <c r="AQ187" s="78"/>
      <c r="AR187" s="79"/>
      <c r="AS187" s="99"/>
      <c r="AT187" s="78"/>
      <c r="AU187" s="79"/>
      <c r="AV187" s="99"/>
      <c r="AW187" s="78"/>
      <c r="AX187" s="79"/>
      <c r="AY187" s="99"/>
      <c r="AZ187" s="78"/>
      <c r="BA187" s="79"/>
      <c r="BB187" s="99"/>
      <c r="BC187" s="78"/>
      <c r="BD187" s="79"/>
      <c r="BE187" s="99"/>
      <c r="BF187" s="78"/>
      <c r="BG187" s="79"/>
      <c r="BH187" s="80">
        <f t="shared" si="9"/>
        <v>0</v>
      </c>
      <c r="BI187" s="81">
        <f t="shared" si="11"/>
        <v>0</v>
      </c>
      <c r="BJ187" s="82">
        <v>0</v>
      </c>
      <c r="BK187" s="83" cm="1">
        <f t="array" ref="BK187">_xlfn.IFS(A187="Payroll/Straight Payment",0,AND(NOT(ISBLANK(BI187)),NOT(A187="Payroll/Straight Payment")),AO187-BI187-BJ187)</f>
        <v>0</v>
      </c>
      <c r="BL187" s="66"/>
      <c r="BM187" s="85"/>
    </row>
    <row r="188" spans="1:65" s="86" customFormat="1" hidden="1" x14ac:dyDescent="0.3">
      <c r="A188" s="65"/>
      <c r="B188" s="66"/>
      <c r="C188" s="67"/>
      <c r="D188" s="68"/>
      <c r="E188" s="66"/>
      <c r="F188" s="65"/>
      <c r="G188" s="84"/>
      <c r="H188" s="91"/>
      <c r="I188" s="91"/>
      <c r="J188" s="91"/>
      <c r="K188" s="92"/>
      <c r="L188" s="92"/>
      <c r="M188" s="92"/>
      <c r="N188" s="92"/>
      <c r="O188" s="92"/>
      <c r="P188" s="92"/>
      <c r="Q188" s="94"/>
      <c r="R188" s="94"/>
      <c r="S188" s="94"/>
      <c r="T188" s="94"/>
      <c r="U188" s="94"/>
      <c r="V188" s="94"/>
      <c r="W188" s="94"/>
      <c r="X188" s="94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  <c r="AI188" s="95"/>
      <c r="AJ188" s="106"/>
      <c r="AK188" s="106"/>
      <c r="AL188" s="106"/>
      <c r="AM188" s="62" cm="1">
        <f t="array" ref="AM188">_xlfn.IFS(AND(A188="Requisition",ISBLANK(AN188)),SUM(Q188:AL188),AND(A188="PO Modification",OR(NOT(ISBLANK(AN188)),ISBLANK(AN188))),0,AND(A188="Budget Revision",OR(NOT(ISBLANK(AN188)),ISBLANK(AN188))),0,AND(A188="Requisition",NOT(ISBLANK(AN188))),0,ISBLANK(A188),0,AND(A188="Payroll/Straight Payment",ISBLANK(AN188)),0)</f>
        <v>0</v>
      </c>
      <c r="AN188" s="102"/>
      <c r="AO188" s="76">
        <f t="shared" si="10"/>
        <v>0</v>
      </c>
      <c r="AP188" s="99"/>
      <c r="AQ188" s="78"/>
      <c r="AR188" s="79"/>
      <c r="AS188" s="99"/>
      <c r="AT188" s="78"/>
      <c r="AU188" s="79"/>
      <c r="AV188" s="99"/>
      <c r="AW188" s="78"/>
      <c r="AX188" s="79"/>
      <c r="AY188" s="99"/>
      <c r="AZ188" s="78"/>
      <c r="BA188" s="79"/>
      <c r="BB188" s="99"/>
      <c r="BC188" s="78"/>
      <c r="BD188" s="79"/>
      <c r="BE188" s="99"/>
      <c r="BF188" s="78"/>
      <c r="BG188" s="79"/>
      <c r="BH188" s="80">
        <f t="shared" si="9"/>
        <v>0</v>
      </c>
      <c r="BI188" s="81">
        <f t="shared" si="11"/>
        <v>0</v>
      </c>
      <c r="BJ188" s="82">
        <v>0</v>
      </c>
      <c r="BK188" s="83" cm="1">
        <f t="array" ref="BK188">_xlfn.IFS(A188="Payroll/Straight Payment",0,AND(NOT(ISBLANK(BI188)),NOT(A188="Payroll/Straight Payment")),AO188-BI188-BJ188)</f>
        <v>0</v>
      </c>
      <c r="BL188" s="66"/>
      <c r="BM188" s="85"/>
    </row>
    <row r="189" spans="1:65" s="86" customFormat="1" hidden="1" x14ac:dyDescent="0.3">
      <c r="A189" s="65"/>
      <c r="B189" s="66"/>
      <c r="C189" s="67"/>
      <c r="D189" s="68"/>
      <c r="E189" s="66"/>
      <c r="F189" s="65"/>
      <c r="G189" s="84"/>
      <c r="H189" s="91"/>
      <c r="I189" s="91"/>
      <c r="J189" s="91"/>
      <c r="K189" s="92"/>
      <c r="L189" s="92"/>
      <c r="M189" s="92"/>
      <c r="N189" s="92"/>
      <c r="O189" s="92"/>
      <c r="P189" s="92"/>
      <c r="Q189" s="94"/>
      <c r="R189" s="94"/>
      <c r="S189" s="94"/>
      <c r="T189" s="94"/>
      <c r="U189" s="94"/>
      <c r="V189" s="94"/>
      <c r="W189" s="94"/>
      <c r="X189" s="94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  <c r="AI189" s="95"/>
      <c r="AJ189" s="106"/>
      <c r="AK189" s="106"/>
      <c r="AL189" s="106"/>
      <c r="AM189" s="62" cm="1">
        <f t="array" ref="AM189">_xlfn.IFS(AND(A189="Requisition",ISBLANK(AN189)),SUM(Q189:AL189),AND(A189="PO Modification",OR(NOT(ISBLANK(AN189)),ISBLANK(AN189))),0,AND(A189="Budget Revision",OR(NOT(ISBLANK(AN189)),ISBLANK(AN189))),0,AND(A189="Requisition",NOT(ISBLANK(AN189))),0,ISBLANK(A189),0,AND(A189="Payroll/Straight Payment",ISBLANK(AN189)),0)</f>
        <v>0</v>
      </c>
      <c r="AN189" s="102"/>
      <c r="AO189" s="76">
        <f t="shared" si="10"/>
        <v>0</v>
      </c>
      <c r="AP189" s="99"/>
      <c r="AQ189" s="78"/>
      <c r="AR189" s="79"/>
      <c r="AS189" s="99"/>
      <c r="AT189" s="78"/>
      <c r="AU189" s="79"/>
      <c r="AV189" s="99"/>
      <c r="AW189" s="78"/>
      <c r="AX189" s="79"/>
      <c r="AY189" s="99"/>
      <c r="AZ189" s="78"/>
      <c r="BA189" s="79"/>
      <c r="BB189" s="99"/>
      <c r="BC189" s="78"/>
      <c r="BD189" s="79"/>
      <c r="BE189" s="99"/>
      <c r="BF189" s="78"/>
      <c r="BG189" s="79"/>
      <c r="BH189" s="80">
        <f t="shared" si="9"/>
        <v>0</v>
      </c>
      <c r="BI189" s="81">
        <f t="shared" si="11"/>
        <v>0</v>
      </c>
      <c r="BJ189" s="82">
        <v>0</v>
      </c>
      <c r="BK189" s="83" cm="1">
        <f t="array" ref="BK189">_xlfn.IFS(A189="Payroll/Straight Payment",0,AND(NOT(ISBLANK(BI189)),NOT(A189="Payroll/Straight Payment")),AO189-BI189-BJ189)</f>
        <v>0</v>
      </c>
      <c r="BL189" s="66"/>
      <c r="BM189" s="85"/>
    </row>
    <row r="190" spans="1:65" s="86" customFormat="1" hidden="1" x14ac:dyDescent="0.3">
      <c r="A190" s="65"/>
      <c r="B190" s="66"/>
      <c r="C190" s="67"/>
      <c r="D190" s="68"/>
      <c r="E190" s="66"/>
      <c r="F190" s="65"/>
      <c r="G190" s="84"/>
      <c r="H190" s="91"/>
      <c r="I190" s="91"/>
      <c r="J190" s="91"/>
      <c r="K190" s="92"/>
      <c r="L190" s="92"/>
      <c r="M190" s="92"/>
      <c r="N190" s="92"/>
      <c r="O190" s="92"/>
      <c r="P190" s="92"/>
      <c r="Q190" s="94"/>
      <c r="R190" s="94"/>
      <c r="S190" s="94"/>
      <c r="T190" s="94"/>
      <c r="U190" s="94"/>
      <c r="V190" s="94"/>
      <c r="W190" s="94"/>
      <c r="X190" s="94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  <c r="AI190" s="95"/>
      <c r="AJ190" s="106"/>
      <c r="AK190" s="106"/>
      <c r="AL190" s="106"/>
      <c r="AM190" s="62" cm="1">
        <f t="array" ref="AM190">_xlfn.IFS(AND(A190="Requisition",ISBLANK(AN190)),SUM(Q190:AL190),AND(A190="PO Modification",OR(NOT(ISBLANK(AN190)),ISBLANK(AN190))),0,AND(A190="Budget Revision",OR(NOT(ISBLANK(AN190)),ISBLANK(AN190))),0,AND(A190="Requisition",NOT(ISBLANK(AN190))),0,ISBLANK(A190),0,AND(A190="Payroll/Straight Payment",ISBLANK(AN190)),0)</f>
        <v>0</v>
      </c>
      <c r="AN190" s="102"/>
      <c r="AO190" s="76">
        <f t="shared" si="10"/>
        <v>0</v>
      </c>
      <c r="AP190" s="99"/>
      <c r="AQ190" s="78"/>
      <c r="AR190" s="79"/>
      <c r="AS190" s="99"/>
      <c r="AT190" s="78"/>
      <c r="AU190" s="79"/>
      <c r="AV190" s="99"/>
      <c r="AW190" s="78"/>
      <c r="AX190" s="79"/>
      <c r="AY190" s="99"/>
      <c r="AZ190" s="78"/>
      <c r="BA190" s="79"/>
      <c r="BB190" s="99"/>
      <c r="BC190" s="78"/>
      <c r="BD190" s="79"/>
      <c r="BE190" s="99"/>
      <c r="BF190" s="78"/>
      <c r="BG190" s="79"/>
      <c r="BH190" s="80">
        <f t="shared" si="9"/>
        <v>0</v>
      </c>
      <c r="BI190" s="81">
        <f t="shared" si="11"/>
        <v>0</v>
      </c>
      <c r="BJ190" s="82">
        <v>0</v>
      </c>
      <c r="BK190" s="83" cm="1">
        <f t="array" ref="BK190">_xlfn.IFS(A190="Payroll/Straight Payment",0,AND(NOT(ISBLANK(BI190)),NOT(A190="Payroll/Straight Payment")),AO190-BI190-BJ190)</f>
        <v>0</v>
      </c>
      <c r="BL190" s="66"/>
      <c r="BM190" s="85"/>
    </row>
    <row r="191" spans="1:65" s="86" customFormat="1" hidden="1" x14ac:dyDescent="0.3">
      <c r="A191" s="65"/>
      <c r="B191" s="66"/>
      <c r="C191" s="67"/>
      <c r="D191" s="68"/>
      <c r="E191" s="66"/>
      <c r="F191" s="65"/>
      <c r="G191" s="84"/>
      <c r="H191" s="91"/>
      <c r="I191" s="91"/>
      <c r="J191" s="91"/>
      <c r="K191" s="92"/>
      <c r="L191" s="92"/>
      <c r="M191" s="92"/>
      <c r="N191" s="92"/>
      <c r="O191" s="92"/>
      <c r="P191" s="92"/>
      <c r="Q191" s="94"/>
      <c r="R191" s="94"/>
      <c r="S191" s="94"/>
      <c r="T191" s="94"/>
      <c r="U191" s="94"/>
      <c r="V191" s="94"/>
      <c r="W191" s="94"/>
      <c r="X191" s="94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  <c r="AI191" s="95"/>
      <c r="AJ191" s="106"/>
      <c r="AK191" s="106"/>
      <c r="AL191" s="106"/>
      <c r="AM191" s="62" cm="1">
        <f t="array" ref="AM191">_xlfn.IFS(AND(A191="Requisition",ISBLANK(AN191)),SUM(Q191:AL191),AND(A191="PO Modification",OR(NOT(ISBLANK(AN191)),ISBLANK(AN191))),0,AND(A191="Budget Revision",OR(NOT(ISBLANK(AN191)),ISBLANK(AN191))),0,AND(A191="Requisition",NOT(ISBLANK(AN191))),0,ISBLANK(A191),0,AND(A191="Payroll/Straight Payment",ISBLANK(AN191)),0)</f>
        <v>0</v>
      </c>
      <c r="AN191" s="102"/>
      <c r="AO191" s="76">
        <f t="shared" si="10"/>
        <v>0</v>
      </c>
      <c r="AP191" s="99"/>
      <c r="AQ191" s="78"/>
      <c r="AR191" s="79"/>
      <c r="AS191" s="99"/>
      <c r="AT191" s="78"/>
      <c r="AU191" s="79"/>
      <c r="AV191" s="99"/>
      <c r="AW191" s="78"/>
      <c r="AX191" s="79"/>
      <c r="AY191" s="99"/>
      <c r="AZ191" s="78"/>
      <c r="BA191" s="79"/>
      <c r="BB191" s="99"/>
      <c r="BC191" s="78"/>
      <c r="BD191" s="79"/>
      <c r="BE191" s="99"/>
      <c r="BF191" s="78"/>
      <c r="BG191" s="79"/>
      <c r="BH191" s="80">
        <f t="shared" si="9"/>
        <v>0</v>
      </c>
      <c r="BI191" s="81">
        <f t="shared" si="11"/>
        <v>0</v>
      </c>
      <c r="BJ191" s="82">
        <v>0</v>
      </c>
      <c r="BK191" s="83" cm="1">
        <f t="array" ref="BK191">_xlfn.IFS(A191="Payroll/Straight Payment",0,AND(NOT(ISBLANK(BI191)),NOT(A191="Payroll/Straight Payment")),AO191-BI191-BJ191)</f>
        <v>0</v>
      </c>
      <c r="BL191" s="66"/>
      <c r="BM191" s="85"/>
    </row>
    <row r="192" spans="1:65" s="86" customFormat="1" hidden="1" x14ac:dyDescent="0.3">
      <c r="A192" s="65"/>
      <c r="B192" s="66"/>
      <c r="C192" s="67"/>
      <c r="D192" s="68"/>
      <c r="E192" s="66"/>
      <c r="F192" s="65"/>
      <c r="G192" s="84"/>
      <c r="H192" s="91"/>
      <c r="I192" s="91"/>
      <c r="J192" s="91"/>
      <c r="K192" s="92"/>
      <c r="L192" s="92"/>
      <c r="M192" s="92"/>
      <c r="N192" s="92"/>
      <c r="O192" s="92"/>
      <c r="P192" s="92"/>
      <c r="Q192" s="94"/>
      <c r="R192" s="94"/>
      <c r="S192" s="94"/>
      <c r="T192" s="94"/>
      <c r="U192" s="94"/>
      <c r="V192" s="94"/>
      <c r="W192" s="94"/>
      <c r="X192" s="94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  <c r="AI192" s="95"/>
      <c r="AJ192" s="106"/>
      <c r="AK192" s="106"/>
      <c r="AL192" s="106"/>
      <c r="AM192" s="62" cm="1">
        <f t="array" ref="AM192">_xlfn.IFS(AND(A192="Requisition",ISBLANK(AN192)),SUM(Q192:AL192),AND(A192="PO Modification",OR(NOT(ISBLANK(AN192)),ISBLANK(AN192))),0,AND(A192="Budget Revision",OR(NOT(ISBLANK(AN192)),ISBLANK(AN192))),0,AND(A192="Requisition",NOT(ISBLANK(AN192))),0,ISBLANK(A192),0,AND(A192="Payroll/Straight Payment",ISBLANK(AN192)),0)</f>
        <v>0</v>
      </c>
      <c r="AN192" s="102"/>
      <c r="AO192" s="76">
        <f t="shared" si="10"/>
        <v>0</v>
      </c>
      <c r="AP192" s="99"/>
      <c r="AQ192" s="78"/>
      <c r="AR192" s="79"/>
      <c r="AS192" s="99"/>
      <c r="AT192" s="78"/>
      <c r="AU192" s="79"/>
      <c r="AV192" s="99"/>
      <c r="AW192" s="78"/>
      <c r="AX192" s="79"/>
      <c r="AY192" s="99"/>
      <c r="AZ192" s="78"/>
      <c r="BA192" s="79"/>
      <c r="BB192" s="99"/>
      <c r="BC192" s="78"/>
      <c r="BD192" s="79"/>
      <c r="BE192" s="99"/>
      <c r="BF192" s="78"/>
      <c r="BG192" s="79"/>
      <c r="BH192" s="80">
        <f t="shared" si="9"/>
        <v>0</v>
      </c>
      <c r="BI192" s="81">
        <f t="shared" si="11"/>
        <v>0</v>
      </c>
      <c r="BJ192" s="82">
        <v>0</v>
      </c>
      <c r="BK192" s="83" cm="1">
        <f t="array" ref="BK192">_xlfn.IFS(A192="Payroll/Straight Payment",0,AND(NOT(ISBLANK(BI192)),NOT(A192="Payroll/Straight Payment")),AO192-BI192-BJ192)</f>
        <v>0</v>
      </c>
      <c r="BL192" s="66"/>
      <c r="BM192" s="85"/>
    </row>
    <row r="193" spans="1:65" s="86" customFormat="1" hidden="1" x14ac:dyDescent="0.3">
      <c r="A193" s="65"/>
      <c r="B193" s="90"/>
      <c r="C193" s="88"/>
      <c r="D193" s="100"/>
      <c r="E193" s="90"/>
      <c r="F193" s="101"/>
      <c r="G193" s="90"/>
      <c r="H193" s="91"/>
      <c r="I193" s="91"/>
      <c r="J193" s="91"/>
      <c r="K193" s="92"/>
      <c r="L193" s="92"/>
      <c r="M193" s="92"/>
      <c r="N193" s="92"/>
      <c r="O193" s="92"/>
      <c r="P193" s="92"/>
      <c r="Q193" s="93"/>
      <c r="R193" s="93"/>
      <c r="S193" s="94"/>
      <c r="T193" s="94"/>
      <c r="U193" s="93"/>
      <c r="V193" s="94"/>
      <c r="W193" s="94"/>
      <c r="X193" s="94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  <c r="AI193" s="96"/>
      <c r="AJ193" s="97"/>
      <c r="AK193" s="97"/>
      <c r="AL193" s="97"/>
      <c r="AM193" s="62" cm="1">
        <f t="array" ref="AM193">_xlfn.IFS(AND(A193="Requisition",ISBLANK(AN193)),SUM(Q193:AL193),AND(A193="PO Modification",OR(NOT(ISBLANK(AN193)),ISBLANK(AN193))),0,AND(A193="Budget Revision",OR(NOT(ISBLANK(AN193)),ISBLANK(AN193))),0,AND(A193="Requisition",NOT(ISBLANK(AN193))),0,ISBLANK(A193),0,AND(A193="Payroll/Straight Payment",ISBLANK(AN193)),0)</f>
        <v>0</v>
      </c>
      <c r="AN193" s="98"/>
      <c r="AO193" s="76">
        <f t="shared" si="10"/>
        <v>0</v>
      </c>
      <c r="AP193" s="99"/>
      <c r="AQ193" s="78"/>
      <c r="AR193" s="79"/>
      <c r="AS193" s="99"/>
      <c r="AT193" s="78"/>
      <c r="AU193" s="79"/>
      <c r="AV193" s="99"/>
      <c r="AW193" s="78"/>
      <c r="AX193" s="79"/>
      <c r="AY193" s="99"/>
      <c r="AZ193" s="78"/>
      <c r="BA193" s="79"/>
      <c r="BB193" s="99"/>
      <c r="BC193" s="78"/>
      <c r="BD193" s="79"/>
      <c r="BE193" s="99"/>
      <c r="BF193" s="78"/>
      <c r="BG193" s="79"/>
      <c r="BH193" s="80">
        <f t="shared" si="9"/>
        <v>0</v>
      </c>
      <c r="BI193" s="81">
        <f t="shared" si="11"/>
        <v>0</v>
      </c>
      <c r="BJ193" s="82">
        <v>0</v>
      </c>
      <c r="BK193" s="83" cm="1">
        <f t="array" ref="BK193">_xlfn.IFS(A193="Payroll/Straight Payment",0,AND(NOT(ISBLANK(BI193)),NOT(A193="Payroll/Straight Payment")),AO193-BI193-BJ193)</f>
        <v>0</v>
      </c>
      <c r="BL193" s="66"/>
      <c r="BM193" s="85"/>
    </row>
    <row r="194" spans="1:65" s="86" customFormat="1" hidden="1" x14ac:dyDescent="0.3">
      <c r="A194" s="65"/>
      <c r="B194" s="90"/>
      <c r="C194" s="88"/>
      <c r="D194" s="100"/>
      <c r="E194" s="90"/>
      <c r="F194" s="101"/>
      <c r="G194" s="90"/>
      <c r="H194" s="91"/>
      <c r="I194" s="91"/>
      <c r="J194" s="91"/>
      <c r="K194" s="92"/>
      <c r="L194" s="92"/>
      <c r="M194" s="92"/>
      <c r="N194" s="92"/>
      <c r="O194" s="92"/>
      <c r="P194" s="92"/>
      <c r="Q194" s="93"/>
      <c r="R194" s="93"/>
      <c r="S194" s="94"/>
      <c r="T194" s="94"/>
      <c r="U194" s="93"/>
      <c r="V194" s="94"/>
      <c r="W194" s="94"/>
      <c r="X194" s="94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6"/>
      <c r="AJ194" s="97"/>
      <c r="AK194" s="97"/>
      <c r="AL194" s="97"/>
      <c r="AM194" s="62" cm="1">
        <f t="array" ref="AM194">_xlfn.IFS(AND(A194="Requisition",ISBLANK(AN194)),SUM(Q194:AL194),AND(A194="PO Modification",OR(NOT(ISBLANK(AN194)),ISBLANK(AN194))),0,AND(A194="Budget Revision",OR(NOT(ISBLANK(AN194)),ISBLANK(AN194))),0,AND(A194="Requisition",NOT(ISBLANK(AN194))),0,ISBLANK(A194),0,AND(A194="Payroll/Straight Payment",ISBLANK(AN194)),0)</f>
        <v>0</v>
      </c>
      <c r="AN194" s="98"/>
      <c r="AO194" s="76">
        <f t="shared" si="10"/>
        <v>0</v>
      </c>
      <c r="AP194" s="99"/>
      <c r="AQ194" s="78"/>
      <c r="AR194" s="79"/>
      <c r="AS194" s="99"/>
      <c r="AT194" s="78"/>
      <c r="AU194" s="79"/>
      <c r="AV194" s="99"/>
      <c r="AW194" s="78"/>
      <c r="AX194" s="79"/>
      <c r="AY194" s="99"/>
      <c r="AZ194" s="78"/>
      <c r="BA194" s="79"/>
      <c r="BB194" s="99"/>
      <c r="BC194" s="78"/>
      <c r="BD194" s="79"/>
      <c r="BE194" s="99"/>
      <c r="BF194" s="78"/>
      <c r="BG194" s="79"/>
      <c r="BH194" s="80">
        <f t="shared" si="9"/>
        <v>0</v>
      </c>
      <c r="BI194" s="81">
        <f t="shared" si="11"/>
        <v>0</v>
      </c>
      <c r="BJ194" s="82">
        <v>0</v>
      </c>
      <c r="BK194" s="83" cm="1">
        <f t="array" ref="BK194">_xlfn.IFS(A194="Payroll/Straight Payment",0,AND(NOT(ISBLANK(BI194)),NOT(A194="Payroll/Straight Payment")),AO194-BI194-BJ194)</f>
        <v>0</v>
      </c>
      <c r="BL194" s="66"/>
      <c r="BM194" s="85"/>
    </row>
    <row r="195" spans="1:65" s="86" customFormat="1" hidden="1" x14ac:dyDescent="0.3">
      <c r="A195" s="65"/>
      <c r="B195" s="90"/>
      <c r="C195" s="88"/>
      <c r="D195" s="100"/>
      <c r="E195" s="90"/>
      <c r="F195" s="101"/>
      <c r="G195" s="90"/>
      <c r="H195" s="91"/>
      <c r="I195" s="91"/>
      <c r="J195" s="91"/>
      <c r="K195" s="92"/>
      <c r="L195" s="92"/>
      <c r="M195" s="92"/>
      <c r="N195" s="92"/>
      <c r="O195" s="92"/>
      <c r="P195" s="92"/>
      <c r="Q195" s="93"/>
      <c r="R195" s="93"/>
      <c r="S195" s="94"/>
      <c r="T195" s="94"/>
      <c r="U195" s="93"/>
      <c r="V195" s="94"/>
      <c r="W195" s="94"/>
      <c r="X195" s="94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6"/>
      <c r="AJ195" s="97"/>
      <c r="AK195" s="97"/>
      <c r="AL195" s="97"/>
      <c r="AM195" s="62" cm="1">
        <f t="array" ref="AM195">_xlfn.IFS(AND(A195="Requisition",ISBLANK(AN195)),SUM(Q195:AL195),AND(A195="PO Modification",OR(NOT(ISBLANK(AN195)),ISBLANK(AN195))),0,AND(A195="Budget Revision",OR(NOT(ISBLANK(AN195)),ISBLANK(AN195))),0,AND(A195="Requisition",NOT(ISBLANK(AN195))),0,ISBLANK(A195),0,AND(A195="Payroll/Straight Payment",ISBLANK(AN195)),0)</f>
        <v>0</v>
      </c>
      <c r="AN195" s="98"/>
      <c r="AO195" s="76">
        <f t="shared" si="10"/>
        <v>0</v>
      </c>
      <c r="AP195" s="99"/>
      <c r="AQ195" s="78"/>
      <c r="AR195" s="79"/>
      <c r="AS195" s="99"/>
      <c r="AT195" s="78"/>
      <c r="AU195" s="79"/>
      <c r="AV195" s="99"/>
      <c r="AW195" s="78"/>
      <c r="AX195" s="79"/>
      <c r="AY195" s="99"/>
      <c r="AZ195" s="78"/>
      <c r="BA195" s="79"/>
      <c r="BB195" s="99"/>
      <c r="BC195" s="78"/>
      <c r="BD195" s="79"/>
      <c r="BE195" s="99"/>
      <c r="BF195" s="78"/>
      <c r="BG195" s="79"/>
      <c r="BH195" s="80">
        <f t="shared" si="9"/>
        <v>0</v>
      </c>
      <c r="BI195" s="81">
        <f t="shared" si="11"/>
        <v>0</v>
      </c>
      <c r="BJ195" s="82">
        <v>0</v>
      </c>
      <c r="BK195" s="83" cm="1">
        <f t="array" ref="BK195">_xlfn.IFS(A195="Payroll/Straight Payment",0,AND(NOT(ISBLANK(BI195)),NOT(A195="Payroll/Straight Payment")),AO195-BI195-BJ195)</f>
        <v>0</v>
      </c>
      <c r="BL195" s="66"/>
      <c r="BM195" s="85"/>
    </row>
    <row r="196" spans="1:65" s="86" customFormat="1" hidden="1" x14ac:dyDescent="0.3">
      <c r="A196" s="65"/>
      <c r="B196" s="90"/>
      <c r="C196" s="88"/>
      <c r="D196" s="100"/>
      <c r="E196" s="90"/>
      <c r="F196" s="101"/>
      <c r="G196" s="90"/>
      <c r="H196" s="91"/>
      <c r="I196" s="91"/>
      <c r="J196" s="91"/>
      <c r="K196" s="92"/>
      <c r="L196" s="92"/>
      <c r="M196" s="92"/>
      <c r="N196" s="92"/>
      <c r="O196" s="92"/>
      <c r="P196" s="92"/>
      <c r="Q196" s="93"/>
      <c r="R196" s="93"/>
      <c r="S196" s="94"/>
      <c r="T196" s="94"/>
      <c r="U196" s="93"/>
      <c r="V196" s="94"/>
      <c r="W196" s="94"/>
      <c r="X196" s="94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  <c r="AI196" s="96"/>
      <c r="AJ196" s="97"/>
      <c r="AK196" s="97"/>
      <c r="AL196" s="97"/>
      <c r="AM196" s="62" cm="1">
        <f t="array" ref="AM196">_xlfn.IFS(AND(A196="Requisition",ISBLANK(AN196)),SUM(Q196:AL196),AND(A196="PO Modification",OR(NOT(ISBLANK(AN196)),ISBLANK(AN196))),0,AND(A196="Budget Revision",OR(NOT(ISBLANK(AN196)),ISBLANK(AN196))),0,AND(A196="Requisition",NOT(ISBLANK(AN196))),0,ISBLANK(A196),0,AND(A196="Payroll/Straight Payment",ISBLANK(AN196)),0)</f>
        <v>0</v>
      </c>
      <c r="AN196" s="98"/>
      <c r="AO196" s="76">
        <f t="shared" si="10"/>
        <v>0</v>
      </c>
      <c r="AP196" s="99"/>
      <c r="AQ196" s="78"/>
      <c r="AR196" s="79"/>
      <c r="AS196" s="99"/>
      <c r="AT196" s="78"/>
      <c r="AU196" s="79"/>
      <c r="AV196" s="99"/>
      <c r="AW196" s="78"/>
      <c r="AX196" s="79"/>
      <c r="AY196" s="99"/>
      <c r="AZ196" s="78"/>
      <c r="BA196" s="79"/>
      <c r="BB196" s="99"/>
      <c r="BC196" s="78"/>
      <c r="BD196" s="79"/>
      <c r="BE196" s="99"/>
      <c r="BF196" s="78"/>
      <c r="BG196" s="79"/>
      <c r="BH196" s="80">
        <f t="shared" si="9"/>
        <v>0</v>
      </c>
      <c r="BI196" s="81">
        <f t="shared" si="11"/>
        <v>0</v>
      </c>
      <c r="BJ196" s="82">
        <v>0</v>
      </c>
      <c r="BK196" s="83" cm="1">
        <f t="array" ref="BK196">_xlfn.IFS(A196="Payroll/Straight Payment",0,AND(NOT(ISBLANK(BI196)),NOT(A196="Payroll/Straight Payment")),AO196-BI196-BJ196)</f>
        <v>0</v>
      </c>
      <c r="BL196" s="66"/>
      <c r="BM196" s="85"/>
    </row>
    <row r="197" spans="1:65" s="86" customFormat="1" hidden="1" x14ac:dyDescent="0.3">
      <c r="A197" s="65"/>
      <c r="B197" s="66"/>
      <c r="C197" s="103"/>
      <c r="D197" s="104"/>
      <c r="E197" s="84"/>
      <c r="F197" s="105"/>
      <c r="G197" s="66"/>
      <c r="H197" s="91"/>
      <c r="I197" s="91"/>
      <c r="J197" s="91"/>
      <c r="K197" s="92"/>
      <c r="L197" s="92"/>
      <c r="M197" s="92"/>
      <c r="N197" s="92"/>
      <c r="O197" s="92"/>
      <c r="P197" s="92"/>
      <c r="Q197" s="94"/>
      <c r="R197" s="94"/>
      <c r="S197" s="94"/>
      <c r="T197" s="94"/>
      <c r="U197" s="94"/>
      <c r="V197" s="94"/>
      <c r="W197" s="94"/>
      <c r="X197" s="94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  <c r="AI197" s="96"/>
      <c r="AJ197" s="97"/>
      <c r="AK197" s="97"/>
      <c r="AL197" s="97"/>
      <c r="AM197" s="62" cm="1">
        <f t="array" ref="AM197">_xlfn.IFS(AND(A197="Requisition",ISBLANK(AN197)),SUM(Q197:AL197),AND(A197="PO Modification",OR(NOT(ISBLANK(AN197)),ISBLANK(AN197))),0,AND(A197="Budget Revision",OR(NOT(ISBLANK(AN197)),ISBLANK(AN197))),0,AND(A197="Requisition",NOT(ISBLANK(AN197))),0,ISBLANK(A197),0,AND(A197="Payroll/Straight Payment",ISBLANK(AN197)),0)</f>
        <v>0</v>
      </c>
      <c r="AN197" s="102"/>
      <c r="AO197" s="76">
        <f t="shared" si="10"/>
        <v>0</v>
      </c>
      <c r="AP197" s="99"/>
      <c r="AQ197" s="78"/>
      <c r="AR197" s="79"/>
      <c r="AS197" s="99"/>
      <c r="AT197" s="78"/>
      <c r="AU197" s="79"/>
      <c r="AV197" s="99"/>
      <c r="AW197" s="78"/>
      <c r="AX197" s="79"/>
      <c r="AY197" s="99"/>
      <c r="AZ197" s="78"/>
      <c r="BA197" s="79"/>
      <c r="BB197" s="99"/>
      <c r="BC197" s="78"/>
      <c r="BD197" s="79"/>
      <c r="BE197" s="99"/>
      <c r="BF197" s="78"/>
      <c r="BG197" s="79"/>
      <c r="BH197" s="80">
        <f t="shared" si="9"/>
        <v>0</v>
      </c>
      <c r="BI197" s="81">
        <f t="shared" si="11"/>
        <v>0</v>
      </c>
      <c r="BJ197" s="82">
        <v>0</v>
      </c>
      <c r="BK197" s="83" cm="1">
        <f t="array" ref="BK197">_xlfn.IFS(A197="Payroll/Straight Payment",0,AND(NOT(ISBLANK(BI197)),NOT(A197="Payroll/Straight Payment")),AO197-BI197-BJ197)</f>
        <v>0</v>
      </c>
      <c r="BL197" s="66"/>
      <c r="BM197" s="85"/>
    </row>
    <row r="198" spans="1:65" s="86" customFormat="1" hidden="1" x14ac:dyDescent="0.3">
      <c r="A198" s="65"/>
      <c r="B198" s="66"/>
      <c r="C198" s="67"/>
      <c r="D198" s="68"/>
      <c r="E198" s="66"/>
      <c r="F198" s="65"/>
      <c r="G198" s="66"/>
      <c r="H198" s="91"/>
      <c r="I198" s="91"/>
      <c r="J198" s="91"/>
      <c r="K198" s="92"/>
      <c r="L198" s="92"/>
      <c r="M198" s="92"/>
      <c r="N198" s="92"/>
      <c r="O198" s="92"/>
      <c r="P198" s="92"/>
      <c r="Q198" s="94"/>
      <c r="R198" s="94"/>
      <c r="S198" s="94"/>
      <c r="T198" s="94"/>
      <c r="U198" s="94"/>
      <c r="V198" s="94"/>
      <c r="W198" s="94"/>
      <c r="X198" s="94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  <c r="AI198" s="95"/>
      <c r="AJ198" s="106"/>
      <c r="AK198" s="106"/>
      <c r="AL198" s="106"/>
      <c r="AM198" s="62" cm="1">
        <f t="array" ref="AM198">_xlfn.IFS(AND(A198="Requisition",ISBLANK(AN198)),SUM(Q198:AL198),AND(A198="PO Modification",OR(NOT(ISBLANK(AN198)),ISBLANK(AN198))),0,AND(A198="Budget Revision",OR(NOT(ISBLANK(AN198)),ISBLANK(AN198))),0,AND(A198="Requisition",NOT(ISBLANK(AN198))),0,ISBLANK(A198),0,AND(A198="Payroll/Straight Payment",ISBLANK(AN198)),0)</f>
        <v>0</v>
      </c>
      <c r="AN198" s="102"/>
      <c r="AO198" s="76">
        <f t="shared" si="10"/>
        <v>0</v>
      </c>
      <c r="AP198" s="99"/>
      <c r="AQ198" s="78"/>
      <c r="AR198" s="79"/>
      <c r="AS198" s="99"/>
      <c r="AT198" s="78"/>
      <c r="AU198" s="79"/>
      <c r="AV198" s="99"/>
      <c r="AW198" s="78"/>
      <c r="AX198" s="79"/>
      <c r="AY198" s="99"/>
      <c r="AZ198" s="78"/>
      <c r="BA198" s="79"/>
      <c r="BB198" s="99"/>
      <c r="BC198" s="78"/>
      <c r="BD198" s="79"/>
      <c r="BE198" s="99"/>
      <c r="BF198" s="78"/>
      <c r="BG198" s="79"/>
      <c r="BH198" s="80">
        <f t="shared" si="9"/>
        <v>0</v>
      </c>
      <c r="BI198" s="81">
        <f t="shared" si="11"/>
        <v>0</v>
      </c>
      <c r="BJ198" s="82">
        <v>0</v>
      </c>
      <c r="BK198" s="83" cm="1">
        <f t="array" ref="BK198">_xlfn.IFS(A198="Payroll/Straight Payment",0,AND(NOT(ISBLANK(BI198)),NOT(A198="Payroll/Straight Payment")),AO198-BI198-BJ198)</f>
        <v>0</v>
      </c>
      <c r="BL198" s="66"/>
      <c r="BM198" s="85"/>
    </row>
    <row r="199" spans="1:65" s="86" customFormat="1" hidden="1" x14ac:dyDescent="0.3">
      <c r="A199" s="65"/>
      <c r="B199" s="66"/>
      <c r="C199" s="67"/>
      <c r="D199" s="68"/>
      <c r="E199" s="66"/>
      <c r="F199" s="65"/>
      <c r="G199" s="84"/>
      <c r="H199" s="91"/>
      <c r="I199" s="91"/>
      <c r="J199" s="91"/>
      <c r="K199" s="92"/>
      <c r="L199" s="92"/>
      <c r="M199" s="92"/>
      <c r="N199" s="92"/>
      <c r="O199" s="92"/>
      <c r="P199" s="92"/>
      <c r="Q199" s="94"/>
      <c r="R199" s="94"/>
      <c r="S199" s="94"/>
      <c r="T199" s="94"/>
      <c r="U199" s="94"/>
      <c r="V199" s="94"/>
      <c r="W199" s="94"/>
      <c r="X199" s="94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  <c r="AI199" s="95"/>
      <c r="AJ199" s="106"/>
      <c r="AK199" s="106"/>
      <c r="AL199" s="106"/>
      <c r="AM199" s="62" cm="1">
        <f t="array" ref="AM199">_xlfn.IFS(AND(A199="Requisition",ISBLANK(AN199)),SUM(Q199:AL199),AND(A199="PO Modification",OR(NOT(ISBLANK(AN199)),ISBLANK(AN199))),0,AND(A199="Budget Revision",OR(NOT(ISBLANK(AN199)),ISBLANK(AN199))),0,AND(A199="Requisition",NOT(ISBLANK(AN199))),0,ISBLANK(A199),0,AND(A199="Payroll/Straight Payment",ISBLANK(AN199)),0)</f>
        <v>0</v>
      </c>
      <c r="AN199" s="102"/>
      <c r="AO199" s="76">
        <f t="shared" si="10"/>
        <v>0</v>
      </c>
      <c r="AP199" s="99"/>
      <c r="AQ199" s="78"/>
      <c r="AR199" s="79"/>
      <c r="AS199" s="99"/>
      <c r="AT199" s="78"/>
      <c r="AU199" s="79"/>
      <c r="AV199" s="99"/>
      <c r="AW199" s="78"/>
      <c r="AX199" s="79"/>
      <c r="AY199" s="99"/>
      <c r="AZ199" s="78"/>
      <c r="BA199" s="79"/>
      <c r="BB199" s="99"/>
      <c r="BC199" s="78"/>
      <c r="BD199" s="79"/>
      <c r="BE199" s="99"/>
      <c r="BF199" s="78"/>
      <c r="BG199" s="79"/>
      <c r="BH199" s="80">
        <f t="shared" si="9"/>
        <v>0</v>
      </c>
      <c r="BI199" s="81">
        <f t="shared" si="11"/>
        <v>0</v>
      </c>
      <c r="BJ199" s="82">
        <v>0</v>
      </c>
      <c r="BK199" s="83" cm="1">
        <f t="array" ref="BK199">_xlfn.IFS(A199="Payroll/Straight Payment",0,AND(NOT(ISBLANK(BI199)),NOT(A199="Payroll/Straight Payment")),AO199-BI199-BJ199)</f>
        <v>0</v>
      </c>
      <c r="BL199" s="66"/>
      <c r="BM199" s="85"/>
    </row>
    <row r="200" spans="1:65" s="86" customFormat="1" hidden="1" x14ac:dyDescent="0.3">
      <c r="A200" s="65"/>
      <c r="B200" s="66"/>
      <c r="C200" s="67"/>
      <c r="D200" s="68"/>
      <c r="E200" s="66"/>
      <c r="F200" s="65"/>
      <c r="G200" s="84"/>
      <c r="H200" s="91"/>
      <c r="I200" s="91"/>
      <c r="J200" s="91"/>
      <c r="K200" s="92"/>
      <c r="L200" s="92"/>
      <c r="M200" s="92"/>
      <c r="N200" s="92"/>
      <c r="O200" s="92"/>
      <c r="P200" s="92"/>
      <c r="Q200" s="94"/>
      <c r="R200" s="94"/>
      <c r="S200" s="94"/>
      <c r="T200" s="94"/>
      <c r="U200" s="94"/>
      <c r="V200" s="94"/>
      <c r="W200" s="94"/>
      <c r="X200" s="94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106"/>
      <c r="AK200" s="106"/>
      <c r="AL200" s="106"/>
      <c r="AM200" s="62" cm="1">
        <f t="array" ref="AM200">_xlfn.IFS(AND(A200="Requisition",ISBLANK(AN200)),SUM(Q200:AL200),AND(A200="PO Modification",OR(NOT(ISBLANK(AN200)),ISBLANK(AN200))),0,AND(A200="Budget Revision",OR(NOT(ISBLANK(AN200)),ISBLANK(AN200))),0,AND(A200="Requisition",NOT(ISBLANK(AN200))),0,ISBLANK(A200),0,AND(A200="Payroll/Straight Payment",ISBLANK(AN200)),0)</f>
        <v>0</v>
      </c>
      <c r="AN200" s="102"/>
      <c r="AO200" s="76">
        <f t="shared" si="10"/>
        <v>0</v>
      </c>
      <c r="AP200" s="99"/>
      <c r="AQ200" s="78"/>
      <c r="AR200" s="79"/>
      <c r="AS200" s="99"/>
      <c r="AT200" s="78"/>
      <c r="AU200" s="79"/>
      <c r="AV200" s="99"/>
      <c r="AW200" s="78"/>
      <c r="AX200" s="79"/>
      <c r="AY200" s="99"/>
      <c r="AZ200" s="78"/>
      <c r="BA200" s="79"/>
      <c r="BB200" s="99"/>
      <c r="BC200" s="78"/>
      <c r="BD200" s="79"/>
      <c r="BE200" s="99"/>
      <c r="BF200" s="78"/>
      <c r="BG200" s="79"/>
      <c r="BH200" s="80">
        <f t="shared" si="9"/>
        <v>0</v>
      </c>
      <c r="BI200" s="81">
        <f t="shared" si="11"/>
        <v>0</v>
      </c>
      <c r="BJ200" s="82">
        <v>0</v>
      </c>
      <c r="BK200" s="83" cm="1">
        <f t="array" ref="BK200">_xlfn.IFS(A200="Payroll/Straight Payment",0,AND(NOT(ISBLANK(BI200)),NOT(A200="Payroll/Straight Payment")),AO200-BI200-BJ200)</f>
        <v>0</v>
      </c>
      <c r="BL200" s="66"/>
      <c r="BM200" s="85"/>
    </row>
    <row r="201" spans="1:65" s="86" customFormat="1" hidden="1" x14ac:dyDescent="0.3">
      <c r="A201" s="65"/>
      <c r="B201" s="66"/>
      <c r="C201" s="67"/>
      <c r="D201" s="68"/>
      <c r="E201" s="66"/>
      <c r="F201" s="65"/>
      <c r="G201" s="84"/>
      <c r="H201" s="91"/>
      <c r="I201" s="91"/>
      <c r="J201" s="91"/>
      <c r="K201" s="92"/>
      <c r="L201" s="92"/>
      <c r="M201" s="92"/>
      <c r="N201" s="92"/>
      <c r="O201" s="92"/>
      <c r="P201" s="92"/>
      <c r="Q201" s="94"/>
      <c r="R201" s="94"/>
      <c r="S201" s="94"/>
      <c r="T201" s="94"/>
      <c r="U201" s="94"/>
      <c r="V201" s="94"/>
      <c r="W201" s="94"/>
      <c r="X201" s="94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106"/>
      <c r="AK201" s="106"/>
      <c r="AL201" s="106"/>
      <c r="AM201" s="62" cm="1">
        <f t="array" ref="AM201">_xlfn.IFS(AND(A201="Requisition",ISBLANK(AN201)),SUM(Q201:AL201),AND(A201="PO Modification",OR(NOT(ISBLANK(AN201)),ISBLANK(AN201))),0,AND(A201="Budget Revision",OR(NOT(ISBLANK(AN201)),ISBLANK(AN201))),0,AND(A201="Requisition",NOT(ISBLANK(AN201))),0,ISBLANK(A201),0,AND(A201="Payroll/Straight Payment",ISBLANK(AN201)),0)</f>
        <v>0</v>
      </c>
      <c r="AN201" s="102"/>
      <c r="AO201" s="76">
        <f t="shared" si="10"/>
        <v>0</v>
      </c>
      <c r="AP201" s="99"/>
      <c r="AQ201" s="78"/>
      <c r="AR201" s="79"/>
      <c r="AS201" s="99"/>
      <c r="AT201" s="78"/>
      <c r="AU201" s="79"/>
      <c r="AV201" s="99"/>
      <c r="AW201" s="78"/>
      <c r="AX201" s="79"/>
      <c r="AY201" s="99"/>
      <c r="AZ201" s="78"/>
      <c r="BA201" s="79"/>
      <c r="BB201" s="99"/>
      <c r="BC201" s="78"/>
      <c r="BD201" s="79"/>
      <c r="BE201" s="99"/>
      <c r="BF201" s="78"/>
      <c r="BG201" s="79"/>
      <c r="BH201" s="80">
        <f t="shared" si="9"/>
        <v>0</v>
      </c>
      <c r="BI201" s="81">
        <f t="shared" si="11"/>
        <v>0</v>
      </c>
      <c r="BJ201" s="82">
        <v>0</v>
      </c>
      <c r="BK201" s="83" cm="1">
        <f t="array" ref="BK201">_xlfn.IFS(A201="Payroll/Straight Payment",0,AND(NOT(ISBLANK(BI201)),NOT(A201="Payroll/Straight Payment")),AO201-BI201-BJ201)</f>
        <v>0</v>
      </c>
      <c r="BL201" s="66"/>
      <c r="BM201" s="85"/>
    </row>
    <row r="202" spans="1:65" s="86" customFormat="1" hidden="1" x14ac:dyDescent="0.3">
      <c r="A202" s="65"/>
      <c r="B202" s="66"/>
      <c r="C202" s="67"/>
      <c r="D202" s="68"/>
      <c r="E202" s="66"/>
      <c r="F202" s="65"/>
      <c r="G202" s="84"/>
      <c r="H202" s="91"/>
      <c r="I202" s="91"/>
      <c r="J202" s="91"/>
      <c r="K202" s="92"/>
      <c r="L202" s="92"/>
      <c r="M202" s="92"/>
      <c r="N202" s="92"/>
      <c r="O202" s="92"/>
      <c r="P202" s="92"/>
      <c r="Q202" s="94"/>
      <c r="R202" s="94"/>
      <c r="S202" s="94"/>
      <c r="T202" s="94"/>
      <c r="U202" s="94"/>
      <c r="V202" s="94"/>
      <c r="W202" s="94"/>
      <c r="X202" s="94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  <c r="AI202" s="95"/>
      <c r="AJ202" s="106"/>
      <c r="AK202" s="106"/>
      <c r="AL202" s="106"/>
      <c r="AM202" s="62" cm="1">
        <f t="array" ref="AM202">_xlfn.IFS(AND(A202="Requisition",ISBLANK(AN202)),SUM(Q202:AL202),AND(A202="PO Modification",OR(NOT(ISBLANK(AN202)),ISBLANK(AN202))),0,AND(A202="Budget Revision",OR(NOT(ISBLANK(AN202)),ISBLANK(AN202))),0,AND(A202="Requisition",NOT(ISBLANK(AN202))),0,ISBLANK(A202),0,AND(A202="Payroll/Straight Payment",ISBLANK(AN202)),0)</f>
        <v>0</v>
      </c>
      <c r="AN202" s="102"/>
      <c r="AO202" s="76">
        <f t="shared" si="10"/>
        <v>0</v>
      </c>
      <c r="AP202" s="99"/>
      <c r="AQ202" s="78"/>
      <c r="AR202" s="79"/>
      <c r="AS202" s="99"/>
      <c r="AT202" s="78"/>
      <c r="AU202" s="79"/>
      <c r="AV202" s="99"/>
      <c r="AW202" s="78"/>
      <c r="AX202" s="79"/>
      <c r="AY202" s="99"/>
      <c r="AZ202" s="78"/>
      <c r="BA202" s="79"/>
      <c r="BB202" s="99"/>
      <c r="BC202" s="78"/>
      <c r="BD202" s="79"/>
      <c r="BE202" s="99"/>
      <c r="BF202" s="78"/>
      <c r="BG202" s="79"/>
      <c r="BH202" s="80">
        <f t="shared" si="9"/>
        <v>0</v>
      </c>
      <c r="BI202" s="81">
        <f t="shared" si="11"/>
        <v>0</v>
      </c>
      <c r="BJ202" s="82">
        <v>0</v>
      </c>
      <c r="BK202" s="83" cm="1">
        <f t="array" ref="BK202">_xlfn.IFS(A202="Payroll/Straight Payment",0,AND(NOT(ISBLANK(BI202)),NOT(A202="Payroll/Straight Payment")),AO202-BI202-BJ202)</f>
        <v>0</v>
      </c>
      <c r="BL202" s="66"/>
      <c r="BM202" s="85"/>
    </row>
    <row r="203" spans="1:65" s="86" customFormat="1" hidden="1" x14ac:dyDescent="0.3">
      <c r="A203" s="65"/>
      <c r="B203" s="66"/>
      <c r="C203" s="67"/>
      <c r="D203" s="68"/>
      <c r="E203" s="66"/>
      <c r="F203" s="65"/>
      <c r="G203" s="84"/>
      <c r="H203" s="91"/>
      <c r="I203" s="91"/>
      <c r="J203" s="91"/>
      <c r="K203" s="92"/>
      <c r="L203" s="92"/>
      <c r="M203" s="92"/>
      <c r="N203" s="92"/>
      <c r="O203" s="92"/>
      <c r="P203" s="92"/>
      <c r="Q203" s="94"/>
      <c r="R203" s="94"/>
      <c r="S203" s="94"/>
      <c r="T203" s="94"/>
      <c r="U203" s="94"/>
      <c r="V203" s="94"/>
      <c r="W203" s="94"/>
      <c r="X203" s="94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  <c r="AI203" s="95"/>
      <c r="AJ203" s="106"/>
      <c r="AK203" s="106"/>
      <c r="AL203" s="106"/>
      <c r="AM203" s="62" cm="1">
        <f t="array" ref="AM203">_xlfn.IFS(AND(A203="Requisition",ISBLANK(AN203)),SUM(Q203:AL203),AND(A203="PO Modification",OR(NOT(ISBLANK(AN203)),ISBLANK(AN203))),0,AND(A203="Budget Revision",OR(NOT(ISBLANK(AN203)),ISBLANK(AN203))),0,AND(A203="Requisition",NOT(ISBLANK(AN203))),0,ISBLANK(A203),0,AND(A203="Payroll/Straight Payment",ISBLANK(AN203)),0)</f>
        <v>0</v>
      </c>
      <c r="AN203" s="102"/>
      <c r="AO203" s="76">
        <f t="shared" si="10"/>
        <v>0</v>
      </c>
      <c r="AP203" s="99"/>
      <c r="AQ203" s="78"/>
      <c r="AR203" s="79"/>
      <c r="AS203" s="99"/>
      <c r="AT203" s="78"/>
      <c r="AU203" s="79"/>
      <c r="AV203" s="99"/>
      <c r="AW203" s="78"/>
      <c r="AX203" s="79"/>
      <c r="AY203" s="99"/>
      <c r="AZ203" s="78"/>
      <c r="BA203" s="79"/>
      <c r="BB203" s="99"/>
      <c r="BC203" s="78"/>
      <c r="BD203" s="79"/>
      <c r="BE203" s="99"/>
      <c r="BF203" s="78"/>
      <c r="BG203" s="79"/>
      <c r="BH203" s="80">
        <f t="shared" si="9"/>
        <v>0</v>
      </c>
      <c r="BI203" s="81">
        <f t="shared" si="11"/>
        <v>0</v>
      </c>
      <c r="BJ203" s="82">
        <v>0</v>
      </c>
      <c r="BK203" s="83" cm="1">
        <f t="array" ref="BK203">_xlfn.IFS(A203="Payroll/Straight Payment",0,AND(NOT(ISBLANK(BI203)),NOT(A203="Payroll/Straight Payment")),AO203-BI203-BJ203)</f>
        <v>0</v>
      </c>
      <c r="BL203" s="66"/>
      <c r="BM203" s="85"/>
    </row>
    <row r="204" spans="1:65" s="86" customFormat="1" hidden="1" x14ac:dyDescent="0.3">
      <c r="A204" s="65"/>
      <c r="B204" s="66"/>
      <c r="C204" s="67"/>
      <c r="D204" s="68"/>
      <c r="E204" s="66"/>
      <c r="F204" s="65"/>
      <c r="G204" s="84"/>
      <c r="H204" s="91"/>
      <c r="I204" s="91"/>
      <c r="J204" s="91"/>
      <c r="K204" s="92"/>
      <c r="L204" s="92"/>
      <c r="M204" s="92"/>
      <c r="N204" s="92"/>
      <c r="O204" s="92"/>
      <c r="P204" s="92"/>
      <c r="Q204" s="94"/>
      <c r="R204" s="94"/>
      <c r="S204" s="94"/>
      <c r="T204" s="94"/>
      <c r="U204" s="94"/>
      <c r="V204" s="94"/>
      <c r="W204" s="94"/>
      <c r="X204" s="94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  <c r="AI204" s="95"/>
      <c r="AJ204" s="106"/>
      <c r="AK204" s="106"/>
      <c r="AL204" s="106"/>
      <c r="AM204" s="62" cm="1">
        <f t="array" ref="AM204">_xlfn.IFS(AND(A204="Requisition",ISBLANK(AN204)),SUM(Q204:AL204),AND(A204="PO Modification",OR(NOT(ISBLANK(AN204)),ISBLANK(AN204))),0,AND(A204="Budget Revision",OR(NOT(ISBLANK(AN204)),ISBLANK(AN204))),0,AND(A204="Requisition",NOT(ISBLANK(AN204))),0,ISBLANK(A204),0,AND(A204="Payroll/Straight Payment",ISBLANK(AN204)),0)</f>
        <v>0</v>
      </c>
      <c r="AN204" s="102"/>
      <c r="AO204" s="76">
        <f t="shared" si="10"/>
        <v>0</v>
      </c>
      <c r="AP204" s="99"/>
      <c r="AQ204" s="78"/>
      <c r="AR204" s="79"/>
      <c r="AS204" s="99"/>
      <c r="AT204" s="78"/>
      <c r="AU204" s="79"/>
      <c r="AV204" s="99"/>
      <c r="AW204" s="78"/>
      <c r="AX204" s="79"/>
      <c r="AY204" s="99"/>
      <c r="AZ204" s="78"/>
      <c r="BA204" s="79"/>
      <c r="BB204" s="99"/>
      <c r="BC204" s="78"/>
      <c r="BD204" s="79"/>
      <c r="BE204" s="99"/>
      <c r="BF204" s="78"/>
      <c r="BG204" s="79"/>
      <c r="BH204" s="80">
        <f t="shared" si="9"/>
        <v>0</v>
      </c>
      <c r="BI204" s="81">
        <f t="shared" si="11"/>
        <v>0</v>
      </c>
      <c r="BJ204" s="82">
        <v>0</v>
      </c>
      <c r="BK204" s="83" cm="1">
        <f t="array" ref="BK204">_xlfn.IFS(A204="Payroll/Straight Payment",0,AND(NOT(ISBLANK(BI204)),NOT(A204="Payroll/Straight Payment")),AO204-BI204-BJ204)</f>
        <v>0</v>
      </c>
      <c r="BL204" s="66"/>
      <c r="BM204" s="85"/>
    </row>
    <row r="205" spans="1:65" s="86" customFormat="1" hidden="1" x14ac:dyDescent="0.3">
      <c r="A205" s="65"/>
      <c r="B205" s="66"/>
      <c r="C205" s="67"/>
      <c r="D205" s="68"/>
      <c r="E205" s="66"/>
      <c r="F205" s="65"/>
      <c r="G205" s="84"/>
      <c r="H205" s="91"/>
      <c r="I205" s="91"/>
      <c r="J205" s="91"/>
      <c r="K205" s="92"/>
      <c r="L205" s="92"/>
      <c r="M205" s="92"/>
      <c r="N205" s="92"/>
      <c r="O205" s="92"/>
      <c r="P205" s="92"/>
      <c r="Q205" s="94"/>
      <c r="R205" s="94"/>
      <c r="S205" s="94"/>
      <c r="T205" s="94"/>
      <c r="U205" s="94"/>
      <c r="V205" s="94"/>
      <c r="W205" s="94"/>
      <c r="X205" s="94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106"/>
      <c r="AK205" s="106"/>
      <c r="AL205" s="106"/>
      <c r="AM205" s="62" cm="1">
        <f t="array" ref="AM205">_xlfn.IFS(AND(A205="Requisition",ISBLANK(AN205)),SUM(Q205:AL205),AND(A205="PO Modification",OR(NOT(ISBLANK(AN205)),ISBLANK(AN205))),0,AND(A205="Budget Revision",OR(NOT(ISBLANK(AN205)),ISBLANK(AN205))),0,AND(A205="Requisition",NOT(ISBLANK(AN205))),0,ISBLANK(A205),0,AND(A205="Payroll/Straight Payment",ISBLANK(AN205)),0)</f>
        <v>0</v>
      </c>
      <c r="AN205" s="102"/>
      <c r="AO205" s="76">
        <f t="shared" si="10"/>
        <v>0</v>
      </c>
      <c r="AP205" s="99"/>
      <c r="AQ205" s="78"/>
      <c r="AR205" s="79"/>
      <c r="AS205" s="99"/>
      <c r="AT205" s="78"/>
      <c r="AU205" s="79"/>
      <c r="AV205" s="99"/>
      <c r="AW205" s="78"/>
      <c r="AX205" s="79"/>
      <c r="AY205" s="99"/>
      <c r="AZ205" s="78"/>
      <c r="BA205" s="79"/>
      <c r="BB205" s="99"/>
      <c r="BC205" s="78"/>
      <c r="BD205" s="79"/>
      <c r="BE205" s="99"/>
      <c r="BF205" s="78"/>
      <c r="BG205" s="79"/>
      <c r="BH205" s="80">
        <f t="shared" si="9"/>
        <v>0</v>
      </c>
      <c r="BI205" s="81">
        <f t="shared" si="11"/>
        <v>0</v>
      </c>
      <c r="BJ205" s="82">
        <v>0</v>
      </c>
      <c r="BK205" s="83" cm="1">
        <f t="array" ref="BK205">_xlfn.IFS(A205="Payroll/Straight Payment",0,AND(NOT(ISBLANK(BI205)),NOT(A205="Payroll/Straight Payment")),AO205-BI205-BJ205)</f>
        <v>0</v>
      </c>
      <c r="BL205" s="66"/>
      <c r="BM205" s="85"/>
    </row>
    <row r="206" spans="1:65" s="86" customFormat="1" hidden="1" x14ac:dyDescent="0.3">
      <c r="A206" s="65"/>
      <c r="B206" s="66"/>
      <c r="C206" s="67"/>
      <c r="D206" s="68"/>
      <c r="E206" s="66"/>
      <c r="F206" s="65"/>
      <c r="G206" s="84"/>
      <c r="H206" s="91"/>
      <c r="I206" s="91"/>
      <c r="J206" s="91"/>
      <c r="K206" s="92"/>
      <c r="L206" s="92"/>
      <c r="M206" s="92"/>
      <c r="N206" s="92"/>
      <c r="O206" s="92"/>
      <c r="P206" s="92"/>
      <c r="Q206" s="94"/>
      <c r="R206" s="94"/>
      <c r="S206" s="94"/>
      <c r="T206" s="94"/>
      <c r="U206" s="94"/>
      <c r="V206" s="94"/>
      <c r="W206" s="94"/>
      <c r="X206" s="94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108"/>
      <c r="AK206" s="106"/>
      <c r="AL206" s="106"/>
      <c r="AM206" s="62" cm="1">
        <f t="array" ref="AM206">_xlfn.IFS(AND(A206="Requisition",ISBLANK(AN206)),SUM(Q206:AL206),AND(A206="PO Modification",OR(NOT(ISBLANK(AN206)),ISBLANK(AN206))),0,AND(A206="Budget Revision",OR(NOT(ISBLANK(AN206)),ISBLANK(AN206))),0,AND(A206="Requisition",NOT(ISBLANK(AN206))),0,ISBLANK(A206),0,AND(A206="Payroll/Straight Payment",ISBLANK(AN206)),0)</f>
        <v>0</v>
      </c>
      <c r="AN206" s="102"/>
      <c r="AO206" s="76">
        <f t="shared" si="10"/>
        <v>0</v>
      </c>
      <c r="AP206" s="99"/>
      <c r="AQ206" s="78"/>
      <c r="AR206" s="79"/>
      <c r="AS206" s="99"/>
      <c r="AT206" s="78"/>
      <c r="AU206" s="79"/>
      <c r="AV206" s="99"/>
      <c r="AW206" s="78"/>
      <c r="AX206" s="79"/>
      <c r="AY206" s="99"/>
      <c r="AZ206" s="78"/>
      <c r="BA206" s="79"/>
      <c r="BB206" s="99"/>
      <c r="BC206" s="78"/>
      <c r="BD206" s="79"/>
      <c r="BE206" s="99"/>
      <c r="BF206" s="78"/>
      <c r="BG206" s="79"/>
      <c r="BH206" s="80">
        <f t="shared" si="9"/>
        <v>0</v>
      </c>
      <c r="BI206" s="81">
        <f t="shared" si="11"/>
        <v>0</v>
      </c>
      <c r="BJ206" s="82">
        <v>0</v>
      </c>
      <c r="BK206" s="83" cm="1">
        <f t="array" ref="BK206">_xlfn.IFS(A206="Payroll/Straight Payment",0,AND(NOT(ISBLANK(BI206)),NOT(A206="Payroll/Straight Payment")),AO206-BI206-BJ206)</f>
        <v>0</v>
      </c>
      <c r="BL206" s="66"/>
      <c r="BM206" s="85"/>
    </row>
    <row r="207" spans="1:65" s="86" customFormat="1" hidden="1" x14ac:dyDescent="0.3">
      <c r="A207" s="65"/>
      <c r="B207" s="66"/>
      <c r="C207" s="67"/>
      <c r="D207" s="68"/>
      <c r="E207" s="66"/>
      <c r="F207" s="65"/>
      <c r="G207" s="84"/>
      <c r="H207" s="91"/>
      <c r="I207" s="91"/>
      <c r="J207" s="91"/>
      <c r="K207" s="92"/>
      <c r="L207" s="92"/>
      <c r="M207" s="92"/>
      <c r="N207" s="92"/>
      <c r="O207" s="92"/>
      <c r="P207" s="92"/>
      <c r="Q207" s="94"/>
      <c r="R207" s="94"/>
      <c r="S207" s="94"/>
      <c r="T207" s="94"/>
      <c r="U207" s="94"/>
      <c r="V207" s="94"/>
      <c r="W207" s="94"/>
      <c r="X207" s="94"/>
      <c r="Y207" s="95"/>
      <c r="Z207" s="109"/>
      <c r="AA207" s="95"/>
      <c r="AB207" s="95"/>
      <c r="AC207" s="95"/>
      <c r="AD207" s="95"/>
      <c r="AE207" s="95"/>
      <c r="AF207" s="95"/>
      <c r="AG207" s="95"/>
      <c r="AH207" s="95"/>
      <c r="AI207" s="95"/>
      <c r="AJ207" s="106"/>
      <c r="AK207" s="106"/>
      <c r="AL207" s="106"/>
      <c r="AM207" s="62" cm="1">
        <f t="array" ref="AM207">_xlfn.IFS(AND(A207="Requisition",ISBLANK(AN207)),SUM(Q207:AL207),AND(A207="PO Modification",OR(NOT(ISBLANK(AN207)),ISBLANK(AN207))),0,AND(A207="Budget Revision",OR(NOT(ISBLANK(AN207)),ISBLANK(AN207))),0,AND(A207="Requisition",NOT(ISBLANK(AN207))),0,ISBLANK(A207),0,AND(A207="Payroll/Straight Payment",ISBLANK(AN207)),0)</f>
        <v>0</v>
      </c>
      <c r="AN207" s="102"/>
      <c r="AO207" s="76">
        <f t="shared" si="10"/>
        <v>0</v>
      </c>
      <c r="AP207" s="99"/>
      <c r="AQ207" s="78"/>
      <c r="AR207" s="79"/>
      <c r="AS207" s="99"/>
      <c r="AT207" s="78"/>
      <c r="AU207" s="79"/>
      <c r="AV207" s="99"/>
      <c r="AW207" s="78"/>
      <c r="AX207" s="79"/>
      <c r="AY207" s="99"/>
      <c r="AZ207" s="78"/>
      <c r="BA207" s="79"/>
      <c r="BB207" s="99"/>
      <c r="BC207" s="78"/>
      <c r="BD207" s="79"/>
      <c r="BE207" s="99"/>
      <c r="BF207" s="78"/>
      <c r="BG207" s="79"/>
      <c r="BH207" s="80">
        <f t="shared" si="9"/>
        <v>0</v>
      </c>
      <c r="BI207" s="81">
        <f t="shared" si="11"/>
        <v>0</v>
      </c>
      <c r="BJ207" s="82">
        <v>0</v>
      </c>
      <c r="BK207" s="83" cm="1">
        <f t="array" ref="BK207">_xlfn.IFS(A207="Payroll/Straight Payment",0,AND(NOT(ISBLANK(BI207)),NOT(A207="Payroll/Straight Payment")),AO207-BI207-BJ207)</f>
        <v>0</v>
      </c>
      <c r="BL207" s="66"/>
      <c r="BM207" s="85"/>
    </row>
    <row r="208" spans="1:65" s="86" customFormat="1" hidden="1" x14ac:dyDescent="0.3">
      <c r="A208" s="65"/>
      <c r="B208" s="66"/>
      <c r="C208" s="67"/>
      <c r="D208" s="68"/>
      <c r="E208" s="66"/>
      <c r="F208" s="65"/>
      <c r="G208" s="84"/>
      <c r="H208" s="91"/>
      <c r="I208" s="91"/>
      <c r="J208" s="91"/>
      <c r="K208" s="92"/>
      <c r="L208" s="92"/>
      <c r="M208" s="92"/>
      <c r="N208" s="92"/>
      <c r="O208" s="92"/>
      <c r="P208" s="92"/>
      <c r="Q208" s="94"/>
      <c r="R208" s="94"/>
      <c r="S208" s="94"/>
      <c r="T208" s="94"/>
      <c r="U208" s="94"/>
      <c r="V208" s="94"/>
      <c r="W208" s="94"/>
      <c r="X208" s="94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106"/>
      <c r="AK208" s="106"/>
      <c r="AL208" s="106"/>
      <c r="AM208" s="62" cm="1">
        <f t="array" ref="AM208">_xlfn.IFS(AND(A208="Requisition",ISBLANK(AN208)),SUM(Q208:AL208),AND(A208="PO Modification",OR(NOT(ISBLANK(AN208)),ISBLANK(AN208))),0,AND(A208="Budget Revision",OR(NOT(ISBLANK(AN208)),ISBLANK(AN208))),0,AND(A208="Requisition",NOT(ISBLANK(AN208))),0,ISBLANK(A208),0,AND(A208="Payroll/Straight Payment",ISBLANK(AN208)),0)</f>
        <v>0</v>
      </c>
      <c r="AN208" s="102"/>
      <c r="AO208" s="76">
        <f t="shared" si="10"/>
        <v>0</v>
      </c>
      <c r="AP208" s="99"/>
      <c r="AQ208" s="78"/>
      <c r="AR208" s="79"/>
      <c r="AS208" s="99"/>
      <c r="AT208" s="78"/>
      <c r="AU208" s="79"/>
      <c r="AV208" s="99"/>
      <c r="AW208" s="78"/>
      <c r="AX208" s="79"/>
      <c r="AY208" s="99"/>
      <c r="AZ208" s="78"/>
      <c r="BA208" s="79"/>
      <c r="BB208" s="99"/>
      <c r="BC208" s="78"/>
      <c r="BD208" s="79"/>
      <c r="BE208" s="99"/>
      <c r="BF208" s="78"/>
      <c r="BG208" s="79"/>
      <c r="BH208" s="80">
        <f t="shared" si="9"/>
        <v>0</v>
      </c>
      <c r="BI208" s="81">
        <f t="shared" si="11"/>
        <v>0</v>
      </c>
      <c r="BJ208" s="82">
        <v>0</v>
      </c>
      <c r="BK208" s="83" cm="1">
        <f t="array" ref="BK208">_xlfn.IFS(A208="Payroll/Straight Payment",0,AND(NOT(ISBLANK(BI208)),NOT(A208="Payroll/Straight Payment")),AO208-BI208-BJ208)</f>
        <v>0</v>
      </c>
      <c r="BL208" s="66"/>
      <c r="BM208" s="85"/>
    </row>
    <row r="209" spans="1:65" s="86" customFormat="1" hidden="1" x14ac:dyDescent="0.3">
      <c r="A209" s="65"/>
      <c r="B209" s="66"/>
      <c r="C209" s="67"/>
      <c r="D209" s="68"/>
      <c r="E209" s="66"/>
      <c r="F209" s="65"/>
      <c r="G209" s="84"/>
      <c r="H209" s="110"/>
      <c r="I209" s="91"/>
      <c r="J209" s="91"/>
      <c r="K209" s="92"/>
      <c r="L209" s="92"/>
      <c r="M209" s="92"/>
      <c r="N209" s="92"/>
      <c r="O209" s="92"/>
      <c r="P209" s="92"/>
      <c r="Q209" s="94"/>
      <c r="R209" s="94"/>
      <c r="S209" s="94"/>
      <c r="T209" s="94"/>
      <c r="U209" s="94"/>
      <c r="V209" s="94"/>
      <c r="W209" s="94"/>
      <c r="X209" s="94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  <c r="AI209" s="95"/>
      <c r="AJ209" s="106"/>
      <c r="AK209" s="106"/>
      <c r="AL209" s="106"/>
      <c r="AM209" s="62" cm="1">
        <f t="array" ref="AM209">_xlfn.IFS(AND(A209="Requisition",ISBLANK(AN209)),SUM(Q209:AL209),AND(A209="PO Modification",OR(NOT(ISBLANK(AN209)),ISBLANK(AN209))),0,AND(A209="Budget Revision",OR(NOT(ISBLANK(AN209)),ISBLANK(AN209))),0,AND(A209="Requisition",NOT(ISBLANK(AN209))),0,ISBLANK(A209),0,AND(A209="Payroll/Straight Payment",ISBLANK(AN209)),0)</f>
        <v>0</v>
      </c>
      <c r="AN209" s="102"/>
      <c r="AO209" s="76">
        <f t="shared" si="10"/>
        <v>0</v>
      </c>
      <c r="AP209" s="99"/>
      <c r="AQ209" s="78"/>
      <c r="AR209" s="79"/>
      <c r="AS209" s="99"/>
      <c r="AT209" s="78"/>
      <c r="AU209" s="79"/>
      <c r="AV209" s="99"/>
      <c r="AW209" s="78"/>
      <c r="AX209" s="79"/>
      <c r="AY209" s="99"/>
      <c r="AZ209" s="78"/>
      <c r="BA209" s="79"/>
      <c r="BB209" s="99"/>
      <c r="BC209" s="78"/>
      <c r="BD209" s="79"/>
      <c r="BE209" s="99"/>
      <c r="BF209" s="78"/>
      <c r="BG209" s="79"/>
      <c r="BH209" s="80">
        <f t="shared" si="9"/>
        <v>0</v>
      </c>
      <c r="BI209" s="81">
        <f t="shared" si="11"/>
        <v>0</v>
      </c>
      <c r="BJ209" s="82">
        <v>0</v>
      </c>
      <c r="BK209" s="83" cm="1">
        <f t="array" ref="BK209">_xlfn.IFS(A209="Payroll/Straight Payment",0,AND(NOT(ISBLANK(BI209)),NOT(A209="Payroll/Straight Payment")),AO209-BI209-BJ209)</f>
        <v>0</v>
      </c>
      <c r="BL209" s="66"/>
      <c r="BM209" s="85"/>
    </row>
    <row r="210" spans="1:65" s="86" customFormat="1" hidden="1" x14ac:dyDescent="0.3">
      <c r="A210" s="65"/>
      <c r="B210" s="66"/>
      <c r="C210" s="67"/>
      <c r="D210" s="68"/>
      <c r="E210" s="66"/>
      <c r="F210" s="65"/>
      <c r="G210" s="84"/>
      <c r="H210" s="91"/>
      <c r="I210" s="91"/>
      <c r="J210" s="91"/>
      <c r="K210" s="92"/>
      <c r="L210" s="92"/>
      <c r="M210" s="92"/>
      <c r="N210" s="92"/>
      <c r="O210" s="92"/>
      <c r="P210" s="92"/>
      <c r="Q210" s="94"/>
      <c r="R210" s="94"/>
      <c r="S210" s="94"/>
      <c r="T210" s="94"/>
      <c r="U210" s="94"/>
      <c r="V210" s="94"/>
      <c r="W210" s="94"/>
      <c r="X210" s="94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  <c r="AI210" s="95"/>
      <c r="AJ210" s="106"/>
      <c r="AK210" s="106"/>
      <c r="AL210" s="106"/>
      <c r="AM210" s="62" cm="1">
        <f t="array" ref="AM210">_xlfn.IFS(AND(A210="Requisition",ISBLANK(AN210)),SUM(Q210:AL210),AND(A210="PO Modification",OR(NOT(ISBLANK(AN210)),ISBLANK(AN210))),0,AND(A210="Budget Revision",OR(NOT(ISBLANK(AN210)),ISBLANK(AN210))),0,AND(A210="Requisition",NOT(ISBLANK(AN210))),0,ISBLANK(A210),0,AND(A210="Payroll/Straight Payment",ISBLANK(AN210)),0)</f>
        <v>0</v>
      </c>
      <c r="AN210" s="102"/>
      <c r="AO210" s="76">
        <f t="shared" si="10"/>
        <v>0</v>
      </c>
      <c r="AP210" s="99"/>
      <c r="AQ210" s="78"/>
      <c r="AR210" s="79"/>
      <c r="AS210" s="99"/>
      <c r="AT210" s="78"/>
      <c r="AU210" s="79"/>
      <c r="AV210" s="99"/>
      <c r="AW210" s="78"/>
      <c r="AX210" s="79"/>
      <c r="AY210" s="99"/>
      <c r="AZ210" s="78"/>
      <c r="BA210" s="79"/>
      <c r="BB210" s="99"/>
      <c r="BC210" s="78"/>
      <c r="BD210" s="79"/>
      <c r="BE210" s="99"/>
      <c r="BF210" s="78"/>
      <c r="BG210" s="79"/>
      <c r="BH210" s="80">
        <f t="shared" si="9"/>
        <v>0</v>
      </c>
      <c r="BI210" s="81">
        <f t="shared" si="11"/>
        <v>0</v>
      </c>
      <c r="BJ210" s="82">
        <v>0</v>
      </c>
      <c r="BK210" s="83" cm="1">
        <f t="array" ref="BK210">_xlfn.IFS(A210="Payroll/Straight Payment",0,AND(NOT(ISBLANK(BI210)),NOT(A210="Payroll/Straight Payment")),AO210-BI210-BJ210)</f>
        <v>0</v>
      </c>
      <c r="BL210" s="66"/>
      <c r="BM210" s="85"/>
    </row>
    <row r="211" spans="1:65" s="86" customFormat="1" hidden="1" x14ac:dyDescent="0.3">
      <c r="A211" s="65"/>
      <c r="B211" s="66"/>
      <c r="C211" s="67"/>
      <c r="D211" s="68"/>
      <c r="E211" s="66"/>
      <c r="F211" s="66"/>
      <c r="G211" s="66"/>
      <c r="H211" s="69"/>
      <c r="I211" s="69"/>
      <c r="J211" s="69"/>
      <c r="K211" s="70"/>
      <c r="L211" s="70"/>
      <c r="M211" s="70"/>
      <c r="N211" s="70"/>
      <c r="O211" s="70"/>
      <c r="P211" s="70"/>
      <c r="Q211" s="71"/>
      <c r="R211" s="71"/>
      <c r="S211" s="71"/>
      <c r="T211" s="71"/>
      <c r="U211" s="71"/>
      <c r="V211" s="71"/>
      <c r="W211" s="71"/>
      <c r="X211" s="71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3"/>
      <c r="AJ211" s="74"/>
      <c r="AK211" s="74"/>
      <c r="AL211" s="74"/>
      <c r="AM211" s="62" cm="1">
        <f t="array" ref="AM211">_xlfn.IFS(AND(A211="Requisition",ISBLANK(AN211)),SUM(Q211:AL211),AND(A211="PO Modification",OR(NOT(ISBLANK(AN211)),ISBLANK(AN211))),0,AND(A211="Budget Revision",OR(NOT(ISBLANK(AN211)),ISBLANK(AN211))),0,AND(A211="Requisition",NOT(ISBLANK(AN211))),0,ISBLANK(A211),0,AND(A211="Payroll/Straight Payment",ISBLANK(AN211)),0)</f>
        <v>0</v>
      </c>
      <c r="AN211" s="75"/>
      <c r="AO211" s="76">
        <f t="shared" si="10"/>
        <v>0</v>
      </c>
      <c r="AP211" s="77"/>
      <c r="AQ211" s="78"/>
      <c r="AR211" s="79"/>
      <c r="AS211" s="77"/>
      <c r="AT211" s="78"/>
      <c r="AU211" s="79"/>
      <c r="AV211" s="77"/>
      <c r="AW211" s="78"/>
      <c r="AX211" s="79"/>
      <c r="AY211" s="77"/>
      <c r="AZ211" s="78"/>
      <c r="BA211" s="79"/>
      <c r="BB211" s="77"/>
      <c r="BC211" s="78"/>
      <c r="BD211" s="79"/>
      <c r="BE211" s="77"/>
      <c r="BF211" s="78"/>
      <c r="BG211" s="79"/>
      <c r="BH211" s="80">
        <f t="shared" si="9"/>
        <v>0</v>
      </c>
      <c r="BI211" s="81">
        <f t="shared" si="11"/>
        <v>0</v>
      </c>
      <c r="BJ211" s="82">
        <v>0</v>
      </c>
      <c r="BK211" s="83" cm="1">
        <f t="array" ref="BK211">_xlfn.IFS(A211="Payroll/Straight Payment",0,AND(NOT(ISBLANK(BI211)),NOT(A211="Payroll/Straight Payment")),AO211-BI211-BJ211)</f>
        <v>0</v>
      </c>
      <c r="BL211" s="84"/>
      <c r="BM211" s="85"/>
    </row>
    <row r="212" spans="1:65" s="86" customFormat="1" hidden="1" x14ac:dyDescent="0.3">
      <c r="A212" s="65"/>
      <c r="B212" s="90"/>
      <c r="C212" s="88"/>
      <c r="D212" s="89"/>
      <c r="E212" s="90"/>
      <c r="F212" s="90"/>
      <c r="G212" s="90"/>
      <c r="H212" s="91"/>
      <c r="I212" s="91"/>
      <c r="J212" s="91"/>
      <c r="K212" s="92"/>
      <c r="L212" s="92"/>
      <c r="M212" s="92"/>
      <c r="N212" s="92"/>
      <c r="O212" s="92"/>
      <c r="P212" s="92"/>
      <c r="Q212" s="93"/>
      <c r="R212" s="93"/>
      <c r="S212" s="94"/>
      <c r="T212" s="94"/>
      <c r="U212" s="93"/>
      <c r="V212" s="94"/>
      <c r="W212" s="94"/>
      <c r="X212" s="94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  <c r="AI212" s="96"/>
      <c r="AJ212" s="97"/>
      <c r="AK212" s="97"/>
      <c r="AL212" s="97"/>
      <c r="AM212" s="62" cm="1">
        <f t="array" ref="AM212">_xlfn.IFS(AND(A212="Requisition",ISBLANK(AN212)),SUM(Q212:AL212),AND(A212="PO Modification",OR(NOT(ISBLANK(AN212)),ISBLANK(AN212))),0,AND(A212="Budget Revision",OR(NOT(ISBLANK(AN212)),ISBLANK(AN212))),0,AND(A212="Requisition",NOT(ISBLANK(AN212))),0,ISBLANK(A212),0,AND(A212="Payroll/Straight Payment",ISBLANK(AN212)),0)</f>
        <v>0</v>
      </c>
      <c r="AN212" s="98"/>
      <c r="AO212" s="76">
        <f t="shared" si="10"/>
        <v>0</v>
      </c>
      <c r="AP212" s="99"/>
      <c r="AQ212" s="78"/>
      <c r="AR212" s="79"/>
      <c r="AS212" s="99"/>
      <c r="AT212" s="78"/>
      <c r="AU212" s="79"/>
      <c r="AV212" s="99"/>
      <c r="AW212" s="78"/>
      <c r="AX212" s="79"/>
      <c r="AY212" s="99"/>
      <c r="AZ212" s="78"/>
      <c r="BA212" s="79"/>
      <c r="BB212" s="99"/>
      <c r="BC212" s="78"/>
      <c r="BD212" s="79"/>
      <c r="BE212" s="99"/>
      <c r="BF212" s="78"/>
      <c r="BG212" s="79"/>
      <c r="BH212" s="80">
        <f t="shared" si="9"/>
        <v>0</v>
      </c>
      <c r="BI212" s="81">
        <f t="shared" si="11"/>
        <v>0</v>
      </c>
      <c r="BJ212" s="82">
        <v>0</v>
      </c>
      <c r="BK212" s="83" cm="1">
        <f t="array" ref="BK212">_xlfn.IFS(A212="Payroll/Straight Payment",0,AND(NOT(ISBLANK(BI212)),NOT(A212="Payroll/Straight Payment")),AO212-BI212-BJ212)</f>
        <v>0</v>
      </c>
      <c r="BL212" s="66"/>
      <c r="BM212" s="85"/>
    </row>
    <row r="213" spans="1:65" s="86" customFormat="1" hidden="1" x14ac:dyDescent="0.3">
      <c r="A213" s="65"/>
      <c r="B213" s="90"/>
      <c r="C213" s="88"/>
      <c r="D213" s="89"/>
      <c r="E213" s="90"/>
      <c r="F213" s="90"/>
      <c r="G213" s="90"/>
      <c r="H213" s="91"/>
      <c r="I213" s="91"/>
      <c r="J213" s="91"/>
      <c r="K213" s="92"/>
      <c r="L213" s="92"/>
      <c r="M213" s="92"/>
      <c r="N213" s="92"/>
      <c r="O213" s="92"/>
      <c r="P213" s="92"/>
      <c r="Q213" s="93"/>
      <c r="R213" s="93"/>
      <c r="S213" s="94"/>
      <c r="T213" s="94"/>
      <c r="U213" s="93"/>
      <c r="V213" s="94"/>
      <c r="W213" s="94"/>
      <c r="X213" s="94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  <c r="AI213" s="96"/>
      <c r="AJ213" s="97"/>
      <c r="AK213" s="97"/>
      <c r="AL213" s="97"/>
      <c r="AM213" s="62" cm="1">
        <f t="array" ref="AM213">_xlfn.IFS(AND(A213="Requisition",ISBLANK(AN213)),SUM(Q213:AL213),AND(A213="PO Modification",OR(NOT(ISBLANK(AN213)),ISBLANK(AN213))),0,AND(A213="Budget Revision",OR(NOT(ISBLANK(AN213)),ISBLANK(AN213))),0,AND(A213="Requisition",NOT(ISBLANK(AN213))),0,ISBLANK(A213),0,AND(A213="Payroll/Straight Payment",ISBLANK(AN213)),0)</f>
        <v>0</v>
      </c>
      <c r="AN213" s="98"/>
      <c r="AO213" s="76">
        <f t="shared" si="10"/>
        <v>0</v>
      </c>
      <c r="AP213" s="99"/>
      <c r="AQ213" s="78"/>
      <c r="AR213" s="79"/>
      <c r="AS213" s="99"/>
      <c r="AT213" s="78"/>
      <c r="AU213" s="79"/>
      <c r="AV213" s="99"/>
      <c r="AW213" s="78"/>
      <c r="AX213" s="79"/>
      <c r="AY213" s="99"/>
      <c r="AZ213" s="78"/>
      <c r="BA213" s="79"/>
      <c r="BB213" s="99"/>
      <c r="BC213" s="78"/>
      <c r="BD213" s="79"/>
      <c r="BE213" s="99"/>
      <c r="BF213" s="78"/>
      <c r="BG213" s="79"/>
      <c r="BH213" s="80">
        <f t="shared" si="9"/>
        <v>0</v>
      </c>
      <c r="BI213" s="81">
        <f t="shared" si="11"/>
        <v>0</v>
      </c>
      <c r="BJ213" s="82">
        <v>0</v>
      </c>
      <c r="BK213" s="83" cm="1">
        <f t="array" ref="BK213">_xlfn.IFS(A213="Payroll/Straight Payment",0,AND(NOT(ISBLANK(BI213)),NOT(A213="Payroll/Straight Payment")),AO213-BI213-BJ213)</f>
        <v>0</v>
      </c>
      <c r="BL213" s="66"/>
      <c r="BM213" s="85"/>
    </row>
    <row r="214" spans="1:65" s="86" customFormat="1" hidden="1" x14ac:dyDescent="0.3">
      <c r="A214" s="65"/>
      <c r="B214" s="90"/>
      <c r="C214" s="88"/>
      <c r="D214" s="89"/>
      <c r="E214" s="90"/>
      <c r="F214" s="90"/>
      <c r="G214" s="90"/>
      <c r="H214" s="91"/>
      <c r="I214" s="91"/>
      <c r="J214" s="91"/>
      <c r="K214" s="92"/>
      <c r="L214" s="92"/>
      <c r="M214" s="92"/>
      <c r="N214" s="92"/>
      <c r="O214" s="92"/>
      <c r="P214" s="92"/>
      <c r="Q214" s="93"/>
      <c r="R214" s="93"/>
      <c r="S214" s="94"/>
      <c r="T214" s="94"/>
      <c r="U214" s="93"/>
      <c r="V214" s="94"/>
      <c r="W214" s="94"/>
      <c r="X214" s="94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  <c r="AI214" s="96"/>
      <c r="AJ214" s="97"/>
      <c r="AK214" s="97"/>
      <c r="AL214" s="97"/>
      <c r="AM214" s="62" cm="1">
        <f t="array" ref="AM214">_xlfn.IFS(AND(A214="Requisition",ISBLANK(AN214)),SUM(Q214:AL214),AND(A214="PO Modification",OR(NOT(ISBLANK(AN214)),ISBLANK(AN214))),0,AND(A214="Budget Revision",OR(NOT(ISBLANK(AN214)),ISBLANK(AN214))),0,AND(A214="Requisition",NOT(ISBLANK(AN214))),0,ISBLANK(A214),0,AND(A214="Payroll/Straight Payment",ISBLANK(AN214)),0)</f>
        <v>0</v>
      </c>
      <c r="AN214" s="98"/>
      <c r="AO214" s="76">
        <f t="shared" si="10"/>
        <v>0</v>
      </c>
      <c r="AP214" s="99"/>
      <c r="AQ214" s="78"/>
      <c r="AR214" s="79"/>
      <c r="AS214" s="99"/>
      <c r="AT214" s="78"/>
      <c r="AU214" s="79"/>
      <c r="AV214" s="99"/>
      <c r="AW214" s="78"/>
      <c r="AX214" s="79"/>
      <c r="AY214" s="99"/>
      <c r="AZ214" s="78"/>
      <c r="BA214" s="79"/>
      <c r="BB214" s="99"/>
      <c r="BC214" s="78"/>
      <c r="BD214" s="79"/>
      <c r="BE214" s="99"/>
      <c r="BF214" s="78"/>
      <c r="BG214" s="79"/>
      <c r="BH214" s="80">
        <f t="shared" ref="BH214:BH274" si="12">IF(A214="Payroll/Straight Payment",ABS(H214+I214+J214+K214+L214+M214+N214+O214+P214+Q214+R214+Y214+Z214+AA214+AB214+AC214+AD214+AE214+AF214+AG214+AH214+AI214+AJ214+AK214+AL214),0)</f>
        <v>0</v>
      </c>
      <c r="BI214" s="81">
        <f t="shared" si="11"/>
        <v>0</v>
      </c>
      <c r="BJ214" s="82">
        <v>0</v>
      </c>
      <c r="BK214" s="83" cm="1">
        <f t="array" ref="BK214">_xlfn.IFS(A214="Payroll/Straight Payment",0,AND(NOT(ISBLANK(BI214)),NOT(A214="Payroll/Straight Payment")),AO214-BI214-BJ214)</f>
        <v>0</v>
      </c>
      <c r="BL214" s="66"/>
      <c r="BM214" s="85"/>
    </row>
    <row r="215" spans="1:65" s="86" customFormat="1" hidden="1" x14ac:dyDescent="0.3">
      <c r="A215" s="65"/>
      <c r="B215" s="90"/>
      <c r="C215" s="88"/>
      <c r="D215" s="89"/>
      <c r="E215" s="90"/>
      <c r="F215" s="90"/>
      <c r="G215" s="90"/>
      <c r="H215" s="91"/>
      <c r="I215" s="91"/>
      <c r="J215" s="91"/>
      <c r="K215" s="92"/>
      <c r="L215" s="92"/>
      <c r="M215" s="92"/>
      <c r="N215" s="92"/>
      <c r="O215" s="92"/>
      <c r="P215" s="92"/>
      <c r="Q215" s="93"/>
      <c r="R215" s="93"/>
      <c r="S215" s="94"/>
      <c r="T215" s="94"/>
      <c r="U215" s="93"/>
      <c r="V215" s="94"/>
      <c r="W215" s="94"/>
      <c r="X215" s="94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  <c r="AI215" s="96"/>
      <c r="AJ215" s="97"/>
      <c r="AK215" s="97"/>
      <c r="AL215" s="97"/>
      <c r="AM215" s="62" cm="1">
        <f t="array" ref="AM215">_xlfn.IFS(AND(A215="Requisition",ISBLANK(AN215)),SUM(Q215:AL215),AND(A215="PO Modification",OR(NOT(ISBLANK(AN215)),ISBLANK(AN215))),0,AND(A215="Budget Revision",OR(NOT(ISBLANK(AN215)),ISBLANK(AN215))),0,AND(A215="Requisition",NOT(ISBLANK(AN215))),0,ISBLANK(A215),0,AND(A215="Payroll/Straight Payment",ISBLANK(AN215)),0)</f>
        <v>0</v>
      </c>
      <c r="AN215" s="98"/>
      <c r="AO215" s="76">
        <f t="shared" si="10"/>
        <v>0</v>
      </c>
      <c r="AP215" s="99"/>
      <c r="AQ215" s="78"/>
      <c r="AR215" s="79"/>
      <c r="AS215" s="99"/>
      <c r="AT215" s="78"/>
      <c r="AU215" s="79"/>
      <c r="AV215" s="99"/>
      <c r="AW215" s="78"/>
      <c r="AX215" s="79"/>
      <c r="AY215" s="99"/>
      <c r="AZ215" s="78"/>
      <c r="BA215" s="79"/>
      <c r="BB215" s="99"/>
      <c r="BC215" s="78"/>
      <c r="BD215" s="79"/>
      <c r="BE215" s="99"/>
      <c r="BF215" s="78"/>
      <c r="BG215" s="79"/>
      <c r="BH215" s="80">
        <f t="shared" si="12"/>
        <v>0</v>
      </c>
      <c r="BI215" s="81">
        <f t="shared" si="11"/>
        <v>0</v>
      </c>
      <c r="BJ215" s="82">
        <v>0</v>
      </c>
      <c r="BK215" s="83" cm="1">
        <f t="array" ref="BK215">_xlfn.IFS(A215="Payroll/Straight Payment",0,AND(NOT(ISBLANK(BI215)),NOT(A215="Payroll/Straight Payment")),AO215-BI215-BJ215)</f>
        <v>0</v>
      </c>
      <c r="BL215" s="66"/>
      <c r="BM215" s="85"/>
    </row>
    <row r="216" spans="1:65" s="86" customFormat="1" hidden="1" x14ac:dyDescent="0.3">
      <c r="A216" s="65"/>
      <c r="B216" s="90"/>
      <c r="C216" s="88"/>
      <c r="D216" s="100"/>
      <c r="E216" s="90"/>
      <c r="F216" s="101"/>
      <c r="G216" s="90"/>
      <c r="H216" s="91"/>
      <c r="I216" s="91"/>
      <c r="J216" s="91"/>
      <c r="K216" s="92"/>
      <c r="L216" s="92"/>
      <c r="M216" s="92"/>
      <c r="N216" s="92"/>
      <c r="O216" s="92"/>
      <c r="P216" s="92"/>
      <c r="Q216" s="93"/>
      <c r="R216" s="93"/>
      <c r="S216" s="94"/>
      <c r="T216" s="94"/>
      <c r="U216" s="93"/>
      <c r="V216" s="94"/>
      <c r="W216" s="94"/>
      <c r="X216" s="94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  <c r="AI216" s="96"/>
      <c r="AJ216" s="97"/>
      <c r="AK216" s="97"/>
      <c r="AL216" s="97"/>
      <c r="AM216" s="62" cm="1">
        <f t="array" ref="AM216">_xlfn.IFS(AND(A216="Requisition",ISBLANK(AN216)),SUM(Q216:AL216),AND(A216="PO Modification",OR(NOT(ISBLANK(AN216)),ISBLANK(AN216))),0,AND(A216="Budget Revision",OR(NOT(ISBLANK(AN216)),ISBLANK(AN216))),0,AND(A216="Requisition",NOT(ISBLANK(AN216))),0,ISBLANK(A216),0,AND(A216="Payroll/Straight Payment",ISBLANK(AN216)),0)</f>
        <v>0</v>
      </c>
      <c r="AN216" s="98"/>
      <c r="AO216" s="76">
        <f t="shared" ref="AO216:AO274" si="13">IF(AND(A216="Requisition",NOT(ISBLANK(AN216))),-SUM(Q216:AL216),0)</f>
        <v>0</v>
      </c>
      <c r="AP216" s="99"/>
      <c r="AQ216" s="78"/>
      <c r="AR216" s="79"/>
      <c r="AS216" s="99"/>
      <c r="AT216" s="78"/>
      <c r="AU216" s="79"/>
      <c r="AV216" s="99"/>
      <c r="AW216" s="78"/>
      <c r="AX216" s="79"/>
      <c r="AY216" s="99"/>
      <c r="AZ216" s="78"/>
      <c r="BA216" s="79"/>
      <c r="BB216" s="99"/>
      <c r="BC216" s="78"/>
      <c r="BD216" s="79"/>
      <c r="BE216" s="99"/>
      <c r="BF216" s="78"/>
      <c r="BG216" s="79"/>
      <c r="BH216" s="80">
        <f t="shared" si="12"/>
        <v>0</v>
      </c>
      <c r="BI216" s="81">
        <f t="shared" si="11"/>
        <v>0</v>
      </c>
      <c r="BJ216" s="82">
        <v>0</v>
      </c>
      <c r="BK216" s="83" cm="1">
        <f t="array" ref="BK216">_xlfn.IFS(A216="Payroll/Straight Payment",0,AND(NOT(ISBLANK(BI216)),NOT(A216="Payroll/Straight Payment")),AO216-BI216-BJ216)</f>
        <v>0</v>
      </c>
      <c r="BL216" s="66"/>
      <c r="BM216" s="85"/>
    </row>
    <row r="217" spans="1:65" s="86" customFormat="1" hidden="1" x14ac:dyDescent="0.3">
      <c r="A217" s="65"/>
      <c r="B217" s="66"/>
      <c r="C217" s="67"/>
      <c r="D217" s="68"/>
      <c r="E217" s="66"/>
      <c r="F217" s="65"/>
      <c r="G217" s="66"/>
      <c r="H217" s="91"/>
      <c r="I217" s="91"/>
      <c r="J217" s="91"/>
      <c r="K217" s="92"/>
      <c r="L217" s="92"/>
      <c r="M217" s="92"/>
      <c r="N217" s="92"/>
      <c r="O217" s="92"/>
      <c r="P217" s="92"/>
      <c r="Q217" s="94"/>
      <c r="R217" s="94"/>
      <c r="S217" s="94"/>
      <c r="T217" s="94"/>
      <c r="U217" s="94"/>
      <c r="V217" s="94"/>
      <c r="W217" s="94"/>
      <c r="X217" s="94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  <c r="AI217" s="96"/>
      <c r="AJ217" s="97"/>
      <c r="AK217" s="97"/>
      <c r="AL217" s="97"/>
      <c r="AM217" s="62" cm="1">
        <f t="array" ref="AM217">_xlfn.IFS(AND(A217="Requisition",ISBLANK(AN217)),SUM(Q217:AL217),AND(A217="PO Modification",OR(NOT(ISBLANK(AN217)),ISBLANK(AN217))),0,AND(A217="Budget Revision",OR(NOT(ISBLANK(AN217)),ISBLANK(AN217))),0,AND(A217="Requisition",NOT(ISBLANK(AN217))),0,ISBLANK(A217),0,AND(A217="Payroll/Straight Payment",ISBLANK(AN217)),0)</f>
        <v>0</v>
      </c>
      <c r="AN217" s="102"/>
      <c r="AO217" s="76">
        <f t="shared" si="13"/>
        <v>0</v>
      </c>
      <c r="AP217" s="99"/>
      <c r="AQ217" s="78"/>
      <c r="AR217" s="79"/>
      <c r="AS217" s="99"/>
      <c r="AT217" s="78"/>
      <c r="AU217" s="79"/>
      <c r="AV217" s="99"/>
      <c r="AW217" s="78"/>
      <c r="AX217" s="79"/>
      <c r="AY217" s="99"/>
      <c r="AZ217" s="78"/>
      <c r="BA217" s="79"/>
      <c r="BB217" s="99"/>
      <c r="BC217" s="78"/>
      <c r="BD217" s="79"/>
      <c r="BE217" s="99"/>
      <c r="BF217" s="78"/>
      <c r="BG217" s="79"/>
      <c r="BH217" s="80">
        <f t="shared" si="12"/>
        <v>0</v>
      </c>
      <c r="BI217" s="81">
        <f t="shared" si="11"/>
        <v>0</v>
      </c>
      <c r="BJ217" s="82">
        <v>0</v>
      </c>
      <c r="BK217" s="83" cm="1">
        <f t="array" ref="BK217">_xlfn.IFS(A217="Payroll/Straight Payment",0,AND(NOT(ISBLANK(BI217)),NOT(A217="Payroll/Straight Payment")),AO217-BI217-BJ217)</f>
        <v>0</v>
      </c>
      <c r="BL217" s="90"/>
      <c r="BM217" s="85"/>
    </row>
    <row r="218" spans="1:65" s="86" customFormat="1" hidden="1" x14ac:dyDescent="0.3">
      <c r="A218" s="65"/>
      <c r="B218" s="66"/>
      <c r="C218" s="103"/>
      <c r="D218" s="104"/>
      <c r="E218" s="84"/>
      <c r="F218" s="105"/>
      <c r="G218" s="66"/>
      <c r="H218" s="91"/>
      <c r="I218" s="91"/>
      <c r="J218" s="91"/>
      <c r="K218" s="92"/>
      <c r="L218" s="92"/>
      <c r="M218" s="92"/>
      <c r="N218" s="92"/>
      <c r="O218" s="92"/>
      <c r="P218" s="92"/>
      <c r="Q218" s="94"/>
      <c r="R218" s="94"/>
      <c r="S218" s="94"/>
      <c r="T218" s="94"/>
      <c r="U218" s="94"/>
      <c r="V218" s="94"/>
      <c r="W218" s="94"/>
      <c r="X218" s="94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6"/>
      <c r="AJ218" s="97"/>
      <c r="AK218" s="97"/>
      <c r="AL218" s="97"/>
      <c r="AM218" s="62" cm="1">
        <f t="array" ref="AM218">_xlfn.IFS(AND(A218="Requisition",ISBLANK(AN218)),SUM(Q218:AL218),AND(A218="PO Modification",OR(NOT(ISBLANK(AN218)),ISBLANK(AN218))),0,AND(A218="Budget Revision",OR(NOT(ISBLANK(AN218)),ISBLANK(AN218))),0,AND(A218="Requisition",NOT(ISBLANK(AN218))),0,ISBLANK(A218),0,AND(A218="Payroll/Straight Payment",ISBLANK(AN218)),0)</f>
        <v>0</v>
      </c>
      <c r="AN218" s="102"/>
      <c r="AO218" s="76">
        <f t="shared" si="13"/>
        <v>0</v>
      </c>
      <c r="AP218" s="99"/>
      <c r="AQ218" s="78"/>
      <c r="AR218" s="79"/>
      <c r="AS218" s="99"/>
      <c r="AT218" s="78"/>
      <c r="AU218" s="79"/>
      <c r="AV218" s="99"/>
      <c r="AW218" s="78"/>
      <c r="AX218" s="79"/>
      <c r="AY218" s="99"/>
      <c r="AZ218" s="78"/>
      <c r="BA218" s="79"/>
      <c r="BB218" s="99"/>
      <c r="BC218" s="78"/>
      <c r="BD218" s="79"/>
      <c r="BE218" s="99"/>
      <c r="BF218" s="78"/>
      <c r="BG218" s="79"/>
      <c r="BH218" s="80">
        <f t="shared" si="12"/>
        <v>0</v>
      </c>
      <c r="BI218" s="81">
        <f t="shared" si="11"/>
        <v>0</v>
      </c>
      <c r="BJ218" s="82">
        <v>0</v>
      </c>
      <c r="BK218" s="83" cm="1">
        <f t="array" ref="BK218">_xlfn.IFS(A218="Payroll/Straight Payment",0,AND(NOT(ISBLANK(BI218)),NOT(A218="Payroll/Straight Payment")),AO218-BI218-BJ218)</f>
        <v>0</v>
      </c>
      <c r="BL218" s="66"/>
      <c r="BM218" s="85"/>
    </row>
    <row r="219" spans="1:65" s="86" customFormat="1" hidden="1" x14ac:dyDescent="0.3">
      <c r="A219" s="65"/>
      <c r="B219" s="66"/>
      <c r="C219" s="67"/>
      <c r="D219" s="68"/>
      <c r="E219" s="66"/>
      <c r="F219" s="65"/>
      <c r="G219" s="66"/>
      <c r="H219" s="91"/>
      <c r="I219" s="91"/>
      <c r="J219" s="91"/>
      <c r="K219" s="92"/>
      <c r="L219" s="92"/>
      <c r="M219" s="92"/>
      <c r="N219" s="92"/>
      <c r="O219" s="92"/>
      <c r="P219" s="92"/>
      <c r="Q219" s="94"/>
      <c r="R219" s="94"/>
      <c r="S219" s="94"/>
      <c r="T219" s="94"/>
      <c r="U219" s="94"/>
      <c r="V219" s="94"/>
      <c r="W219" s="94"/>
      <c r="X219" s="94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106"/>
      <c r="AK219" s="106"/>
      <c r="AL219" s="106"/>
      <c r="AM219" s="62" cm="1">
        <f t="array" ref="AM219">_xlfn.IFS(AND(A219="Requisition",ISBLANK(AN219)),SUM(Q219:AL219),AND(A219="PO Modification",OR(NOT(ISBLANK(AN219)),ISBLANK(AN219))),0,AND(A219="Budget Revision",OR(NOT(ISBLANK(AN219)),ISBLANK(AN219))),0,AND(A219="Requisition",NOT(ISBLANK(AN219))),0,ISBLANK(A219),0,AND(A219="Payroll/Straight Payment",ISBLANK(AN219)),0)</f>
        <v>0</v>
      </c>
      <c r="AN219" s="102"/>
      <c r="AO219" s="76">
        <f t="shared" si="13"/>
        <v>0</v>
      </c>
      <c r="AP219" s="99"/>
      <c r="AQ219" s="78"/>
      <c r="AR219" s="79"/>
      <c r="AS219" s="99"/>
      <c r="AT219" s="78"/>
      <c r="AU219" s="79"/>
      <c r="AV219" s="99"/>
      <c r="AW219" s="78"/>
      <c r="AX219" s="79"/>
      <c r="AY219" s="99"/>
      <c r="AZ219" s="78"/>
      <c r="BA219" s="79"/>
      <c r="BB219" s="99"/>
      <c r="BC219" s="78"/>
      <c r="BD219" s="79"/>
      <c r="BE219" s="99"/>
      <c r="BF219" s="78"/>
      <c r="BG219" s="79"/>
      <c r="BH219" s="80">
        <f t="shared" si="12"/>
        <v>0</v>
      </c>
      <c r="BI219" s="81">
        <f t="shared" si="11"/>
        <v>0</v>
      </c>
      <c r="BJ219" s="82">
        <v>0</v>
      </c>
      <c r="BK219" s="83" cm="1">
        <f t="array" ref="BK219">_xlfn.IFS(A219="Payroll/Straight Payment",0,AND(NOT(ISBLANK(BI219)),NOT(A219="Payroll/Straight Payment")),AO219-BI219-BJ219)</f>
        <v>0</v>
      </c>
      <c r="BL219" s="66"/>
      <c r="BM219" s="85"/>
    </row>
    <row r="220" spans="1:65" s="86" customFormat="1" hidden="1" x14ac:dyDescent="0.3">
      <c r="A220" s="65"/>
      <c r="B220" s="66"/>
      <c r="C220" s="67"/>
      <c r="D220" s="68"/>
      <c r="E220" s="66"/>
      <c r="F220" s="65"/>
      <c r="G220" s="84"/>
      <c r="H220" s="91"/>
      <c r="I220" s="91"/>
      <c r="J220" s="91"/>
      <c r="K220" s="92"/>
      <c r="L220" s="92"/>
      <c r="M220" s="92"/>
      <c r="N220" s="92"/>
      <c r="O220" s="92"/>
      <c r="P220" s="92"/>
      <c r="Q220" s="94"/>
      <c r="R220" s="94"/>
      <c r="S220" s="94"/>
      <c r="T220" s="94"/>
      <c r="U220" s="94"/>
      <c r="V220" s="94"/>
      <c r="W220" s="94"/>
      <c r="X220" s="94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106"/>
      <c r="AK220" s="106"/>
      <c r="AL220" s="106"/>
      <c r="AM220" s="62" cm="1">
        <f t="array" ref="AM220">_xlfn.IFS(AND(A220="Requisition",ISBLANK(AN220)),SUM(Q220:AL220),AND(A220="PO Modification",OR(NOT(ISBLANK(AN220)),ISBLANK(AN220))),0,AND(A220="Budget Revision",OR(NOT(ISBLANK(AN220)),ISBLANK(AN220))),0,AND(A220="Requisition",NOT(ISBLANK(AN220))),0,ISBLANK(A220),0,AND(A220="Payroll/Straight Payment",ISBLANK(AN220)),0)</f>
        <v>0</v>
      </c>
      <c r="AN220" s="102"/>
      <c r="AO220" s="76">
        <f t="shared" si="13"/>
        <v>0</v>
      </c>
      <c r="AP220" s="99"/>
      <c r="AQ220" s="78"/>
      <c r="AR220" s="79"/>
      <c r="AS220" s="99"/>
      <c r="AT220" s="78"/>
      <c r="AU220" s="79"/>
      <c r="AV220" s="99"/>
      <c r="AW220" s="78"/>
      <c r="AX220" s="79"/>
      <c r="AY220" s="99"/>
      <c r="AZ220" s="78"/>
      <c r="BA220" s="79"/>
      <c r="BB220" s="99"/>
      <c r="BC220" s="78"/>
      <c r="BD220" s="79"/>
      <c r="BE220" s="99"/>
      <c r="BF220" s="78"/>
      <c r="BG220" s="79"/>
      <c r="BH220" s="80">
        <f t="shared" si="12"/>
        <v>0</v>
      </c>
      <c r="BI220" s="81">
        <f t="shared" si="11"/>
        <v>0</v>
      </c>
      <c r="BJ220" s="82">
        <v>0</v>
      </c>
      <c r="BK220" s="83" cm="1">
        <f t="array" ref="BK220">_xlfn.IFS(A220="Payroll/Straight Payment",0,AND(NOT(ISBLANK(BI220)),NOT(A220="Payroll/Straight Payment")),AO220-BI220-BJ220)</f>
        <v>0</v>
      </c>
      <c r="BL220" s="66"/>
      <c r="BM220" s="85"/>
    </row>
    <row r="221" spans="1:65" s="86" customFormat="1" hidden="1" x14ac:dyDescent="0.3">
      <c r="A221" s="65"/>
      <c r="B221" s="66"/>
      <c r="C221" s="67"/>
      <c r="D221" s="68"/>
      <c r="E221" s="66"/>
      <c r="F221" s="65"/>
      <c r="G221" s="84"/>
      <c r="H221" s="91"/>
      <c r="I221" s="91"/>
      <c r="J221" s="91"/>
      <c r="K221" s="92"/>
      <c r="L221" s="92"/>
      <c r="M221" s="92"/>
      <c r="N221" s="92"/>
      <c r="O221" s="92"/>
      <c r="P221" s="92"/>
      <c r="Q221" s="94"/>
      <c r="R221" s="94"/>
      <c r="S221" s="94"/>
      <c r="T221" s="94"/>
      <c r="U221" s="94"/>
      <c r="V221" s="94"/>
      <c r="W221" s="94"/>
      <c r="X221" s="94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106"/>
      <c r="AK221" s="106"/>
      <c r="AL221" s="106"/>
      <c r="AM221" s="62" cm="1">
        <f t="array" ref="AM221">_xlfn.IFS(AND(A221="Requisition",ISBLANK(AN221)),SUM(Q221:AL221),AND(A221="PO Modification",OR(NOT(ISBLANK(AN221)),ISBLANK(AN221))),0,AND(A221="Budget Revision",OR(NOT(ISBLANK(AN221)),ISBLANK(AN221))),0,AND(A221="Requisition",NOT(ISBLANK(AN221))),0,ISBLANK(A221),0,AND(A221="Payroll/Straight Payment",ISBLANK(AN221)),0)</f>
        <v>0</v>
      </c>
      <c r="AN221" s="102"/>
      <c r="AO221" s="76">
        <f t="shared" si="13"/>
        <v>0</v>
      </c>
      <c r="AP221" s="99"/>
      <c r="AQ221" s="78"/>
      <c r="AR221" s="79"/>
      <c r="AS221" s="99"/>
      <c r="AT221" s="78"/>
      <c r="AU221" s="79"/>
      <c r="AV221" s="99"/>
      <c r="AW221" s="78"/>
      <c r="AX221" s="79"/>
      <c r="AY221" s="99"/>
      <c r="AZ221" s="78"/>
      <c r="BA221" s="79"/>
      <c r="BB221" s="99"/>
      <c r="BC221" s="78"/>
      <c r="BD221" s="79"/>
      <c r="BE221" s="99"/>
      <c r="BF221" s="78"/>
      <c r="BG221" s="79"/>
      <c r="BH221" s="80">
        <f t="shared" si="12"/>
        <v>0</v>
      </c>
      <c r="BI221" s="81">
        <f t="shared" si="11"/>
        <v>0</v>
      </c>
      <c r="BJ221" s="82">
        <v>0</v>
      </c>
      <c r="BK221" s="83" cm="1">
        <f t="array" ref="BK221">_xlfn.IFS(A221="Payroll/Straight Payment",0,AND(NOT(ISBLANK(BI221)),NOT(A221="Payroll/Straight Payment")),AO221-BI221-BJ221)</f>
        <v>0</v>
      </c>
      <c r="BL221" s="66"/>
      <c r="BM221" s="85"/>
    </row>
    <row r="222" spans="1:65" s="86" customFormat="1" hidden="1" x14ac:dyDescent="0.3">
      <c r="A222" s="65"/>
      <c r="B222" s="66"/>
      <c r="C222" s="67"/>
      <c r="D222" s="68"/>
      <c r="E222" s="66"/>
      <c r="F222" s="65"/>
      <c r="G222" s="84"/>
      <c r="H222" s="91"/>
      <c r="I222" s="91"/>
      <c r="J222" s="91"/>
      <c r="K222" s="92"/>
      <c r="L222" s="92"/>
      <c r="M222" s="92"/>
      <c r="N222" s="92"/>
      <c r="O222" s="92"/>
      <c r="P222" s="92"/>
      <c r="Q222" s="94"/>
      <c r="R222" s="94"/>
      <c r="S222" s="94"/>
      <c r="T222" s="94"/>
      <c r="U222" s="94"/>
      <c r="V222" s="94"/>
      <c r="W222" s="94"/>
      <c r="X222" s="94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  <c r="AI222" s="95"/>
      <c r="AJ222" s="106"/>
      <c r="AK222" s="106"/>
      <c r="AL222" s="106"/>
      <c r="AM222" s="62" cm="1">
        <f t="array" ref="AM222">_xlfn.IFS(AND(A222="Requisition",ISBLANK(AN222)),SUM(Q222:AL222),AND(A222="PO Modification",OR(NOT(ISBLANK(AN222)),ISBLANK(AN222))),0,AND(A222="Budget Revision",OR(NOT(ISBLANK(AN222)),ISBLANK(AN222))),0,AND(A222="Requisition",NOT(ISBLANK(AN222))),0,ISBLANK(A222),0,AND(A222="Payroll/Straight Payment",ISBLANK(AN222)),0)</f>
        <v>0</v>
      </c>
      <c r="AN222" s="102"/>
      <c r="AO222" s="76">
        <f t="shared" si="13"/>
        <v>0</v>
      </c>
      <c r="AP222" s="99"/>
      <c r="AQ222" s="78"/>
      <c r="AR222" s="79"/>
      <c r="AS222" s="99"/>
      <c r="AT222" s="78"/>
      <c r="AU222" s="79"/>
      <c r="AV222" s="99"/>
      <c r="AW222" s="78"/>
      <c r="AX222" s="79"/>
      <c r="AY222" s="99"/>
      <c r="AZ222" s="78"/>
      <c r="BA222" s="79"/>
      <c r="BB222" s="99"/>
      <c r="BC222" s="78"/>
      <c r="BD222" s="79"/>
      <c r="BE222" s="99"/>
      <c r="BF222" s="78"/>
      <c r="BG222" s="79"/>
      <c r="BH222" s="80">
        <f t="shared" si="12"/>
        <v>0</v>
      </c>
      <c r="BI222" s="81">
        <f t="shared" si="11"/>
        <v>0</v>
      </c>
      <c r="BJ222" s="82">
        <v>0</v>
      </c>
      <c r="BK222" s="83" cm="1">
        <f t="array" ref="BK222">_xlfn.IFS(A222="Payroll/Straight Payment",0,AND(NOT(ISBLANK(BI222)),NOT(A222="Payroll/Straight Payment")),AO222-BI222-BJ222)</f>
        <v>0</v>
      </c>
      <c r="BL222" s="66"/>
      <c r="BM222" s="85"/>
    </row>
    <row r="223" spans="1:65" s="86" customFormat="1" hidden="1" x14ac:dyDescent="0.3">
      <c r="A223" s="65"/>
      <c r="B223" s="66"/>
      <c r="C223" s="67"/>
      <c r="D223" s="68"/>
      <c r="E223" s="66"/>
      <c r="F223" s="65"/>
      <c r="G223" s="84"/>
      <c r="H223" s="91"/>
      <c r="I223" s="91"/>
      <c r="J223" s="91"/>
      <c r="K223" s="92"/>
      <c r="L223" s="92"/>
      <c r="M223" s="92"/>
      <c r="N223" s="92"/>
      <c r="O223" s="92"/>
      <c r="P223" s="92"/>
      <c r="Q223" s="94"/>
      <c r="R223" s="94"/>
      <c r="S223" s="94"/>
      <c r="T223" s="94"/>
      <c r="U223" s="94"/>
      <c r="V223" s="94"/>
      <c r="W223" s="94"/>
      <c r="X223" s="94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  <c r="AI223" s="95"/>
      <c r="AJ223" s="106"/>
      <c r="AK223" s="106"/>
      <c r="AL223" s="106"/>
      <c r="AM223" s="62" cm="1">
        <f t="array" ref="AM223">_xlfn.IFS(AND(A223="Requisition",ISBLANK(AN223)),SUM(Q223:AL223),AND(A223="PO Modification",OR(NOT(ISBLANK(AN223)),ISBLANK(AN223))),0,AND(A223="Budget Revision",OR(NOT(ISBLANK(AN223)),ISBLANK(AN223))),0,AND(A223="Requisition",NOT(ISBLANK(AN223))),0,ISBLANK(A223),0,AND(A223="Payroll/Straight Payment",ISBLANK(AN223)),0)</f>
        <v>0</v>
      </c>
      <c r="AN223" s="102"/>
      <c r="AO223" s="76">
        <f t="shared" si="13"/>
        <v>0</v>
      </c>
      <c r="AP223" s="99"/>
      <c r="AQ223" s="78"/>
      <c r="AR223" s="79"/>
      <c r="AS223" s="99"/>
      <c r="AT223" s="78"/>
      <c r="AU223" s="79"/>
      <c r="AV223" s="99"/>
      <c r="AW223" s="78"/>
      <c r="AX223" s="79"/>
      <c r="AY223" s="99"/>
      <c r="AZ223" s="78"/>
      <c r="BA223" s="79"/>
      <c r="BB223" s="99"/>
      <c r="BC223" s="78"/>
      <c r="BD223" s="79"/>
      <c r="BE223" s="99"/>
      <c r="BF223" s="78"/>
      <c r="BG223" s="79"/>
      <c r="BH223" s="80">
        <f t="shared" si="12"/>
        <v>0</v>
      </c>
      <c r="BI223" s="81">
        <f t="shared" si="11"/>
        <v>0</v>
      </c>
      <c r="BJ223" s="82">
        <v>0</v>
      </c>
      <c r="BK223" s="83" cm="1">
        <f t="array" ref="BK223">_xlfn.IFS(A223="Payroll/Straight Payment",0,AND(NOT(ISBLANK(BI223)),NOT(A223="Payroll/Straight Payment")),AO223-BI223-BJ223)</f>
        <v>0</v>
      </c>
      <c r="BL223" s="66"/>
      <c r="BM223" s="85"/>
    </row>
    <row r="224" spans="1:65" s="86" customFormat="1" hidden="1" x14ac:dyDescent="0.3">
      <c r="A224" s="65"/>
      <c r="B224" s="66"/>
      <c r="C224" s="67"/>
      <c r="D224" s="68"/>
      <c r="E224" s="66"/>
      <c r="F224" s="65"/>
      <c r="G224" s="84"/>
      <c r="H224" s="91"/>
      <c r="I224" s="91"/>
      <c r="J224" s="91"/>
      <c r="K224" s="92"/>
      <c r="L224" s="92"/>
      <c r="M224" s="92"/>
      <c r="N224" s="92"/>
      <c r="O224" s="92"/>
      <c r="P224" s="92"/>
      <c r="Q224" s="94"/>
      <c r="R224" s="94"/>
      <c r="S224" s="94"/>
      <c r="T224" s="94"/>
      <c r="U224" s="94"/>
      <c r="V224" s="94"/>
      <c r="W224" s="94"/>
      <c r="X224" s="94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106"/>
      <c r="AK224" s="106"/>
      <c r="AL224" s="106"/>
      <c r="AM224" s="62" cm="1">
        <f t="array" ref="AM224">_xlfn.IFS(AND(A224="Requisition",ISBLANK(AN224)),SUM(Q224:AL224),AND(A224="PO Modification",OR(NOT(ISBLANK(AN224)),ISBLANK(AN224))),0,AND(A224="Budget Revision",OR(NOT(ISBLANK(AN224)),ISBLANK(AN224))),0,AND(A224="Requisition",NOT(ISBLANK(AN224))),0,ISBLANK(A224),0,AND(A224="Payroll/Straight Payment",ISBLANK(AN224)),0)</f>
        <v>0</v>
      </c>
      <c r="AN224" s="102"/>
      <c r="AO224" s="76">
        <f t="shared" si="13"/>
        <v>0</v>
      </c>
      <c r="AP224" s="99"/>
      <c r="AQ224" s="78"/>
      <c r="AR224" s="79"/>
      <c r="AS224" s="99"/>
      <c r="AT224" s="78"/>
      <c r="AU224" s="79"/>
      <c r="AV224" s="99"/>
      <c r="AW224" s="78"/>
      <c r="AX224" s="79"/>
      <c r="AY224" s="99"/>
      <c r="AZ224" s="78"/>
      <c r="BA224" s="79"/>
      <c r="BB224" s="99"/>
      <c r="BC224" s="78"/>
      <c r="BD224" s="79"/>
      <c r="BE224" s="99"/>
      <c r="BF224" s="78"/>
      <c r="BG224" s="79"/>
      <c r="BH224" s="80">
        <f t="shared" si="12"/>
        <v>0</v>
      </c>
      <c r="BI224" s="81">
        <f t="shared" si="11"/>
        <v>0</v>
      </c>
      <c r="BJ224" s="82">
        <v>0</v>
      </c>
      <c r="BK224" s="83" cm="1">
        <f t="array" ref="BK224">_xlfn.IFS(A224="Payroll/Straight Payment",0,AND(NOT(ISBLANK(BI224)),NOT(A224="Payroll/Straight Payment")),AO224-BI224-BJ224)</f>
        <v>0</v>
      </c>
      <c r="BL224" s="66"/>
      <c r="BM224" s="85"/>
    </row>
    <row r="225" spans="1:65" s="86" customFormat="1" hidden="1" x14ac:dyDescent="0.3">
      <c r="A225" s="65"/>
      <c r="B225" s="66"/>
      <c r="C225" s="67"/>
      <c r="D225" s="68"/>
      <c r="E225" s="66"/>
      <c r="F225" s="65"/>
      <c r="G225" s="84"/>
      <c r="H225" s="91"/>
      <c r="I225" s="91"/>
      <c r="J225" s="91"/>
      <c r="K225" s="92"/>
      <c r="L225" s="92"/>
      <c r="M225" s="92"/>
      <c r="N225" s="92"/>
      <c r="O225" s="92"/>
      <c r="P225" s="92"/>
      <c r="Q225" s="94"/>
      <c r="R225" s="94"/>
      <c r="S225" s="94"/>
      <c r="T225" s="94"/>
      <c r="U225" s="94"/>
      <c r="V225" s="94"/>
      <c r="W225" s="94"/>
      <c r="X225" s="94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  <c r="AI225" s="95"/>
      <c r="AJ225" s="106"/>
      <c r="AK225" s="106"/>
      <c r="AL225" s="106"/>
      <c r="AM225" s="62" cm="1">
        <f t="array" ref="AM225">_xlfn.IFS(AND(A225="Requisition",ISBLANK(AN225)),SUM(Q225:AL225),AND(A225="PO Modification",OR(NOT(ISBLANK(AN225)),ISBLANK(AN225))),0,AND(A225="Budget Revision",OR(NOT(ISBLANK(AN225)),ISBLANK(AN225))),0,AND(A225="Requisition",NOT(ISBLANK(AN225))),0,ISBLANK(A225),0,AND(A225="Payroll/Straight Payment",ISBLANK(AN225)),0)</f>
        <v>0</v>
      </c>
      <c r="AN225" s="102"/>
      <c r="AO225" s="76">
        <f t="shared" si="13"/>
        <v>0</v>
      </c>
      <c r="AP225" s="99"/>
      <c r="AQ225" s="78"/>
      <c r="AR225" s="79"/>
      <c r="AS225" s="99"/>
      <c r="AT225" s="78"/>
      <c r="AU225" s="79"/>
      <c r="AV225" s="99"/>
      <c r="AW225" s="78"/>
      <c r="AX225" s="79"/>
      <c r="AY225" s="99"/>
      <c r="AZ225" s="78"/>
      <c r="BA225" s="79"/>
      <c r="BB225" s="99"/>
      <c r="BC225" s="78"/>
      <c r="BD225" s="79"/>
      <c r="BE225" s="99"/>
      <c r="BF225" s="78"/>
      <c r="BG225" s="79"/>
      <c r="BH225" s="80">
        <f t="shared" si="12"/>
        <v>0</v>
      </c>
      <c r="BI225" s="81">
        <f t="shared" si="11"/>
        <v>0</v>
      </c>
      <c r="BJ225" s="82">
        <v>0</v>
      </c>
      <c r="BK225" s="83" cm="1">
        <f t="array" ref="BK225">_xlfn.IFS(A225="Payroll/Straight Payment",0,AND(NOT(ISBLANK(BI225)),NOT(A225="Payroll/Straight Payment")),AO225-BI225-BJ225)</f>
        <v>0</v>
      </c>
      <c r="BL225" s="66"/>
      <c r="BM225" s="85"/>
    </row>
    <row r="226" spans="1:65" s="86" customFormat="1" hidden="1" x14ac:dyDescent="0.3">
      <c r="A226" s="65"/>
      <c r="B226" s="66"/>
      <c r="C226" s="67"/>
      <c r="D226" s="68"/>
      <c r="E226" s="66"/>
      <c r="F226" s="65"/>
      <c r="G226" s="84"/>
      <c r="H226" s="91"/>
      <c r="I226" s="91"/>
      <c r="J226" s="91"/>
      <c r="K226" s="92"/>
      <c r="L226" s="92"/>
      <c r="M226" s="92"/>
      <c r="N226" s="92"/>
      <c r="O226" s="92"/>
      <c r="P226" s="92"/>
      <c r="Q226" s="94"/>
      <c r="R226" s="94"/>
      <c r="S226" s="94"/>
      <c r="T226" s="94"/>
      <c r="U226" s="94"/>
      <c r="V226" s="94"/>
      <c r="W226" s="94"/>
      <c r="X226" s="94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  <c r="AI226" s="95"/>
      <c r="AJ226" s="106"/>
      <c r="AK226" s="106"/>
      <c r="AL226" s="106"/>
      <c r="AM226" s="62" cm="1">
        <f t="array" ref="AM226">_xlfn.IFS(AND(A226="Requisition",ISBLANK(AN226)),SUM(Q226:AL226),AND(A226="PO Modification",OR(NOT(ISBLANK(AN226)),ISBLANK(AN226))),0,AND(A226="Budget Revision",OR(NOT(ISBLANK(AN226)),ISBLANK(AN226))),0,AND(A226="Requisition",NOT(ISBLANK(AN226))),0,ISBLANK(A226),0,AND(A226="Payroll/Straight Payment",ISBLANK(AN226)),0)</f>
        <v>0</v>
      </c>
      <c r="AN226" s="102"/>
      <c r="AO226" s="76">
        <f t="shared" si="13"/>
        <v>0</v>
      </c>
      <c r="AP226" s="99"/>
      <c r="AQ226" s="78"/>
      <c r="AR226" s="79"/>
      <c r="AS226" s="99"/>
      <c r="AT226" s="78"/>
      <c r="AU226" s="79"/>
      <c r="AV226" s="99"/>
      <c r="AW226" s="78"/>
      <c r="AX226" s="79"/>
      <c r="AY226" s="99"/>
      <c r="AZ226" s="78"/>
      <c r="BA226" s="79"/>
      <c r="BB226" s="99"/>
      <c r="BC226" s="78"/>
      <c r="BD226" s="79"/>
      <c r="BE226" s="99"/>
      <c r="BF226" s="78"/>
      <c r="BG226" s="79"/>
      <c r="BH226" s="80">
        <f t="shared" si="12"/>
        <v>0</v>
      </c>
      <c r="BI226" s="81">
        <f t="shared" si="11"/>
        <v>0</v>
      </c>
      <c r="BJ226" s="82">
        <v>0</v>
      </c>
      <c r="BK226" s="83" cm="1">
        <f t="array" ref="BK226">_xlfn.IFS(A226="Payroll/Straight Payment",0,AND(NOT(ISBLANK(BI226)),NOT(A226="Payroll/Straight Payment")),AO226-BI226-BJ226)</f>
        <v>0</v>
      </c>
      <c r="BL226" s="66"/>
      <c r="BM226" s="85"/>
    </row>
    <row r="227" spans="1:65" s="86" customFormat="1" hidden="1" x14ac:dyDescent="0.3">
      <c r="A227" s="65"/>
      <c r="B227" s="66"/>
      <c r="C227" s="67"/>
      <c r="D227" s="68"/>
      <c r="E227" s="66"/>
      <c r="F227" s="65"/>
      <c r="G227" s="84"/>
      <c r="H227" s="91"/>
      <c r="I227" s="91"/>
      <c r="J227" s="91"/>
      <c r="K227" s="92"/>
      <c r="L227" s="92"/>
      <c r="M227" s="92"/>
      <c r="N227" s="92"/>
      <c r="O227" s="92"/>
      <c r="P227" s="92"/>
      <c r="Q227" s="94"/>
      <c r="R227" s="94"/>
      <c r="S227" s="94"/>
      <c r="T227" s="94"/>
      <c r="U227" s="94"/>
      <c r="V227" s="94"/>
      <c r="W227" s="94"/>
      <c r="X227" s="94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106"/>
      <c r="AK227" s="106"/>
      <c r="AL227" s="106"/>
      <c r="AM227" s="62" cm="1">
        <f t="array" ref="AM227">_xlfn.IFS(AND(A227="Requisition",ISBLANK(AN227)),SUM(Q227:AL227),AND(A227="PO Modification",OR(NOT(ISBLANK(AN227)),ISBLANK(AN227))),0,AND(A227="Budget Revision",OR(NOT(ISBLANK(AN227)),ISBLANK(AN227))),0,AND(A227="Requisition",NOT(ISBLANK(AN227))),0,ISBLANK(A227),0,AND(A227="Payroll/Straight Payment",ISBLANK(AN227)),0)</f>
        <v>0</v>
      </c>
      <c r="AN227" s="102"/>
      <c r="AO227" s="76">
        <f t="shared" si="13"/>
        <v>0</v>
      </c>
      <c r="AP227" s="99"/>
      <c r="AQ227" s="78"/>
      <c r="AR227" s="79"/>
      <c r="AS227" s="99"/>
      <c r="AT227" s="78"/>
      <c r="AU227" s="79"/>
      <c r="AV227" s="99"/>
      <c r="AW227" s="78"/>
      <c r="AX227" s="79"/>
      <c r="AY227" s="99"/>
      <c r="AZ227" s="78"/>
      <c r="BA227" s="79"/>
      <c r="BB227" s="99"/>
      <c r="BC227" s="78"/>
      <c r="BD227" s="79"/>
      <c r="BE227" s="99"/>
      <c r="BF227" s="78"/>
      <c r="BG227" s="79"/>
      <c r="BH227" s="80">
        <f t="shared" si="12"/>
        <v>0</v>
      </c>
      <c r="BI227" s="81">
        <f t="shared" si="11"/>
        <v>0</v>
      </c>
      <c r="BJ227" s="82">
        <v>0</v>
      </c>
      <c r="BK227" s="83" cm="1">
        <f t="array" ref="BK227">_xlfn.IFS(A227="Payroll/Straight Payment",0,AND(NOT(ISBLANK(BI227)),NOT(A227="Payroll/Straight Payment")),AO227-BI227-BJ227)</f>
        <v>0</v>
      </c>
      <c r="BL227" s="66"/>
      <c r="BM227" s="85"/>
    </row>
    <row r="228" spans="1:65" s="86" customFormat="1" hidden="1" x14ac:dyDescent="0.3">
      <c r="A228" s="65"/>
      <c r="B228" s="66"/>
      <c r="C228" s="67"/>
      <c r="D228" s="68"/>
      <c r="E228" s="66"/>
      <c r="F228" s="65"/>
      <c r="G228" s="84"/>
      <c r="H228" s="91"/>
      <c r="I228" s="91"/>
      <c r="J228" s="91"/>
      <c r="K228" s="92"/>
      <c r="L228" s="92"/>
      <c r="M228" s="92"/>
      <c r="N228" s="92"/>
      <c r="O228" s="92"/>
      <c r="P228" s="92"/>
      <c r="Q228" s="94"/>
      <c r="R228" s="94"/>
      <c r="S228" s="94"/>
      <c r="T228" s="94"/>
      <c r="U228" s="94"/>
      <c r="V228" s="94"/>
      <c r="W228" s="94"/>
      <c r="X228" s="94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106"/>
      <c r="AK228" s="106"/>
      <c r="AL228" s="106"/>
      <c r="AM228" s="62" cm="1">
        <f t="array" ref="AM228">_xlfn.IFS(AND(A228="Requisition",ISBLANK(AN228)),SUM(Q228:AL228),AND(A228="PO Modification",OR(NOT(ISBLANK(AN228)),ISBLANK(AN228))),0,AND(A228="Budget Revision",OR(NOT(ISBLANK(AN228)),ISBLANK(AN228))),0,AND(A228="Requisition",NOT(ISBLANK(AN228))),0,ISBLANK(A228),0,AND(A228="Payroll/Straight Payment",ISBLANK(AN228)),0)</f>
        <v>0</v>
      </c>
      <c r="AN228" s="102"/>
      <c r="AO228" s="76">
        <f t="shared" si="13"/>
        <v>0</v>
      </c>
      <c r="AP228" s="99"/>
      <c r="AQ228" s="78"/>
      <c r="AR228" s="79"/>
      <c r="AS228" s="99"/>
      <c r="AT228" s="78"/>
      <c r="AU228" s="79"/>
      <c r="AV228" s="99"/>
      <c r="AW228" s="78"/>
      <c r="AX228" s="79"/>
      <c r="AY228" s="99"/>
      <c r="AZ228" s="78"/>
      <c r="BA228" s="79"/>
      <c r="BB228" s="99"/>
      <c r="BC228" s="78"/>
      <c r="BD228" s="79"/>
      <c r="BE228" s="99"/>
      <c r="BF228" s="78"/>
      <c r="BG228" s="79"/>
      <c r="BH228" s="80">
        <f t="shared" si="12"/>
        <v>0</v>
      </c>
      <c r="BI228" s="81">
        <f t="shared" si="11"/>
        <v>0</v>
      </c>
      <c r="BJ228" s="82">
        <v>0</v>
      </c>
      <c r="BK228" s="83" cm="1">
        <f t="array" ref="BK228">_xlfn.IFS(A228="Payroll/Straight Payment",0,AND(NOT(ISBLANK(BI228)),NOT(A228="Payroll/Straight Payment")),AO228-BI228-BJ228)</f>
        <v>0</v>
      </c>
      <c r="BL228" s="66"/>
      <c r="BM228" s="85"/>
    </row>
    <row r="229" spans="1:65" s="86" customFormat="1" hidden="1" x14ac:dyDescent="0.3">
      <c r="A229" s="65"/>
      <c r="B229" s="66"/>
      <c r="C229" s="67"/>
      <c r="D229" s="68"/>
      <c r="E229" s="66"/>
      <c r="F229" s="65"/>
      <c r="G229" s="84"/>
      <c r="H229" s="91"/>
      <c r="I229" s="91"/>
      <c r="J229" s="91"/>
      <c r="K229" s="92"/>
      <c r="L229" s="92"/>
      <c r="M229" s="92"/>
      <c r="N229" s="92"/>
      <c r="O229" s="92"/>
      <c r="P229" s="92"/>
      <c r="Q229" s="94"/>
      <c r="R229" s="94"/>
      <c r="S229" s="94"/>
      <c r="T229" s="94"/>
      <c r="U229" s="94"/>
      <c r="V229" s="94"/>
      <c r="W229" s="94"/>
      <c r="X229" s="94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  <c r="AI229" s="95"/>
      <c r="AJ229" s="106"/>
      <c r="AK229" s="106"/>
      <c r="AL229" s="106"/>
      <c r="AM229" s="62" cm="1">
        <f t="array" ref="AM229">_xlfn.IFS(AND(A229="Requisition",ISBLANK(AN229)),SUM(Q229:AL229),AND(A229="PO Modification",OR(NOT(ISBLANK(AN229)),ISBLANK(AN229))),0,AND(A229="Budget Revision",OR(NOT(ISBLANK(AN229)),ISBLANK(AN229))),0,AND(A229="Requisition",NOT(ISBLANK(AN229))),0,ISBLANK(A229),0,AND(A229="Payroll/Straight Payment",ISBLANK(AN229)),0)</f>
        <v>0</v>
      </c>
      <c r="AN229" s="102"/>
      <c r="AO229" s="76">
        <f t="shared" si="13"/>
        <v>0</v>
      </c>
      <c r="AP229" s="99"/>
      <c r="AQ229" s="78"/>
      <c r="AR229" s="79"/>
      <c r="AS229" s="99"/>
      <c r="AT229" s="78"/>
      <c r="AU229" s="79"/>
      <c r="AV229" s="99"/>
      <c r="AW229" s="78"/>
      <c r="AX229" s="79"/>
      <c r="AY229" s="99"/>
      <c r="AZ229" s="78"/>
      <c r="BA229" s="79"/>
      <c r="BB229" s="99"/>
      <c r="BC229" s="78"/>
      <c r="BD229" s="79"/>
      <c r="BE229" s="99"/>
      <c r="BF229" s="78"/>
      <c r="BG229" s="79"/>
      <c r="BH229" s="80">
        <f t="shared" si="12"/>
        <v>0</v>
      </c>
      <c r="BI229" s="81">
        <f t="shared" si="11"/>
        <v>0</v>
      </c>
      <c r="BJ229" s="82">
        <v>0</v>
      </c>
      <c r="BK229" s="83" cm="1">
        <f t="array" ref="BK229">_xlfn.IFS(A229="Payroll/Straight Payment",0,AND(NOT(ISBLANK(BI229)),NOT(A229="Payroll/Straight Payment")),AO229-BI229-BJ229)</f>
        <v>0</v>
      </c>
      <c r="BL229" s="66"/>
      <c r="BM229" s="85"/>
    </row>
    <row r="230" spans="1:65" s="86" customFormat="1" hidden="1" x14ac:dyDescent="0.3">
      <c r="A230" s="65"/>
      <c r="B230" s="66"/>
      <c r="C230" s="67"/>
      <c r="D230" s="68"/>
      <c r="E230" s="66"/>
      <c r="F230" s="65"/>
      <c r="G230" s="84"/>
      <c r="H230" s="91"/>
      <c r="I230" s="91"/>
      <c r="J230" s="91"/>
      <c r="K230" s="92"/>
      <c r="L230" s="92"/>
      <c r="M230" s="92"/>
      <c r="N230" s="92"/>
      <c r="O230" s="92"/>
      <c r="P230" s="92"/>
      <c r="Q230" s="94"/>
      <c r="R230" s="94"/>
      <c r="S230" s="94"/>
      <c r="T230" s="94"/>
      <c r="U230" s="94"/>
      <c r="V230" s="94"/>
      <c r="W230" s="94"/>
      <c r="X230" s="94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106"/>
      <c r="AK230" s="106"/>
      <c r="AL230" s="106"/>
      <c r="AM230" s="62" cm="1">
        <f t="array" ref="AM230">_xlfn.IFS(AND(A230="Requisition",ISBLANK(AN230)),SUM(Q230:AL230),AND(A230="PO Modification",OR(NOT(ISBLANK(AN230)),ISBLANK(AN230))),0,AND(A230="Budget Revision",OR(NOT(ISBLANK(AN230)),ISBLANK(AN230))),0,AND(A230="Requisition",NOT(ISBLANK(AN230))),0,ISBLANK(A230),0,AND(A230="Payroll/Straight Payment",ISBLANK(AN230)),0)</f>
        <v>0</v>
      </c>
      <c r="AN230" s="102"/>
      <c r="AO230" s="76">
        <f t="shared" si="13"/>
        <v>0</v>
      </c>
      <c r="AP230" s="99"/>
      <c r="AQ230" s="78"/>
      <c r="AR230" s="79"/>
      <c r="AS230" s="99"/>
      <c r="AT230" s="78"/>
      <c r="AU230" s="79"/>
      <c r="AV230" s="99"/>
      <c r="AW230" s="78"/>
      <c r="AX230" s="79"/>
      <c r="AY230" s="99"/>
      <c r="AZ230" s="78"/>
      <c r="BA230" s="79"/>
      <c r="BB230" s="99"/>
      <c r="BC230" s="78"/>
      <c r="BD230" s="79"/>
      <c r="BE230" s="99"/>
      <c r="BF230" s="78"/>
      <c r="BG230" s="79"/>
      <c r="BH230" s="80">
        <f t="shared" si="12"/>
        <v>0</v>
      </c>
      <c r="BI230" s="81">
        <f t="shared" si="11"/>
        <v>0</v>
      </c>
      <c r="BJ230" s="82">
        <v>0</v>
      </c>
      <c r="BK230" s="83" cm="1">
        <f t="array" ref="BK230">_xlfn.IFS(A230="Payroll/Straight Payment",0,AND(NOT(ISBLANK(BI230)),NOT(A230="Payroll/Straight Payment")),AO230-BI230-BJ230)</f>
        <v>0</v>
      </c>
      <c r="BL230" s="66"/>
      <c r="BM230" s="85"/>
    </row>
    <row r="231" spans="1:65" s="86" customFormat="1" hidden="1" x14ac:dyDescent="0.3">
      <c r="A231" s="65"/>
      <c r="B231" s="66"/>
      <c r="C231" s="67"/>
      <c r="D231" s="68"/>
      <c r="E231" s="66"/>
      <c r="F231" s="65"/>
      <c r="G231" s="84"/>
      <c r="H231" s="91"/>
      <c r="I231" s="91"/>
      <c r="J231" s="91"/>
      <c r="K231" s="92"/>
      <c r="L231" s="92"/>
      <c r="M231" s="92"/>
      <c r="N231" s="92"/>
      <c r="O231" s="92"/>
      <c r="P231" s="92"/>
      <c r="Q231" s="94"/>
      <c r="R231" s="94"/>
      <c r="S231" s="94"/>
      <c r="T231" s="94"/>
      <c r="U231" s="94"/>
      <c r="V231" s="94"/>
      <c r="W231" s="94"/>
      <c r="X231" s="94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106"/>
      <c r="AK231" s="106"/>
      <c r="AL231" s="106"/>
      <c r="AM231" s="62" cm="1">
        <f t="array" ref="AM231">_xlfn.IFS(AND(A231="Requisition",ISBLANK(AN231)),SUM(Q231:AL231),AND(A231="PO Modification",OR(NOT(ISBLANK(AN231)),ISBLANK(AN231))),0,AND(A231="Budget Revision",OR(NOT(ISBLANK(AN231)),ISBLANK(AN231))),0,AND(A231="Requisition",NOT(ISBLANK(AN231))),0,ISBLANK(A231),0,AND(A231="Payroll/Straight Payment",ISBLANK(AN231)),0)</f>
        <v>0</v>
      </c>
      <c r="AN231" s="102"/>
      <c r="AO231" s="76">
        <f t="shared" si="13"/>
        <v>0</v>
      </c>
      <c r="AP231" s="99"/>
      <c r="AQ231" s="78"/>
      <c r="AR231" s="79"/>
      <c r="AS231" s="99"/>
      <c r="AT231" s="78"/>
      <c r="AU231" s="79"/>
      <c r="AV231" s="99"/>
      <c r="AW231" s="78"/>
      <c r="AX231" s="79"/>
      <c r="AY231" s="99"/>
      <c r="AZ231" s="78"/>
      <c r="BA231" s="79"/>
      <c r="BB231" s="99"/>
      <c r="BC231" s="78"/>
      <c r="BD231" s="79"/>
      <c r="BE231" s="99"/>
      <c r="BF231" s="78"/>
      <c r="BG231" s="79"/>
      <c r="BH231" s="80">
        <f t="shared" si="12"/>
        <v>0</v>
      </c>
      <c r="BI231" s="81">
        <f t="shared" si="11"/>
        <v>0</v>
      </c>
      <c r="BJ231" s="82">
        <v>0</v>
      </c>
      <c r="BK231" s="83" cm="1">
        <f t="array" ref="BK231">_xlfn.IFS(A231="Payroll/Straight Payment",0,AND(NOT(ISBLANK(BI231)),NOT(A231="Payroll/Straight Payment")),AO231-BI231-BJ231)</f>
        <v>0</v>
      </c>
      <c r="BL231" s="66"/>
      <c r="BM231" s="85"/>
    </row>
    <row r="232" spans="1:65" s="86" customFormat="1" hidden="1" x14ac:dyDescent="0.3">
      <c r="A232" s="65"/>
      <c r="B232" s="66"/>
      <c r="C232" s="67"/>
      <c r="D232" s="68"/>
      <c r="E232" s="66"/>
      <c r="F232" s="65"/>
      <c r="G232" s="84"/>
      <c r="H232" s="91"/>
      <c r="I232" s="91"/>
      <c r="J232" s="91"/>
      <c r="K232" s="92"/>
      <c r="L232" s="92"/>
      <c r="M232" s="92"/>
      <c r="N232" s="92"/>
      <c r="O232" s="92"/>
      <c r="P232" s="92"/>
      <c r="Q232" s="94"/>
      <c r="R232" s="94"/>
      <c r="S232" s="94"/>
      <c r="T232" s="94"/>
      <c r="U232" s="94"/>
      <c r="V232" s="94"/>
      <c r="W232" s="94"/>
      <c r="X232" s="94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  <c r="AI232" s="95"/>
      <c r="AJ232" s="106"/>
      <c r="AK232" s="106"/>
      <c r="AL232" s="106"/>
      <c r="AM232" s="62" cm="1">
        <f t="array" ref="AM232">_xlfn.IFS(AND(A232="Requisition",ISBLANK(AN232)),SUM(Q232:AL232),AND(A232="PO Modification",OR(NOT(ISBLANK(AN232)),ISBLANK(AN232))),0,AND(A232="Budget Revision",OR(NOT(ISBLANK(AN232)),ISBLANK(AN232))),0,AND(A232="Requisition",NOT(ISBLANK(AN232))),0,ISBLANK(A232),0,AND(A232="Payroll/Straight Payment",ISBLANK(AN232)),0)</f>
        <v>0</v>
      </c>
      <c r="AN232" s="102"/>
      <c r="AO232" s="76">
        <f t="shared" si="13"/>
        <v>0</v>
      </c>
      <c r="AP232" s="99"/>
      <c r="AQ232" s="78"/>
      <c r="AR232" s="79"/>
      <c r="AS232" s="99"/>
      <c r="AT232" s="78"/>
      <c r="AU232" s="79"/>
      <c r="AV232" s="99"/>
      <c r="AW232" s="78"/>
      <c r="AX232" s="79"/>
      <c r="AY232" s="99"/>
      <c r="AZ232" s="78"/>
      <c r="BA232" s="79"/>
      <c r="BB232" s="99"/>
      <c r="BC232" s="78"/>
      <c r="BD232" s="79"/>
      <c r="BE232" s="99"/>
      <c r="BF232" s="78"/>
      <c r="BG232" s="79"/>
      <c r="BH232" s="80">
        <f t="shared" si="12"/>
        <v>0</v>
      </c>
      <c r="BI232" s="81">
        <f t="shared" si="11"/>
        <v>0</v>
      </c>
      <c r="BJ232" s="82">
        <v>0</v>
      </c>
      <c r="BK232" s="83" cm="1">
        <f t="array" ref="BK232">_xlfn.IFS(A232="Payroll/Straight Payment",0,AND(NOT(ISBLANK(BI232)),NOT(A232="Payroll/Straight Payment")),AO232-BI232-BJ232)</f>
        <v>0</v>
      </c>
      <c r="BL232" s="66"/>
      <c r="BM232" s="85"/>
    </row>
    <row r="233" spans="1:65" s="86" customFormat="1" hidden="1" x14ac:dyDescent="0.3">
      <c r="A233" s="65"/>
      <c r="B233" s="90"/>
      <c r="C233" s="88"/>
      <c r="D233" s="100"/>
      <c r="E233" s="90"/>
      <c r="F233" s="101"/>
      <c r="G233" s="90"/>
      <c r="H233" s="91"/>
      <c r="I233" s="91"/>
      <c r="J233" s="91"/>
      <c r="K233" s="92"/>
      <c r="L233" s="92"/>
      <c r="M233" s="92"/>
      <c r="N233" s="92"/>
      <c r="O233" s="92"/>
      <c r="P233" s="92"/>
      <c r="Q233" s="93"/>
      <c r="R233" s="93"/>
      <c r="S233" s="94"/>
      <c r="T233" s="94"/>
      <c r="U233" s="93"/>
      <c r="V233" s="94"/>
      <c r="W233" s="94"/>
      <c r="X233" s="94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  <c r="AI233" s="96"/>
      <c r="AJ233" s="97"/>
      <c r="AK233" s="97"/>
      <c r="AL233" s="97"/>
      <c r="AM233" s="62" cm="1">
        <f t="array" ref="AM233">_xlfn.IFS(AND(A233="Requisition",ISBLANK(AN233)),SUM(Q233:AL233),AND(A233="PO Modification",OR(NOT(ISBLANK(AN233)),ISBLANK(AN233))),0,AND(A233="Budget Revision",OR(NOT(ISBLANK(AN233)),ISBLANK(AN233))),0,AND(A233="Requisition",NOT(ISBLANK(AN233))),0,ISBLANK(A233),0,AND(A233="Payroll/Straight Payment",ISBLANK(AN233)),0)</f>
        <v>0</v>
      </c>
      <c r="AN233" s="98"/>
      <c r="AO233" s="76">
        <f t="shared" si="13"/>
        <v>0</v>
      </c>
      <c r="AP233" s="99"/>
      <c r="AQ233" s="78"/>
      <c r="AR233" s="79"/>
      <c r="AS233" s="99"/>
      <c r="AT233" s="78"/>
      <c r="AU233" s="79"/>
      <c r="AV233" s="99"/>
      <c r="AW233" s="78"/>
      <c r="AX233" s="79"/>
      <c r="AY233" s="99"/>
      <c r="AZ233" s="78"/>
      <c r="BA233" s="79"/>
      <c r="BB233" s="99"/>
      <c r="BC233" s="78"/>
      <c r="BD233" s="79"/>
      <c r="BE233" s="99"/>
      <c r="BF233" s="78"/>
      <c r="BG233" s="79"/>
      <c r="BH233" s="80">
        <f t="shared" si="12"/>
        <v>0</v>
      </c>
      <c r="BI233" s="81">
        <f t="shared" si="11"/>
        <v>0</v>
      </c>
      <c r="BJ233" s="82">
        <v>0</v>
      </c>
      <c r="BK233" s="83" cm="1">
        <f t="array" ref="BK233">_xlfn.IFS(A233="Payroll/Straight Payment",0,AND(NOT(ISBLANK(BI233)),NOT(A233="Payroll/Straight Payment")),AO233-BI233-BJ233)</f>
        <v>0</v>
      </c>
      <c r="BL233" s="66"/>
      <c r="BM233" s="85"/>
    </row>
    <row r="234" spans="1:65" s="86" customFormat="1" hidden="1" x14ac:dyDescent="0.3">
      <c r="A234" s="65"/>
      <c r="B234" s="90"/>
      <c r="C234" s="88"/>
      <c r="D234" s="100"/>
      <c r="E234" s="90"/>
      <c r="F234" s="101"/>
      <c r="G234" s="90"/>
      <c r="H234" s="91"/>
      <c r="I234" s="91"/>
      <c r="J234" s="91"/>
      <c r="K234" s="92"/>
      <c r="L234" s="92"/>
      <c r="M234" s="92"/>
      <c r="N234" s="92"/>
      <c r="O234" s="92"/>
      <c r="P234" s="92"/>
      <c r="Q234" s="93"/>
      <c r="R234" s="93"/>
      <c r="S234" s="94"/>
      <c r="T234" s="94"/>
      <c r="U234" s="93"/>
      <c r="V234" s="94"/>
      <c r="W234" s="94"/>
      <c r="X234" s="94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  <c r="AI234" s="96"/>
      <c r="AJ234" s="97"/>
      <c r="AK234" s="97"/>
      <c r="AL234" s="97"/>
      <c r="AM234" s="62" cm="1">
        <f t="array" ref="AM234">_xlfn.IFS(AND(A234="Requisition",ISBLANK(AN234)),SUM(Q234:AL234),AND(A234="PO Modification",OR(NOT(ISBLANK(AN234)),ISBLANK(AN234))),0,AND(A234="Budget Revision",OR(NOT(ISBLANK(AN234)),ISBLANK(AN234))),0,AND(A234="Requisition",NOT(ISBLANK(AN234))),0,ISBLANK(A234),0,AND(A234="Payroll/Straight Payment",ISBLANK(AN234)),0)</f>
        <v>0</v>
      </c>
      <c r="AN234" s="98"/>
      <c r="AO234" s="76">
        <f t="shared" si="13"/>
        <v>0</v>
      </c>
      <c r="AP234" s="99"/>
      <c r="AQ234" s="78"/>
      <c r="AR234" s="79"/>
      <c r="AS234" s="99"/>
      <c r="AT234" s="78"/>
      <c r="AU234" s="79"/>
      <c r="AV234" s="99"/>
      <c r="AW234" s="78"/>
      <c r="AX234" s="79"/>
      <c r="AY234" s="99"/>
      <c r="AZ234" s="78"/>
      <c r="BA234" s="79"/>
      <c r="BB234" s="99"/>
      <c r="BC234" s="78"/>
      <c r="BD234" s="79"/>
      <c r="BE234" s="99"/>
      <c r="BF234" s="78"/>
      <c r="BG234" s="79"/>
      <c r="BH234" s="80">
        <f t="shared" si="12"/>
        <v>0</v>
      </c>
      <c r="BI234" s="81">
        <f t="shared" si="11"/>
        <v>0</v>
      </c>
      <c r="BJ234" s="82">
        <v>0</v>
      </c>
      <c r="BK234" s="83" cm="1">
        <f t="array" ref="BK234">_xlfn.IFS(A234="Payroll/Straight Payment",0,AND(NOT(ISBLANK(BI234)),NOT(A234="Payroll/Straight Payment")),AO234-BI234-BJ234)</f>
        <v>0</v>
      </c>
      <c r="BL234" s="66"/>
      <c r="BM234" s="85"/>
    </row>
    <row r="235" spans="1:65" s="86" customFormat="1" hidden="1" x14ac:dyDescent="0.3">
      <c r="A235" s="65"/>
      <c r="B235" s="90"/>
      <c r="C235" s="88"/>
      <c r="D235" s="100"/>
      <c r="E235" s="90"/>
      <c r="F235" s="101"/>
      <c r="G235" s="90"/>
      <c r="H235" s="91"/>
      <c r="I235" s="91"/>
      <c r="J235" s="91"/>
      <c r="K235" s="92"/>
      <c r="L235" s="92"/>
      <c r="M235" s="92"/>
      <c r="N235" s="92"/>
      <c r="O235" s="92"/>
      <c r="P235" s="92"/>
      <c r="Q235" s="93"/>
      <c r="R235" s="93"/>
      <c r="S235" s="94"/>
      <c r="T235" s="94"/>
      <c r="U235" s="93"/>
      <c r="V235" s="94"/>
      <c r="W235" s="94"/>
      <c r="X235" s="94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  <c r="AI235" s="96"/>
      <c r="AJ235" s="97"/>
      <c r="AK235" s="97"/>
      <c r="AL235" s="97"/>
      <c r="AM235" s="62" cm="1">
        <f t="array" ref="AM235">_xlfn.IFS(AND(A235="Requisition",ISBLANK(AN235)),SUM(Q235:AL235),AND(A235="PO Modification",OR(NOT(ISBLANK(AN235)),ISBLANK(AN235))),0,AND(A235="Budget Revision",OR(NOT(ISBLANK(AN235)),ISBLANK(AN235))),0,AND(A235="Requisition",NOT(ISBLANK(AN235))),0,ISBLANK(A235),0,AND(A235="Payroll/Straight Payment",ISBLANK(AN235)),0)</f>
        <v>0</v>
      </c>
      <c r="AN235" s="98"/>
      <c r="AO235" s="76">
        <f t="shared" si="13"/>
        <v>0</v>
      </c>
      <c r="AP235" s="99"/>
      <c r="AQ235" s="78"/>
      <c r="AR235" s="79"/>
      <c r="AS235" s="99"/>
      <c r="AT235" s="78"/>
      <c r="AU235" s="79"/>
      <c r="AV235" s="99"/>
      <c r="AW235" s="78"/>
      <c r="AX235" s="79"/>
      <c r="AY235" s="99"/>
      <c r="AZ235" s="78"/>
      <c r="BA235" s="79"/>
      <c r="BB235" s="99"/>
      <c r="BC235" s="78"/>
      <c r="BD235" s="79"/>
      <c r="BE235" s="99"/>
      <c r="BF235" s="78"/>
      <c r="BG235" s="79"/>
      <c r="BH235" s="80">
        <f t="shared" si="12"/>
        <v>0</v>
      </c>
      <c r="BI235" s="81">
        <f t="shared" si="11"/>
        <v>0</v>
      </c>
      <c r="BJ235" s="82">
        <v>0</v>
      </c>
      <c r="BK235" s="83" cm="1">
        <f t="array" ref="BK235">_xlfn.IFS(A235="Payroll/Straight Payment",0,AND(NOT(ISBLANK(BI235)),NOT(A235="Payroll/Straight Payment")),AO235-BI235-BJ235)</f>
        <v>0</v>
      </c>
      <c r="BL235" s="66"/>
      <c r="BM235" s="85"/>
    </row>
    <row r="236" spans="1:65" s="86" customFormat="1" hidden="1" x14ac:dyDescent="0.3">
      <c r="A236" s="65"/>
      <c r="B236" s="90"/>
      <c r="C236" s="88"/>
      <c r="D236" s="100"/>
      <c r="E236" s="90"/>
      <c r="F236" s="101"/>
      <c r="G236" s="90"/>
      <c r="H236" s="91"/>
      <c r="I236" s="91"/>
      <c r="J236" s="91"/>
      <c r="K236" s="92"/>
      <c r="L236" s="92"/>
      <c r="M236" s="92"/>
      <c r="N236" s="92"/>
      <c r="O236" s="92"/>
      <c r="P236" s="92"/>
      <c r="Q236" s="93"/>
      <c r="R236" s="93"/>
      <c r="S236" s="94"/>
      <c r="T236" s="94"/>
      <c r="U236" s="93"/>
      <c r="V236" s="94"/>
      <c r="W236" s="94"/>
      <c r="X236" s="94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  <c r="AI236" s="96"/>
      <c r="AJ236" s="97"/>
      <c r="AK236" s="97"/>
      <c r="AL236" s="97"/>
      <c r="AM236" s="62" cm="1">
        <f t="array" ref="AM236">_xlfn.IFS(AND(A236="Requisition",ISBLANK(AN236)),SUM(Q236:AL236),AND(A236="PO Modification",OR(NOT(ISBLANK(AN236)),ISBLANK(AN236))),0,AND(A236="Budget Revision",OR(NOT(ISBLANK(AN236)),ISBLANK(AN236))),0,AND(A236="Requisition",NOT(ISBLANK(AN236))),0,ISBLANK(A236),0,AND(A236="Payroll/Straight Payment",ISBLANK(AN236)),0)</f>
        <v>0</v>
      </c>
      <c r="AN236" s="98"/>
      <c r="AO236" s="76">
        <f t="shared" si="13"/>
        <v>0</v>
      </c>
      <c r="AP236" s="99"/>
      <c r="AQ236" s="78"/>
      <c r="AR236" s="79"/>
      <c r="AS236" s="99"/>
      <c r="AT236" s="78"/>
      <c r="AU236" s="79"/>
      <c r="AV236" s="99"/>
      <c r="AW236" s="78"/>
      <c r="AX236" s="79"/>
      <c r="AY236" s="99"/>
      <c r="AZ236" s="78"/>
      <c r="BA236" s="79"/>
      <c r="BB236" s="99"/>
      <c r="BC236" s="78"/>
      <c r="BD236" s="79"/>
      <c r="BE236" s="99"/>
      <c r="BF236" s="78"/>
      <c r="BG236" s="79"/>
      <c r="BH236" s="80">
        <f t="shared" si="12"/>
        <v>0</v>
      </c>
      <c r="BI236" s="81">
        <f t="shared" si="11"/>
        <v>0</v>
      </c>
      <c r="BJ236" s="82">
        <v>0</v>
      </c>
      <c r="BK236" s="83" cm="1">
        <f t="array" ref="BK236">_xlfn.IFS(A236="Payroll/Straight Payment",0,AND(NOT(ISBLANK(BI236)),NOT(A236="Payroll/Straight Payment")),AO236-BI236-BJ236)</f>
        <v>0</v>
      </c>
      <c r="BL236" s="66"/>
      <c r="BM236" s="85"/>
    </row>
    <row r="237" spans="1:65" s="86" customFormat="1" hidden="1" x14ac:dyDescent="0.3">
      <c r="A237" s="65"/>
      <c r="B237" s="90"/>
      <c r="C237" s="88"/>
      <c r="D237" s="100"/>
      <c r="E237" s="90"/>
      <c r="F237" s="101"/>
      <c r="G237" s="90"/>
      <c r="H237" s="91"/>
      <c r="I237" s="91"/>
      <c r="J237" s="91"/>
      <c r="K237" s="92"/>
      <c r="L237" s="92"/>
      <c r="M237" s="92"/>
      <c r="N237" s="92"/>
      <c r="O237" s="92"/>
      <c r="P237" s="92"/>
      <c r="Q237" s="93"/>
      <c r="R237" s="93"/>
      <c r="S237" s="94"/>
      <c r="T237" s="94"/>
      <c r="U237" s="93"/>
      <c r="V237" s="94"/>
      <c r="W237" s="94"/>
      <c r="X237" s="94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  <c r="AI237" s="96"/>
      <c r="AJ237" s="97"/>
      <c r="AK237" s="97"/>
      <c r="AL237" s="97"/>
      <c r="AM237" s="62" cm="1">
        <f t="array" ref="AM237">_xlfn.IFS(AND(A237="Requisition",ISBLANK(AN237)),SUM(Q237:AL237),AND(A237="PO Modification",OR(NOT(ISBLANK(AN237)),ISBLANK(AN237))),0,AND(A237="Budget Revision",OR(NOT(ISBLANK(AN237)),ISBLANK(AN237))),0,AND(A237="Requisition",NOT(ISBLANK(AN237))),0,ISBLANK(A237),0,AND(A237="Payroll/Straight Payment",ISBLANK(AN237)),0)</f>
        <v>0</v>
      </c>
      <c r="AN237" s="98"/>
      <c r="AO237" s="76">
        <f t="shared" si="13"/>
        <v>0</v>
      </c>
      <c r="AP237" s="99"/>
      <c r="AQ237" s="78"/>
      <c r="AR237" s="79"/>
      <c r="AS237" s="99"/>
      <c r="AT237" s="78"/>
      <c r="AU237" s="79"/>
      <c r="AV237" s="99"/>
      <c r="AW237" s="78"/>
      <c r="AX237" s="79"/>
      <c r="AY237" s="99"/>
      <c r="AZ237" s="78"/>
      <c r="BA237" s="79"/>
      <c r="BB237" s="99"/>
      <c r="BC237" s="78"/>
      <c r="BD237" s="79"/>
      <c r="BE237" s="99"/>
      <c r="BF237" s="78"/>
      <c r="BG237" s="79"/>
      <c r="BH237" s="80">
        <f t="shared" si="12"/>
        <v>0</v>
      </c>
      <c r="BI237" s="81">
        <f t="shared" si="11"/>
        <v>0</v>
      </c>
      <c r="BJ237" s="82">
        <v>0</v>
      </c>
      <c r="BK237" s="83" cm="1">
        <f t="array" ref="BK237">_xlfn.IFS(A237="Payroll/Straight Payment",0,AND(NOT(ISBLANK(BI237)),NOT(A237="Payroll/Straight Payment")),AO237-BI237-BJ237)</f>
        <v>0</v>
      </c>
      <c r="BL237" s="66"/>
      <c r="BM237" s="85"/>
    </row>
    <row r="238" spans="1:65" s="86" customFormat="1" hidden="1" x14ac:dyDescent="0.3">
      <c r="A238" s="65"/>
      <c r="B238" s="66"/>
      <c r="C238" s="67"/>
      <c r="D238" s="68"/>
      <c r="E238" s="66"/>
      <c r="F238" s="65"/>
      <c r="G238" s="66"/>
      <c r="H238" s="91"/>
      <c r="I238" s="91"/>
      <c r="J238" s="91"/>
      <c r="K238" s="92"/>
      <c r="L238" s="92"/>
      <c r="M238" s="92"/>
      <c r="N238" s="92"/>
      <c r="O238" s="92"/>
      <c r="P238" s="92"/>
      <c r="Q238" s="94"/>
      <c r="R238" s="94"/>
      <c r="S238" s="94"/>
      <c r="T238" s="94"/>
      <c r="U238" s="94"/>
      <c r="V238" s="94"/>
      <c r="W238" s="94"/>
      <c r="X238" s="94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  <c r="AI238" s="96"/>
      <c r="AJ238" s="97"/>
      <c r="AK238" s="97"/>
      <c r="AL238" s="97"/>
      <c r="AM238" s="62" cm="1">
        <f t="array" ref="AM238">_xlfn.IFS(AND(A238="Requisition",ISBLANK(AN238)),SUM(Q238:AL238),AND(A238="PO Modification",OR(NOT(ISBLANK(AN238)),ISBLANK(AN238))),0,AND(A238="Budget Revision",OR(NOT(ISBLANK(AN238)),ISBLANK(AN238))),0,AND(A238="Requisition",NOT(ISBLANK(AN238))),0,ISBLANK(A238),0,AND(A238="Payroll/Straight Payment",ISBLANK(AN238)),0)</f>
        <v>0</v>
      </c>
      <c r="AN238" s="102"/>
      <c r="AO238" s="76">
        <f t="shared" si="13"/>
        <v>0</v>
      </c>
      <c r="AP238" s="99"/>
      <c r="AQ238" s="78"/>
      <c r="AR238" s="79"/>
      <c r="AS238" s="99"/>
      <c r="AT238" s="78"/>
      <c r="AU238" s="79"/>
      <c r="AV238" s="99"/>
      <c r="AW238" s="78"/>
      <c r="AX238" s="79"/>
      <c r="AY238" s="99"/>
      <c r="AZ238" s="78"/>
      <c r="BA238" s="79"/>
      <c r="BB238" s="99"/>
      <c r="BC238" s="78"/>
      <c r="BD238" s="79"/>
      <c r="BE238" s="99"/>
      <c r="BF238" s="78"/>
      <c r="BG238" s="79"/>
      <c r="BH238" s="80">
        <f t="shared" si="12"/>
        <v>0</v>
      </c>
      <c r="BI238" s="81">
        <f t="shared" si="11"/>
        <v>0</v>
      </c>
      <c r="BJ238" s="82">
        <v>0</v>
      </c>
      <c r="BK238" s="83" cm="1">
        <f t="array" ref="BK238">_xlfn.IFS(A238="Payroll/Straight Payment",0,AND(NOT(ISBLANK(BI238)),NOT(A238="Payroll/Straight Payment")),AO238-BI238-BJ238)</f>
        <v>0</v>
      </c>
      <c r="BL238" s="90"/>
      <c r="BM238" s="85"/>
    </row>
    <row r="239" spans="1:65" s="86" customFormat="1" hidden="1" x14ac:dyDescent="0.3">
      <c r="A239" s="65"/>
      <c r="B239" s="90"/>
      <c r="C239" s="88"/>
      <c r="D239" s="100"/>
      <c r="E239" s="90"/>
      <c r="F239" s="101"/>
      <c r="G239" s="90"/>
      <c r="H239" s="91"/>
      <c r="I239" s="91"/>
      <c r="J239" s="91"/>
      <c r="K239" s="92"/>
      <c r="L239" s="92"/>
      <c r="M239" s="92"/>
      <c r="N239" s="92"/>
      <c r="O239" s="92"/>
      <c r="P239" s="92"/>
      <c r="Q239" s="93"/>
      <c r="R239" s="93"/>
      <c r="S239" s="94"/>
      <c r="T239" s="94"/>
      <c r="U239" s="93"/>
      <c r="V239" s="94"/>
      <c r="W239" s="94"/>
      <c r="X239" s="94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6"/>
      <c r="AJ239" s="97"/>
      <c r="AK239" s="97"/>
      <c r="AL239" s="97"/>
      <c r="AM239" s="62" cm="1">
        <f t="array" ref="AM239">_xlfn.IFS(AND(A239="Requisition",ISBLANK(AN239)),SUM(Q239:AL239),AND(A239="PO Modification",OR(NOT(ISBLANK(AN239)),ISBLANK(AN239))),0,AND(A239="Budget Revision",OR(NOT(ISBLANK(AN239)),ISBLANK(AN239))),0,AND(A239="Requisition",NOT(ISBLANK(AN239))),0,ISBLANK(A239),0,AND(A239="Payroll/Straight Payment",ISBLANK(AN239)),0)</f>
        <v>0</v>
      </c>
      <c r="AN239" s="98"/>
      <c r="AO239" s="76">
        <f t="shared" si="13"/>
        <v>0</v>
      </c>
      <c r="AP239" s="99"/>
      <c r="AQ239" s="78"/>
      <c r="AR239" s="79"/>
      <c r="AS239" s="99"/>
      <c r="AT239" s="78"/>
      <c r="AU239" s="79"/>
      <c r="AV239" s="99"/>
      <c r="AW239" s="78"/>
      <c r="AX239" s="79"/>
      <c r="AY239" s="99"/>
      <c r="AZ239" s="78"/>
      <c r="BA239" s="79"/>
      <c r="BB239" s="99"/>
      <c r="BC239" s="78"/>
      <c r="BD239" s="79"/>
      <c r="BE239" s="99"/>
      <c r="BF239" s="78"/>
      <c r="BG239" s="79"/>
      <c r="BH239" s="80">
        <f t="shared" si="12"/>
        <v>0</v>
      </c>
      <c r="BI239" s="81">
        <f t="shared" si="11"/>
        <v>0</v>
      </c>
      <c r="BJ239" s="82">
        <v>0</v>
      </c>
      <c r="BK239" s="83" cm="1">
        <f t="array" ref="BK239">_xlfn.IFS(A239="Payroll/Straight Payment",0,AND(NOT(ISBLANK(BI239)),NOT(A239="Payroll/Straight Payment")),AO239-BI239-BJ239)</f>
        <v>0</v>
      </c>
      <c r="BL239" s="66"/>
      <c r="BM239" s="85"/>
    </row>
    <row r="240" spans="1:65" s="86" customFormat="1" hidden="1" x14ac:dyDescent="0.3">
      <c r="A240" s="65"/>
      <c r="B240" s="66"/>
      <c r="C240" s="67"/>
      <c r="D240" s="68"/>
      <c r="E240" s="66"/>
      <c r="F240" s="65"/>
      <c r="G240" s="66"/>
      <c r="H240" s="91"/>
      <c r="I240" s="91"/>
      <c r="J240" s="91"/>
      <c r="K240" s="92"/>
      <c r="L240" s="92"/>
      <c r="M240" s="92"/>
      <c r="N240" s="92"/>
      <c r="O240" s="92"/>
      <c r="P240" s="92"/>
      <c r="Q240" s="94"/>
      <c r="R240" s="94"/>
      <c r="S240" s="94"/>
      <c r="T240" s="94"/>
      <c r="U240" s="94"/>
      <c r="V240" s="94"/>
      <c r="W240" s="94"/>
      <c r="X240" s="94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6"/>
      <c r="AJ240" s="97"/>
      <c r="AK240" s="97"/>
      <c r="AL240" s="97"/>
      <c r="AM240" s="62" cm="1">
        <f t="array" ref="AM240">_xlfn.IFS(AND(A240="Requisition",ISBLANK(AN240)),SUM(Q240:AL240),AND(A240="PO Modification",OR(NOT(ISBLANK(AN240)),ISBLANK(AN240))),0,AND(A240="Budget Revision",OR(NOT(ISBLANK(AN240)),ISBLANK(AN240))),0,AND(A240="Requisition",NOT(ISBLANK(AN240))),0,ISBLANK(A240),0,AND(A240="Payroll/Straight Payment",ISBLANK(AN240)),0)</f>
        <v>0</v>
      </c>
      <c r="AN240" s="102"/>
      <c r="AO240" s="76">
        <f t="shared" si="13"/>
        <v>0</v>
      </c>
      <c r="AP240" s="99"/>
      <c r="AQ240" s="78"/>
      <c r="AR240" s="79"/>
      <c r="AS240" s="99"/>
      <c r="AT240" s="78"/>
      <c r="AU240" s="79"/>
      <c r="AV240" s="99"/>
      <c r="AW240" s="78"/>
      <c r="AX240" s="79"/>
      <c r="AY240" s="99"/>
      <c r="AZ240" s="78"/>
      <c r="BA240" s="79"/>
      <c r="BB240" s="99"/>
      <c r="BC240" s="78"/>
      <c r="BD240" s="79"/>
      <c r="BE240" s="99"/>
      <c r="BF240" s="78"/>
      <c r="BG240" s="79"/>
      <c r="BH240" s="80">
        <f t="shared" si="12"/>
        <v>0</v>
      </c>
      <c r="BI240" s="81">
        <f t="shared" si="11"/>
        <v>0</v>
      </c>
      <c r="BJ240" s="82">
        <v>0</v>
      </c>
      <c r="BK240" s="83" cm="1">
        <f t="array" ref="BK240">_xlfn.IFS(A240="Payroll/Straight Payment",0,AND(NOT(ISBLANK(BI240)),NOT(A240="Payroll/Straight Payment")),AO240-BI240-BJ240)</f>
        <v>0</v>
      </c>
      <c r="BL240" s="90"/>
      <c r="BM240" s="85"/>
    </row>
    <row r="241" spans="1:65" s="86" customFormat="1" hidden="1" x14ac:dyDescent="0.3">
      <c r="A241" s="65"/>
      <c r="B241" s="66"/>
      <c r="C241" s="103"/>
      <c r="D241" s="104"/>
      <c r="E241" s="84"/>
      <c r="F241" s="105"/>
      <c r="G241" s="66"/>
      <c r="H241" s="91"/>
      <c r="I241" s="91"/>
      <c r="J241" s="91"/>
      <c r="K241" s="92"/>
      <c r="L241" s="92"/>
      <c r="M241" s="92"/>
      <c r="N241" s="92"/>
      <c r="O241" s="92"/>
      <c r="P241" s="92"/>
      <c r="Q241" s="94"/>
      <c r="R241" s="94"/>
      <c r="S241" s="94"/>
      <c r="T241" s="94"/>
      <c r="U241" s="94"/>
      <c r="V241" s="94"/>
      <c r="W241" s="94"/>
      <c r="X241" s="94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6"/>
      <c r="AJ241" s="97"/>
      <c r="AK241" s="97"/>
      <c r="AL241" s="97"/>
      <c r="AM241" s="62" cm="1">
        <f t="array" ref="AM241">_xlfn.IFS(AND(A241="Requisition",ISBLANK(AN241)),SUM(Q241:AL241),AND(A241="PO Modification",OR(NOT(ISBLANK(AN241)),ISBLANK(AN241))),0,AND(A241="Budget Revision",OR(NOT(ISBLANK(AN241)),ISBLANK(AN241))),0,AND(A241="Requisition",NOT(ISBLANK(AN241))),0,ISBLANK(A241),0,AND(A241="Payroll/Straight Payment",ISBLANK(AN241)),0)</f>
        <v>0</v>
      </c>
      <c r="AN241" s="102"/>
      <c r="AO241" s="76">
        <f t="shared" si="13"/>
        <v>0</v>
      </c>
      <c r="AP241" s="99"/>
      <c r="AQ241" s="78"/>
      <c r="AR241" s="79"/>
      <c r="AS241" s="99"/>
      <c r="AT241" s="78"/>
      <c r="AU241" s="79"/>
      <c r="AV241" s="99"/>
      <c r="AW241" s="78"/>
      <c r="AX241" s="79"/>
      <c r="AY241" s="99"/>
      <c r="AZ241" s="78"/>
      <c r="BA241" s="79"/>
      <c r="BB241" s="99"/>
      <c r="BC241" s="78"/>
      <c r="BD241" s="79"/>
      <c r="BE241" s="99"/>
      <c r="BF241" s="78"/>
      <c r="BG241" s="79"/>
      <c r="BH241" s="80">
        <f t="shared" si="12"/>
        <v>0</v>
      </c>
      <c r="BI241" s="81">
        <f t="shared" si="11"/>
        <v>0</v>
      </c>
      <c r="BJ241" s="82">
        <v>0</v>
      </c>
      <c r="BK241" s="83" cm="1">
        <f t="array" ref="BK241">_xlfn.IFS(A241="Payroll/Straight Payment",0,AND(NOT(ISBLANK(BI241)),NOT(A241="Payroll/Straight Payment")),AO241-BI241-BJ241)</f>
        <v>0</v>
      </c>
      <c r="BL241" s="66"/>
      <c r="BM241" s="85"/>
    </row>
    <row r="242" spans="1:65" s="86" customFormat="1" hidden="1" x14ac:dyDescent="0.3">
      <c r="A242" s="65"/>
      <c r="B242" s="66"/>
      <c r="C242" s="67"/>
      <c r="D242" s="68"/>
      <c r="E242" s="66"/>
      <c r="F242" s="65"/>
      <c r="G242" s="66"/>
      <c r="H242" s="91"/>
      <c r="I242" s="91"/>
      <c r="J242" s="91"/>
      <c r="K242" s="92"/>
      <c r="L242" s="92"/>
      <c r="M242" s="92"/>
      <c r="N242" s="92"/>
      <c r="O242" s="92"/>
      <c r="P242" s="92"/>
      <c r="Q242" s="94"/>
      <c r="R242" s="94"/>
      <c r="S242" s="94"/>
      <c r="T242" s="94"/>
      <c r="U242" s="94"/>
      <c r="V242" s="94"/>
      <c r="W242" s="94"/>
      <c r="X242" s="94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106"/>
      <c r="AK242" s="106"/>
      <c r="AL242" s="106"/>
      <c r="AM242" s="62" cm="1">
        <f t="array" ref="AM242">_xlfn.IFS(AND(A242="Requisition",ISBLANK(AN242)),SUM(Q242:AL242),AND(A242="PO Modification",OR(NOT(ISBLANK(AN242)),ISBLANK(AN242))),0,AND(A242="Budget Revision",OR(NOT(ISBLANK(AN242)),ISBLANK(AN242))),0,AND(A242="Requisition",NOT(ISBLANK(AN242))),0,ISBLANK(A242),0,AND(A242="Payroll/Straight Payment",ISBLANK(AN242)),0)</f>
        <v>0</v>
      </c>
      <c r="AN242" s="102"/>
      <c r="AO242" s="76">
        <f t="shared" si="13"/>
        <v>0</v>
      </c>
      <c r="AP242" s="99"/>
      <c r="AQ242" s="78"/>
      <c r="AR242" s="79"/>
      <c r="AS242" s="99"/>
      <c r="AT242" s="78"/>
      <c r="AU242" s="79"/>
      <c r="AV242" s="99"/>
      <c r="AW242" s="78"/>
      <c r="AX242" s="79"/>
      <c r="AY242" s="99"/>
      <c r="AZ242" s="78"/>
      <c r="BA242" s="79"/>
      <c r="BB242" s="99"/>
      <c r="BC242" s="78"/>
      <c r="BD242" s="79"/>
      <c r="BE242" s="99"/>
      <c r="BF242" s="78"/>
      <c r="BG242" s="79"/>
      <c r="BH242" s="80">
        <f t="shared" si="12"/>
        <v>0</v>
      </c>
      <c r="BI242" s="81">
        <f t="shared" si="11"/>
        <v>0</v>
      </c>
      <c r="BJ242" s="82">
        <v>0</v>
      </c>
      <c r="BK242" s="83" cm="1">
        <f t="array" ref="BK242">_xlfn.IFS(A242="Payroll/Straight Payment",0,AND(NOT(ISBLANK(BI242)),NOT(A242="Payroll/Straight Payment")),AO242-BI242-BJ242)</f>
        <v>0</v>
      </c>
      <c r="BL242" s="66"/>
      <c r="BM242" s="85"/>
    </row>
    <row r="243" spans="1:65" s="86" customFormat="1" hidden="1" x14ac:dyDescent="0.3">
      <c r="A243" s="65"/>
      <c r="B243" s="66"/>
      <c r="C243" s="67"/>
      <c r="D243" s="68"/>
      <c r="E243" s="66"/>
      <c r="F243" s="65"/>
      <c r="G243" s="84"/>
      <c r="H243" s="91"/>
      <c r="I243" s="91"/>
      <c r="J243" s="91"/>
      <c r="K243" s="92"/>
      <c r="L243" s="92"/>
      <c r="M243" s="92"/>
      <c r="N243" s="92"/>
      <c r="O243" s="92"/>
      <c r="P243" s="92"/>
      <c r="Q243" s="94"/>
      <c r="R243" s="94"/>
      <c r="S243" s="94"/>
      <c r="T243" s="94"/>
      <c r="U243" s="94"/>
      <c r="V243" s="94"/>
      <c r="W243" s="94"/>
      <c r="X243" s="94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106"/>
      <c r="AK243" s="106"/>
      <c r="AL243" s="106"/>
      <c r="AM243" s="62" cm="1">
        <f t="array" ref="AM243">_xlfn.IFS(AND(A243="Requisition",ISBLANK(AN243)),SUM(Q243:AL243),AND(A243="PO Modification",OR(NOT(ISBLANK(AN243)),ISBLANK(AN243))),0,AND(A243="Budget Revision",OR(NOT(ISBLANK(AN243)),ISBLANK(AN243))),0,AND(A243="Requisition",NOT(ISBLANK(AN243))),0,ISBLANK(A243),0,AND(A243="Payroll/Straight Payment",ISBLANK(AN243)),0)</f>
        <v>0</v>
      </c>
      <c r="AN243" s="102"/>
      <c r="AO243" s="76">
        <f t="shared" si="13"/>
        <v>0</v>
      </c>
      <c r="AP243" s="99"/>
      <c r="AQ243" s="78"/>
      <c r="AR243" s="79"/>
      <c r="AS243" s="99"/>
      <c r="AT243" s="78"/>
      <c r="AU243" s="79"/>
      <c r="AV243" s="99"/>
      <c r="AW243" s="78"/>
      <c r="AX243" s="79"/>
      <c r="AY243" s="99"/>
      <c r="AZ243" s="78"/>
      <c r="BA243" s="79"/>
      <c r="BB243" s="99"/>
      <c r="BC243" s="78"/>
      <c r="BD243" s="79"/>
      <c r="BE243" s="99"/>
      <c r="BF243" s="78"/>
      <c r="BG243" s="79"/>
      <c r="BH243" s="80">
        <f t="shared" si="12"/>
        <v>0</v>
      </c>
      <c r="BI243" s="81">
        <f t="shared" si="11"/>
        <v>0</v>
      </c>
      <c r="BJ243" s="82">
        <v>0</v>
      </c>
      <c r="BK243" s="83" cm="1">
        <f t="array" ref="BK243">_xlfn.IFS(A243="Payroll/Straight Payment",0,AND(NOT(ISBLANK(BI243)),NOT(A243="Payroll/Straight Payment")),AO243-BI243-BJ243)</f>
        <v>0</v>
      </c>
      <c r="BL243" s="66"/>
      <c r="BM243" s="85"/>
    </row>
    <row r="244" spans="1:65" s="86" customFormat="1" hidden="1" x14ac:dyDescent="0.3">
      <c r="A244" s="65"/>
      <c r="B244" s="66"/>
      <c r="C244" s="67"/>
      <c r="D244" s="68"/>
      <c r="E244" s="66"/>
      <c r="F244" s="65"/>
      <c r="G244" s="84"/>
      <c r="H244" s="91"/>
      <c r="I244" s="91"/>
      <c r="J244" s="91"/>
      <c r="K244" s="92"/>
      <c r="L244" s="92"/>
      <c r="M244" s="92"/>
      <c r="N244" s="92"/>
      <c r="O244" s="92"/>
      <c r="P244" s="92"/>
      <c r="Q244" s="94"/>
      <c r="R244" s="94"/>
      <c r="S244" s="94"/>
      <c r="T244" s="94"/>
      <c r="U244" s="94"/>
      <c r="V244" s="94"/>
      <c r="W244" s="94"/>
      <c r="X244" s="94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106"/>
      <c r="AK244" s="106"/>
      <c r="AL244" s="106"/>
      <c r="AM244" s="62" cm="1">
        <f t="array" ref="AM244">_xlfn.IFS(AND(A244="Requisition",ISBLANK(AN244)),SUM(Q244:AL244),AND(A244="PO Modification",OR(NOT(ISBLANK(AN244)),ISBLANK(AN244))),0,AND(A244="Budget Revision",OR(NOT(ISBLANK(AN244)),ISBLANK(AN244))),0,AND(A244="Requisition",NOT(ISBLANK(AN244))),0,ISBLANK(A244),0,AND(A244="Payroll/Straight Payment",ISBLANK(AN244)),0)</f>
        <v>0</v>
      </c>
      <c r="AN244" s="102"/>
      <c r="AO244" s="76">
        <f t="shared" si="13"/>
        <v>0</v>
      </c>
      <c r="AP244" s="99"/>
      <c r="AQ244" s="78"/>
      <c r="AR244" s="79"/>
      <c r="AS244" s="99"/>
      <c r="AT244" s="78"/>
      <c r="AU244" s="79"/>
      <c r="AV244" s="99"/>
      <c r="AW244" s="78"/>
      <c r="AX244" s="79"/>
      <c r="AY244" s="99"/>
      <c r="AZ244" s="78"/>
      <c r="BA244" s="79"/>
      <c r="BB244" s="99"/>
      <c r="BC244" s="78"/>
      <c r="BD244" s="79"/>
      <c r="BE244" s="99"/>
      <c r="BF244" s="78"/>
      <c r="BG244" s="79"/>
      <c r="BH244" s="80">
        <f t="shared" si="12"/>
        <v>0</v>
      </c>
      <c r="BI244" s="81">
        <f t="shared" si="11"/>
        <v>0</v>
      </c>
      <c r="BJ244" s="82">
        <v>0</v>
      </c>
      <c r="BK244" s="83" cm="1">
        <f t="array" ref="BK244">_xlfn.IFS(A244="Payroll/Straight Payment",0,AND(NOT(ISBLANK(BI244)),NOT(A244="Payroll/Straight Payment")),AO244-BI244-BJ244)</f>
        <v>0</v>
      </c>
      <c r="BL244" s="66"/>
      <c r="BM244" s="85"/>
    </row>
    <row r="245" spans="1:65" s="86" customFormat="1" hidden="1" x14ac:dyDescent="0.3">
      <c r="A245" s="65"/>
      <c r="B245" s="66"/>
      <c r="C245" s="67"/>
      <c r="D245" s="68"/>
      <c r="E245" s="66"/>
      <c r="F245" s="65"/>
      <c r="G245" s="84"/>
      <c r="H245" s="91"/>
      <c r="I245" s="91"/>
      <c r="J245" s="91"/>
      <c r="K245" s="92"/>
      <c r="L245" s="92"/>
      <c r="M245" s="92"/>
      <c r="N245" s="92"/>
      <c r="O245" s="92"/>
      <c r="P245" s="92"/>
      <c r="Q245" s="94"/>
      <c r="R245" s="94"/>
      <c r="S245" s="94"/>
      <c r="T245" s="94"/>
      <c r="U245" s="94"/>
      <c r="V245" s="94"/>
      <c r="W245" s="94"/>
      <c r="X245" s="94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  <c r="AI245" s="95"/>
      <c r="AJ245" s="106"/>
      <c r="AK245" s="106"/>
      <c r="AL245" s="106"/>
      <c r="AM245" s="62" cm="1">
        <f t="array" ref="AM245">_xlfn.IFS(AND(A245="Requisition",ISBLANK(AN245)),SUM(Q245:AL245),AND(A245="PO Modification",OR(NOT(ISBLANK(AN245)),ISBLANK(AN245))),0,AND(A245="Budget Revision",OR(NOT(ISBLANK(AN245)),ISBLANK(AN245))),0,AND(A245="Requisition",NOT(ISBLANK(AN245))),0,ISBLANK(A245),0,AND(A245="Payroll/Straight Payment",ISBLANK(AN245)),0)</f>
        <v>0</v>
      </c>
      <c r="AN245" s="102"/>
      <c r="AO245" s="76">
        <f t="shared" si="13"/>
        <v>0</v>
      </c>
      <c r="AP245" s="99"/>
      <c r="AQ245" s="78"/>
      <c r="AR245" s="79"/>
      <c r="AS245" s="99"/>
      <c r="AT245" s="78"/>
      <c r="AU245" s="79"/>
      <c r="AV245" s="99"/>
      <c r="AW245" s="78"/>
      <c r="AX245" s="79"/>
      <c r="AY245" s="99"/>
      <c r="AZ245" s="78"/>
      <c r="BA245" s="79"/>
      <c r="BB245" s="99"/>
      <c r="BC245" s="78"/>
      <c r="BD245" s="79"/>
      <c r="BE245" s="99"/>
      <c r="BF245" s="78"/>
      <c r="BG245" s="79"/>
      <c r="BH245" s="80">
        <f t="shared" si="12"/>
        <v>0</v>
      </c>
      <c r="BI245" s="81">
        <f t="shared" ref="BI245:BI274" si="14">IF(A245="Requisition",SUM(AY245+AV245+AS245+AP245+BB245+BE245),0)</f>
        <v>0</v>
      </c>
      <c r="BJ245" s="82">
        <v>0</v>
      </c>
      <c r="BK245" s="83" cm="1">
        <f t="array" ref="BK245">_xlfn.IFS(A245="Payroll/Straight Payment",0,AND(NOT(ISBLANK(BI245)),NOT(A245="Payroll/Straight Payment")),AO245-BI245-BJ245)</f>
        <v>0</v>
      </c>
      <c r="BL245" s="66"/>
      <c r="BM245" s="85"/>
    </row>
    <row r="246" spans="1:65" s="86" customFormat="1" hidden="1" x14ac:dyDescent="0.3">
      <c r="A246" s="65"/>
      <c r="B246" s="66"/>
      <c r="C246" s="67"/>
      <c r="D246" s="68"/>
      <c r="E246" s="66"/>
      <c r="F246" s="65"/>
      <c r="G246" s="84"/>
      <c r="H246" s="91"/>
      <c r="I246" s="91"/>
      <c r="J246" s="91"/>
      <c r="K246" s="92"/>
      <c r="L246" s="92"/>
      <c r="M246" s="92"/>
      <c r="N246" s="92"/>
      <c r="O246" s="92"/>
      <c r="P246" s="92"/>
      <c r="Q246" s="94"/>
      <c r="R246" s="94"/>
      <c r="S246" s="94"/>
      <c r="T246" s="94"/>
      <c r="U246" s="94"/>
      <c r="V246" s="94"/>
      <c r="W246" s="94"/>
      <c r="X246" s="94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  <c r="AI246" s="95"/>
      <c r="AJ246" s="106"/>
      <c r="AK246" s="106"/>
      <c r="AL246" s="106"/>
      <c r="AM246" s="62" cm="1">
        <f t="array" ref="AM246">_xlfn.IFS(AND(A246="Requisition",ISBLANK(AN246)),SUM(Q246:AL246),AND(A246="PO Modification",OR(NOT(ISBLANK(AN246)),ISBLANK(AN246))),0,AND(A246="Budget Revision",OR(NOT(ISBLANK(AN246)),ISBLANK(AN246))),0,AND(A246="Requisition",NOT(ISBLANK(AN246))),0,ISBLANK(A246),0,AND(A246="Payroll/Straight Payment",ISBLANK(AN246)),0)</f>
        <v>0</v>
      </c>
      <c r="AN246" s="102"/>
      <c r="AO246" s="76">
        <f t="shared" si="13"/>
        <v>0</v>
      </c>
      <c r="AP246" s="99"/>
      <c r="AQ246" s="78"/>
      <c r="AR246" s="79"/>
      <c r="AS246" s="99"/>
      <c r="AT246" s="78"/>
      <c r="AU246" s="79"/>
      <c r="AV246" s="99"/>
      <c r="AW246" s="78"/>
      <c r="AX246" s="79"/>
      <c r="AY246" s="99"/>
      <c r="AZ246" s="78"/>
      <c r="BA246" s="79"/>
      <c r="BB246" s="99"/>
      <c r="BC246" s="78"/>
      <c r="BD246" s="79"/>
      <c r="BE246" s="99"/>
      <c r="BF246" s="78"/>
      <c r="BG246" s="79"/>
      <c r="BH246" s="80">
        <f t="shared" si="12"/>
        <v>0</v>
      </c>
      <c r="BI246" s="81">
        <f t="shared" si="14"/>
        <v>0</v>
      </c>
      <c r="BJ246" s="82">
        <v>0</v>
      </c>
      <c r="BK246" s="83" cm="1">
        <f t="array" ref="BK246">_xlfn.IFS(A246="Payroll/Straight Payment",0,AND(NOT(ISBLANK(BI246)),NOT(A246="Payroll/Straight Payment")),AO246-BI246-BJ246)</f>
        <v>0</v>
      </c>
      <c r="BL246" s="66"/>
      <c r="BM246" s="85"/>
    </row>
    <row r="247" spans="1:65" s="86" customFormat="1" hidden="1" x14ac:dyDescent="0.3">
      <c r="A247" s="65"/>
      <c r="B247" s="66"/>
      <c r="C247" s="67"/>
      <c r="D247" s="68"/>
      <c r="E247" s="66"/>
      <c r="F247" s="65"/>
      <c r="G247" s="84"/>
      <c r="H247" s="91"/>
      <c r="I247" s="91"/>
      <c r="J247" s="91"/>
      <c r="K247" s="92"/>
      <c r="L247" s="92"/>
      <c r="M247" s="92"/>
      <c r="N247" s="92"/>
      <c r="O247" s="92"/>
      <c r="P247" s="92"/>
      <c r="Q247" s="94"/>
      <c r="R247" s="94"/>
      <c r="S247" s="94"/>
      <c r="T247" s="94"/>
      <c r="U247" s="94"/>
      <c r="V247" s="94"/>
      <c r="W247" s="94"/>
      <c r="X247" s="94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  <c r="AI247" s="95"/>
      <c r="AJ247" s="106"/>
      <c r="AK247" s="106"/>
      <c r="AL247" s="106"/>
      <c r="AM247" s="62" cm="1">
        <f t="array" ref="AM247">_xlfn.IFS(AND(A247="Requisition",ISBLANK(AN247)),SUM(Q247:AL247),AND(A247="PO Modification",OR(NOT(ISBLANK(AN247)),ISBLANK(AN247))),0,AND(A247="Budget Revision",OR(NOT(ISBLANK(AN247)),ISBLANK(AN247))),0,AND(A247="Requisition",NOT(ISBLANK(AN247))),0,ISBLANK(A247),0,AND(A247="Payroll/Straight Payment",ISBLANK(AN247)),0)</f>
        <v>0</v>
      </c>
      <c r="AN247" s="102"/>
      <c r="AO247" s="76">
        <f t="shared" si="13"/>
        <v>0</v>
      </c>
      <c r="AP247" s="99"/>
      <c r="AQ247" s="78"/>
      <c r="AR247" s="79"/>
      <c r="AS247" s="99"/>
      <c r="AT247" s="78"/>
      <c r="AU247" s="79"/>
      <c r="AV247" s="99"/>
      <c r="AW247" s="78"/>
      <c r="AX247" s="79"/>
      <c r="AY247" s="99"/>
      <c r="AZ247" s="78"/>
      <c r="BA247" s="79"/>
      <c r="BB247" s="99"/>
      <c r="BC247" s="78"/>
      <c r="BD247" s="79"/>
      <c r="BE247" s="99"/>
      <c r="BF247" s="78"/>
      <c r="BG247" s="79"/>
      <c r="BH247" s="80">
        <f t="shared" si="12"/>
        <v>0</v>
      </c>
      <c r="BI247" s="81">
        <f t="shared" si="14"/>
        <v>0</v>
      </c>
      <c r="BJ247" s="82">
        <v>0</v>
      </c>
      <c r="BK247" s="83" cm="1">
        <f t="array" ref="BK247">_xlfn.IFS(A247="Payroll/Straight Payment",0,AND(NOT(ISBLANK(BI247)),NOT(A247="Payroll/Straight Payment")),AO247-BI247-BJ247)</f>
        <v>0</v>
      </c>
      <c r="BL247" s="66"/>
      <c r="BM247" s="85"/>
    </row>
    <row r="248" spans="1:65" s="86" customFormat="1" hidden="1" x14ac:dyDescent="0.3">
      <c r="A248" s="65"/>
      <c r="B248" s="66"/>
      <c r="C248" s="67"/>
      <c r="D248" s="68"/>
      <c r="E248" s="66"/>
      <c r="F248" s="65"/>
      <c r="G248" s="84"/>
      <c r="H248" s="91"/>
      <c r="I248" s="91"/>
      <c r="J248" s="91"/>
      <c r="K248" s="92"/>
      <c r="L248" s="92"/>
      <c r="M248" s="92"/>
      <c r="N248" s="92"/>
      <c r="O248" s="92"/>
      <c r="P248" s="92"/>
      <c r="Q248" s="94"/>
      <c r="R248" s="94"/>
      <c r="S248" s="94"/>
      <c r="T248" s="94"/>
      <c r="U248" s="94"/>
      <c r="V248" s="94"/>
      <c r="W248" s="94"/>
      <c r="X248" s="94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  <c r="AI248" s="95"/>
      <c r="AJ248" s="106"/>
      <c r="AK248" s="106"/>
      <c r="AL248" s="106"/>
      <c r="AM248" s="62" cm="1">
        <f t="array" ref="AM248">_xlfn.IFS(AND(A248="Requisition",ISBLANK(AN248)),SUM(Q248:AL248),AND(A248="PO Modification",OR(NOT(ISBLANK(AN248)),ISBLANK(AN248))),0,AND(A248="Budget Revision",OR(NOT(ISBLANK(AN248)),ISBLANK(AN248))),0,AND(A248="Requisition",NOT(ISBLANK(AN248))),0,ISBLANK(A248),0,AND(A248="Payroll/Straight Payment",ISBLANK(AN248)),0)</f>
        <v>0</v>
      </c>
      <c r="AN248" s="102"/>
      <c r="AO248" s="76">
        <f t="shared" si="13"/>
        <v>0</v>
      </c>
      <c r="AP248" s="99"/>
      <c r="AQ248" s="78"/>
      <c r="AR248" s="79"/>
      <c r="AS248" s="99"/>
      <c r="AT248" s="78"/>
      <c r="AU248" s="79"/>
      <c r="AV248" s="99"/>
      <c r="AW248" s="78"/>
      <c r="AX248" s="79"/>
      <c r="AY248" s="99"/>
      <c r="AZ248" s="78"/>
      <c r="BA248" s="79"/>
      <c r="BB248" s="99"/>
      <c r="BC248" s="78"/>
      <c r="BD248" s="79"/>
      <c r="BE248" s="99"/>
      <c r="BF248" s="78"/>
      <c r="BG248" s="79"/>
      <c r="BH248" s="80">
        <f t="shared" si="12"/>
        <v>0</v>
      </c>
      <c r="BI248" s="81">
        <f t="shared" si="14"/>
        <v>0</v>
      </c>
      <c r="BJ248" s="82">
        <v>0</v>
      </c>
      <c r="BK248" s="83" cm="1">
        <f t="array" ref="BK248">_xlfn.IFS(A248="Payroll/Straight Payment",0,AND(NOT(ISBLANK(BI248)),NOT(A248="Payroll/Straight Payment")),AO248-BI248-BJ248)</f>
        <v>0</v>
      </c>
      <c r="BL248" s="66"/>
      <c r="BM248" s="85"/>
    </row>
    <row r="249" spans="1:65" s="86" customFormat="1" hidden="1" x14ac:dyDescent="0.3">
      <c r="A249" s="65"/>
      <c r="B249" s="66"/>
      <c r="C249" s="67"/>
      <c r="D249" s="68"/>
      <c r="E249" s="66"/>
      <c r="F249" s="65"/>
      <c r="G249" s="84"/>
      <c r="H249" s="91"/>
      <c r="I249" s="91"/>
      <c r="J249" s="91"/>
      <c r="K249" s="92"/>
      <c r="L249" s="92"/>
      <c r="M249" s="92"/>
      <c r="N249" s="92"/>
      <c r="O249" s="92"/>
      <c r="P249" s="92"/>
      <c r="Q249" s="94"/>
      <c r="R249" s="94"/>
      <c r="S249" s="94"/>
      <c r="T249" s="94"/>
      <c r="U249" s="94"/>
      <c r="V249" s="94"/>
      <c r="W249" s="94"/>
      <c r="X249" s="94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  <c r="AI249" s="95"/>
      <c r="AJ249" s="106"/>
      <c r="AK249" s="106"/>
      <c r="AL249" s="106"/>
      <c r="AM249" s="62" cm="1">
        <f t="array" ref="AM249">_xlfn.IFS(AND(A249="Requisition",ISBLANK(AN249)),SUM(Q249:AL249),AND(A249="PO Modification",OR(NOT(ISBLANK(AN249)),ISBLANK(AN249))),0,AND(A249="Budget Revision",OR(NOT(ISBLANK(AN249)),ISBLANK(AN249))),0,AND(A249="Requisition",NOT(ISBLANK(AN249))),0,ISBLANK(A249),0,AND(A249="Payroll/Straight Payment",ISBLANK(AN249)),0)</f>
        <v>0</v>
      </c>
      <c r="AN249" s="102"/>
      <c r="AO249" s="76">
        <f t="shared" si="13"/>
        <v>0</v>
      </c>
      <c r="AP249" s="99"/>
      <c r="AQ249" s="78"/>
      <c r="AR249" s="79"/>
      <c r="AS249" s="99"/>
      <c r="AT249" s="78"/>
      <c r="AU249" s="79"/>
      <c r="AV249" s="99"/>
      <c r="AW249" s="78"/>
      <c r="AX249" s="79"/>
      <c r="AY249" s="99"/>
      <c r="AZ249" s="78"/>
      <c r="BA249" s="79"/>
      <c r="BB249" s="99"/>
      <c r="BC249" s="78"/>
      <c r="BD249" s="79"/>
      <c r="BE249" s="99"/>
      <c r="BF249" s="78"/>
      <c r="BG249" s="79"/>
      <c r="BH249" s="80">
        <f t="shared" si="12"/>
        <v>0</v>
      </c>
      <c r="BI249" s="81">
        <f t="shared" si="14"/>
        <v>0</v>
      </c>
      <c r="BJ249" s="82">
        <v>0</v>
      </c>
      <c r="BK249" s="83" cm="1">
        <f t="array" ref="BK249">_xlfn.IFS(A249="Payroll/Straight Payment",0,AND(NOT(ISBLANK(BI249)),NOT(A249="Payroll/Straight Payment")),AO249-BI249-BJ249)</f>
        <v>0</v>
      </c>
      <c r="BL249" s="66"/>
      <c r="BM249" s="85"/>
    </row>
    <row r="250" spans="1:65" s="86" customFormat="1" hidden="1" x14ac:dyDescent="0.3">
      <c r="A250" s="65"/>
      <c r="B250" s="66"/>
      <c r="C250" s="67"/>
      <c r="D250" s="68"/>
      <c r="E250" s="66"/>
      <c r="F250" s="65"/>
      <c r="G250" s="84"/>
      <c r="H250" s="91"/>
      <c r="I250" s="91"/>
      <c r="J250" s="91"/>
      <c r="K250" s="92"/>
      <c r="L250" s="92"/>
      <c r="M250" s="92"/>
      <c r="N250" s="92"/>
      <c r="O250" s="92"/>
      <c r="P250" s="92"/>
      <c r="Q250" s="94"/>
      <c r="R250" s="94"/>
      <c r="S250" s="94"/>
      <c r="T250" s="94"/>
      <c r="U250" s="94"/>
      <c r="V250" s="94"/>
      <c r="W250" s="94"/>
      <c r="X250" s="94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  <c r="AI250" s="95"/>
      <c r="AJ250" s="106"/>
      <c r="AK250" s="106"/>
      <c r="AL250" s="106"/>
      <c r="AM250" s="62" cm="1">
        <f t="array" ref="AM250">_xlfn.IFS(AND(A250="Requisition",ISBLANK(AN250)),SUM(Q250:AL250),AND(A250="PO Modification",OR(NOT(ISBLANK(AN250)),ISBLANK(AN250))),0,AND(A250="Budget Revision",OR(NOT(ISBLANK(AN250)),ISBLANK(AN250))),0,AND(A250="Requisition",NOT(ISBLANK(AN250))),0,ISBLANK(A250),0,AND(A250="Payroll/Straight Payment",ISBLANK(AN250)),0)</f>
        <v>0</v>
      </c>
      <c r="AN250" s="102"/>
      <c r="AO250" s="76">
        <f t="shared" si="13"/>
        <v>0</v>
      </c>
      <c r="AP250" s="99"/>
      <c r="AQ250" s="78"/>
      <c r="AR250" s="79"/>
      <c r="AS250" s="99"/>
      <c r="AT250" s="78"/>
      <c r="AU250" s="79"/>
      <c r="AV250" s="99"/>
      <c r="AW250" s="78"/>
      <c r="AX250" s="79"/>
      <c r="AY250" s="99"/>
      <c r="AZ250" s="78"/>
      <c r="BA250" s="79"/>
      <c r="BB250" s="99"/>
      <c r="BC250" s="78"/>
      <c r="BD250" s="79"/>
      <c r="BE250" s="99"/>
      <c r="BF250" s="78"/>
      <c r="BG250" s="79"/>
      <c r="BH250" s="80">
        <f t="shared" si="12"/>
        <v>0</v>
      </c>
      <c r="BI250" s="81">
        <f t="shared" si="14"/>
        <v>0</v>
      </c>
      <c r="BJ250" s="82">
        <v>0</v>
      </c>
      <c r="BK250" s="83" cm="1">
        <f t="array" ref="BK250">_xlfn.IFS(A250="Payroll/Straight Payment",0,AND(NOT(ISBLANK(BI250)),NOT(A250="Payroll/Straight Payment")),AO250-BI250-BJ250)</f>
        <v>0</v>
      </c>
      <c r="BL250" s="66"/>
      <c r="BM250" s="85"/>
    </row>
    <row r="251" spans="1:65" s="86" customFormat="1" hidden="1" x14ac:dyDescent="0.3">
      <c r="A251" s="65"/>
      <c r="B251" s="66"/>
      <c r="C251" s="67"/>
      <c r="D251" s="68"/>
      <c r="E251" s="66"/>
      <c r="F251" s="65"/>
      <c r="G251" s="84"/>
      <c r="H251" s="91"/>
      <c r="I251" s="91"/>
      <c r="J251" s="91"/>
      <c r="K251" s="92"/>
      <c r="L251" s="92"/>
      <c r="M251" s="92"/>
      <c r="N251" s="92"/>
      <c r="O251" s="92"/>
      <c r="P251" s="92"/>
      <c r="Q251" s="94"/>
      <c r="R251" s="94"/>
      <c r="S251" s="94"/>
      <c r="T251" s="94"/>
      <c r="U251" s="94"/>
      <c r="V251" s="94"/>
      <c r="W251" s="94"/>
      <c r="X251" s="94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  <c r="AI251" s="95"/>
      <c r="AJ251" s="106"/>
      <c r="AK251" s="106"/>
      <c r="AL251" s="106"/>
      <c r="AM251" s="62" cm="1">
        <f t="array" ref="AM251">_xlfn.IFS(AND(A251="Requisition",ISBLANK(AN251)),SUM(Q251:AL251),AND(A251="PO Modification",OR(NOT(ISBLANK(AN251)),ISBLANK(AN251))),0,AND(A251="Budget Revision",OR(NOT(ISBLANK(AN251)),ISBLANK(AN251))),0,AND(A251="Requisition",NOT(ISBLANK(AN251))),0,ISBLANK(A251),0,AND(A251="Payroll/Straight Payment",ISBLANK(AN251)),0)</f>
        <v>0</v>
      </c>
      <c r="AN251" s="102"/>
      <c r="AO251" s="76">
        <f t="shared" si="13"/>
        <v>0</v>
      </c>
      <c r="AP251" s="99"/>
      <c r="AQ251" s="78"/>
      <c r="AR251" s="79"/>
      <c r="AS251" s="99"/>
      <c r="AT251" s="78"/>
      <c r="AU251" s="79"/>
      <c r="AV251" s="99"/>
      <c r="AW251" s="78"/>
      <c r="AX251" s="79"/>
      <c r="AY251" s="99"/>
      <c r="AZ251" s="78"/>
      <c r="BA251" s="79"/>
      <c r="BB251" s="99"/>
      <c r="BC251" s="78"/>
      <c r="BD251" s="79"/>
      <c r="BE251" s="99"/>
      <c r="BF251" s="78"/>
      <c r="BG251" s="79"/>
      <c r="BH251" s="80">
        <f t="shared" si="12"/>
        <v>0</v>
      </c>
      <c r="BI251" s="81">
        <f t="shared" si="14"/>
        <v>0</v>
      </c>
      <c r="BJ251" s="82">
        <v>0</v>
      </c>
      <c r="BK251" s="83" cm="1">
        <f t="array" ref="BK251">_xlfn.IFS(A251="Payroll/Straight Payment",0,AND(NOT(ISBLANK(BI251)),NOT(A251="Payroll/Straight Payment")),AO251-BI251-BJ251)</f>
        <v>0</v>
      </c>
      <c r="BL251" s="66"/>
      <c r="BM251" s="85"/>
    </row>
    <row r="252" spans="1:65" s="86" customFormat="1" hidden="1" x14ac:dyDescent="0.3">
      <c r="A252" s="65"/>
      <c r="B252" s="66"/>
      <c r="C252" s="67"/>
      <c r="D252" s="68"/>
      <c r="E252" s="66"/>
      <c r="F252" s="65"/>
      <c r="G252" s="84"/>
      <c r="H252" s="91"/>
      <c r="I252" s="91"/>
      <c r="J252" s="91"/>
      <c r="K252" s="92"/>
      <c r="L252" s="92"/>
      <c r="M252" s="92"/>
      <c r="N252" s="92"/>
      <c r="O252" s="92"/>
      <c r="P252" s="92"/>
      <c r="Q252" s="94"/>
      <c r="R252" s="94"/>
      <c r="S252" s="94"/>
      <c r="T252" s="94"/>
      <c r="U252" s="94"/>
      <c r="V252" s="94"/>
      <c r="W252" s="94"/>
      <c r="X252" s="94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  <c r="AI252" s="95"/>
      <c r="AJ252" s="106"/>
      <c r="AK252" s="106"/>
      <c r="AL252" s="106"/>
      <c r="AM252" s="62" cm="1">
        <f t="array" ref="AM252">_xlfn.IFS(AND(A252="Requisition",ISBLANK(AN252)),SUM(Q252:AL252),AND(A252="PO Modification",OR(NOT(ISBLANK(AN252)),ISBLANK(AN252))),0,AND(A252="Budget Revision",OR(NOT(ISBLANK(AN252)),ISBLANK(AN252))),0,AND(A252="Requisition",NOT(ISBLANK(AN252))),0,ISBLANK(A252),0,AND(A252="Payroll/Straight Payment",ISBLANK(AN252)),0)</f>
        <v>0</v>
      </c>
      <c r="AN252" s="102"/>
      <c r="AO252" s="76">
        <f t="shared" si="13"/>
        <v>0</v>
      </c>
      <c r="AP252" s="99"/>
      <c r="AQ252" s="78"/>
      <c r="AR252" s="79"/>
      <c r="AS252" s="99"/>
      <c r="AT252" s="78"/>
      <c r="AU252" s="79"/>
      <c r="AV252" s="99"/>
      <c r="AW252" s="78"/>
      <c r="AX252" s="79"/>
      <c r="AY252" s="99"/>
      <c r="AZ252" s="78"/>
      <c r="BA252" s="79"/>
      <c r="BB252" s="99"/>
      <c r="BC252" s="78"/>
      <c r="BD252" s="79"/>
      <c r="BE252" s="99"/>
      <c r="BF252" s="78"/>
      <c r="BG252" s="79"/>
      <c r="BH252" s="80">
        <f t="shared" si="12"/>
        <v>0</v>
      </c>
      <c r="BI252" s="81">
        <f t="shared" si="14"/>
        <v>0</v>
      </c>
      <c r="BJ252" s="82">
        <v>0</v>
      </c>
      <c r="BK252" s="83" cm="1">
        <f t="array" ref="BK252">_xlfn.IFS(A252="Payroll/Straight Payment",0,AND(NOT(ISBLANK(BI252)),NOT(A252="Payroll/Straight Payment")),AO252-BI252-BJ252)</f>
        <v>0</v>
      </c>
      <c r="BL252" s="66"/>
      <c r="BM252" s="85"/>
    </row>
    <row r="253" spans="1:65" s="86" customFormat="1" hidden="1" x14ac:dyDescent="0.3">
      <c r="A253" s="65"/>
      <c r="B253" s="66"/>
      <c r="C253" s="67"/>
      <c r="D253" s="68"/>
      <c r="E253" s="66"/>
      <c r="F253" s="65"/>
      <c r="G253" s="84"/>
      <c r="H253" s="91"/>
      <c r="I253" s="91"/>
      <c r="J253" s="91"/>
      <c r="K253" s="92"/>
      <c r="L253" s="92"/>
      <c r="M253" s="92"/>
      <c r="N253" s="92"/>
      <c r="O253" s="92"/>
      <c r="P253" s="92"/>
      <c r="Q253" s="94"/>
      <c r="R253" s="94"/>
      <c r="S253" s="94"/>
      <c r="T253" s="94"/>
      <c r="U253" s="94"/>
      <c r="V253" s="94"/>
      <c r="W253" s="94"/>
      <c r="X253" s="94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  <c r="AI253" s="95"/>
      <c r="AJ253" s="106"/>
      <c r="AK253" s="106"/>
      <c r="AL253" s="106"/>
      <c r="AM253" s="62" cm="1">
        <f t="array" ref="AM253">_xlfn.IFS(AND(A253="Requisition",ISBLANK(AN253)),SUM(Q253:AL253),AND(A253="PO Modification",OR(NOT(ISBLANK(AN253)),ISBLANK(AN253))),0,AND(A253="Budget Revision",OR(NOT(ISBLANK(AN253)),ISBLANK(AN253))),0,AND(A253="Requisition",NOT(ISBLANK(AN253))),0,ISBLANK(A253),0,AND(A253="Payroll/Straight Payment",ISBLANK(AN253)),0)</f>
        <v>0</v>
      </c>
      <c r="AN253" s="102"/>
      <c r="AO253" s="76">
        <f t="shared" si="13"/>
        <v>0</v>
      </c>
      <c r="AP253" s="99"/>
      <c r="AQ253" s="78"/>
      <c r="AR253" s="79"/>
      <c r="AS253" s="99"/>
      <c r="AT253" s="78"/>
      <c r="AU253" s="79"/>
      <c r="AV253" s="99"/>
      <c r="AW253" s="78"/>
      <c r="AX253" s="79"/>
      <c r="AY253" s="99"/>
      <c r="AZ253" s="78"/>
      <c r="BA253" s="79"/>
      <c r="BB253" s="99"/>
      <c r="BC253" s="78"/>
      <c r="BD253" s="79"/>
      <c r="BE253" s="99"/>
      <c r="BF253" s="78"/>
      <c r="BG253" s="79"/>
      <c r="BH253" s="80">
        <f t="shared" si="12"/>
        <v>0</v>
      </c>
      <c r="BI253" s="81">
        <f t="shared" si="14"/>
        <v>0</v>
      </c>
      <c r="BJ253" s="82">
        <v>0</v>
      </c>
      <c r="BK253" s="83" cm="1">
        <f t="array" ref="BK253">_xlfn.IFS(A253="Payroll/Straight Payment",0,AND(NOT(ISBLANK(BI253)),NOT(A253="Payroll/Straight Payment")),AO253-BI253-BJ253)</f>
        <v>0</v>
      </c>
      <c r="BL253" s="66"/>
      <c r="BM253" s="85"/>
    </row>
    <row r="254" spans="1:65" s="86" customFormat="1" hidden="1" x14ac:dyDescent="0.3">
      <c r="A254" s="65"/>
      <c r="B254" s="66"/>
      <c r="C254" s="67"/>
      <c r="D254" s="68"/>
      <c r="E254" s="66"/>
      <c r="F254" s="65"/>
      <c r="G254" s="84"/>
      <c r="H254" s="91"/>
      <c r="I254" s="91"/>
      <c r="J254" s="91"/>
      <c r="K254" s="92"/>
      <c r="L254" s="92"/>
      <c r="M254" s="92"/>
      <c r="N254" s="92"/>
      <c r="O254" s="92"/>
      <c r="P254" s="92"/>
      <c r="Q254" s="94"/>
      <c r="R254" s="94"/>
      <c r="S254" s="94"/>
      <c r="T254" s="94"/>
      <c r="U254" s="94"/>
      <c r="V254" s="94"/>
      <c r="W254" s="94"/>
      <c r="X254" s="94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106"/>
      <c r="AK254" s="106"/>
      <c r="AL254" s="106"/>
      <c r="AM254" s="62" cm="1">
        <f t="array" ref="AM254">_xlfn.IFS(AND(A254="Requisition",ISBLANK(AN254)),SUM(Q254:AL254),AND(A254="PO Modification",OR(NOT(ISBLANK(AN254)),ISBLANK(AN254))),0,AND(A254="Budget Revision",OR(NOT(ISBLANK(AN254)),ISBLANK(AN254))),0,AND(A254="Requisition",NOT(ISBLANK(AN254))),0,ISBLANK(A254),0,AND(A254="Payroll/Straight Payment",ISBLANK(AN254)),0)</f>
        <v>0</v>
      </c>
      <c r="AN254" s="102"/>
      <c r="AO254" s="76">
        <f t="shared" si="13"/>
        <v>0</v>
      </c>
      <c r="AP254" s="99"/>
      <c r="AQ254" s="78"/>
      <c r="AR254" s="79"/>
      <c r="AS254" s="99"/>
      <c r="AT254" s="78"/>
      <c r="AU254" s="79"/>
      <c r="AV254" s="99"/>
      <c r="AW254" s="78"/>
      <c r="AX254" s="79"/>
      <c r="AY254" s="99"/>
      <c r="AZ254" s="78"/>
      <c r="BA254" s="79"/>
      <c r="BB254" s="99"/>
      <c r="BC254" s="78"/>
      <c r="BD254" s="79"/>
      <c r="BE254" s="99"/>
      <c r="BF254" s="78"/>
      <c r="BG254" s="79"/>
      <c r="BH254" s="80">
        <f t="shared" si="12"/>
        <v>0</v>
      </c>
      <c r="BI254" s="81">
        <f t="shared" si="14"/>
        <v>0</v>
      </c>
      <c r="BJ254" s="82">
        <v>0</v>
      </c>
      <c r="BK254" s="83" cm="1">
        <f t="array" ref="BK254">_xlfn.IFS(A254="Payroll/Straight Payment",0,AND(NOT(ISBLANK(BI254)),NOT(A254="Payroll/Straight Payment")),AO254-BI254-BJ254)</f>
        <v>0</v>
      </c>
      <c r="BL254" s="66"/>
      <c r="BM254" s="85"/>
    </row>
    <row r="255" spans="1:65" s="86" customFormat="1" hidden="1" x14ac:dyDescent="0.3">
      <c r="A255" s="65"/>
      <c r="B255" s="66"/>
      <c r="C255" s="67"/>
      <c r="D255" s="68"/>
      <c r="E255" s="66"/>
      <c r="F255" s="65"/>
      <c r="G255" s="84"/>
      <c r="H255" s="91"/>
      <c r="I255" s="91"/>
      <c r="J255" s="91"/>
      <c r="K255" s="92"/>
      <c r="L255" s="92"/>
      <c r="M255" s="92"/>
      <c r="N255" s="92"/>
      <c r="O255" s="92"/>
      <c r="P255" s="92"/>
      <c r="Q255" s="94"/>
      <c r="R255" s="94"/>
      <c r="S255" s="94"/>
      <c r="T255" s="94"/>
      <c r="U255" s="94"/>
      <c r="V255" s="94"/>
      <c r="W255" s="94"/>
      <c r="X255" s="94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106"/>
      <c r="AK255" s="106"/>
      <c r="AL255" s="106"/>
      <c r="AM255" s="62" cm="1">
        <f t="array" ref="AM255">_xlfn.IFS(AND(A255="Requisition",ISBLANK(AN255)),SUM(Q255:AL255),AND(A255="PO Modification",OR(NOT(ISBLANK(AN255)),ISBLANK(AN255))),0,AND(A255="Budget Revision",OR(NOT(ISBLANK(AN255)),ISBLANK(AN255))),0,AND(A255="Requisition",NOT(ISBLANK(AN255))),0,ISBLANK(A255),0,AND(A255="Payroll/Straight Payment",ISBLANK(AN255)),0)</f>
        <v>0</v>
      </c>
      <c r="AN255" s="102"/>
      <c r="AO255" s="76">
        <f t="shared" si="13"/>
        <v>0</v>
      </c>
      <c r="AP255" s="99"/>
      <c r="AQ255" s="78"/>
      <c r="AR255" s="79"/>
      <c r="AS255" s="99"/>
      <c r="AT255" s="78"/>
      <c r="AU255" s="79"/>
      <c r="AV255" s="99"/>
      <c r="AW255" s="78"/>
      <c r="AX255" s="79"/>
      <c r="AY255" s="99"/>
      <c r="AZ255" s="78"/>
      <c r="BA255" s="79"/>
      <c r="BB255" s="99"/>
      <c r="BC255" s="78"/>
      <c r="BD255" s="79"/>
      <c r="BE255" s="99"/>
      <c r="BF255" s="78"/>
      <c r="BG255" s="79"/>
      <c r="BH255" s="80">
        <f t="shared" si="12"/>
        <v>0</v>
      </c>
      <c r="BI255" s="81">
        <f t="shared" si="14"/>
        <v>0</v>
      </c>
      <c r="BJ255" s="82">
        <v>0</v>
      </c>
      <c r="BK255" s="83" cm="1">
        <f t="array" ref="BK255">_xlfn.IFS(A255="Payroll/Straight Payment",0,AND(NOT(ISBLANK(BI255)),NOT(A255="Payroll/Straight Payment")),AO255-BI255-BJ255)</f>
        <v>0</v>
      </c>
      <c r="BL255" s="66"/>
      <c r="BM255" s="85"/>
    </row>
    <row r="256" spans="1:65" s="86" customFormat="1" hidden="1" x14ac:dyDescent="0.3">
      <c r="A256" s="65"/>
      <c r="B256" s="90"/>
      <c r="C256" s="88"/>
      <c r="D256" s="100"/>
      <c r="E256" s="90"/>
      <c r="F256" s="101"/>
      <c r="G256" s="90"/>
      <c r="H256" s="91"/>
      <c r="I256" s="91"/>
      <c r="J256" s="91"/>
      <c r="K256" s="92"/>
      <c r="L256" s="92"/>
      <c r="M256" s="92"/>
      <c r="N256" s="92"/>
      <c r="O256" s="92"/>
      <c r="P256" s="92"/>
      <c r="Q256" s="93"/>
      <c r="R256" s="93"/>
      <c r="S256" s="94"/>
      <c r="T256" s="94"/>
      <c r="U256" s="93"/>
      <c r="V256" s="94"/>
      <c r="W256" s="94"/>
      <c r="X256" s="94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  <c r="AI256" s="96"/>
      <c r="AJ256" s="97"/>
      <c r="AK256" s="97"/>
      <c r="AL256" s="97"/>
      <c r="AM256" s="62" cm="1">
        <f t="array" ref="AM256">_xlfn.IFS(AND(A256="Requisition",ISBLANK(AN256)),SUM(Q256:AL256),AND(A256="PO Modification",OR(NOT(ISBLANK(AN256)),ISBLANK(AN256))),0,AND(A256="Budget Revision",OR(NOT(ISBLANK(AN256)),ISBLANK(AN256))),0,AND(A256="Requisition",NOT(ISBLANK(AN256))),0,ISBLANK(A256),0,AND(A256="Payroll/Straight Payment",ISBLANK(AN256)),0)</f>
        <v>0</v>
      </c>
      <c r="AN256" s="98"/>
      <c r="AO256" s="76">
        <f t="shared" si="13"/>
        <v>0</v>
      </c>
      <c r="AP256" s="99"/>
      <c r="AQ256" s="78"/>
      <c r="AR256" s="79"/>
      <c r="AS256" s="99"/>
      <c r="AT256" s="78"/>
      <c r="AU256" s="79"/>
      <c r="AV256" s="99"/>
      <c r="AW256" s="78"/>
      <c r="AX256" s="79"/>
      <c r="AY256" s="99"/>
      <c r="AZ256" s="78"/>
      <c r="BA256" s="79"/>
      <c r="BB256" s="99"/>
      <c r="BC256" s="78"/>
      <c r="BD256" s="79"/>
      <c r="BE256" s="99"/>
      <c r="BF256" s="78"/>
      <c r="BG256" s="79"/>
      <c r="BH256" s="80">
        <f t="shared" si="12"/>
        <v>0</v>
      </c>
      <c r="BI256" s="81">
        <f t="shared" si="14"/>
        <v>0</v>
      </c>
      <c r="BJ256" s="82">
        <v>0</v>
      </c>
      <c r="BK256" s="83" cm="1">
        <f t="array" ref="BK256">_xlfn.IFS(A256="Payroll/Straight Payment",0,AND(NOT(ISBLANK(BI256)),NOT(A256="Payroll/Straight Payment")),AO256-BI256-BJ256)</f>
        <v>0</v>
      </c>
      <c r="BL256" s="66"/>
      <c r="BM256" s="85"/>
    </row>
    <row r="257" spans="1:65" s="86" customFormat="1" hidden="1" x14ac:dyDescent="0.3">
      <c r="A257" s="65"/>
      <c r="B257" s="90"/>
      <c r="C257" s="88"/>
      <c r="D257" s="100"/>
      <c r="E257" s="90"/>
      <c r="F257" s="101"/>
      <c r="G257" s="90"/>
      <c r="H257" s="91"/>
      <c r="I257" s="91"/>
      <c r="J257" s="91"/>
      <c r="K257" s="92"/>
      <c r="L257" s="92"/>
      <c r="M257" s="92"/>
      <c r="N257" s="92"/>
      <c r="O257" s="92"/>
      <c r="P257" s="92"/>
      <c r="Q257" s="93"/>
      <c r="R257" s="93"/>
      <c r="S257" s="94"/>
      <c r="T257" s="94"/>
      <c r="U257" s="93"/>
      <c r="V257" s="94"/>
      <c r="W257" s="94"/>
      <c r="X257" s="94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  <c r="AI257" s="96"/>
      <c r="AJ257" s="97"/>
      <c r="AK257" s="97"/>
      <c r="AL257" s="97"/>
      <c r="AM257" s="62" cm="1">
        <f t="array" ref="AM257">_xlfn.IFS(AND(A257="Requisition",ISBLANK(AN257)),SUM(Q257:AL257),AND(A257="PO Modification",OR(NOT(ISBLANK(AN257)),ISBLANK(AN257))),0,AND(A257="Budget Revision",OR(NOT(ISBLANK(AN257)),ISBLANK(AN257))),0,AND(A257="Requisition",NOT(ISBLANK(AN257))),0,ISBLANK(A257),0,AND(A257="Payroll/Straight Payment",ISBLANK(AN257)),0)</f>
        <v>0</v>
      </c>
      <c r="AN257" s="98"/>
      <c r="AO257" s="76">
        <f t="shared" si="13"/>
        <v>0</v>
      </c>
      <c r="AP257" s="99"/>
      <c r="AQ257" s="78"/>
      <c r="AR257" s="79"/>
      <c r="AS257" s="99"/>
      <c r="AT257" s="78"/>
      <c r="AU257" s="79"/>
      <c r="AV257" s="99"/>
      <c r="AW257" s="78"/>
      <c r="AX257" s="79"/>
      <c r="AY257" s="99"/>
      <c r="AZ257" s="78"/>
      <c r="BA257" s="79"/>
      <c r="BB257" s="99"/>
      <c r="BC257" s="78"/>
      <c r="BD257" s="79"/>
      <c r="BE257" s="99"/>
      <c r="BF257" s="78"/>
      <c r="BG257" s="79"/>
      <c r="BH257" s="80">
        <f t="shared" si="12"/>
        <v>0</v>
      </c>
      <c r="BI257" s="81">
        <f t="shared" si="14"/>
        <v>0</v>
      </c>
      <c r="BJ257" s="82">
        <v>0</v>
      </c>
      <c r="BK257" s="83" cm="1">
        <f t="array" ref="BK257">_xlfn.IFS(A257="Payroll/Straight Payment",0,AND(NOT(ISBLANK(BI257)),NOT(A257="Payroll/Straight Payment")),AO257-BI257-BJ257)</f>
        <v>0</v>
      </c>
      <c r="BL257" s="66"/>
      <c r="BM257" s="85"/>
    </row>
    <row r="258" spans="1:65" s="86" customFormat="1" hidden="1" x14ac:dyDescent="0.3">
      <c r="A258" s="65"/>
      <c r="B258" s="90"/>
      <c r="C258" s="88"/>
      <c r="D258" s="100"/>
      <c r="E258" s="90"/>
      <c r="F258" s="101"/>
      <c r="G258" s="90"/>
      <c r="H258" s="91"/>
      <c r="I258" s="91"/>
      <c r="J258" s="91"/>
      <c r="K258" s="92"/>
      <c r="L258" s="92"/>
      <c r="M258" s="92"/>
      <c r="N258" s="92"/>
      <c r="O258" s="92"/>
      <c r="P258" s="92"/>
      <c r="Q258" s="93"/>
      <c r="R258" s="93"/>
      <c r="S258" s="94"/>
      <c r="T258" s="94"/>
      <c r="U258" s="93"/>
      <c r="V258" s="94"/>
      <c r="W258" s="94"/>
      <c r="X258" s="94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  <c r="AI258" s="96"/>
      <c r="AJ258" s="97"/>
      <c r="AK258" s="97"/>
      <c r="AL258" s="97"/>
      <c r="AM258" s="62" cm="1">
        <f t="array" ref="AM258">_xlfn.IFS(AND(A258="Requisition",ISBLANK(AN258)),SUM(Q258:AL258),AND(A258="PO Modification",OR(NOT(ISBLANK(AN258)),ISBLANK(AN258))),0,AND(A258="Budget Revision",OR(NOT(ISBLANK(AN258)),ISBLANK(AN258))),0,AND(A258="Requisition",NOT(ISBLANK(AN258))),0,ISBLANK(A258),0,AND(A258="Payroll/Straight Payment",ISBLANK(AN258)),0)</f>
        <v>0</v>
      </c>
      <c r="AN258" s="98"/>
      <c r="AO258" s="76">
        <f t="shared" si="13"/>
        <v>0</v>
      </c>
      <c r="AP258" s="99"/>
      <c r="AQ258" s="78"/>
      <c r="AR258" s="79"/>
      <c r="AS258" s="99"/>
      <c r="AT258" s="78"/>
      <c r="AU258" s="79"/>
      <c r="AV258" s="99"/>
      <c r="AW258" s="78"/>
      <c r="AX258" s="79"/>
      <c r="AY258" s="99"/>
      <c r="AZ258" s="78"/>
      <c r="BA258" s="79"/>
      <c r="BB258" s="99"/>
      <c r="BC258" s="78"/>
      <c r="BD258" s="79"/>
      <c r="BE258" s="99"/>
      <c r="BF258" s="78"/>
      <c r="BG258" s="79"/>
      <c r="BH258" s="80">
        <f t="shared" si="12"/>
        <v>0</v>
      </c>
      <c r="BI258" s="81">
        <f t="shared" si="14"/>
        <v>0</v>
      </c>
      <c r="BJ258" s="82">
        <v>0</v>
      </c>
      <c r="BK258" s="83" cm="1">
        <f t="array" ref="BK258">_xlfn.IFS(A258="Payroll/Straight Payment",0,AND(NOT(ISBLANK(BI258)),NOT(A258="Payroll/Straight Payment")),AO258-BI258-BJ258)</f>
        <v>0</v>
      </c>
      <c r="BL258" s="66"/>
      <c r="BM258" s="85"/>
    </row>
    <row r="259" spans="1:65" s="86" customFormat="1" hidden="1" x14ac:dyDescent="0.3">
      <c r="A259" s="65"/>
      <c r="B259" s="90"/>
      <c r="C259" s="88"/>
      <c r="D259" s="100"/>
      <c r="E259" s="90"/>
      <c r="F259" s="101"/>
      <c r="G259" s="90"/>
      <c r="H259" s="91"/>
      <c r="I259" s="91"/>
      <c r="J259" s="91"/>
      <c r="K259" s="92"/>
      <c r="L259" s="92"/>
      <c r="M259" s="92"/>
      <c r="N259" s="92"/>
      <c r="O259" s="92"/>
      <c r="P259" s="92"/>
      <c r="Q259" s="93"/>
      <c r="R259" s="93"/>
      <c r="S259" s="94"/>
      <c r="T259" s="94"/>
      <c r="U259" s="93"/>
      <c r="V259" s="94"/>
      <c r="W259" s="94"/>
      <c r="X259" s="94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6"/>
      <c r="AJ259" s="97"/>
      <c r="AK259" s="97"/>
      <c r="AL259" s="97"/>
      <c r="AM259" s="62" cm="1">
        <f t="array" ref="AM259">_xlfn.IFS(AND(A259="Requisition",ISBLANK(AN259)),SUM(Q259:AL259),AND(A259="PO Modification",OR(NOT(ISBLANK(AN259)),ISBLANK(AN259))),0,AND(A259="Budget Revision",OR(NOT(ISBLANK(AN259)),ISBLANK(AN259))),0,AND(A259="Requisition",NOT(ISBLANK(AN259))),0,ISBLANK(A259),0,AND(A259="Payroll/Straight Payment",ISBLANK(AN259)),0)</f>
        <v>0</v>
      </c>
      <c r="AN259" s="98"/>
      <c r="AO259" s="76">
        <f t="shared" si="13"/>
        <v>0</v>
      </c>
      <c r="AP259" s="99"/>
      <c r="AQ259" s="78"/>
      <c r="AR259" s="79"/>
      <c r="AS259" s="99"/>
      <c r="AT259" s="78"/>
      <c r="AU259" s="79"/>
      <c r="AV259" s="99"/>
      <c r="AW259" s="78"/>
      <c r="AX259" s="79"/>
      <c r="AY259" s="99"/>
      <c r="AZ259" s="78"/>
      <c r="BA259" s="79"/>
      <c r="BB259" s="99"/>
      <c r="BC259" s="78"/>
      <c r="BD259" s="79"/>
      <c r="BE259" s="99"/>
      <c r="BF259" s="78"/>
      <c r="BG259" s="79"/>
      <c r="BH259" s="80">
        <f t="shared" si="12"/>
        <v>0</v>
      </c>
      <c r="BI259" s="81">
        <f t="shared" si="14"/>
        <v>0</v>
      </c>
      <c r="BJ259" s="82">
        <v>0</v>
      </c>
      <c r="BK259" s="83" cm="1">
        <f t="array" ref="BK259">_xlfn.IFS(A259="Payroll/Straight Payment",0,AND(NOT(ISBLANK(BI259)),NOT(A259="Payroll/Straight Payment")),AO259-BI259-BJ259)</f>
        <v>0</v>
      </c>
      <c r="BL259" s="66"/>
      <c r="BM259" s="85"/>
    </row>
    <row r="260" spans="1:65" s="86" customFormat="1" hidden="1" x14ac:dyDescent="0.3">
      <c r="A260" s="65"/>
      <c r="B260" s="66"/>
      <c r="C260" s="103"/>
      <c r="D260" s="104"/>
      <c r="E260" s="84"/>
      <c r="F260" s="105"/>
      <c r="G260" s="66"/>
      <c r="H260" s="91"/>
      <c r="I260" s="91"/>
      <c r="J260" s="91"/>
      <c r="K260" s="92"/>
      <c r="L260" s="92"/>
      <c r="M260" s="92"/>
      <c r="N260" s="92"/>
      <c r="O260" s="92"/>
      <c r="P260" s="92"/>
      <c r="Q260" s="94"/>
      <c r="R260" s="94"/>
      <c r="S260" s="94"/>
      <c r="T260" s="94"/>
      <c r="U260" s="94"/>
      <c r="V260" s="94"/>
      <c r="W260" s="94"/>
      <c r="X260" s="94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6"/>
      <c r="AJ260" s="97"/>
      <c r="AK260" s="97"/>
      <c r="AL260" s="97"/>
      <c r="AM260" s="62" cm="1">
        <f t="array" ref="AM260">_xlfn.IFS(AND(A260="Requisition",ISBLANK(AN260)),SUM(Q260:AL260),AND(A260="PO Modification",OR(NOT(ISBLANK(AN260)),ISBLANK(AN260))),0,AND(A260="Budget Revision",OR(NOT(ISBLANK(AN260)),ISBLANK(AN260))),0,AND(A260="Requisition",NOT(ISBLANK(AN260))),0,ISBLANK(A260),0,AND(A260="Payroll/Straight Payment",ISBLANK(AN260)),0)</f>
        <v>0</v>
      </c>
      <c r="AN260" s="102"/>
      <c r="AO260" s="76">
        <f t="shared" si="13"/>
        <v>0</v>
      </c>
      <c r="AP260" s="99"/>
      <c r="AQ260" s="78"/>
      <c r="AR260" s="79"/>
      <c r="AS260" s="99"/>
      <c r="AT260" s="78"/>
      <c r="AU260" s="79"/>
      <c r="AV260" s="99"/>
      <c r="AW260" s="78"/>
      <c r="AX260" s="79"/>
      <c r="AY260" s="99"/>
      <c r="AZ260" s="78"/>
      <c r="BA260" s="79"/>
      <c r="BB260" s="99"/>
      <c r="BC260" s="78"/>
      <c r="BD260" s="79"/>
      <c r="BE260" s="99"/>
      <c r="BF260" s="78"/>
      <c r="BG260" s="79"/>
      <c r="BH260" s="80">
        <f t="shared" si="12"/>
        <v>0</v>
      </c>
      <c r="BI260" s="81">
        <f t="shared" si="14"/>
        <v>0</v>
      </c>
      <c r="BJ260" s="82">
        <v>0</v>
      </c>
      <c r="BK260" s="83" cm="1">
        <f t="array" ref="BK260">_xlfn.IFS(A260="Payroll/Straight Payment",0,AND(NOT(ISBLANK(BI260)),NOT(A260="Payroll/Straight Payment")),AO260-BI260-BJ260)</f>
        <v>0</v>
      </c>
      <c r="BL260" s="66"/>
      <c r="BM260" s="85"/>
    </row>
    <row r="261" spans="1:65" s="86" customFormat="1" hidden="1" x14ac:dyDescent="0.3">
      <c r="A261" s="65"/>
      <c r="B261" s="66"/>
      <c r="C261" s="67"/>
      <c r="D261" s="68"/>
      <c r="E261" s="66"/>
      <c r="F261" s="65"/>
      <c r="G261" s="66"/>
      <c r="H261" s="91"/>
      <c r="I261" s="91"/>
      <c r="J261" s="91"/>
      <c r="K261" s="92"/>
      <c r="L261" s="92"/>
      <c r="M261" s="92"/>
      <c r="N261" s="92"/>
      <c r="O261" s="92"/>
      <c r="P261" s="92"/>
      <c r="Q261" s="94"/>
      <c r="R261" s="94"/>
      <c r="S261" s="94"/>
      <c r="T261" s="94"/>
      <c r="U261" s="94"/>
      <c r="V261" s="94"/>
      <c r="W261" s="94"/>
      <c r="X261" s="94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106"/>
      <c r="AK261" s="106"/>
      <c r="AL261" s="106"/>
      <c r="AM261" s="62" cm="1">
        <f t="array" ref="AM261">_xlfn.IFS(AND(A261="Requisition",ISBLANK(AN261)),SUM(Q261:AL261),AND(A261="PO Modification",OR(NOT(ISBLANK(AN261)),ISBLANK(AN261))),0,AND(A261="Budget Revision",OR(NOT(ISBLANK(AN261)),ISBLANK(AN261))),0,AND(A261="Requisition",NOT(ISBLANK(AN261))),0,ISBLANK(A261),0,AND(A261="Payroll/Straight Payment",ISBLANK(AN261)),0)</f>
        <v>0</v>
      </c>
      <c r="AN261" s="102"/>
      <c r="AO261" s="76">
        <f t="shared" si="13"/>
        <v>0</v>
      </c>
      <c r="AP261" s="99"/>
      <c r="AQ261" s="78"/>
      <c r="AR261" s="79"/>
      <c r="AS261" s="99"/>
      <c r="AT261" s="78"/>
      <c r="AU261" s="79"/>
      <c r="AV261" s="99"/>
      <c r="AW261" s="78"/>
      <c r="AX261" s="79"/>
      <c r="AY261" s="99"/>
      <c r="AZ261" s="78"/>
      <c r="BA261" s="79"/>
      <c r="BB261" s="99"/>
      <c r="BC261" s="78"/>
      <c r="BD261" s="79"/>
      <c r="BE261" s="99"/>
      <c r="BF261" s="78"/>
      <c r="BG261" s="79"/>
      <c r="BH261" s="80">
        <f t="shared" si="12"/>
        <v>0</v>
      </c>
      <c r="BI261" s="81">
        <f t="shared" si="14"/>
        <v>0</v>
      </c>
      <c r="BJ261" s="82">
        <v>0</v>
      </c>
      <c r="BK261" s="83" cm="1">
        <f t="array" ref="BK261">_xlfn.IFS(A261="Payroll/Straight Payment",0,AND(NOT(ISBLANK(BI261)),NOT(A261="Payroll/Straight Payment")),AO261-BI261-BJ261)</f>
        <v>0</v>
      </c>
      <c r="BL261" s="66"/>
      <c r="BM261" s="85"/>
    </row>
    <row r="262" spans="1:65" s="86" customFormat="1" hidden="1" x14ac:dyDescent="0.3">
      <c r="A262" s="65"/>
      <c r="B262" s="66"/>
      <c r="C262" s="67"/>
      <c r="D262" s="68"/>
      <c r="E262" s="66"/>
      <c r="F262" s="65"/>
      <c r="G262" s="84"/>
      <c r="H262" s="91"/>
      <c r="I262" s="91"/>
      <c r="J262" s="91"/>
      <c r="K262" s="92"/>
      <c r="L262" s="92"/>
      <c r="M262" s="92"/>
      <c r="N262" s="92"/>
      <c r="O262" s="92"/>
      <c r="P262" s="92"/>
      <c r="Q262" s="94"/>
      <c r="R262" s="94"/>
      <c r="S262" s="94"/>
      <c r="T262" s="94"/>
      <c r="U262" s="94"/>
      <c r="V262" s="94"/>
      <c r="W262" s="94"/>
      <c r="X262" s="94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106"/>
      <c r="AK262" s="106"/>
      <c r="AL262" s="106"/>
      <c r="AM262" s="62" cm="1">
        <f t="array" ref="AM262">_xlfn.IFS(AND(A262="Requisition",ISBLANK(AN262)),SUM(Q262:AL262),AND(A262="PO Modification",OR(NOT(ISBLANK(AN262)),ISBLANK(AN262))),0,AND(A262="Budget Revision",OR(NOT(ISBLANK(AN262)),ISBLANK(AN262))),0,AND(A262="Requisition",NOT(ISBLANK(AN262))),0,ISBLANK(A262),0,AND(A262="Payroll/Straight Payment",ISBLANK(AN262)),0)</f>
        <v>0</v>
      </c>
      <c r="AN262" s="102"/>
      <c r="AO262" s="76">
        <f t="shared" si="13"/>
        <v>0</v>
      </c>
      <c r="AP262" s="99"/>
      <c r="AQ262" s="78"/>
      <c r="AR262" s="79"/>
      <c r="AS262" s="99"/>
      <c r="AT262" s="78"/>
      <c r="AU262" s="79"/>
      <c r="AV262" s="99"/>
      <c r="AW262" s="78"/>
      <c r="AX262" s="79"/>
      <c r="AY262" s="99"/>
      <c r="AZ262" s="78"/>
      <c r="BA262" s="79"/>
      <c r="BB262" s="99"/>
      <c r="BC262" s="78"/>
      <c r="BD262" s="79"/>
      <c r="BE262" s="99"/>
      <c r="BF262" s="78"/>
      <c r="BG262" s="79"/>
      <c r="BH262" s="80">
        <f t="shared" si="12"/>
        <v>0</v>
      </c>
      <c r="BI262" s="81">
        <f t="shared" si="14"/>
        <v>0</v>
      </c>
      <c r="BJ262" s="82">
        <v>0</v>
      </c>
      <c r="BK262" s="83" cm="1">
        <f t="array" ref="BK262">_xlfn.IFS(A262="Payroll/Straight Payment",0,AND(NOT(ISBLANK(BI262)),NOT(A262="Payroll/Straight Payment")),AO262-BI262-BJ262)</f>
        <v>0</v>
      </c>
      <c r="BL262" s="66"/>
      <c r="BM262" s="85"/>
    </row>
    <row r="263" spans="1:65" s="86" customFormat="1" hidden="1" x14ac:dyDescent="0.3">
      <c r="A263" s="65"/>
      <c r="B263" s="66"/>
      <c r="C263" s="67"/>
      <c r="D263" s="68"/>
      <c r="E263" s="66"/>
      <c r="F263" s="65"/>
      <c r="G263" s="84"/>
      <c r="H263" s="91"/>
      <c r="I263" s="91"/>
      <c r="J263" s="91"/>
      <c r="K263" s="92"/>
      <c r="L263" s="92"/>
      <c r="M263" s="92"/>
      <c r="N263" s="92"/>
      <c r="O263" s="92"/>
      <c r="P263" s="92"/>
      <c r="Q263" s="94"/>
      <c r="R263" s="94"/>
      <c r="S263" s="94"/>
      <c r="T263" s="94"/>
      <c r="U263" s="94"/>
      <c r="V263" s="94"/>
      <c r="W263" s="94"/>
      <c r="X263" s="94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106"/>
      <c r="AK263" s="106"/>
      <c r="AL263" s="106"/>
      <c r="AM263" s="62" cm="1">
        <f t="array" ref="AM263">_xlfn.IFS(AND(A263="Requisition",ISBLANK(AN263)),SUM(Q263:AL263),AND(A263="PO Modification",OR(NOT(ISBLANK(AN263)),ISBLANK(AN263))),0,AND(A263="Budget Revision",OR(NOT(ISBLANK(AN263)),ISBLANK(AN263))),0,AND(A263="Requisition",NOT(ISBLANK(AN263))),0,ISBLANK(A263),0,AND(A263="Payroll/Straight Payment",ISBLANK(AN263)),0)</f>
        <v>0</v>
      </c>
      <c r="AN263" s="102"/>
      <c r="AO263" s="76">
        <f t="shared" si="13"/>
        <v>0</v>
      </c>
      <c r="AP263" s="99"/>
      <c r="AQ263" s="78"/>
      <c r="AR263" s="79"/>
      <c r="AS263" s="99"/>
      <c r="AT263" s="78"/>
      <c r="AU263" s="79"/>
      <c r="AV263" s="99"/>
      <c r="AW263" s="78"/>
      <c r="AX263" s="79"/>
      <c r="AY263" s="99"/>
      <c r="AZ263" s="78"/>
      <c r="BA263" s="79"/>
      <c r="BB263" s="99"/>
      <c r="BC263" s="78"/>
      <c r="BD263" s="79"/>
      <c r="BE263" s="99"/>
      <c r="BF263" s="78"/>
      <c r="BG263" s="79"/>
      <c r="BH263" s="80">
        <f t="shared" si="12"/>
        <v>0</v>
      </c>
      <c r="BI263" s="81">
        <f t="shared" si="14"/>
        <v>0</v>
      </c>
      <c r="BJ263" s="82">
        <v>0</v>
      </c>
      <c r="BK263" s="83" cm="1">
        <f t="array" ref="BK263">_xlfn.IFS(A263="Payroll/Straight Payment",0,AND(NOT(ISBLANK(BI263)),NOT(A263="Payroll/Straight Payment")),AO263-BI263-BJ263)</f>
        <v>0</v>
      </c>
      <c r="BL263" s="66"/>
      <c r="BM263" s="85"/>
    </row>
    <row r="264" spans="1:65" s="86" customFormat="1" hidden="1" x14ac:dyDescent="0.3">
      <c r="A264" s="65"/>
      <c r="B264" s="66"/>
      <c r="C264" s="67"/>
      <c r="D264" s="68"/>
      <c r="E264" s="66"/>
      <c r="F264" s="65"/>
      <c r="G264" s="84"/>
      <c r="H264" s="91"/>
      <c r="I264" s="91"/>
      <c r="J264" s="91"/>
      <c r="K264" s="92"/>
      <c r="L264" s="92"/>
      <c r="M264" s="92"/>
      <c r="N264" s="92"/>
      <c r="O264" s="92"/>
      <c r="P264" s="92"/>
      <c r="Q264" s="94"/>
      <c r="R264" s="94"/>
      <c r="S264" s="94"/>
      <c r="T264" s="94"/>
      <c r="U264" s="94"/>
      <c r="V264" s="94"/>
      <c r="W264" s="94"/>
      <c r="X264" s="94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  <c r="AI264" s="95"/>
      <c r="AJ264" s="106"/>
      <c r="AK264" s="106"/>
      <c r="AL264" s="106"/>
      <c r="AM264" s="62" cm="1">
        <f t="array" ref="AM264">_xlfn.IFS(AND(A264="Requisition",ISBLANK(AN264)),SUM(Q264:AL264),AND(A264="PO Modification",OR(NOT(ISBLANK(AN264)),ISBLANK(AN264))),0,AND(A264="Budget Revision",OR(NOT(ISBLANK(AN264)),ISBLANK(AN264))),0,AND(A264="Requisition",NOT(ISBLANK(AN264))),0,ISBLANK(A264),0,AND(A264="Payroll/Straight Payment",ISBLANK(AN264)),0)</f>
        <v>0</v>
      </c>
      <c r="AN264" s="102"/>
      <c r="AO264" s="76">
        <f t="shared" si="13"/>
        <v>0</v>
      </c>
      <c r="AP264" s="99"/>
      <c r="AQ264" s="78"/>
      <c r="AR264" s="79"/>
      <c r="AS264" s="99"/>
      <c r="AT264" s="78"/>
      <c r="AU264" s="79"/>
      <c r="AV264" s="99"/>
      <c r="AW264" s="78"/>
      <c r="AX264" s="79"/>
      <c r="AY264" s="99"/>
      <c r="AZ264" s="78"/>
      <c r="BA264" s="79"/>
      <c r="BB264" s="99"/>
      <c r="BC264" s="78"/>
      <c r="BD264" s="79"/>
      <c r="BE264" s="99"/>
      <c r="BF264" s="78"/>
      <c r="BG264" s="79"/>
      <c r="BH264" s="80">
        <f t="shared" si="12"/>
        <v>0</v>
      </c>
      <c r="BI264" s="81">
        <f t="shared" si="14"/>
        <v>0</v>
      </c>
      <c r="BJ264" s="82">
        <v>0</v>
      </c>
      <c r="BK264" s="83" cm="1">
        <f t="array" ref="BK264">_xlfn.IFS(A264="Payroll/Straight Payment",0,AND(NOT(ISBLANK(BI264)),NOT(A264="Payroll/Straight Payment")),AO264-BI264-BJ264)</f>
        <v>0</v>
      </c>
      <c r="BL264" s="66"/>
      <c r="BM264" s="85"/>
    </row>
    <row r="265" spans="1:65" s="86" customFormat="1" hidden="1" x14ac:dyDescent="0.3">
      <c r="A265" s="65"/>
      <c r="B265" s="66"/>
      <c r="C265" s="67"/>
      <c r="D265" s="68"/>
      <c r="E265" s="66"/>
      <c r="F265" s="65"/>
      <c r="G265" s="84"/>
      <c r="H265" s="91"/>
      <c r="I265" s="91"/>
      <c r="J265" s="91"/>
      <c r="K265" s="92"/>
      <c r="L265" s="92"/>
      <c r="M265" s="92"/>
      <c r="N265" s="92"/>
      <c r="O265" s="92"/>
      <c r="P265" s="92"/>
      <c r="Q265" s="94"/>
      <c r="R265" s="94"/>
      <c r="S265" s="94"/>
      <c r="T265" s="94"/>
      <c r="U265" s="94"/>
      <c r="V265" s="94"/>
      <c r="W265" s="94"/>
      <c r="X265" s="94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106"/>
      <c r="AK265" s="106"/>
      <c r="AL265" s="106"/>
      <c r="AM265" s="62" cm="1">
        <f t="array" ref="AM265">_xlfn.IFS(AND(A265="Requisition",ISBLANK(AN265)),SUM(Q265:AL265),AND(A265="PO Modification",OR(NOT(ISBLANK(AN265)),ISBLANK(AN265))),0,AND(A265="Budget Revision",OR(NOT(ISBLANK(AN265)),ISBLANK(AN265))),0,AND(A265="Requisition",NOT(ISBLANK(AN265))),0,ISBLANK(A265),0,AND(A265="Payroll/Straight Payment",ISBLANK(AN265)),0)</f>
        <v>0</v>
      </c>
      <c r="AN265" s="102"/>
      <c r="AO265" s="76">
        <f t="shared" si="13"/>
        <v>0</v>
      </c>
      <c r="AP265" s="99"/>
      <c r="AQ265" s="78"/>
      <c r="AR265" s="79"/>
      <c r="AS265" s="99"/>
      <c r="AT265" s="78"/>
      <c r="AU265" s="79"/>
      <c r="AV265" s="99"/>
      <c r="AW265" s="78"/>
      <c r="AX265" s="79"/>
      <c r="AY265" s="99"/>
      <c r="AZ265" s="78"/>
      <c r="BA265" s="79"/>
      <c r="BB265" s="99"/>
      <c r="BC265" s="78"/>
      <c r="BD265" s="79"/>
      <c r="BE265" s="99"/>
      <c r="BF265" s="78"/>
      <c r="BG265" s="79"/>
      <c r="BH265" s="80">
        <f t="shared" si="12"/>
        <v>0</v>
      </c>
      <c r="BI265" s="81">
        <f t="shared" si="14"/>
        <v>0</v>
      </c>
      <c r="BJ265" s="82">
        <v>0</v>
      </c>
      <c r="BK265" s="83" cm="1">
        <f t="array" ref="BK265">_xlfn.IFS(A265="Payroll/Straight Payment",0,AND(NOT(ISBLANK(BI265)),NOT(A265="Payroll/Straight Payment")),AO265-BI265-BJ265)</f>
        <v>0</v>
      </c>
      <c r="BL265" s="66"/>
      <c r="BM265" s="85"/>
    </row>
    <row r="266" spans="1:65" s="86" customFormat="1" hidden="1" x14ac:dyDescent="0.3">
      <c r="A266" s="65"/>
      <c r="B266" s="66"/>
      <c r="C266" s="67"/>
      <c r="D266" s="68"/>
      <c r="E266" s="66"/>
      <c r="F266" s="65"/>
      <c r="G266" s="84"/>
      <c r="H266" s="91"/>
      <c r="I266" s="91"/>
      <c r="J266" s="91"/>
      <c r="K266" s="92"/>
      <c r="L266" s="92"/>
      <c r="M266" s="92"/>
      <c r="N266" s="92"/>
      <c r="O266" s="92"/>
      <c r="P266" s="92"/>
      <c r="Q266" s="94"/>
      <c r="R266" s="94"/>
      <c r="S266" s="94"/>
      <c r="T266" s="94"/>
      <c r="U266" s="94"/>
      <c r="V266" s="94"/>
      <c r="W266" s="94"/>
      <c r="X266" s="94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106"/>
      <c r="AK266" s="106"/>
      <c r="AL266" s="106"/>
      <c r="AM266" s="62" cm="1">
        <f t="array" ref="AM266">_xlfn.IFS(AND(A266="Requisition",ISBLANK(AN266)),SUM(Q266:AL266),AND(A266="PO Modification",OR(NOT(ISBLANK(AN266)),ISBLANK(AN266))),0,AND(A266="Budget Revision",OR(NOT(ISBLANK(AN266)),ISBLANK(AN266))),0,AND(A266="Requisition",NOT(ISBLANK(AN266))),0,ISBLANK(A266),0,AND(A266="Payroll/Straight Payment",ISBLANK(AN266)),0)</f>
        <v>0</v>
      </c>
      <c r="AN266" s="102"/>
      <c r="AO266" s="76">
        <f t="shared" si="13"/>
        <v>0</v>
      </c>
      <c r="AP266" s="99"/>
      <c r="AQ266" s="78"/>
      <c r="AR266" s="79"/>
      <c r="AS266" s="99"/>
      <c r="AT266" s="78"/>
      <c r="AU266" s="79"/>
      <c r="AV266" s="99"/>
      <c r="AW266" s="78"/>
      <c r="AX266" s="79"/>
      <c r="AY266" s="99"/>
      <c r="AZ266" s="78"/>
      <c r="BA266" s="79"/>
      <c r="BB266" s="99"/>
      <c r="BC266" s="78"/>
      <c r="BD266" s="79"/>
      <c r="BE266" s="99"/>
      <c r="BF266" s="78"/>
      <c r="BG266" s="79"/>
      <c r="BH266" s="80">
        <f t="shared" si="12"/>
        <v>0</v>
      </c>
      <c r="BI266" s="81">
        <f t="shared" si="14"/>
        <v>0</v>
      </c>
      <c r="BJ266" s="82">
        <v>0</v>
      </c>
      <c r="BK266" s="83" cm="1">
        <f t="array" ref="BK266">_xlfn.IFS(A266="Payroll/Straight Payment",0,AND(NOT(ISBLANK(BI266)),NOT(A266="Payroll/Straight Payment")),AO266-BI266-BJ266)</f>
        <v>0</v>
      </c>
      <c r="BL266" s="66"/>
      <c r="BM266" s="85"/>
    </row>
    <row r="267" spans="1:65" s="86" customFormat="1" hidden="1" x14ac:dyDescent="0.3">
      <c r="A267" s="65"/>
      <c r="B267" s="66"/>
      <c r="C267" s="67"/>
      <c r="D267" s="68"/>
      <c r="E267" s="66"/>
      <c r="F267" s="65"/>
      <c r="G267" s="84"/>
      <c r="H267" s="91"/>
      <c r="I267" s="91"/>
      <c r="J267" s="91"/>
      <c r="K267" s="92"/>
      <c r="L267" s="92"/>
      <c r="M267" s="92"/>
      <c r="N267" s="92"/>
      <c r="O267" s="92"/>
      <c r="P267" s="92"/>
      <c r="Q267" s="94"/>
      <c r="R267" s="94"/>
      <c r="S267" s="94"/>
      <c r="T267" s="94"/>
      <c r="U267" s="94"/>
      <c r="V267" s="94"/>
      <c r="W267" s="94"/>
      <c r="X267" s="94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106"/>
      <c r="AK267" s="106"/>
      <c r="AL267" s="106"/>
      <c r="AM267" s="62" cm="1">
        <f t="array" ref="AM267">_xlfn.IFS(AND(A267="Requisition",ISBLANK(AN267)),SUM(Q267:AL267),AND(A267="PO Modification",OR(NOT(ISBLANK(AN267)),ISBLANK(AN267))),0,AND(A267="Budget Revision",OR(NOT(ISBLANK(AN267)),ISBLANK(AN267))),0,AND(A267="Requisition",NOT(ISBLANK(AN267))),0,ISBLANK(A267),0,AND(A267="Payroll/Straight Payment",ISBLANK(AN267)),0)</f>
        <v>0</v>
      </c>
      <c r="AN267" s="102"/>
      <c r="AO267" s="76">
        <f t="shared" si="13"/>
        <v>0</v>
      </c>
      <c r="AP267" s="99"/>
      <c r="AQ267" s="78"/>
      <c r="AR267" s="79"/>
      <c r="AS267" s="99"/>
      <c r="AT267" s="78"/>
      <c r="AU267" s="79"/>
      <c r="AV267" s="99"/>
      <c r="AW267" s="78"/>
      <c r="AX267" s="79"/>
      <c r="AY267" s="99"/>
      <c r="AZ267" s="78"/>
      <c r="BA267" s="79"/>
      <c r="BB267" s="99"/>
      <c r="BC267" s="78"/>
      <c r="BD267" s="79"/>
      <c r="BE267" s="99"/>
      <c r="BF267" s="78"/>
      <c r="BG267" s="79"/>
      <c r="BH267" s="80">
        <f t="shared" si="12"/>
        <v>0</v>
      </c>
      <c r="BI267" s="81">
        <f t="shared" si="14"/>
        <v>0</v>
      </c>
      <c r="BJ267" s="82">
        <v>0</v>
      </c>
      <c r="BK267" s="83" cm="1">
        <f t="array" ref="BK267">_xlfn.IFS(A267="Payroll/Straight Payment",0,AND(NOT(ISBLANK(BI267)),NOT(A267="Payroll/Straight Payment")),AO267-BI267-BJ267)</f>
        <v>0</v>
      </c>
      <c r="BL267" s="66"/>
      <c r="BM267" s="85"/>
    </row>
    <row r="268" spans="1:65" s="86" customFormat="1" hidden="1" x14ac:dyDescent="0.3">
      <c r="A268" s="65"/>
      <c r="B268" s="66"/>
      <c r="C268" s="67"/>
      <c r="D268" s="68"/>
      <c r="E268" s="66"/>
      <c r="F268" s="65"/>
      <c r="G268" s="84"/>
      <c r="H268" s="91"/>
      <c r="I268" s="91"/>
      <c r="J268" s="91"/>
      <c r="K268" s="92"/>
      <c r="L268" s="92"/>
      <c r="M268" s="92"/>
      <c r="N268" s="92"/>
      <c r="O268" s="92"/>
      <c r="P268" s="92"/>
      <c r="Q268" s="94"/>
      <c r="R268" s="94"/>
      <c r="S268" s="94"/>
      <c r="T268" s="94"/>
      <c r="U268" s="94"/>
      <c r="V268" s="94"/>
      <c r="W268" s="94"/>
      <c r="X268" s="94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106"/>
      <c r="AK268" s="106"/>
      <c r="AL268" s="106"/>
      <c r="AM268" s="62" cm="1">
        <f t="array" ref="AM268">_xlfn.IFS(AND(A268="Requisition",ISBLANK(AN268)),SUM(Q268:AL268),AND(A268="PO Modification",OR(NOT(ISBLANK(AN268)),ISBLANK(AN268))),0,AND(A268="Budget Revision",OR(NOT(ISBLANK(AN268)),ISBLANK(AN268))),0,AND(A268="Requisition",NOT(ISBLANK(AN268))),0,ISBLANK(A268),0,AND(A268="Payroll/Straight Payment",ISBLANK(AN268)),0)</f>
        <v>0</v>
      </c>
      <c r="AN268" s="102"/>
      <c r="AO268" s="76">
        <f t="shared" si="13"/>
        <v>0</v>
      </c>
      <c r="AP268" s="99"/>
      <c r="AQ268" s="78"/>
      <c r="AR268" s="79"/>
      <c r="AS268" s="99"/>
      <c r="AT268" s="78"/>
      <c r="AU268" s="79"/>
      <c r="AV268" s="99"/>
      <c r="AW268" s="78"/>
      <c r="AX268" s="79"/>
      <c r="AY268" s="99"/>
      <c r="AZ268" s="78"/>
      <c r="BA268" s="79"/>
      <c r="BB268" s="99"/>
      <c r="BC268" s="78"/>
      <c r="BD268" s="79"/>
      <c r="BE268" s="99"/>
      <c r="BF268" s="78"/>
      <c r="BG268" s="79"/>
      <c r="BH268" s="80">
        <f t="shared" si="12"/>
        <v>0</v>
      </c>
      <c r="BI268" s="81">
        <f t="shared" si="14"/>
        <v>0</v>
      </c>
      <c r="BJ268" s="82">
        <v>0</v>
      </c>
      <c r="BK268" s="83" cm="1">
        <f t="array" ref="BK268">_xlfn.IFS(A268="Payroll/Straight Payment",0,AND(NOT(ISBLANK(BI268)),NOT(A268="Payroll/Straight Payment")),AO268-BI268-BJ268)</f>
        <v>0</v>
      </c>
      <c r="BL268" s="66"/>
      <c r="BM268" s="85"/>
    </row>
    <row r="269" spans="1:65" s="86" customFormat="1" x14ac:dyDescent="0.3">
      <c r="A269" s="65"/>
      <c r="B269" s="66"/>
      <c r="C269" s="67"/>
      <c r="D269" s="68"/>
      <c r="E269" s="66"/>
      <c r="F269" s="65"/>
      <c r="G269" s="84"/>
      <c r="H269" s="91"/>
      <c r="I269" s="91"/>
      <c r="J269" s="91"/>
      <c r="K269" s="92"/>
      <c r="L269" s="92"/>
      <c r="M269" s="92"/>
      <c r="N269" s="92"/>
      <c r="O269" s="92"/>
      <c r="P269" s="92"/>
      <c r="Q269" s="94"/>
      <c r="R269" s="94"/>
      <c r="S269" s="94"/>
      <c r="T269" s="94"/>
      <c r="U269" s="94"/>
      <c r="V269" s="94"/>
      <c r="W269" s="94"/>
      <c r="X269" s="94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  <c r="AI269" s="95"/>
      <c r="AJ269" s="108"/>
      <c r="AK269" s="106"/>
      <c r="AL269" s="106"/>
      <c r="AM269" s="62" cm="1">
        <f t="array" ref="AM269">_xlfn.IFS(AND(A269="Requisition",ISBLANK(AN269)),SUM(Q269:AL269),AND(A269="PO Modification",OR(NOT(ISBLANK(AN269)),ISBLANK(AN269))),0,AND(A269="Budget Revision",OR(NOT(ISBLANK(AN269)),ISBLANK(AN269))),0,AND(A269="Requisition",NOT(ISBLANK(AN269))),0,ISBLANK(A269),0,AND(A269="Payroll/Straight Payment",ISBLANK(AN269)),0)</f>
        <v>0</v>
      </c>
      <c r="AN269" s="102"/>
      <c r="AO269" s="76">
        <f t="shared" si="13"/>
        <v>0</v>
      </c>
      <c r="AP269" s="99"/>
      <c r="AQ269" s="78"/>
      <c r="AR269" s="79"/>
      <c r="AS269" s="99"/>
      <c r="AT269" s="78"/>
      <c r="AU269" s="79"/>
      <c r="AV269" s="99"/>
      <c r="AW269" s="78"/>
      <c r="AX269" s="79"/>
      <c r="AY269" s="99"/>
      <c r="AZ269" s="78"/>
      <c r="BA269" s="79"/>
      <c r="BB269" s="99"/>
      <c r="BC269" s="78"/>
      <c r="BD269" s="79"/>
      <c r="BE269" s="99"/>
      <c r="BF269" s="78"/>
      <c r="BG269" s="79"/>
      <c r="BH269" s="80">
        <f t="shared" si="12"/>
        <v>0</v>
      </c>
      <c r="BI269" s="81">
        <f t="shared" si="14"/>
        <v>0</v>
      </c>
      <c r="BJ269" s="82">
        <v>0</v>
      </c>
      <c r="BK269" s="83" cm="1">
        <f t="array" ref="BK269">_xlfn.IFS(A269="Payroll/Straight Payment",0,AND(NOT(ISBLANK(BI269)),NOT(A269="Payroll/Straight Payment")),AO269-BI269-BJ269)</f>
        <v>0</v>
      </c>
      <c r="BL269" s="66"/>
      <c r="BM269" s="85"/>
    </row>
    <row r="270" spans="1:65" s="86" customFormat="1" x14ac:dyDescent="0.3">
      <c r="A270" s="65"/>
      <c r="B270" s="66"/>
      <c r="C270" s="67"/>
      <c r="D270" s="68"/>
      <c r="E270" s="66"/>
      <c r="F270" s="65"/>
      <c r="G270" s="84"/>
      <c r="H270" s="91"/>
      <c r="I270" s="91"/>
      <c r="J270" s="91"/>
      <c r="K270" s="92"/>
      <c r="L270" s="92"/>
      <c r="M270" s="92"/>
      <c r="N270" s="92"/>
      <c r="O270" s="92"/>
      <c r="P270" s="92"/>
      <c r="Q270" s="94"/>
      <c r="R270" s="94"/>
      <c r="S270" s="94"/>
      <c r="T270" s="94"/>
      <c r="U270" s="94"/>
      <c r="V270" s="94"/>
      <c r="W270" s="94"/>
      <c r="X270" s="94"/>
      <c r="Y270" s="95"/>
      <c r="Z270" s="109"/>
      <c r="AA270" s="95"/>
      <c r="AB270" s="95"/>
      <c r="AC270" s="95"/>
      <c r="AD270" s="95"/>
      <c r="AE270" s="95"/>
      <c r="AF270" s="95"/>
      <c r="AG270" s="95"/>
      <c r="AH270" s="95"/>
      <c r="AI270" s="95"/>
      <c r="AJ270" s="106"/>
      <c r="AK270" s="106"/>
      <c r="AL270" s="106"/>
      <c r="AM270" s="62" cm="1">
        <f t="array" ref="AM270">_xlfn.IFS(AND(A270="Requisition",ISBLANK(AN270)),SUM(Q270:AL270),AND(A270="PO Modification",OR(NOT(ISBLANK(AN270)),ISBLANK(AN270))),0,AND(A270="Budget Revision",OR(NOT(ISBLANK(AN270)),ISBLANK(AN270))),0,AND(A270="Requisition",NOT(ISBLANK(AN270))),0,ISBLANK(A270),0,AND(A270="Payroll/Straight Payment",ISBLANK(AN270)),0)</f>
        <v>0</v>
      </c>
      <c r="AN270" s="102"/>
      <c r="AO270" s="76">
        <f t="shared" si="13"/>
        <v>0</v>
      </c>
      <c r="AP270" s="99"/>
      <c r="AQ270" s="78"/>
      <c r="AR270" s="79"/>
      <c r="AS270" s="99"/>
      <c r="AT270" s="78"/>
      <c r="AU270" s="79"/>
      <c r="AV270" s="99"/>
      <c r="AW270" s="78"/>
      <c r="AX270" s="79"/>
      <c r="AY270" s="99"/>
      <c r="AZ270" s="78"/>
      <c r="BA270" s="79"/>
      <c r="BB270" s="99"/>
      <c r="BC270" s="78"/>
      <c r="BD270" s="79"/>
      <c r="BE270" s="99"/>
      <c r="BF270" s="78"/>
      <c r="BG270" s="79"/>
      <c r="BH270" s="80">
        <f t="shared" si="12"/>
        <v>0</v>
      </c>
      <c r="BI270" s="81">
        <f t="shared" si="14"/>
        <v>0</v>
      </c>
      <c r="BJ270" s="82">
        <v>0</v>
      </c>
      <c r="BK270" s="83" cm="1">
        <f t="array" ref="BK270">_xlfn.IFS(A270="Payroll/Straight Payment",0,AND(NOT(ISBLANK(BI270)),NOT(A270="Payroll/Straight Payment")),AO270-BI270-BJ270)</f>
        <v>0</v>
      </c>
      <c r="BL270" s="66"/>
      <c r="BM270" s="85"/>
    </row>
    <row r="271" spans="1:65" s="86" customFormat="1" x14ac:dyDescent="0.3">
      <c r="A271" s="65"/>
      <c r="B271" s="66"/>
      <c r="C271" s="67"/>
      <c r="D271" s="68"/>
      <c r="E271" s="66"/>
      <c r="F271" s="65"/>
      <c r="G271" s="84"/>
      <c r="H271" s="91"/>
      <c r="I271" s="91"/>
      <c r="J271" s="91"/>
      <c r="K271" s="92"/>
      <c r="L271" s="92"/>
      <c r="M271" s="92"/>
      <c r="N271" s="92"/>
      <c r="O271" s="92"/>
      <c r="P271" s="92"/>
      <c r="Q271" s="94"/>
      <c r="R271" s="94"/>
      <c r="S271" s="94"/>
      <c r="T271" s="94"/>
      <c r="U271" s="94"/>
      <c r="V271" s="94"/>
      <c r="W271" s="94"/>
      <c r="X271" s="94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106"/>
      <c r="AK271" s="106"/>
      <c r="AL271" s="106"/>
      <c r="AM271" s="62" cm="1">
        <f t="array" ref="AM271">_xlfn.IFS(AND(A271="Requisition",ISBLANK(AN271)),SUM(Q271:AL271),AND(A271="PO Modification",OR(NOT(ISBLANK(AN271)),ISBLANK(AN271))),0,AND(A271="Budget Revision",OR(NOT(ISBLANK(AN271)),ISBLANK(AN271))),0,AND(A271="Requisition",NOT(ISBLANK(AN271))),0,ISBLANK(A271),0,AND(A271="Payroll/Straight Payment",ISBLANK(AN271)),0)</f>
        <v>0</v>
      </c>
      <c r="AN271" s="102"/>
      <c r="AO271" s="76">
        <f t="shared" si="13"/>
        <v>0</v>
      </c>
      <c r="AP271" s="99"/>
      <c r="AQ271" s="78"/>
      <c r="AR271" s="79"/>
      <c r="AS271" s="99"/>
      <c r="AT271" s="78"/>
      <c r="AU271" s="79"/>
      <c r="AV271" s="99"/>
      <c r="AW271" s="78"/>
      <c r="AX271" s="79"/>
      <c r="AY271" s="99"/>
      <c r="AZ271" s="78"/>
      <c r="BA271" s="79"/>
      <c r="BB271" s="99"/>
      <c r="BC271" s="78"/>
      <c r="BD271" s="79"/>
      <c r="BE271" s="99"/>
      <c r="BF271" s="78"/>
      <c r="BG271" s="79"/>
      <c r="BH271" s="80">
        <f t="shared" si="12"/>
        <v>0</v>
      </c>
      <c r="BI271" s="81">
        <f t="shared" si="14"/>
        <v>0</v>
      </c>
      <c r="BJ271" s="82">
        <v>0</v>
      </c>
      <c r="BK271" s="83" cm="1">
        <f t="array" ref="BK271">_xlfn.IFS(A271="Payroll/Straight Payment",0,AND(NOT(ISBLANK(BI271)),NOT(A271="Payroll/Straight Payment")),AO271-BI271-BJ271)</f>
        <v>0</v>
      </c>
      <c r="BL271" s="66"/>
      <c r="BM271" s="85"/>
    </row>
    <row r="272" spans="1:65" s="86" customFormat="1" x14ac:dyDescent="0.3">
      <c r="A272" s="65"/>
      <c r="B272" s="66"/>
      <c r="C272" s="67"/>
      <c r="D272" s="68"/>
      <c r="E272" s="66"/>
      <c r="F272" s="65"/>
      <c r="G272" s="84"/>
      <c r="H272" s="110"/>
      <c r="I272" s="91"/>
      <c r="J272" s="91"/>
      <c r="K272" s="92"/>
      <c r="L272" s="92"/>
      <c r="M272" s="92"/>
      <c r="N272" s="92"/>
      <c r="O272" s="92"/>
      <c r="P272" s="92"/>
      <c r="Q272" s="94"/>
      <c r="R272" s="94"/>
      <c r="S272" s="94"/>
      <c r="T272" s="94"/>
      <c r="U272" s="94"/>
      <c r="V272" s="94"/>
      <c r="W272" s="94"/>
      <c r="X272" s="94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  <c r="AI272" s="95"/>
      <c r="AJ272" s="106"/>
      <c r="AK272" s="106"/>
      <c r="AL272" s="106"/>
      <c r="AM272" s="62" cm="1">
        <f t="array" ref="AM272">_xlfn.IFS(AND(A272="Requisition",ISBLANK(AN272)),SUM(Q272:AL272),AND(A272="PO Modification",OR(NOT(ISBLANK(AN272)),ISBLANK(AN272))),0,AND(A272="Budget Revision",OR(NOT(ISBLANK(AN272)),ISBLANK(AN272))),0,AND(A272="Requisition",NOT(ISBLANK(AN272))),0,ISBLANK(A272),0,AND(A272="Payroll/Straight Payment",ISBLANK(AN272)),0)</f>
        <v>0</v>
      </c>
      <c r="AN272" s="102"/>
      <c r="AO272" s="76">
        <f t="shared" si="13"/>
        <v>0</v>
      </c>
      <c r="AP272" s="99"/>
      <c r="AQ272" s="78"/>
      <c r="AR272" s="79"/>
      <c r="AS272" s="99"/>
      <c r="AT272" s="78"/>
      <c r="AU272" s="79"/>
      <c r="AV272" s="99"/>
      <c r="AW272" s="78"/>
      <c r="AX272" s="79"/>
      <c r="AY272" s="99"/>
      <c r="AZ272" s="78"/>
      <c r="BA272" s="79"/>
      <c r="BB272" s="99"/>
      <c r="BC272" s="78"/>
      <c r="BD272" s="79"/>
      <c r="BE272" s="99"/>
      <c r="BF272" s="78"/>
      <c r="BG272" s="79"/>
      <c r="BH272" s="80">
        <f t="shared" si="12"/>
        <v>0</v>
      </c>
      <c r="BI272" s="81">
        <f t="shared" si="14"/>
        <v>0</v>
      </c>
      <c r="BJ272" s="82">
        <v>0</v>
      </c>
      <c r="BK272" s="83" cm="1">
        <f t="array" ref="BK272">_xlfn.IFS(A272="Payroll/Straight Payment",0,AND(NOT(ISBLANK(BI272)),NOT(A272="Payroll/Straight Payment")),AO272-BI272-BJ272)</f>
        <v>0</v>
      </c>
      <c r="BL272" s="66"/>
      <c r="BM272" s="85"/>
    </row>
    <row r="273" spans="1:65" s="86" customFormat="1" x14ac:dyDescent="0.3">
      <c r="A273" s="65"/>
      <c r="B273" s="66"/>
      <c r="C273" s="67"/>
      <c r="D273" s="68"/>
      <c r="E273" s="66"/>
      <c r="F273" s="65"/>
      <c r="G273" s="84"/>
      <c r="H273" s="91"/>
      <c r="I273" s="91"/>
      <c r="J273" s="91"/>
      <c r="K273" s="92"/>
      <c r="L273" s="92"/>
      <c r="M273" s="92"/>
      <c r="N273" s="92"/>
      <c r="O273" s="92"/>
      <c r="P273" s="92"/>
      <c r="Q273" s="94"/>
      <c r="R273" s="94"/>
      <c r="S273" s="94"/>
      <c r="T273" s="94"/>
      <c r="U273" s="94"/>
      <c r="V273" s="94"/>
      <c r="W273" s="94"/>
      <c r="X273" s="94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  <c r="AI273" s="95"/>
      <c r="AJ273" s="106"/>
      <c r="AK273" s="106"/>
      <c r="AL273" s="106"/>
      <c r="AM273" s="62" cm="1">
        <f t="array" ref="AM273">_xlfn.IFS(AND(A273="Requisition",ISBLANK(AN273)),SUM(Q273:AL273),AND(A273="PO Modification",OR(NOT(ISBLANK(AN273)),ISBLANK(AN273))),0,AND(A273="Budget Revision",OR(NOT(ISBLANK(AN273)),ISBLANK(AN273))),0,AND(A273="Requisition",NOT(ISBLANK(AN273))),0,ISBLANK(A273),0,AND(A273="Payroll/Straight Payment",ISBLANK(AN273)),0)</f>
        <v>0</v>
      </c>
      <c r="AN273" s="102"/>
      <c r="AO273" s="76">
        <f t="shared" si="13"/>
        <v>0</v>
      </c>
      <c r="AP273" s="99"/>
      <c r="AQ273" s="78"/>
      <c r="AR273" s="79"/>
      <c r="AS273" s="99"/>
      <c r="AT273" s="78"/>
      <c r="AU273" s="79"/>
      <c r="AV273" s="99"/>
      <c r="AW273" s="78"/>
      <c r="AX273" s="79"/>
      <c r="AY273" s="99"/>
      <c r="AZ273" s="78"/>
      <c r="BA273" s="79"/>
      <c r="BB273" s="99"/>
      <c r="BC273" s="78"/>
      <c r="BD273" s="79"/>
      <c r="BE273" s="99"/>
      <c r="BF273" s="78"/>
      <c r="BG273" s="79"/>
      <c r="BH273" s="80">
        <f t="shared" si="12"/>
        <v>0</v>
      </c>
      <c r="BI273" s="81">
        <f t="shared" si="14"/>
        <v>0</v>
      </c>
      <c r="BJ273" s="82">
        <v>0</v>
      </c>
      <c r="BK273" s="83" cm="1">
        <f t="array" ref="BK273">_xlfn.IFS(A273="Payroll/Straight Payment",0,AND(NOT(ISBLANK(BI273)),NOT(A273="Payroll/Straight Payment")),AO273-BI273-BJ273)</f>
        <v>0</v>
      </c>
      <c r="BL273" s="66"/>
      <c r="BM273" s="85"/>
    </row>
    <row r="274" spans="1:65" s="86" customFormat="1" ht="15" thickBot="1" x14ac:dyDescent="0.35">
      <c r="A274" s="111"/>
      <c r="B274" s="112"/>
      <c r="C274" s="113"/>
      <c r="D274" s="114"/>
      <c r="E274" s="112"/>
      <c r="F274" s="111"/>
      <c r="G274" s="115"/>
      <c r="H274" s="91"/>
      <c r="I274" s="91"/>
      <c r="J274" s="91"/>
      <c r="K274" s="92"/>
      <c r="L274" s="92"/>
      <c r="M274" s="92"/>
      <c r="N274" s="92"/>
      <c r="O274" s="92"/>
      <c r="P274" s="92"/>
      <c r="Q274" s="116"/>
      <c r="R274" s="116"/>
      <c r="S274" s="116"/>
      <c r="T274" s="116"/>
      <c r="U274" s="116"/>
      <c r="V274" s="116"/>
      <c r="W274" s="116"/>
      <c r="X274" s="116"/>
      <c r="Y274" s="11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  <c r="AJ274" s="118"/>
      <c r="AK274" s="118"/>
      <c r="AL274" s="118"/>
      <c r="AM274" s="62" cm="1">
        <f t="array" ref="AM274">_xlfn.IFS(AND(A274="Requisition",ISBLANK(AN274)),SUM(Q274:AL274),AND(A274="PO Modification",OR(NOT(ISBLANK(AN274)),ISBLANK(AN274))),0,AND(A274="Budget Revision",OR(NOT(ISBLANK(AN274)),ISBLANK(AN274))),0,AND(A274="Requisition",NOT(ISBLANK(AN274))),0,ISBLANK(A274),0,AND(A274="Payroll/Straight Payment",ISBLANK(AN274)),0)</f>
        <v>0</v>
      </c>
      <c r="AN274" s="102"/>
      <c r="AO274" s="76">
        <f t="shared" si="13"/>
        <v>0</v>
      </c>
      <c r="AP274" s="99"/>
      <c r="AQ274" s="78"/>
      <c r="AR274" s="79"/>
      <c r="AS274" s="99"/>
      <c r="AT274" s="78"/>
      <c r="AU274" s="79"/>
      <c r="AV274" s="99"/>
      <c r="AW274" s="78"/>
      <c r="AX274" s="79"/>
      <c r="AY274" s="99"/>
      <c r="AZ274" s="78"/>
      <c r="BA274" s="79"/>
      <c r="BB274" s="99"/>
      <c r="BC274" s="78"/>
      <c r="BD274" s="79"/>
      <c r="BE274" s="99"/>
      <c r="BF274" s="78"/>
      <c r="BG274" s="79"/>
      <c r="BH274" s="80">
        <f t="shared" si="12"/>
        <v>0</v>
      </c>
      <c r="BI274" s="81">
        <f t="shared" si="14"/>
        <v>0</v>
      </c>
      <c r="BJ274" s="119">
        <v>0</v>
      </c>
      <c r="BK274" s="83" cm="1">
        <f t="array" ref="BK274">_xlfn.IFS(A274="Payroll/Straight Payment",0,AND(NOT(ISBLANK(BI274)),NOT(A274="Payroll/Straight Payment")),AO274-BI274-BJ274)</f>
        <v>0</v>
      </c>
      <c r="BL274" s="66"/>
      <c r="BM274" s="85"/>
    </row>
    <row r="275" spans="1:65" s="132" customFormat="1" ht="15" thickBot="1" x14ac:dyDescent="0.35">
      <c r="A275" s="120"/>
      <c r="B275" s="120"/>
      <c r="C275" s="121">
        <f>SUM(C21:C274)</f>
        <v>0</v>
      </c>
      <c r="D275" s="120"/>
      <c r="E275" s="122"/>
      <c r="F275" s="120"/>
      <c r="G275" s="120"/>
      <c r="H275" s="123">
        <f t="shared" ref="H275:AL275" si="15">SUM(H20:H274)</f>
        <v>0</v>
      </c>
      <c r="I275" s="124">
        <f t="shared" si="15"/>
        <v>0</v>
      </c>
      <c r="J275" s="124">
        <f t="shared" si="15"/>
        <v>0</v>
      </c>
      <c r="K275" s="124">
        <f t="shared" si="15"/>
        <v>0</v>
      </c>
      <c r="L275" s="124">
        <f t="shared" si="15"/>
        <v>0</v>
      </c>
      <c r="M275" s="124">
        <f t="shared" si="15"/>
        <v>0</v>
      </c>
      <c r="N275" s="124">
        <f t="shared" si="15"/>
        <v>0</v>
      </c>
      <c r="O275" s="124">
        <f t="shared" si="15"/>
        <v>0</v>
      </c>
      <c r="P275" s="124">
        <f t="shared" si="15"/>
        <v>0</v>
      </c>
      <c r="Q275" s="124">
        <f t="shared" si="15"/>
        <v>0</v>
      </c>
      <c r="R275" s="124">
        <f t="shared" si="15"/>
        <v>0</v>
      </c>
      <c r="S275" s="124">
        <f t="shared" si="15"/>
        <v>0</v>
      </c>
      <c r="T275" s="124">
        <f t="shared" si="15"/>
        <v>0</v>
      </c>
      <c r="U275" s="124">
        <f t="shared" si="15"/>
        <v>0</v>
      </c>
      <c r="V275" s="124">
        <f t="shared" si="15"/>
        <v>0</v>
      </c>
      <c r="W275" s="124">
        <f t="shared" si="15"/>
        <v>0</v>
      </c>
      <c r="X275" s="124">
        <f t="shared" si="15"/>
        <v>0</v>
      </c>
      <c r="Y275" s="124">
        <f t="shared" si="15"/>
        <v>0</v>
      </c>
      <c r="Z275" s="124">
        <f t="shared" si="15"/>
        <v>0</v>
      </c>
      <c r="AA275" s="124">
        <f t="shared" si="15"/>
        <v>0</v>
      </c>
      <c r="AB275" s="124">
        <f t="shared" si="15"/>
        <v>0</v>
      </c>
      <c r="AC275" s="124">
        <f t="shared" si="15"/>
        <v>0</v>
      </c>
      <c r="AD275" s="124">
        <f t="shared" si="15"/>
        <v>0</v>
      </c>
      <c r="AE275" s="124">
        <f t="shared" si="15"/>
        <v>0</v>
      </c>
      <c r="AF275" s="124">
        <f t="shared" si="15"/>
        <v>0</v>
      </c>
      <c r="AG275" s="124">
        <f t="shared" si="15"/>
        <v>0</v>
      </c>
      <c r="AH275" s="124">
        <f t="shared" si="15"/>
        <v>0</v>
      </c>
      <c r="AI275" s="124">
        <f t="shared" si="15"/>
        <v>0</v>
      </c>
      <c r="AJ275" s="124">
        <f t="shared" si="15"/>
        <v>0</v>
      </c>
      <c r="AK275" s="124">
        <f t="shared" si="15"/>
        <v>0</v>
      </c>
      <c r="AL275" s="124">
        <f t="shared" si="15"/>
        <v>0</v>
      </c>
      <c r="AM275" s="124">
        <f>SUM(AM20:AM274)-AO275-BH275+BJ275</f>
        <v>0</v>
      </c>
      <c r="AN275" s="125"/>
      <c r="AO275" s="126">
        <f>SUM(AO21:AO274)</f>
        <v>0</v>
      </c>
      <c r="AP275" s="127"/>
      <c r="AQ275" s="128"/>
      <c r="AR275" s="128"/>
      <c r="AS275" s="127"/>
      <c r="AT275" s="128"/>
      <c r="AU275" s="128"/>
      <c r="AV275" s="127"/>
      <c r="AW275" s="128"/>
      <c r="AX275" s="128"/>
      <c r="AY275" s="127"/>
      <c r="AZ275" s="128"/>
      <c r="BA275" s="128"/>
      <c r="BB275" s="127"/>
      <c r="BC275" s="128"/>
      <c r="BD275" s="128"/>
      <c r="BE275" s="127"/>
      <c r="BF275" s="128"/>
      <c r="BG275" s="128"/>
      <c r="BH275" s="80">
        <f>SUM(BH21:BH274)</f>
        <v>0</v>
      </c>
      <c r="BI275" s="129">
        <f>SUM(BI21:BI274)</f>
        <v>0</v>
      </c>
      <c r="BJ275" s="130">
        <f t="shared" ref="BJ275:BK275" si="16">SUM(BJ21:BJ274)</f>
        <v>0</v>
      </c>
      <c r="BK275" s="130">
        <f t="shared" si="16"/>
        <v>0</v>
      </c>
      <c r="BL275" s="131"/>
      <c r="BM275" s="10"/>
    </row>
    <row r="276" spans="1:65" s="140" customFormat="1" ht="17.399999999999999" x14ac:dyDescent="0.35">
      <c r="A276" s="133"/>
      <c r="B276" s="133"/>
      <c r="C276" s="134"/>
      <c r="D276" s="133"/>
      <c r="E276" s="135"/>
      <c r="F276" s="133"/>
      <c r="G276" s="133"/>
      <c r="H276" s="152">
        <f>SUM(H275:J275)</f>
        <v>0</v>
      </c>
      <c r="I276" s="153"/>
      <c r="J276" s="154"/>
      <c r="K276" s="155">
        <f>SUM(K275:P275)</f>
        <v>0</v>
      </c>
      <c r="L276" s="155"/>
      <c r="M276" s="155"/>
      <c r="N276" s="155"/>
      <c r="O276" s="155"/>
      <c r="P276" s="155"/>
      <c r="Q276" s="156">
        <f>SUM(Q275:X275)</f>
        <v>0</v>
      </c>
      <c r="R276" s="156"/>
      <c r="S276" s="156"/>
      <c r="T276" s="156"/>
      <c r="U276" s="156"/>
      <c r="V276" s="156"/>
      <c r="W276" s="156"/>
      <c r="X276" s="156"/>
      <c r="Y276" s="157">
        <f>SUM(Y275:AI275)</f>
        <v>0</v>
      </c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8">
        <f>SUM(AJ275:AL275)</f>
        <v>0</v>
      </c>
      <c r="AK276" s="158"/>
      <c r="AL276" s="158"/>
      <c r="AM276" s="133"/>
      <c r="AN276" s="133"/>
      <c r="AO276" s="133"/>
      <c r="AP276" s="136"/>
      <c r="AQ276" s="133"/>
      <c r="AR276" s="137"/>
      <c r="AS276" s="136"/>
      <c r="AT276" s="133"/>
      <c r="AU276" s="137"/>
      <c r="AV276" s="136"/>
      <c r="AW276" s="133"/>
      <c r="AX276" s="137"/>
      <c r="AY276" s="136"/>
      <c r="AZ276" s="133"/>
      <c r="BA276" s="137"/>
      <c r="BB276" s="136"/>
      <c r="BC276" s="133"/>
      <c r="BD276" s="137"/>
      <c r="BE276" s="136"/>
      <c r="BF276" s="133"/>
      <c r="BG276" s="137"/>
      <c r="BH276" s="137"/>
      <c r="BI276" s="138"/>
      <c r="BJ276" s="139"/>
      <c r="BL276" s="133"/>
      <c r="BM276" s="141"/>
    </row>
    <row r="277" spans="1:65" x14ac:dyDescent="0.3">
      <c r="B277" s="4"/>
    </row>
  </sheetData>
  <sheetProtection algorithmName="SHA-512" hashValue="NgsmdErmRsD+C4h57jiNWp8Sy1Zx1Ibm+4uqJ4ZyfeNU495NHC2KP86W7rJNhSGC9CuB++7aUy+ML9tyifUdmA==" saltValue="uSgmI+u9zLCjcP6WewkDCg==" spinCount="100000" sheet="1" formatColumns="0" formatRows="0"/>
  <mergeCells count="51">
    <mergeCell ref="B1:F1"/>
    <mergeCell ref="B2:F2"/>
    <mergeCell ref="B3:F3"/>
    <mergeCell ref="A16:A20"/>
    <mergeCell ref="B16:B20"/>
    <mergeCell ref="C16:C20"/>
    <mergeCell ref="D16:D20"/>
    <mergeCell ref="E16:E20"/>
    <mergeCell ref="F16:F20"/>
    <mergeCell ref="BJ16:BK16"/>
    <mergeCell ref="BL16:BL20"/>
    <mergeCell ref="H17:J17"/>
    <mergeCell ref="K17:P17"/>
    <mergeCell ref="Q17:X17"/>
    <mergeCell ref="Y17:AI17"/>
    <mergeCell ref="AP18:AP20"/>
    <mergeCell ref="AT18:AT20"/>
    <mergeCell ref="AU18:AU20"/>
    <mergeCell ref="AV18:AV20"/>
    <mergeCell ref="BJ18:BJ20"/>
    <mergeCell ref="BK18:BK20"/>
    <mergeCell ref="BH18:BH20"/>
    <mergeCell ref="BC18:BC20"/>
    <mergeCell ref="BD18:BD20"/>
    <mergeCell ref="BE18:BE20"/>
    <mergeCell ref="G16:G20"/>
    <mergeCell ref="Q16:AL16"/>
    <mergeCell ref="AN16:AO16"/>
    <mergeCell ref="AP16:BI16"/>
    <mergeCell ref="AJ17:AL17"/>
    <mergeCell ref="AM17:AM19"/>
    <mergeCell ref="AN17:AO17"/>
    <mergeCell ref="AN18:AN20"/>
    <mergeCell ref="AO18:AO20"/>
    <mergeCell ref="AY18:AY20"/>
    <mergeCell ref="AZ18:AZ20"/>
    <mergeCell ref="BA18:BA20"/>
    <mergeCell ref="BB18:BB20"/>
    <mergeCell ref="AQ18:AQ20"/>
    <mergeCell ref="AR18:AR20"/>
    <mergeCell ref="AS18:AS20"/>
    <mergeCell ref="H276:J276"/>
    <mergeCell ref="K276:P276"/>
    <mergeCell ref="Q276:X276"/>
    <mergeCell ref="Y276:AI276"/>
    <mergeCell ref="AJ276:AL276"/>
    <mergeCell ref="BF18:BF20"/>
    <mergeCell ref="BG18:BG20"/>
    <mergeCell ref="BI18:BI20"/>
    <mergeCell ref="AW18:AW20"/>
    <mergeCell ref="AX18:AX20"/>
  </mergeCells>
  <dataValidations count="1">
    <dataValidation type="list" allowBlank="1" showInputMessage="1" showErrorMessage="1" sqref="A21:A274" xr:uid="{1C9DA5DB-2EAD-4104-8EE1-896350C900D0}">
      <formula1>$BM$3:$BM$6</formula1>
    </dataValidation>
  </dataValidations>
  <pageMargins left="0.25" right="0.25" top="0.75" bottom="0.75" header="0.3" footer="0.3"/>
  <pageSetup paperSize="5" scale="66" orientation="landscape" horizontalDpi="300" verticalDpi="300" r:id="rId1"/>
  <colBreaks count="1" manualBreakCount="1">
    <brk id="46" min="1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db2030-496d-4908-b06f-371b06ef7990">
      <Terms xmlns="http://schemas.microsoft.com/office/infopath/2007/PartnerControls"/>
    </lcf76f155ced4ddcb4097134ff3c332f>
    <TaxCatchAll xmlns="753535be-c80a-44c7-aa47-6ec2d82b5bef" xsi:nil="true"/>
    <_Flow_SignoffStatus xmlns="57db2030-496d-4908-b06f-371b06ef79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1DE73790C714BB97B3DC527CD1319" ma:contentTypeVersion="20" ma:contentTypeDescription="Create a new document." ma:contentTypeScope="" ma:versionID="9b900fe9a52cc900c56f0cd98cc24f53">
  <xsd:schema xmlns:xsd="http://www.w3.org/2001/XMLSchema" xmlns:xs="http://www.w3.org/2001/XMLSchema" xmlns:p="http://schemas.microsoft.com/office/2006/metadata/properties" xmlns:ns2="57db2030-496d-4908-b06f-371b06ef7990" xmlns:ns3="753535be-c80a-44c7-aa47-6ec2d82b5bef" targetNamespace="http://schemas.microsoft.com/office/2006/metadata/properties" ma:root="true" ma:fieldsID="84e97ec0602f9a3cdba2c2553d46544f" ns2:_="" ns3:_="">
    <xsd:import namespace="57db2030-496d-4908-b06f-371b06ef7990"/>
    <xsd:import namespace="753535be-c80a-44c7-aa47-6ec2d82b5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b2030-496d-4908-b06f-371b06ef7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157fea0-7d73-4a46-8097-a697ed980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535be-c80a-44c7-aa47-6ec2d82b5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a671e6-d872-4372-809c-5b9051dfc022}" ma:internalName="TaxCatchAll" ma:showField="CatchAllData" ma:web="753535be-c80a-44c7-aa47-6ec2d82b5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E67100-26B1-4959-925D-FEE6E2E689ED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53535be-c80a-44c7-aa47-6ec2d82b5bef"/>
    <ds:schemaRef ds:uri="57db2030-496d-4908-b06f-371b06ef799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F7DC103-E240-4CDD-8812-B20F0AED7F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8D23CA-E746-46E2-B978-84F1F668A3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db2030-496d-4908-b06f-371b06ef7990"/>
    <ds:schemaRef ds:uri="753535be-c80a-44c7-aa47-6ec2d82b5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Samuel</dc:creator>
  <cp:keywords/>
  <dc:description/>
  <cp:lastModifiedBy>Cherish Lathuillerie</cp:lastModifiedBy>
  <cp:revision/>
  <dcterms:created xsi:type="dcterms:W3CDTF">2023-05-15T17:04:07Z</dcterms:created>
  <dcterms:modified xsi:type="dcterms:W3CDTF">2024-05-15T19:11:33Z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0x010100F3B1DE73790C714BB97B3DC527CD1319</vt:lpwstr>
  </property>
</Properties>
</file>