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8_{235D57D0-999A-4540-AE20-D7E4FE2BE2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s" sheetId="2" r:id="rId1"/>
    <sheet name="FUND 199 PROPOSED BUDGET BY MA" sheetId="3" state="hidden" r:id="rId2"/>
    <sheet name="Data Entry_Web Posting" sheetId="4" state="hidden" r:id="rId3"/>
    <sheet name="Web Page Notice of Budgets" sheetId="5" state="hidden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c3haQnk2OooMqYlM6FYaZYRygnwsmQXhc/Okhb78b8Y="/>
    </ext>
  </extLst>
</workbook>
</file>

<file path=xl/calcChain.xml><?xml version="1.0" encoding="utf-8"?>
<calcChain xmlns="http://schemas.openxmlformats.org/spreadsheetml/2006/main">
  <c r="E9" i="2" l="1"/>
  <c r="E11" i="2" s="1"/>
  <c r="E18" i="2" s="1"/>
  <c r="F11" i="2"/>
  <c r="G11" i="2"/>
  <c r="H11" i="2"/>
  <c r="H18" i="2" s="1"/>
  <c r="E16" i="2"/>
  <c r="F16" i="2"/>
  <c r="G16" i="2"/>
  <c r="H16" i="2"/>
  <c r="F18" i="2"/>
  <c r="G18" i="2"/>
  <c r="J36" i="5"/>
  <c r="K36" i="5" s="1"/>
  <c r="E36" i="5"/>
  <c r="F36" i="5" s="1"/>
  <c r="J33" i="5"/>
  <c r="K33" i="5" s="1"/>
  <c r="E33" i="5"/>
  <c r="F33" i="5" s="1"/>
  <c r="J29" i="5"/>
  <c r="K29" i="5" s="1"/>
  <c r="E29" i="5"/>
  <c r="F29" i="5" s="1"/>
  <c r="J28" i="5"/>
  <c r="K28" i="5" s="1"/>
  <c r="E28" i="5"/>
  <c r="F28" i="5" s="1"/>
  <c r="J27" i="5"/>
  <c r="K27" i="5" s="1"/>
  <c r="E27" i="5"/>
  <c r="F27" i="5" s="1"/>
  <c r="J26" i="5"/>
  <c r="K26" i="5" s="1"/>
  <c r="E26" i="5"/>
  <c r="F26" i="5" s="1"/>
  <c r="J25" i="5"/>
  <c r="K25" i="5" s="1"/>
  <c r="K30" i="5" s="1"/>
  <c r="E25" i="5"/>
  <c r="F25" i="5" s="1"/>
  <c r="F30" i="5" s="1"/>
  <c r="J22" i="5"/>
  <c r="K22" i="5" s="1"/>
  <c r="E22" i="5"/>
  <c r="F22" i="5" s="1"/>
  <c r="J18" i="5"/>
  <c r="K18" i="5" s="1"/>
  <c r="E18" i="5"/>
  <c r="F18" i="5" s="1"/>
  <c r="J17" i="5"/>
  <c r="K17" i="5" s="1"/>
  <c r="E17" i="5"/>
  <c r="F17" i="5" s="1"/>
  <c r="J16" i="5"/>
  <c r="K16" i="5" s="1"/>
  <c r="E16" i="5"/>
  <c r="F16" i="5" s="1"/>
  <c r="J15" i="5"/>
  <c r="K15" i="5" s="1"/>
  <c r="E15" i="5"/>
  <c r="F15" i="5" s="1"/>
  <c r="J14" i="5"/>
  <c r="K14" i="5" s="1"/>
  <c r="E14" i="5"/>
  <c r="F14" i="5" s="1"/>
  <c r="J13" i="5"/>
  <c r="K13" i="5" s="1"/>
  <c r="K19" i="5" s="1"/>
  <c r="E13" i="5"/>
  <c r="F13" i="5" s="1"/>
  <c r="F19" i="5" s="1"/>
  <c r="J10" i="5"/>
  <c r="K10" i="5" s="1"/>
  <c r="E10" i="5"/>
  <c r="F10" i="5" s="1"/>
  <c r="J9" i="5"/>
  <c r="K9" i="5" s="1"/>
  <c r="E9" i="5"/>
  <c r="F9" i="5" s="1"/>
  <c r="J8" i="5"/>
  <c r="K8" i="5" s="1"/>
  <c r="K11" i="5" s="1"/>
  <c r="E8" i="5"/>
  <c r="F8" i="5" s="1"/>
  <c r="F11" i="5" s="1"/>
  <c r="E110" i="3"/>
  <c r="G109" i="3"/>
  <c r="H109" i="3" s="1"/>
  <c r="H110" i="3" s="1"/>
  <c r="F109" i="3"/>
  <c r="F110" i="3" s="1"/>
  <c r="F107" i="3"/>
  <c r="E107" i="3"/>
  <c r="G106" i="3"/>
  <c r="H106" i="3" s="1"/>
  <c r="G105" i="3"/>
  <c r="H105" i="3" s="1"/>
  <c r="H107" i="3" s="1"/>
  <c r="G103" i="3"/>
  <c r="F103" i="3"/>
  <c r="E103" i="3"/>
  <c r="H102" i="3"/>
  <c r="H103" i="3" s="1"/>
  <c r="F100" i="3"/>
  <c r="E100" i="3"/>
  <c r="G99" i="3"/>
  <c r="H99" i="3" s="1"/>
  <c r="G98" i="3"/>
  <c r="H98" i="3" s="1"/>
  <c r="G97" i="3"/>
  <c r="H97" i="3" s="1"/>
  <c r="G96" i="3"/>
  <c r="G100" i="3" s="1"/>
  <c r="F94" i="3"/>
  <c r="E94" i="3"/>
  <c r="G93" i="3"/>
  <c r="H93" i="3" s="1"/>
  <c r="G92" i="3"/>
  <c r="H92" i="3" s="1"/>
  <c r="G91" i="3"/>
  <c r="H91" i="3" s="1"/>
  <c r="G90" i="3"/>
  <c r="G94" i="3" s="1"/>
  <c r="E88" i="3"/>
  <c r="G87" i="3"/>
  <c r="H87" i="3" s="1"/>
  <c r="G86" i="3"/>
  <c r="G88" i="3" s="1"/>
  <c r="F86" i="3"/>
  <c r="F88" i="3" s="1"/>
  <c r="G84" i="3"/>
  <c r="E84" i="3"/>
  <c r="H83" i="3"/>
  <c r="G83" i="3"/>
  <c r="G82" i="3"/>
  <c r="H82" i="3" s="1"/>
  <c r="G81" i="3"/>
  <c r="H81" i="3" s="1"/>
  <c r="F81" i="3"/>
  <c r="F84" i="3" s="1"/>
  <c r="G80" i="3"/>
  <c r="H80" i="3" s="1"/>
  <c r="F80" i="3"/>
  <c r="G79" i="3"/>
  <c r="H79" i="3" s="1"/>
  <c r="H84" i="3" s="1"/>
  <c r="G77" i="3"/>
  <c r="E77" i="3"/>
  <c r="H76" i="3"/>
  <c r="G76" i="3"/>
  <c r="F76" i="3"/>
  <c r="G75" i="3"/>
  <c r="H75" i="3" s="1"/>
  <c r="G74" i="3"/>
  <c r="H74" i="3" s="1"/>
  <c r="F74" i="3"/>
  <c r="G73" i="3"/>
  <c r="H73" i="3" s="1"/>
  <c r="H77" i="3" s="1"/>
  <c r="E71" i="3"/>
  <c r="H70" i="3"/>
  <c r="G69" i="3"/>
  <c r="H69" i="3" s="1"/>
  <c r="F69" i="3"/>
  <c r="G68" i="3"/>
  <c r="H68" i="3" s="1"/>
  <c r="F68" i="3"/>
  <c r="H67" i="3"/>
  <c r="G67" i="3"/>
  <c r="F67" i="3"/>
  <c r="G66" i="3"/>
  <c r="G71" i="3" s="1"/>
  <c r="H64" i="3"/>
  <c r="G64" i="3"/>
  <c r="F64" i="3"/>
  <c r="E64" i="3"/>
  <c r="H63" i="3"/>
  <c r="H62" i="3"/>
  <c r="E60" i="3"/>
  <c r="G59" i="3"/>
  <c r="H59" i="3" s="1"/>
  <c r="G58" i="3"/>
  <c r="H58" i="3" s="1"/>
  <c r="F58" i="3"/>
  <c r="G57" i="3"/>
  <c r="H57" i="3" s="1"/>
  <c r="F57" i="3"/>
  <c r="F60" i="3" s="1"/>
  <c r="G56" i="3"/>
  <c r="H56" i="3" s="1"/>
  <c r="F56" i="3"/>
  <c r="G55" i="3"/>
  <c r="H55" i="3" s="1"/>
  <c r="H60" i="3" s="1"/>
  <c r="F53" i="3"/>
  <c r="E53" i="3"/>
  <c r="H52" i="3"/>
  <c r="G52" i="3"/>
  <c r="G51" i="3"/>
  <c r="H51" i="3" s="1"/>
  <c r="G50" i="3"/>
  <c r="H50" i="3" s="1"/>
  <c r="G49" i="3"/>
  <c r="H49" i="3" s="1"/>
  <c r="H53" i="3" s="1"/>
  <c r="F47" i="3"/>
  <c r="E47" i="3"/>
  <c r="G46" i="3"/>
  <c r="H46" i="3" s="1"/>
  <c r="G45" i="3"/>
  <c r="H45" i="3" s="1"/>
  <c r="H44" i="3"/>
  <c r="G44" i="3"/>
  <c r="G43" i="3"/>
  <c r="G47" i="3" s="1"/>
  <c r="E41" i="3"/>
  <c r="G40" i="3"/>
  <c r="H40" i="3" s="1"/>
  <c r="F40" i="3"/>
  <c r="G39" i="3"/>
  <c r="H39" i="3" s="1"/>
  <c r="G38" i="3"/>
  <c r="H38" i="3" s="1"/>
  <c r="F38" i="3"/>
  <c r="G37" i="3"/>
  <c r="H37" i="3" s="1"/>
  <c r="H41" i="3" s="1"/>
  <c r="F35" i="3"/>
  <c r="E35" i="3"/>
  <c r="G34" i="3"/>
  <c r="H34" i="3" s="1"/>
  <c r="G33" i="3"/>
  <c r="H33" i="3" s="1"/>
  <c r="G32" i="3"/>
  <c r="H32" i="3" s="1"/>
  <c r="H35" i="3" s="1"/>
  <c r="E30" i="3"/>
  <c r="G29" i="3"/>
  <c r="H29" i="3" s="1"/>
  <c r="G28" i="3"/>
  <c r="H28" i="3" s="1"/>
  <c r="G27" i="3"/>
  <c r="H27" i="3" s="1"/>
  <c r="F27" i="3"/>
  <c r="F30" i="3" s="1"/>
  <c r="G26" i="3"/>
  <c r="H26" i="3" s="1"/>
  <c r="H30" i="3" s="1"/>
  <c r="F24" i="3"/>
  <c r="E24" i="3"/>
  <c r="G23" i="3"/>
  <c r="H23" i="3" s="1"/>
  <c r="G22" i="3"/>
  <c r="H22" i="3" s="1"/>
  <c r="H21" i="3"/>
  <c r="G21" i="3"/>
  <c r="G20" i="3"/>
  <c r="G24" i="3" s="1"/>
  <c r="E18" i="3"/>
  <c r="H17" i="3"/>
  <c r="G17" i="3"/>
  <c r="G16" i="3"/>
  <c r="H16" i="3" s="1"/>
  <c r="F16" i="3"/>
  <c r="F18" i="3" s="1"/>
  <c r="G15" i="3"/>
  <c r="H15" i="3" s="1"/>
  <c r="G14" i="3"/>
  <c r="G18" i="3" s="1"/>
  <c r="E12" i="3"/>
  <c r="G11" i="3"/>
  <c r="H11" i="3" s="1"/>
  <c r="G10" i="3"/>
  <c r="H10" i="3" s="1"/>
  <c r="G9" i="3"/>
  <c r="H9" i="3" s="1"/>
  <c r="F9" i="3"/>
  <c r="F12" i="3" s="1"/>
  <c r="D16" i="2"/>
  <c r="D11" i="2"/>
  <c r="D18" i="2" l="1"/>
  <c r="F41" i="3"/>
  <c r="G53" i="3"/>
  <c r="E112" i="3"/>
  <c r="H20" i="3"/>
  <c r="H24" i="3" s="1"/>
  <c r="F77" i="3"/>
  <c r="F112" i="3" s="1"/>
  <c r="F114" i="3" s="1"/>
  <c r="E114" i="3"/>
  <c r="H66" i="3"/>
  <c r="H71" i="3" s="1"/>
  <c r="H96" i="3"/>
  <c r="H100" i="3" s="1"/>
  <c r="E11" i="5"/>
  <c r="G41" i="3"/>
  <c r="K38" i="5"/>
  <c r="H14" i="3"/>
  <c r="H18" i="3" s="1"/>
  <c r="F71" i="3"/>
  <c r="H12" i="3"/>
  <c r="F38" i="5"/>
  <c r="E30" i="5"/>
  <c r="G60" i="3"/>
  <c r="H86" i="3"/>
  <c r="H88" i="3" s="1"/>
  <c r="H90" i="3"/>
  <c r="H94" i="3" s="1"/>
  <c r="H112" i="3" s="1"/>
  <c r="G30" i="3"/>
  <c r="G12" i="3"/>
  <c r="G35" i="3"/>
  <c r="G110" i="3"/>
  <c r="J11" i="5"/>
  <c r="J30" i="5"/>
  <c r="H43" i="3"/>
  <c r="H47" i="3" s="1"/>
  <c r="G107" i="3"/>
  <c r="E19" i="5"/>
  <c r="J19" i="5"/>
  <c r="E38" i="5" l="1"/>
  <c r="G112" i="3"/>
  <c r="G114" i="3" s="1"/>
  <c r="H114" i="3"/>
  <c r="J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ID#AAABUMeT2f4
Woody Brewton    (2024-08-21 13:42:53)
Use Projected"
 Membership count, not ADA
Per Danna Allen, membership on 8-15-17 at 4:30 PM was 2015.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60IcJopE3uOPhYSiGGL+KIUlMSg=="/>
    </ext>
  </extLst>
</comments>
</file>

<file path=xl/sharedStrings.xml><?xml version="1.0" encoding="utf-8"?>
<sst xmlns="http://schemas.openxmlformats.org/spreadsheetml/2006/main" count="274" uniqueCount="113">
  <si>
    <t>Debt Service Original Proposed Budgets</t>
  </si>
  <si>
    <t>Object    Code</t>
  </si>
  <si>
    <t>2023-2024</t>
  </si>
  <si>
    <t>2022-2023</t>
  </si>
  <si>
    <t>2021-2022</t>
  </si>
  <si>
    <t>2020-2021</t>
  </si>
  <si>
    <t>Revenues:</t>
  </si>
  <si>
    <t>Local Taxes</t>
  </si>
  <si>
    <t>Other Local Revenue</t>
  </si>
  <si>
    <t>State Revenue</t>
  </si>
  <si>
    <t>Total Estimated Revenue</t>
  </si>
  <si>
    <t>Debt Service:</t>
  </si>
  <si>
    <t>Other Operating Costs</t>
  </si>
  <si>
    <t>Debt Service</t>
  </si>
  <si>
    <t>Total Expenditures</t>
  </si>
  <si>
    <t>Add/(Use) of Revenue over Expenditures</t>
  </si>
  <si>
    <r>
      <rPr>
        <b/>
        <sz val="18"/>
        <color theme="1"/>
        <rFont val="Calibri"/>
      </rPr>
      <t xml:space="preserve">2017-2018 </t>
    </r>
    <r>
      <rPr>
        <b/>
        <u/>
        <sz val="18"/>
        <color theme="1"/>
        <rFont val="Calibri"/>
      </rPr>
      <t xml:space="preserve">General Fund </t>
    </r>
    <r>
      <rPr>
        <b/>
        <sz val="18"/>
        <color theme="1"/>
        <rFont val="Calibri"/>
      </rPr>
      <t>Proposed Budget</t>
    </r>
  </si>
  <si>
    <t>Comparison of PY to Proposed</t>
  </si>
  <si>
    <t>DRAFT</t>
  </si>
  <si>
    <t>2016-17</t>
  </si>
  <si>
    <t>2017-2018</t>
  </si>
  <si>
    <t xml:space="preserve">FC             </t>
  </si>
  <si>
    <t>FUNCTION DESCRIPTION</t>
  </si>
  <si>
    <t>OBJECT</t>
  </si>
  <si>
    <t>DESCRIPTION</t>
  </si>
  <si>
    <t>Revised Budget</t>
  </si>
  <si>
    <t>FYTD Activity**in process</t>
  </si>
  <si>
    <t>Proposed Budget</t>
  </si>
  <si>
    <t>DIFFERENCE IN PY &amp; PROPOSED</t>
  </si>
  <si>
    <t>Estimated</t>
  </si>
  <si>
    <t>REVENUE-LOCAL AND INTERMEDIATE</t>
  </si>
  <si>
    <t>57--</t>
  </si>
  <si>
    <t>STATE PROGRAM REVENUES</t>
  </si>
  <si>
    <t>58--</t>
  </si>
  <si>
    <t>FEDERAL PROGRAM REVENUES</t>
  </si>
  <si>
    <t>59--</t>
  </si>
  <si>
    <t>INSTRUCTION</t>
  </si>
  <si>
    <t>61--</t>
  </si>
  <si>
    <t>PAYROLL</t>
  </si>
  <si>
    <t>62--</t>
  </si>
  <si>
    <t>CONTRACTED SERVICES</t>
  </si>
  <si>
    <t>63--</t>
  </si>
  <si>
    <t>SUPPLIES</t>
  </si>
  <si>
    <t>64--</t>
  </si>
  <si>
    <t>OTHER OPERATING</t>
  </si>
  <si>
    <t>----</t>
  </si>
  <si>
    <t xml:space="preserve">INST. RESOURCES &amp; MEDIA SVCS  </t>
  </si>
  <si>
    <t xml:space="preserve">CURRICULUM DEV.&amp; INST.STF DEV </t>
  </si>
  <si>
    <t xml:space="preserve">INSTRUCTIONAL LEADERSHIP      </t>
  </si>
  <si>
    <t xml:space="preserve">OTHER OPERATING </t>
  </si>
  <si>
    <t xml:space="preserve">SCHOOL LEADERSHIP             </t>
  </si>
  <si>
    <t xml:space="preserve">GUIDANCE &amp; COUNSELING         </t>
  </si>
  <si>
    <t xml:space="preserve">HEALTH SERVICES               </t>
  </si>
  <si>
    <t xml:space="preserve">PUPIL TRANSPORTATION          </t>
  </si>
  <si>
    <t>66--</t>
  </si>
  <si>
    <t>CAPITALY OUTLAY</t>
  </si>
  <si>
    <t>Food Service</t>
  </si>
  <si>
    <t xml:space="preserve">COCURR./EXTRACURR.ACTIVITIES  </t>
  </si>
  <si>
    <t xml:space="preserve">GENERAL ADMINISTRATION        </t>
  </si>
  <si>
    <t>PLANT MAINTENANCE &amp; OPERATIONS</t>
  </si>
  <si>
    <t>CAPITAL OUTLAY</t>
  </si>
  <si>
    <t>SECURITY &amp; MONITORING SERVICES</t>
  </si>
  <si>
    <t xml:space="preserve">DATA PROCESSING SERVICES      </t>
  </si>
  <si>
    <t>COMMUNITY SERVICES</t>
  </si>
  <si>
    <t>FACILITIES ACQ. &amp; CONSTRUCTION</t>
  </si>
  <si>
    <t>PAYMENTS TO FISCAL AGENTS\MBRS</t>
  </si>
  <si>
    <t>OTHER INTERGOVERNMENTAL CHARGE</t>
  </si>
  <si>
    <t>TOTAL EXPENDITURES</t>
  </si>
  <si>
    <t>REVENUE OVER/(UNDER) EXPENDITURES</t>
  </si>
  <si>
    <t>Budget Summary  Report for</t>
  </si>
  <si>
    <t xml:space="preserve">GODLEY ISD </t>
  </si>
  <si>
    <t xml:space="preserve">          2020-2021 Actual Budget</t>
  </si>
  <si>
    <t xml:space="preserve">          2006-07 "Proposed" Budget</t>
  </si>
  <si>
    <t>2021-2022 Proposed Budget</t>
  </si>
  <si>
    <t>Aggregrate Expenditures</t>
  </si>
  <si>
    <t xml:space="preserve"> Per Pupil Expenditures</t>
  </si>
  <si>
    <t>Instruction</t>
  </si>
  <si>
    <t>11  Instruction</t>
  </si>
  <si>
    <t>12  Instructional Resources and Media</t>
  </si>
  <si>
    <t>Instructional Resources, Media Services</t>
  </si>
  <si>
    <t>13  Staff Development</t>
  </si>
  <si>
    <t>Curriculum Development &amp; Staff Development</t>
  </si>
  <si>
    <t>Total:</t>
  </si>
  <si>
    <t>21 Instructional Leadership</t>
  </si>
  <si>
    <t>23  School Leadership</t>
  </si>
  <si>
    <t>School Leadership</t>
  </si>
  <si>
    <t>31  Guidance, Counseling, and Evaluation Services</t>
  </si>
  <si>
    <t>Guidance &amp; Counseling, Evaluation</t>
  </si>
  <si>
    <t>32  Social Work Services</t>
  </si>
  <si>
    <t>Health Services</t>
  </si>
  <si>
    <t>33  Health Services</t>
  </si>
  <si>
    <t>36  Co-curricular Activities</t>
  </si>
  <si>
    <t>Co-curricular/ Extra-curricular Activities</t>
  </si>
  <si>
    <t>Instructional Support</t>
  </si>
  <si>
    <t>Total</t>
  </si>
  <si>
    <t>Central Administration</t>
  </si>
  <si>
    <t>41 Central Administration</t>
  </si>
  <si>
    <t>General Administration</t>
  </si>
  <si>
    <t>District Operations</t>
  </si>
  <si>
    <t>51  Plant Maintenance &amp; Operation</t>
  </si>
  <si>
    <t>Plant Maintenance &amp; Operations</t>
  </si>
  <si>
    <t>52  Security &amp; Monitoring</t>
  </si>
  <si>
    <t>53  Data Processing Services</t>
  </si>
  <si>
    <t>Data Processing</t>
  </si>
  <si>
    <t>34  Pupil Transportation</t>
  </si>
  <si>
    <t>Student Transportation</t>
  </si>
  <si>
    <t>35  Food Services</t>
  </si>
  <si>
    <t>Food Services</t>
  </si>
  <si>
    <t>71  Debt Service</t>
  </si>
  <si>
    <t>Other</t>
  </si>
  <si>
    <t>Other Functions 81, 93, 99(Including Construction)</t>
  </si>
  <si>
    <t>Payments to Fiscal Agents for Shared Service Arrangements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</si>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</sst>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m/d/yy"/>
    <numFmt numFmtId="168" formatCode="&quot;$&quot;#,##0"/>
    <numFmt numFmtId="169" formatCode="#,##0.000"/>
  </numFmts>
  <fonts count="24" x14ac:knownFonts="1">
    <font>
      <sz val="10"/>
      <color rgb="FF000000"/>
      <name val="Arial"/>
      <scheme val="minor"/>
    </font>
    <font>
      <b/>
      <sz val="2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8"/>
      <color theme="1"/>
      <name val="Calibri"/>
    </font>
    <font>
      <sz val="11"/>
      <color theme="1"/>
      <name val="Calibri"/>
    </font>
    <font>
      <b/>
      <sz val="16"/>
      <color rgb="FFFF0000"/>
      <name val="Calibri"/>
    </font>
    <font>
      <b/>
      <sz val="12"/>
      <color theme="1"/>
      <name val="Calibri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b/>
      <sz val="12"/>
      <color rgb="FFFF0000"/>
      <name val="Arial"/>
    </font>
    <font>
      <sz val="12"/>
      <color theme="1"/>
      <name val="Arial"/>
    </font>
    <font>
      <b/>
      <sz val="11"/>
      <color rgb="FFFF0000"/>
      <name val="Arial"/>
    </font>
    <font>
      <b/>
      <sz val="10"/>
      <color rgb="FF008080"/>
      <name val="Arial"/>
    </font>
    <font>
      <b/>
      <sz val="8"/>
      <color theme="1"/>
      <name val="Arial"/>
    </font>
    <font>
      <b/>
      <i/>
      <sz val="10"/>
      <color theme="1"/>
      <name val="Arial"/>
    </font>
    <font>
      <b/>
      <sz val="16"/>
      <color theme="1"/>
      <name val="Arial"/>
    </font>
    <font>
      <b/>
      <sz val="16"/>
      <color rgb="FFFF0000"/>
      <name val="Arial"/>
    </font>
    <font>
      <b/>
      <sz val="12"/>
      <color theme="1"/>
      <name val="Arial"/>
    </font>
    <font>
      <sz val="10"/>
      <name val="Arial"/>
    </font>
    <font>
      <b/>
      <u/>
      <sz val="18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4" fillId="0" borderId="1" xfId="0" applyFont="1" applyBorder="1" applyAlignment="1">
      <alignment horizontal="left"/>
    </xf>
    <xf numFmtId="166" fontId="5" fillId="0" borderId="1" xfId="0" applyNumberFormat="1" applyFont="1" applyBorder="1"/>
    <xf numFmtId="0" fontId="7" fillId="0" borderId="0" xfId="0" applyFont="1"/>
    <xf numFmtId="0" fontId="8" fillId="0" borderId="0" xfId="0" applyFont="1"/>
    <xf numFmtId="165" fontId="5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wrapText="1"/>
    </xf>
    <xf numFmtId="164" fontId="5" fillId="0" borderId="0" xfId="0" applyNumberFormat="1" applyFont="1"/>
    <xf numFmtId="164" fontId="10" fillId="0" borderId="0" xfId="0" applyNumberFormat="1" applyFont="1" applyAlignment="1">
      <alignment horizontal="center"/>
    </xf>
    <xf numFmtId="0" fontId="11" fillId="0" borderId="0" xfId="0" applyFont="1"/>
    <xf numFmtId="166" fontId="5" fillId="0" borderId="2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12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10" fillId="0" borderId="8" xfId="0" applyFont="1" applyBorder="1"/>
    <xf numFmtId="0" fontId="10" fillId="0" borderId="0" xfId="0" applyFont="1" applyAlignment="1">
      <alignment horizontal="left"/>
    </xf>
    <xf numFmtId="0" fontId="10" fillId="0" borderId="9" xfId="0" applyFont="1" applyBorder="1"/>
    <xf numFmtId="0" fontId="12" fillId="0" borderId="8" xfId="0" applyFont="1" applyBorder="1"/>
    <xf numFmtId="167" fontId="4" fillId="0" borderId="0" xfId="0" applyNumberFormat="1" applyFont="1" applyAlignment="1">
      <alignment horizontal="left"/>
    </xf>
    <xf numFmtId="14" fontId="4" fillId="0" borderId="10" xfId="0" applyNumberFormat="1" applyFont="1" applyBorder="1"/>
    <xf numFmtId="0" fontId="13" fillId="0" borderId="0" xfId="0" applyFont="1"/>
    <xf numFmtId="168" fontId="10" fillId="0" borderId="0" xfId="0" applyNumberFormat="1" applyFont="1" applyAlignment="1">
      <alignment horizontal="left"/>
    </xf>
    <xf numFmtId="168" fontId="5" fillId="0" borderId="0" xfId="0" applyNumberFormat="1" applyFont="1"/>
    <xf numFmtId="0" fontId="14" fillId="0" borderId="0" xfId="0" applyFont="1"/>
    <xf numFmtId="168" fontId="13" fillId="0" borderId="0" xfId="0" applyNumberFormat="1" applyFont="1" applyAlignment="1">
      <alignment horizontal="center" wrapText="1"/>
    </xf>
    <xf numFmtId="0" fontId="4" fillId="0" borderId="11" xfId="0" applyFont="1" applyBorder="1"/>
    <xf numFmtId="0" fontId="5" fillId="0" borderId="12" xfId="0" applyFont="1" applyBorder="1"/>
    <xf numFmtId="168" fontId="13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68" fontId="15" fillId="0" borderId="2" xfId="0" applyNumberFormat="1" applyFont="1" applyBorder="1" applyAlignment="1">
      <alignment horizontal="center"/>
    </xf>
    <xf numFmtId="169" fontId="4" fillId="2" borderId="13" xfId="0" applyNumberFormat="1" applyFont="1" applyFill="1" applyBorder="1" applyAlignment="1">
      <alignment horizontal="right"/>
    </xf>
    <xf numFmtId="0" fontId="5" fillId="0" borderId="11" xfId="0" applyFont="1" applyBorder="1"/>
    <xf numFmtId="0" fontId="16" fillId="0" borderId="0" xfId="0" applyFont="1" applyAlignment="1">
      <alignment horizontal="center"/>
    </xf>
    <xf numFmtId="0" fontId="17" fillId="0" borderId="0" xfId="0" applyFont="1"/>
    <xf numFmtId="4" fontId="5" fillId="0" borderId="0" xfId="0" applyNumberFormat="1" applyFont="1"/>
    <xf numFmtId="0" fontId="4" fillId="0" borderId="14" xfId="0" applyFont="1" applyBorder="1"/>
    <xf numFmtId="0" fontId="4" fillId="0" borderId="15" xfId="0" applyFont="1" applyBorder="1"/>
    <xf numFmtId="0" fontId="5" fillId="0" borderId="15" xfId="0" applyFont="1" applyBorder="1"/>
    <xf numFmtId="0" fontId="5" fillId="0" borderId="16" xfId="0" applyFont="1" applyBorder="1"/>
    <xf numFmtId="168" fontId="4" fillId="0" borderId="0" xfId="0" applyNumberFormat="1" applyFont="1"/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8" fontId="19" fillId="0" borderId="0" xfId="0" applyNumberFormat="1" applyFont="1"/>
    <xf numFmtId="168" fontId="20" fillId="0" borderId="0" xfId="0" applyNumberFormat="1" applyFont="1"/>
    <xf numFmtId="0" fontId="5" fillId="2" borderId="17" xfId="0" applyFont="1" applyFill="1" applyBorder="1"/>
    <xf numFmtId="0" fontId="19" fillId="2" borderId="17" xfId="0" applyFont="1" applyFill="1" applyBorder="1" applyAlignment="1">
      <alignment horizontal="left" wrapText="1"/>
    </xf>
    <xf numFmtId="0" fontId="19" fillId="2" borderId="17" xfId="0" applyFont="1" applyFill="1" applyBorder="1" applyAlignment="1">
      <alignment wrapText="1"/>
    </xf>
    <xf numFmtId="0" fontId="19" fillId="2" borderId="17" xfId="0" applyFont="1" applyFill="1" applyBorder="1"/>
    <xf numFmtId="168" fontId="19" fillId="2" borderId="17" xfId="0" applyNumberFormat="1" applyFont="1" applyFill="1" applyBorder="1"/>
    <xf numFmtId="0" fontId="19" fillId="2" borderId="17" xfId="0" applyFont="1" applyFill="1" applyBorder="1" applyAlignment="1">
      <alignment horizontal="center"/>
    </xf>
    <xf numFmtId="168" fontId="20" fillId="2" borderId="17" xfId="0" applyNumberFormat="1" applyFont="1" applyFill="1" applyBorder="1"/>
    <xf numFmtId="0" fontId="20" fillId="2" borderId="17" xfId="0" applyFont="1" applyFill="1" applyBorder="1"/>
    <xf numFmtId="0" fontId="14" fillId="2" borderId="17" xfId="0" applyFont="1" applyFill="1" applyBorder="1"/>
    <xf numFmtId="0" fontId="14" fillId="0" borderId="13" xfId="0" applyFon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1" fillId="2" borderId="17" xfId="0" applyFont="1" applyFill="1" applyBorder="1" applyAlignment="1">
      <alignment horizontal="left"/>
    </xf>
    <xf numFmtId="0" fontId="21" fillId="0" borderId="18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168" fontId="4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2" borderId="17" xfId="0" applyFont="1" applyFill="1" applyBorder="1"/>
    <xf numFmtId="168" fontId="4" fillId="0" borderId="13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wrapText="1"/>
    </xf>
    <xf numFmtId="0" fontId="5" fillId="0" borderId="13" xfId="0" applyFont="1" applyBorder="1" applyAlignment="1">
      <alignment horizontal="left" wrapText="1"/>
    </xf>
    <xf numFmtId="168" fontId="5" fillId="0" borderId="13" xfId="0" applyNumberFormat="1" applyFont="1" applyBorder="1"/>
    <xf numFmtId="0" fontId="4" fillId="0" borderId="13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168" fontId="4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horizontal="left" wrapText="1"/>
    </xf>
    <xf numFmtId="0" fontId="4" fillId="0" borderId="21" xfId="0" applyFont="1" applyBorder="1" applyAlignment="1">
      <alignment wrapText="1"/>
    </xf>
    <xf numFmtId="168" fontId="4" fillId="0" borderId="21" xfId="0" applyNumberFormat="1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168" fontId="4" fillId="0" borderId="9" xfId="0" applyNumberFormat="1" applyFont="1" applyBorder="1"/>
    <xf numFmtId="0" fontId="4" fillId="0" borderId="9" xfId="0" applyFont="1" applyBorder="1" applyAlignment="1">
      <alignment wrapText="1"/>
    </xf>
    <xf numFmtId="0" fontId="4" fillId="0" borderId="23" xfId="0" applyFont="1" applyBorder="1" applyAlignment="1">
      <alignment horizontal="center" wrapText="1"/>
    </xf>
    <xf numFmtId="168" fontId="4" fillId="0" borderId="23" xfId="0" applyNumberFormat="1" applyFont="1" applyBorder="1"/>
    <xf numFmtId="0" fontId="4" fillId="2" borderId="17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wrapText="1"/>
    </xf>
    <xf numFmtId="168" fontId="4" fillId="2" borderId="17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/>
    </xf>
    <xf numFmtId="168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2019300</xdr:colOff>
      <xdr:row>4</xdr:row>
      <xdr:rowOff>152400</xdr:rowOff>
    </xdr:from>
    <xdr:ext cx="3876675" cy="1514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412425" y="3027525"/>
          <a:ext cx="3867150" cy="1504950"/>
        </a:xfrm>
        <a:prstGeom prst="wedgeRectCallout">
          <a:avLst>
            <a:gd name="adj1" fmla="val -20833"/>
            <a:gd name="adj2" fmla="val 6250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This tab was not used for the Web posting.  A separate spreadsheet was used for the web posting.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21</xdr:row>
      <xdr:rowOff>38100</xdr:rowOff>
    </xdr:from>
    <xdr:ext cx="10363200" cy="3400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9163" y="2079788"/>
          <a:ext cx="10353675" cy="3400425"/>
        </a:xfrm>
        <a:prstGeom prst="wedgeRoundRectCallout">
          <a:avLst>
            <a:gd name="adj1" fmla="val -20833"/>
            <a:gd name="adj2" fmla="val 62500"/>
            <a:gd name="adj3" fmla="val 0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 separate Excel spreadsheet was used for the 2021-2022 Internet posting.  </a:t>
          </a: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Based%2010%20month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Based 10 month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10"/>
  <sheetViews>
    <sheetView showGridLines="0" tabSelected="1" workbookViewId="0">
      <selection activeCell="D16" sqref="D16"/>
    </sheetView>
  </sheetViews>
  <sheetFormatPr defaultColWidth="12.5703125" defaultRowHeight="15" customHeight="1" x14ac:dyDescent="0.2"/>
  <cols>
    <col min="1" max="1" width="2.5703125" customWidth="1"/>
    <col min="2" max="2" width="27.7109375" customWidth="1"/>
    <col min="3" max="3" width="9" customWidth="1"/>
    <col min="4" max="6" width="16.42578125" customWidth="1"/>
    <col min="7" max="8" width="15.85546875" customWidth="1"/>
    <col min="9" max="23" width="9.140625" customWidth="1"/>
  </cols>
  <sheetData>
    <row r="1" spans="1:23" ht="17.25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</row>
    <row r="2" spans="1:23" ht="17.25" customHeight="1" x14ac:dyDescent="0.25">
      <c r="A2" s="132"/>
      <c r="B2" s="132"/>
      <c r="C2" s="132"/>
      <c r="D2" s="132"/>
      <c r="E2" s="132"/>
      <c r="F2" s="132"/>
      <c r="G2" s="132"/>
      <c r="H2" s="132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</row>
    <row r="3" spans="1:23" ht="17.25" customHeight="1" x14ac:dyDescent="0.25">
      <c r="A3" s="132"/>
      <c r="B3" s="132"/>
      <c r="C3" s="132"/>
      <c r="D3" s="132"/>
      <c r="E3" s="132"/>
      <c r="F3" s="132"/>
      <c r="G3" s="132"/>
      <c r="H3" s="132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</row>
    <row r="4" spans="1:23" ht="17.25" customHeight="1" x14ac:dyDescent="0.25">
      <c r="A4" s="132"/>
      <c r="B4" s="132"/>
      <c r="C4" s="132"/>
      <c r="D4" s="132"/>
      <c r="E4" s="132"/>
      <c r="F4" s="132"/>
      <c r="G4" s="132"/>
      <c r="H4" s="132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</row>
    <row r="5" spans="1:23" ht="12.75" customHeight="1" x14ac:dyDescent="0.25">
      <c r="A5" s="1"/>
      <c r="B5" s="1"/>
      <c r="C5" s="1"/>
      <c r="D5" s="3"/>
      <c r="E5" s="4"/>
      <c r="F5" s="4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ht="12.75" customHeight="1" x14ac:dyDescent="0.2">
      <c r="A6" s="6"/>
      <c r="B6" s="6"/>
      <c r="C6" s="6" t="s">
        <v>1</v>
      </c>
      <c r="D6" s="7" t="s">
        <v>112</v>
      </c>
      <c r="E6" s="7" t="s">
        <v>2</v>
      </c>
      <c r="F6" s="7" t="s">
        <v>3</v>
      </c>
      <c r="G6" s="7" t="s">
        <v>4</v>
      </c>
      <c r="H6" s="7" t="s">
        <v>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2.75" customHeight="1" x14ac:dyDescent="0.2">
      <c r="A7" s="9"/>
      <c r="B7" s="10" t="s">
        <v>6</v>
      </c>
      <c r="C7" s="11"/>
      <c r="D7" s="12"/>
      <c r="E7" s="12"/>
      <c r="F7" s="13"/>
      <c r="G7" s="13"/>
      <c r="H7" s="1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2.75" customHeight="1" x14ac:dyDescent="0.2">
      <c r="A8" s="9"/>
      <c r="B8" s="9" t="s">
        <v>7</v>
      </c>
      <c r="C8" s="11">
        <v>5710</v>
      </c>
      <c r="D8" s="13">
        <v>9225000</v>
      </c>
      <c r="E8" s="13">
        <v>9225000</v>
      </c>
      <c r="F8" s="13">
        <v>7035000</v>
      </c>
      <c r="G8" s="13">
        <v>5895163</v>
      </c>
      <c r="H8" s="13">
        <v>5067286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2.75" customHeight="1" x14ac:dyDescent="0.2">
      <c r="A9" s="9"/>
      <c r="B9" s="9" t="s">
        <v>8</v>
      </c>
      <c r="C9" s="11">
        <v>5700</v>
      </c>
      <c r="D9" s="13">
        <v>250000</v>
      </c>
      <c r="E9" s="13">
        <f>250000/12*10</f>
        <v>208333.33333333331</v>
      </c>
      <c r="F9" s="13">
        <v>0</v>
      </c>
      <c r="G9" s="13">
        <v>0</v>
      </c>
      <c r="H9" s="13">
        <v>15000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2.75" customHeight="1" x14ac:dyDescent="0.2">
      <c r="A10" s="9"/>
      <c r="B10" s="9" t="s">
        <v>9</v>
      </c>
      <c r="C10" s="11">
        <v>5800</v>
      </c>
      <c r="D10" s="13">
        <v>1000000</v>
      </c>
      <c r="E10" s="13">
        <v>1000000</v>
      </c>
      <c r="F10" s="13">
        <v>45000</v>
      </c>
      <c r="G10" s="13">
        <v>41636</v>
      </c>
      <c r="H10" s="13">
        <v>41636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2.75" customHeight="1" x14ac:dyDescent="0.2">
      <c r="A11" s="9"/>
      <c r="B11" s="14" t="s">
        <v>10</v>
      </c>
      <c r="C11" s="15"/>
      <c r="D11" s="16">
        <f t="shared" ref="D11:H11" si="0">SUM(D8:D10)</f>
        <v>10475000</v>
      </c>
      <c r="E11" s="16">
        <f t="shared" ref="E11:H11" si="1">SUM(E8:E10)</f>
        <v>10433333.333333334</v>
      </c>
      <c r="F11" s="16">
        <f t="shared" si="1"/>
        <v>7080000</v>
      </c>
      <c r="G11" s="16">
        <f t="shared" si="1"/>
        <v>5936799</v>
      </c>
      <c r="H11" s="17">
        <f t="shared" si="1"/>
        <v>5123922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2.75" customHeight="1" x14ac:dyDescent="0.2">
      <c r="A12" s="9"/>
      <c r="B12" s="9"/>
      <c r="C12" s="11"/>
      <c r="D12" s="12"/>
      <c r="E12" s="12"/>
      <c r="F12" s="13"/>
      <c r="G12" s="13"/>
      <c r="H12" s="1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12.75" customHeight="1" x14ac:dyDescent="0.2">
      <c r="A13" s="10"/>
      <c r="B13" s="18" t="s">
        <v>11</v>
      </c>
      <c r="C13" s="19"/>
      <c r="D13" s="20"/>
      <c r="E13" s="20"/>
      <c r="F13" s="21"/>
      <c r="G13" s="21"/>
      <c r="H13" s="2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2.75" customHeight="1" x14ac:dyDescent="0.2">
      <c r="A14" s="9"/>
      <c r="B14" s="9" t="s">
        <v>12</v>
      </c>
      <c r="C14" s="11">
        <v>6400</v>
      </c>
      <c r="D14" s="13">
        <v>0</v>
      </c>
      <c r="E14" s="13">
        <v>6000</v>
      </c>
      <c r="F14" s="13">
        <v>0</v>
      </c>
      <c r="G14" s="13">
        <v>0</v>
      </c>
      <c r="H14" s="13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2.75" customHeight="1" x14ac:dyDescent="0.2">
      <c r="A15" s="9"/>
      <c r="B15" s="9" t="s">
        <v>13</v>
      </c>
      <c r="C15" s="11">
        <v>6500</v>
      </c>
      <c r="D15" s="13">
        <v>10557267</v>
      </c>
      <c r="E15" s="13">
        <v>10557267</v>
      </c>
      <c r="F15" s="13">
        <v>9967978</v>
      </c>
      <c r="G15" s="13">
        <v>7519259</v>
      </c>
      <c r="H15" s="13">
        <v>4996982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2.75" customHeight="1" x14ac:dyDescent="0.2">
      <c r="A16" s="10"/>
      <c r="B16" s="22" t="s">
        <v>14</v>
      </c>
      <c r="C16" s="15"/>
      <c r="D16" s="16">
        <f t="shared" ref="D16:H16" si="2">SUM(D14:D15)</f>
        <v>10557267</v>
      </c>
      <c r="E16" s="16">
        <f t="shared" ref="E16:H16" si="3">SUM(E14:E15)</f>
        <v>10563267</v>
      </c>
      <c r="F16" s="16">
        <f t="shared" si="3"/>
        <v>9967978</v>
      </c>
      <c r="G16" s="16">
        <f t="shared" si="3"/>
        <v>7519259</v>
      </c>
      <c r="H16" s="16">
        <f t="shared" si="3"/>
        <v>4996982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2.75" customHeight="1" x14ac:dyDescent="0.2">
      <c r="A17" s="9"/>
      <c r="B17" s="9"/>
      <c r="C17" s="11"/>
      <c r="D17" s="12"/>
      <c r="E17" s="12"/>
      <c r="F17" s="13"/>
      <c r="G17" s="13"/>
      <c r="H17" s="2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2.75" customHeight="1" x14ac:dyDescent="0.2">
      <c r="A18" s="9"/>
      <c r="B18" s="14" t="s">
        <v>15</v>
      </c>
      <c r="C18" s="15"/>
      <c r="D18" s="16">
        <f t="shared" ref="D18:H18" si="4">D11-D16</f>
        <v>-82267</v>
      </c>
      <c r="E18" s="16">
        <f t="shared" ref="E18:H18" si="5">E11-E16</f>
        <v>-129933.66666666605</v>
      </c>
      <c r="F18" s="16">
        <f t="shared" si="5"/>
        <v>-2887978</v>
      </c>
      <c r="G18" s="16">
        <f t="shared" si="5"/>
        <v>-1582460</v>
      </c>
      <c r="H18" s="16">
        <f t="shared" si="5"/>
        <v>126940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2.75" customHeight="1" x14ac:dyDescent="0.2">
      <c r="A19" s="9"/>
      <c r="B19" s="9"/>
      <c r="C19" s="11"/>
      <c r="D19" s="12"/>
      <c r="E19" s="13"/>
      <c r="F19" s="13"/>
      <c r="G19" s="13"/>
      <c r="H19" s="13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2.75" customHeight="1" x14ac:dyDescent="0.2">
      <c r="A20" s="9"/>
      <c r="B20" s="9"/>
      <c r="C20" s="11"/>
      <c r="D20" s="12"/>
      <c r="E20" s="13"/>
      <c r="F20" s="13"/>
      <c r="G20" s="13"/>
      <c r="H20" s="1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2.75" customHeight="1" x14ac:dyDescent="0.2">
      <c r="A21" s="9"/>
      <c r="B21" s="9"/>
      <c r="C21" s="11"/>
      <c r="D21" s="12"/>
      <c r="E21" s="13"/>
      <c r="F21" s="13"/>
      <c r="G21" s="13"/>
      <c r="H21" s="13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2.75" customHeight="1" x14ac:dyDescent="0.2">
      <c r="A22" s="9"/>
      <c r="B22" s="9"/>
      <c r="C22" s="11"/>
      <c r="D22" s="12"/>
      <c r="E22" s="13"/>
      <c r="F22" s="13"/>
      <c r="G22" s="13"/>
      <c r="H22" s="1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2.75" customHeight="1" x14ac:dyDescent="0.2">
      <c r="A23" s="9"/>
      <c r="B23" s="9"/>
      <c r="C23" s="11"/>
      <c r="D23" s="12"/>
      <c r="E23" s="13"/>
      <c r="F23" s="13"/>
      <c r="G23" s="13"/>
      <c r="H23" s="13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2.75" customHeight="1" x14ac:dyDescent="0.2">
      <c r="A24" s="9"/>
      <c r="B24" s="9"/>
      <c r="C24" s="11"/>
      <c r="D24" s="12"/>
      <c r="E24" s="13"/>
      <c r="F24" s="13"/>
      <c r="G24" s="13"/>
      <c r="H24" s="13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2.75" customHeight="1" x14ac:dyDescent="0.2">
      <c r="A25" s="9"/>
      <c r="B25" s="9"/>
      <c r="C25" s="11"/>
      <c r="D25" s="12"/>
      <c r="E25" s="13"/>
      <c r="F25" s="13"/>
      <c r="G25" s="13"/>
      <c r="H25" s="1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2.75" customHeight="1" x14ac:dyDescent="0.2">
      <c r="A26" s="9"/>
      <c r="B26" s="9"/>
      <c r="C26" s="11"/>
      <c r="D26" s="12"/>
      <c r="E26" s="13"/>
      <c r="F26" s="13"/>
      <c r="G26" s="13"/>
      <c r="H26" s="1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2.75" customHeight="1" x14ac:dyDescent="0.2">
      <c r="A27" s="9"/>
      <c r="B27" s="9"/>
      <c r="C27" s="11"/>
      <c r="D27" s="12"/>
      <c r="E27" s="13"/>
      <c r="F27" s="13"/>
      <c r="G27" s="13"/>
      <c r="H27" s="13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2.75" customHeight="1" x14ac:dyDescent="0.2">
      <c r="A28" s="9"/>
      <c r="B28" s="9"/>
      <c r="C28" s="11"/>
      <c r="D28" s="12"/>
      <c r="E28" s="13"/>
      <c r="F28" s="13"/>
      <c r="G28" s="13"/>
      <c r="H28" s="1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2.75" customHeight="1" x14ac:dyDescent="0.2">
      <c r="A29" s="9"/>
      <c r="B29" s="9"/>
      <c r="C29" s="11"/>
      <c r="D29" s="12"/>
      <c r="E29" s="13"/>
      <c r="F29" s="13"/>
      <c r="G29" s="13"/>
      <c r="H29" s="1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2.75" customHeight="1" x14ac:dyDescent="0.2">
      <c r="A30" s="9"/>
      <c r="B30" s="9"/>
      <c r="C30" s="11"/>
      <c r="D30" s="12"/>
      <c r="E30" s="13"/>
      <c r="F30" s="13"/>
      <c r="G30" s="13"/>
      <c r="H30" s="13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2.75" customHeight="1" x14ac:dyDescent="0.2">
      <c r="A31" s="9"/>
      <c r="B31" s="9"/>
      <c r="C31" s="11"/>
      <c r="D31" s="12"/>
      <c r="E31" s="13"/>
      <c r="F31" s="13"/>
      <c r="G31" s="13"/>
      <c r="H31" s="1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12.75" customHeight="1" x14ac:dyDescent="0.2">
      <c r="A32" s="9"/>
      <c r="B32" s="9"/>
      <c r="C32" s="11"/>
      <c r="D32" s="12"/>
      <c r="E32" s="13"/>
      <c r="F32" s="13"/>
      <c r="G32" s="13"/>
      <c r="H32" s="13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2.75" customHeight="1" x14ac:dyDescent="0.2">
      <c r="A33" s="9"/>
      <c r="B33" s="9"/>
      <c r="C33" s="11"/>
      <c r="D33" s="12"/>
      <c r="E33" s="13"/>
      <c r="F33" s="13"/>
      <c r="G33" s="13"/>
      <c r="H33" s="1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2.75" customHeight="1" x14ac:dyDescent="0.2">
      <c r="A34" s="9"/>
      <c r="B34" s="9"/>
      <c r="C34" s="11"/>
      <c r="D34" s="12"/>
      <c r="E34" s="13"/>
      <c r="F34" s="13"/>
      <c r="G34" s="13"/>
      <c r="H34" s="13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12.75" customHeight="1" x14ac:dyDescent="0.2">
      <c r="A35" s="9"/>
      <c r="B35" s="9"/>
      <c r="C35" s="11"/>
      <c r="D35" s="12"/>
      <c r="E35" s="13"/>
      <c r="F35" s="13"/>
      <c r="G35" s="13"/>
      <c r="H35" s="1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12.75" customHeight="1" x14ac:dyDescent="0.2">
      <c r="A36" s="9"/>
      <c r="B36" s="9"/>
      <c r="C36" s="11"/>
      <c r="D36" s="12"/>
      <c r="E36" s="13"/>
      <c r="F36" s="13"/>
      <c r="G36" s="13"/>
      <c r="H36" s="1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12.75" customHeight="1" x14ac:dyDescent="0.2">
      <c r="A37" s="9"/>
      <c r="B37" s="9"/>
      <c r="C37" s="11"/>
      <c r="D37" s="12"/>
      <c r="E37" s="13"/>
      <c r="F37" s="13"/>
      <c r="G37" s="13"/>
      <c r="H37" s="13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12.75" customHeight="1" x14ac:dyDescent="0.2">
      <c r="A38" s="9"/>
      <c r="B38" s="9"/>
      <c r="C38" s="11"/>
      <c r="D38" s="12"/>
      <c r="E38" s="13"/>
      <c r="F38" s="13"/>
      <c r="G38" s="13"/>
      <c r="H38" s="13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2.75" customHeight="1" x14ac:dyDescent="0.2">
      <c r="A39" s="9"/>
      <c r="B39" s="9"/>
      <c r="C39" s="11"/>
      <c r="D39" s="12"/>
      <c r="E39" s="13"/>
      <c r="F39" s="13"/>
      <c r="G39" s="13"/>
      <c r="H39" s="13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12.75" customHeight="1" x14ac:dyDescent="0.2">
      <c r="A40" s="9"/>
      <c r="B40" s="9"/>
      <c r="C40" s="11"/>
      <c r="D40" s="12"/>
      <c r="E40" s="13"/>
      <c r="F40" s="13"/>
      <c r="G40" s="13"/>
      <c r="H40" s="1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ht="12.75" customHeight="1" x14ac:dyDescent="0.2">
      <c r="A41" s="9"/>
      <c r="B41" s="9"/>
      <c r="C41" s="11"/>
      <c r="D41" s="12"/>
      <c r="E41" s="13"/>
      <c r="F41" s="13"/>
      <c r="G41" s="13"/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12.75" customHeight="1" x14ac:dyDescent="0.2">
      <c r="A42" s="9"/>
      <c r="B42" s="9"/>
      <c r="C42" s="11"/>
      <c r="D42" s="12"/>
      <c r="E42" s="13"/>
      <c r="F42" s="13"/>
      <c r="G42" s="13"/>
      <c r="H42" s="13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12.75" customHeight="1" x14ac:dyDescent="0.2">
      <c r="A43" s="9"/>
      <c r="B43" s="9"/>
      <c r="C43" s="11"/>
      <c r="D43" s="12"/>
      <c r="E43" s="13"/>
      <c r="F43" s="13"/>
      <c r="G43" s="13"/>
      <c r="H43" s="1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ht="12.75" customHeight="1" x14ac:dyDescent="0.2">
      <c r="A44" s="9"/>
      <c r="B44" s="9"/>
      <c r="C44" s="11"/>
      <c r="D44" s="12"/>
      <c r="E44" s="13"/>
      <c r="F44" s="13"/>
      <c r="G44" s="13"/>
      <c r="H44" s="1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12.75" customHeight="1" x14ac:dyDescent="0.2">
      <c r="A45" s="9"/>
      <c r="B45" s="9"/>
      <c r="C45" s="11"/>
      <c r="D45" s="12"/>
      <c r="E45" s="13"/>
      <c r="F45" s="13"/>
      <c r="G45" s="13"/>
      <c r="H45" s="1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12.75" customHeight="1" x14ac:dyDescent="0.2">
      <c r="A46" s="9"/>
      <c r="B46" s="9"/>
      <c r="C46" s="11"/>
      <c r="D46" s="12"/>
      <c r="E46" s="13"/>
      <c r="F46" s="13"/>
      <c r="G46" s="13"/>
      <c r="H46" s="1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ht="12.75" customHeight="1" x14ac:dyDescent="0.2">
      <c r="A47" s="9"/>
      <c r="B47" s="9"/>
      <c r="C47" s="11"/>
      <c r="D47" s="12"/>
      <c r="E47" s="13"/>
      <c r="F47" s="13"/>
      <c r="G47" s="13"/>
      <c r="H47" s="1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12.75" customHeight="1" x14ac:dyDescent="0.2">
      <c r="A48" s="9"/>
      <c r="B48" s="9"/>
      <c r="C48" s="11"/>
      <c r="D48" s="12"/>
      <c r="E48" s="13"/>
      <c r="F48" s="13"/>
      <c r="G48" s="13"/>
      <c r="H48" s="1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12.75" customHeight="1" x14ac:dyDescent="0.2">
      <c r="A49" s="9"/>
      <c r="B49" s="9"/>
      <c r="C49" s="11"/>
      <c r="D49" s="12"/>
      <c r="E49" s="13"/>
      <c r="F49" s="13"/>
      <c r="G49" s="13"/>
      <c r="H49" s="1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12.75" customHeight="1" x14ac:dyDescent="0.2">
      <c r="A50" s="9"/>
      <c r="B50" s="9"/>
      <c r="C50" s="11"/>
      <c r="D50" s="12"/>
      <c r="E50" s="13"/>
      <c r="F50" s="13"/>
      <c r="G50" s="13"/>
      <c r="H50" s="13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12.75" customHeight="1" x14ac:dyDescent="0.2">
      <c r="A51" s="9"/>
      <c r="B51" s="9"/>
      <c r="C51" s="11"/>
      <c r="D51" s="12"/>
      <c r="E51" s="13"/>
      <c r="F51" s="13"/>
      <c r="G51" s="13"/>
      <c r="H51" s="13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 ht="12.75" customHeight="1" x14ac:dyDescent="0.2">
      <c r="A52" s="9"/>
      <c r="B52" s="9"/>
      <c r="C52" s="11"/>
      <c r="D52" s="12"/>
      <c r="E52" s="13"/>
      <c r="F52" s="13"/>
      <c r="G52" s="13"/>
      <c r="H52" s="13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 ht="12.75" customHeight="1" x14ac:dyDescent="0.2">
      <c r="A53" s="9"/>
      <c r="B53" s="9"/>
      <c r="C53" s="11"/>
      <c r="D53" s="12"/>
      <c r="E53" s="13"/>
      <c r="F53" s="13"/>
      <c r="G53" s="13"/>
      <c r="H53" s="13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2.75" customHeight="1" x14ac:dyDescent="0.2">
      <c r="A54" s="9"/>
      <c r="B54" s="9"/>
      <c r="C54" s="11"/>
      <c r="D54" s="12"/>
      <c r="E54" s="13"/>
      <c r="F54" s="13"/>
      <c r="G54" s="13"/>
      <c r="H54" s="1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ht="12.75" customHeight="1" x14ac:dyDescent="0.2">
      <c r="A55" s="9"/>
      <c r="B55" s="9"/>
      <c r="C55" s="11"/>
      <c r="D55" s="12"/>
      <c r="E55" s="13"/>
      <c r="F55" s="13"/>
      <c r="G55" s="13"/>
      <c r="H55" s="1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 ht="12.75" customHeight="1" x14ac:dyDescent="0.2">
      <c r="A56" s="9"/>
      <c r="B56" s="9"/>
      <c r="C56" s="11"/>
      <c r="D56" s="12"/>
      <c r="E56" s="13"/>
      <c r="F56" s="13"/>
      <c r="G56" s="13"/>
      <c r="H56" s="13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ht="12.75" customHeight="1" x14ac:dyDescent="0.2">
      <c r="A57" s="9"/>
      <c r="B57" s="9"/>
      <c r="C57" s="11"/>
      <c r="D57" s="12"/>
      <c r="E57" s="13"/>
      <c r="F57" s="13"/>
      <c r="G57" s="13"/>
      <c r="H57" s="1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ht="12.75" customHeight="1" x14ac:dyDescent="0.2">
      <c r="A58" s="9"/>
      <c r="B58" s="9"/>
      <c r="C58" s="11"/>
      <c r="D58" s="12"/>
      <c r="E58" s="13"/>
      <c r="F58" s="13"/>
      <c r="G58" s="13"/>
      <c r="H58" s="1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ht="12.75" customHeight="1" x14ac:dyDescent="0.2">
      <c r="A59" s="9"/>
      <c r="B59" s="9"/>
      <c r="C59" s="11"/>
      <c r="D59" s="12"/>
      <c r="E59" s="13"/>
      <c r="F59" s="13"/>
      <c r="G59" s="13"/>
      <c r="H59" s="1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2.75" customHeight="1" x14ac:dyDescent="0.2">
      <c r="A60" s="9"/>
      <c r="B60" s="9"/>
      <c r="C60" s="11"/>
      <c r="D60" s="12"/>
      <c r="E60" s="13"/>
      <c r="F60" s="13"/>
      <c r="G60" s="13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12.75" customHeight="1" x14ac:dyDescent="0.2">
      <c r="A61" s="9"/>
      <c r="B61" s="9"/>
      <c r="C61" s="11"/>
      <c r="D61" s="12"/>
      <c r="E61" s="13"/>
      <c r="F61" s="13"/>
      <c r="G61" s="13"/>
      <c r="H61" s="1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 ht="12.75" customHeight="1" x14ac:dyDescent="0.2">
      <c r="A62" s="9"/>
      <c r="B62" s="9"/>
      <c r="C62" s="11"/>
      <c r="D62" s="12"/>
      <c r="E62" s="13"/>
      <c r="F62" s="13"/>
      <c r="G62" s="13"/>
      <c r="H62" s="1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 ht="12.75" customHeight="1" x14ac:dyDescent="0.2">
      <c r="A63" s="9"/>
      <c r="B63" s="9"/>
      <c r="C63" s="11"/>
      <c r="D63" s="12"/>
      <c r="E63" s="13"/>
      <c r="F63" s="13"/>
      <c r="G63" s="13"/>
      <c r="H63" s="1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 ht="12.75" customHeight="1" x14ac:dyDescent="0.2">
      <c r="A64" s="9"/>
      <c r="B64" s="9"/>
      <c r="C64" s="11"/>
      <c r="D64" s="12"/>
      <c r="E64" s="13"/>
      <c r="F64" s="13"/>
      <c r="G64" s="13"/>
      <c r="H64" s="13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 ht="12.75" customHeight="1" x14ac:dyDescent="0.2">
      <c r="A65" s="9"/>
      <c r="B65" s="9"/>
      <c r="C65" s="11"/>
      <c r="D65" s="12"/>
      <c r="E65" s="13"/>
      <c r="F65" s="13"/>
      <c r="G65" s="13"/>
      <c r="H65" s="13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 ht="12.75" customHeight="1" x14ac:dyDescent="0.2">
      <c r="A66" s="9"/>
      <c r="B66" s="9"/>
      <c r="C66" s="11"/>
      <c r="D66" s="12"/>
      <c r="E66" s="13"/>
      <c r="F66" s="13"/>
      <c r="G66" s="13"/>
      <c r="H66" s="13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 ht="12.75" customHeight="1" x14ac:dyDescent="0.2">
      <c r="A67" s="9"/>
      <c r="B67" s="9"/>
      <c r="C67" s="11"/>
      <c r="D67" s="12"/>
      <c r="E67" s="13"/>
      <c r="F67" s="13"/>
      <c r="G67" s="13"/>
      <c r="H67" s="1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ht="12.75" customHeight="1" x14ac:dyDescent="0.2">
      <c r="A68" s="9"/>
      <c r="B68" s="9"/>
      <c r="C68" s="11"/>
      <c r="D68" s="12"/>
      <c r="E68" s="13"/>
      <c r="F68" s="13"/>
      <c r="G68" s="13"/>
      <c r="H68" s="1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 ht="12.75" customHeight="1" x14ac:dyDescent="0.2">
      <c r="A69" s="9"/>
      <c r="B69" s="9"/>
      <c r="C69" s="11"/>
      <c r="D69" s="12"/>
      <c r="E69" s="13"/>
      <c r="F69" s="13"/>
      <c r="G69" s="13"/>
      <c r="H69" s="13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 ht="12.75" customHeight="1" x14ac:dyDescent="0.2">
      <c r="A70" s="9"/>
      <c r="B70" s="9"/>
      <c r="C70" s="11"/>
      <c r="D70" s="12"/>
      <c r="E70" s="13"/>
      <c r="F70" s="13"/>
      <c r="G70" s="13"/>
      <c r="H70" s="13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 ht="12.75" customHeight="1" x14ac:dyDescent="0.2">
      <c r="A71" s="9"/>
      <c r="B71" s="9"/>
      <c r="C71" s="11"/>
      <c r="D71" s="12"/>
      <c r="E71" s="13"/>
      <c r="F71" s="13"/>
      <c r="G71" s="13"/>
      <c r="H71" s="1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 ht="12.75" customHeight="1" x14ac:dyDescent="0.2">
      <c r="A72" s="9"/>
      <c r="B72" s="9"/>
      <c r="C72" s="11"/>
      <c r="D72" s="12"/>
      <c r="E72" s="13"/>
      <c r="F72" s="13"/>
      <c r="G72" s="13"/>
      <c r="H72" s="13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 ht="12.75" customHeight="1" x14ac:dyDescent="0.2">
      <c r="A73" s="9"/>
      <c r="B73" s="9"/>
      <c r="C73" s="11"/>
      <c r="D73" s="12"/>
      <c r="E73" s="13"/>
      <c r="F73" s="13"/>
      <c r="G73" s="13"/>
      <c r="H73" s="13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 ht="12.75" customHeight="1" x14ac:dyDescent="0.2">
      <c r="A74" s="9"/>
      <c r="B74" s="9"/>
      <c r="C74" s="11"/>
      <c r="D74" s="12"/>
      <c r="E74" s="13"/>
      <c r="F74" s="13"/>
      <c r="G74" s="13"/>
      <c r="H74" s="13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ht="12.75" customHeight="1" x14ac:dyDescent="0.2">
      <c r="A75" s="9"/>
      <c r="B75" s="9"/>
      <c r="C75" s="11"/>
      <c r="D75" s="12"/>
      <c r="E75" s="13"/>
      <c r="F75" s="13"/>
      <c r="G75" s="13"/>
      <c r="H75" s="13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 ht="12.75" customHeight="1" x14ac:dyDescent="0.2">
      <c r="A76" s="9"/>
      <c r="B76" s="9"/>
      <c r="C76" s="11"/>
      <c r="D76" s="12"/>
      <c r="E76" s="13"/>
      <c r="F76" s="13"/>
      <c r="G76" s="13"/>
      <c r="H76" s="13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 ht="12.75" customHeight="1" x14ac:dyDescent="0.2">
      <c r="A77" s="9"/>
      <c r="B77" s="9"/>
      <c r="C77" s="11"/>
      <c r="D77" s="12"/>
      <c r="E77" s="13"/>
      <c r="F77" s="13"/>
      <c r="G77" s="13"/>
      <c r="H77" s="13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 ht="12.75" customHeight="1" x14ac:dyDescent="0.2">
      <c r="A78" s="9"/>
      <c r="B78" s="9"/>
      <c r="C78" s="11"/>
      <c r="D78" s="12"/>
      <c r="E78" s="13"/>
      <c r="F78" s="13"/>
      <c r="G78" s="13"/>
      <c r="H78" s="13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 ht="12.75" customHeight="1" x14ac:dyDescent="0.2">
      <c r="A79" s="9"/>
      <c r="B79" s="9"/>
      <c r="C79" s="11"/>
      <c r="D79" s="12"/>
      <c r="E79" s="13"/>
      <c r="F79" s="13"/>
      <c r="G79" s="13"/>
      <c r="H79" s="13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 ht="12.75" customHeight="1" x14ac:dyDescent="0.2">
      <c r="A80" s="9"/>
      <c r="B80" s="9"/>
      <c r="C80" s="11"/>
      <c r="D80" s="12"/>
      <c r="E80" s="13"/>
      <c r="F80" s="13"/>
      <c r="G80" s="13"/>
      <c r="H80" s="13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 ht="12.75" customHeight="1" x14ac:dyDescent="0.2">
      <c r="A81" s="9"/>
      <c r="B81" s="9"/>
      <c r="C81" s="11"/>
      <c r="D81" s="12"/>
      <c r="E81" s="13"/>
      <c r="F81" s="13"/>
      <c r="G81" s="13"/>
      <c r="H81" s="13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 ht="12.75" customHeight="1" x14ac:dyDescent="0.2">
      <c r="A82" s="9"/>
      <c r="B82" s="9"/>
      <c r="C82" s="11"/>
      <c r="D82" s="12"/>
      <c r="E82" s="13"/>
      <c r="F82" s="13"/>
      <c r="G82" s="13"/>
      <c r="H82" s="13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 ht="12.75" customHeight="1" x14ac:dyDescent="0.2">
      <c r="A83" s="9"/>
      <c r="B83" s="9"/>
      <c r="C83" s="11"/>
      <c r="D83" s="12"/>
      <c r="E83" s="13"/>
      <c r="F83" s="13"/>
      <c r="G83" s="13"/>
      <c r="H83" s="1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 ht="12.75" customHeight="1" x14ac:dyDescent="0.2">
      <c r="A84" s="9"/>
      <c r="B84" s="9"/>
      <c r="C84" s="11"/>
      <c r="D84" s="12"/>
      <c r="E84" s="13"/>
      <c r="F84" s="13"/>
      <c r="G84" s="13"/>
      <c r="H84" s="1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 ht="12.75" customHeight="1" x14ac:dyDescent="0.2">
      <c r="A85" s="9"/>
      <c r="B85" s="9"/>
      <c r="C85" s="11"/>
      <c r="D85" s="12"/>
      <c r="E85" s="13"/>
      <c r="F85" s="13"/>
      <c r="G85" s="13"/>
      <c r="H85" s="13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 ht="12.75" customHeight="1" x14ac:dyDescent="0.2">
      <c r="A86" s="9"/>
      <c r="B86" s="9"/>
      <c r="C86" s="11"/>
      <c r="D86" s="12"/>
      <c r="E86" s="13"/>
      <c r="F86" s="13"/>
      <c r="G86" s="13"/>
      <c r="H86" s="13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 ht="12.75" customHeight="1" x14ac:dyDescent="0.2">
      <c r="A87" s="9"/>
      <c r="B87" s="9"/>
      <c r="C87" s="11"/>
      <c r="D87" s="12"/>
      <c r="E87" s="13"/>
      <c r="F87" s="13"/>
      <c r="G87" s="13"/>
      <c r="H87" s="13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 ht="12.75" customHeight="1" x14ac:dyDescent="0.2">
      <c r="A88" s="9"/>
      <c r="B88" s="9"/>
      <c r="C88" s="11"/>
      <c r="D88" s="12"/>
      <c r="E88" s="13"/>
      <c r="F88" s="13"/>
      <c r="G88" s="13"/>
      <c r="H88" s="13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ht="12.75" customHeight="1" x14ac:dyDescent="0.2">
      <c r="A89" s="9"/>
      <c r="B89" s="9"/>
      <c r="C89" s="11"/>
      <c r="D89" s="12"/>
      <c r="E89" s="13"/>
      <c r="F89" s="13"/>
      <c r="G89" s="13"/>
      <c r="H89" s="1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 ht="12.75" customHeight="1" x14ac:dyDescent="0.2">
      <c r="A90" s="9"/>
      <c r="B90" s="9"/>
      <c r="C90" s="11"/>
      <c r="D90" s="12"/>
      <c r="E90" s="13"/>
      <c r="F90" s="13"/>
      <c r="G90" s="13"/>
      <c r="H90" s="13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ht="12.75" customHeight="1" x14ac:dyDescent="0.2">
      <c r="A91" s="9"/>
      <c r="B91" s="9"/>
      <c r="C91" s="11"/>
      <c r="D91" s="12"/>
      <c r="E91" s="13"/>
      <c r="F91" s="13"/>
      <c r="G91" s="13"/>
      <c r="H91" s="1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ht="12.75" customHeight="1" x14ac:dyDescent="0.2">
      <c r="A92" s="9"/>
      <c r="B92" s="9"/>
      <c r="C92" s="11"/>
      <c r="D92" s="12"/>
      <c r="E92" s="13"/>
      <c r="F92" s="13"/>
      <c r="G92" s="13"/>
      <c r="H92" s="13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1:23" ht="12.75" customHeight="1" x14ac:dyDescent="0.2">
      <c r="A93" s="9"/>
      <c r="B93" s="9"/>
      <c r="C93" s="11"/>
      <c r="D93" s="12"/>
      <c r="E93" s="13"/>
      <c r="F93" s="13"/>
      <c r="G93" s="13"/>
      <c r="H93" s="13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</row>
    <row r="94" spans="1:23" ht="12.75" customHeight="1" x14ac:dyDescent="0.2">
      <c r="A94" s="9"/>
      <c r="B94" s="9"/>
      <c r="C94" s="11"/>
      <c r="D94" s="12"/>
      <c r="E94" s="13"/>
      <c r="F94" s="13"/>
      <c r="G94" s="13"/>
      <c r="H94" s="13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ht="12.75" customHeight="1" x14ac:dyDescent="0.2">
      <c r="A95" s="9"/>
      <c r="B95" s="9"/>
      <c r="C95" s="11"/>
      <c r="D95" s="12"/>
      <c r="E95" s="13"/>
      <c r="F95" s="13"/>
      <c r="G95" s="13"/>
      <c r="H95" s="13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</row>
    <row r="96" spans="1:23" ht="12.75" customHeight="1" x14ac:dyDescent="0.2">
      <c r="A96" s="9"/>
      <c r="B96" s="9"/>
      <c r="C96" s="11"/>
      <c r="D96" s="12"/>
      <c r="E96" s="13"/>
      <c r="F96" s="13"/>
      <c r="G96" s="13"/>
      <c r="H96" s="13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ht="12.75" customHeight="1" x14ac:dyDescent="0.2">
      <c r="A97" s="9"/>
      <c r="B97" s="9"/>
      <c r="C97" s="11"/>
      <c r="D97" s="12"/>
      <c r="E97" s="13"/>
      <c r="F97" s="13"/>
      <c r="G97" s="13"/>
      <c r="H97" s="13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</row>
    <row r="98" spans="1:23" ht="12.75" customHeight="1" x14ac:dyDescent="0.2">
      <c r="A98" s="9"/>
      <c r="B98" s="9"/>
      <c r="C98" s="11"/>
      <c r="D98" s="12"/>
      <c r="E98" s="13"/>
      <c r="F98" s="13"/>
      <c r="G98" s="13"/>
      <c r="H98" s="13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</row>
    <row r="99" spans="1:23" ht="12.75" customHeight="1" x14ac:dyDescent="0.2">
      <c r="A99" s="9"/>
      <c r="B99" s="9"/>
      <c r="C99" s="11"/>
      <c r="D99" s="12"/>
      <c r="E99" s="13"/>
      <c r="F99" s="13"/>
      <c r="G99" s="13"/>
      <c r="H99" s="13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</row>
    <row r="100" spans="1:23" ht="12.75" customHeight="1" x14ac:dyDescent="0.2">
      <c r="A100" s="9"/>
      <c r="B100" s="9"/>
      <c r="C100" s="11"/>
      <c r="D100" s="12"/>
      <c r="E100" s="13"/>
      <c r="F100" s="13"/>
      <c r="G100" s="13"/>
      <c r="H100" s="13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</row>
    <row r="101" spans="1:23" ht="12.75" customHeight="1" x14ac:dyDescent="0.2">
      <c r="A101" s="9"/>
      <c r="B101" s="9"/>
      <c r="C101" s="11"/>
      <c r="D101" s="12"/>
      <c r="E101" s="13"/>
      <c r="F101" s="13"/>
      <c r="G101" s="13"/>
      <c r="H101" s="13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ht="12.75" customHeight="1" x14ac:dyDescent="0.2">
      <c r="A102" s="9"/>
      <c r="B102" s="9"/>
      <c r="C102" s="11"/>
      <c r="D102" s="12"/>
      <c r="E102" s="13"/>
      <c r="F102" s="13"/>
      <c r="G102" s="13"/>
      <c r="H102" s="1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</row>
    <row r="103" spans="1:23" ht="12.75" customHeight="1" x14ac:dyDescent="0.2">
      <c r="A103" s="9"/>
      <c r="B103" s="9"/>
      <c r="C103" s="11"/>
      <c r="D103" s="12"/>
      <c r="E103" s="13"/>
      <c r="F103" s="13"/>
      <c r="G103" s="13"/>
      <c r="H103" s="13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</row>
    <row r="104" spans="1:23" ht="12.75" customHeight="1" x14ac:dyDescent="0.2">
      <c r="A104" s="9"/>
      <c r="B104" s="9"/>
      <c r="C104" s="11"/>
      <c r="D104" s="12"/>
      <c r="E104" s="13"/>
      <c r="F104" s="13"/>
      <c r="G104" s="13"/>
      <c r="H104" s="13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</row>
    <row r="105" spans="1:23" ht="12.75" customHeight="1" x14ac:dyDescent="0.2">
      <c r="A105" s="9"/>
      <c r="B105" s="9"/>
      <c r="C105" s="11"/>
      <c r="D105" s="12"/>
      <c r="E105" s="13"/>
      <c r="F105" s="13"/>
      <c r="G105" s="13"/>
      <c r="H105" s="13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ht="12.75" customHeight="1" x14ac:dyDescent="0.2">
      <c r="A106" s="9"/>
      <c r="B106" s="9"/>
      <c r="C106" s="11"/>
      <c r="D106" s="12"/>
      <c r="E106" s="13"/>
      <c r="F106" s="13"/>
      <c r="G106" s="13"/>
      <c r="H106" s="13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</row>
    <row r="107" spans="1:23" ht="12.75" customHeight="1" x14ac:dyDescent="0.2">
      <c r="A107" s="9"/>
      <c r="B107" s="9"/>
      <c r="C107" s="11"/>
      <c r="D107" s="12"/>
      <c r="E107" s="13"/>
      <c r="F107" s="13"/>
      <c r="G107" s="13"/>
      <c r="H107" s="13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ht="12.75" customHeight="1" x14ac:dyDescent="0.2">
      <c r="A108" s="9"/>
      <c r="B108" s="9"/>
      <c r="C108" s="11"/>
      <c r="D108" s="12"/>
      <c r="E108" s="13"/>
      <c r="F108" s="13"/>
      <c r="G108" s="13"/>
      <c r="H108" s="13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</row>
    <row r="109" spans="1:23" ht="12.75" customHeight="1" x14ac:dyDescent="0.2">
      <c r="A109" s="9"/>
      <c r="B109" s="9"/>
      <c r="C109" s="11"/>
      <c r="D109" s="12"/>
      <c r="E109" s="13"/>
      <c r="F109" s="13"/>
      <c r="G109" s="13"/>
      <c r="H109" s="13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</row>
    <row r="110" spans="1:23" ht="12.75" customHeight="1" x14ac:dyDescent="0.2">
      <c r="A110" s="9"/>
      <c r="B110" s="9"/>
      <c r="C110" s="11"/>
      <c r="D110" s="12"/>
      <c r="E110" s="13"/>
      <c r="F110" s="13"/>
      <c r="G110" s="13"/>
      <c r="H110" s="13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</row>
    <row r="111" spans="1:23" ht="12.75" customHeight="1" x14ac:dyDescent="0.2">
      <c r="A111" s="9"/>
      <c r="B111" s="9"/>
      <c r="C111" s="11"/>
      <c r="D111" s="12"/>
      <c r="E111" s="13"/>
      <c r="F111" s="13"/>
      <c r="G111" s="13"/>
      <c r="H111" s="13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</row>
    <row r="112" spans="1:23" ht="12.75" customHeight="1" x14ac:dyDescent="0.2">
      <c r="A112" s="9"/>
      <c r="B112" s="9"/>
      <c r="C112" s="11"/>
      <c r="D112" s="12"/>
      <c r="E112" s="13"/>
      <c r="F112" s="13"/>
      <c r="G112" s="13"/>
      <c r="H112" s="13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pans="1:23" ht="12.75" customHeight="1" x14ac:dyDescent="0.2">
      <c r="A113" s="9"/>
      <c r="B113" s="9"/>
      <c r="C113" s="11"/>
      <c r="D113" s="12"/>
      <c r="E113" s="13"/>
      <c r="F113" s="13"/>
      <c r="G113" s="13"/>
      <c r="H113" s="13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</row>
    <row r="114" spans="1:23" ht="12.75" customHeight="1" x14ac:dyDescent="0.2">
      <c r="A114" s="9"/>
      <c r="B114" s="9"/>
      <c r="C114" s="11"/>
      <c r="D114" s="12"/>
      <c r="E114" s="13"/>
      <c r="F114" s="13"/>
      <c r="G114" s="13"/>
      <c r="H114" s="13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ht="12.75" customHeight="1" x14ac:dyDescent="0.2">
      <c r="A115" s="9"/>
      <c r="B115" s="9"/>
      <c r="C115" s="11"/>
      <c r="D115" s="12"/>
      <c r="E115" s="13"/>
      <c r="F115" s="13"/>
      <c r="G115" s="13"/>
      <c r="H115" s="13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ht="12.75" customHeight="1" x14ac:dyDescent="0.2">
      <c r="A116" s="9"/>
      <c r="B116" s="9"/>
      <c r="C116" s="11"/>
      <c r="D116" s="12"/>
      <c r="E116" s="13"/>
      <c r="F116" s="13"/>
      <c r="G116" s="13"/>
      <c r="H116" s="1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ht="12.75" customHeight="1" x14ac:dyDescent="0.2">
      <c r="A117" s="9"/>
      <c r="B117" s="9"/>
      <c r="C117" s="11"/>
      <c r="D117" s="12"/>
      <c r="E117" s="13"/>
      <c r="F117" s="13"/>
      <c r="G117" s="13"/>
      <c r="H117" s="13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ht="12.75" customHeight="1" x14ac:dyDescent="0.2">
      <c r="A118" s="9"/>
      <c r="B118" s="9"/>
      <c r="C118" s="11"/>
      <c r="D118" s="12"/>
      <c r="E118" s="13"/>
      <c r="F118" s="13"/>
      <c r="G118" s="13"/>
      <c r="H118" s="13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ht="12.75" customHeight="1" x14ac:dyDescent="0.2">
      <c r="A119" s="9"/>
      <c r="B119" s="9"/>
      <c r="C119" s="11"/>
      <c r="D119" s="12"/>
      <c r="E119" s="13"/>
      <c r="F119" s="13"/>
      <c r="G119" s="13"/>
      <c r="H119" s="13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ht="12.75" customHeight="1" x14ac:dyDescent="0.2">
      <c r="A120" s="9"/>
      <c r="B120" s="9"/>
      <c r="C120" s="11"/>
      <c r="D120" s="12"/>
      <c r="E120" s="13"/>
      <c r="F120" s="13"/>
      <c r="G120" s="13"/>
      <c r="H120" s="13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ht="12.75" customHeight="1" x14ac:dyDescent="0.2">
      <c r="A121" s="9"/>
      <c r="B121" s="9"/>
      <c r="C121" s="11"/>
      <c r="D121" s="12"/>
      <c r="E121" s="13"/>
      <c r="F121" s="13"/>
      <c r="G121" s="13"/>
      <c r="H121" s="13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12.75" customHeight="1" x14ac:dyDescent="0.2">
      <c r="A122" s="9"/>
      <c r="B122" s="9"/>
      <c r="C122" s="11"/>
      <c r="D122" s="12"/>
      <c r="E122" s="13"/>
      <c r="F122" s="13"/>
      <c r="G122" s="13"/>
      <c r="H122" s="13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12.75" customHeight="1" x14ac:dyDescent="0.2">
      <c r="A123" s="9"/>
      <c r="B123" s="9"/>
      <c r="C123" s="11"/>
      <c r="D123" s="12"/>
      <c r="E123" s="13"/>
      <c r="F123" s="13"/>
      <c r="G123" s="13"/>
      <c r="H123" s="1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2.75" customHeight="1" x14ac:dyDescent="0.2">
      <c r="A124" s="9"/>
      <c r="B124" s="9"/>
      <c r="C124" s="11"/>
      <c r="D124" s="12"/>
      <c r="E124" s="13"/>
      <c r="F124" s="13"/>
      <c r="G124" s="13"/>
      <c r="H124" s="13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2.75" customHeight="1" x14ac:dyDescent="0.2">
      <c r="A125" s="9"/>
      <c r="B125" s="9"/>
      <c r="C125" s="11"/>
      <c r="D125" s="12"/>
      <c r="E125" s="13"/>
      <c r="F125" s="13"/>
      <c r="G125" s="13"/>
      <c r="H125" s="13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ht="12.75" customHeight="1" x14ac:dyDescent="0.2">
      <c r="A126" s="9"/>
      <c r="B126" s="9"/>
      <c r="C126" s="11"/>
      <c r="D126" s="12"/>
      <c r="E126" s="13"/>
      <c r="F126" s="13"/>
      <c r="G126" s="13"/>
      <c r="H126" s="13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ht="12.75" customHeight="1" x14ac:dyDescent="0.2">
      <c r="A127" s="9"/>
      <c r="B127" s="9"/>
      <c r="C127" s="11"/>
      <c r="D127" s="12"/>
      <c r="E127" s="13"/>
      <c r="F127" s="13"/>
      <c r="G127" s="13"/>
      <c r="H127" s="13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ht="12.75" customHeight="1" x14ac:dyDescent="0.2">
      <c r="A128" s="9"/>
      <c r="B128" s="9"/>
      <c r="C128" s="11"/>
      <c r="D128" s="12"/>
      <c r="E128" s="13"/>
      <c r="F128" s="13"/>
      <c r="G128" s="13"/>
      <c r="H128" s="13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ht="12.75" customHeight="1" x14ac:dyDescent="0.2">
      <c r="A129" s="9"/>
      <c r="B129" s="9"/>
      <c r="C129" s="11"/>
      <c r="D129" s="12"/>
      <c r="E129" s="13"/>
      <c r="F129" s="13"/>
      <c r="G129" s="13"/>
      <c r="H129" s="13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ht="12.75" customHeight="1" x14ac:dyDescent="0.2">
      <c r="A130" s="9"/>
      <c r="B130" s="9"/>
      <c r="C130" s="11"/>
      <c r="D130" s="12"/>
      <c r="E130" s="13"/>
      <c r="F130" s="13"/>
      <c r="G130" s="13"/>
      <c r="H130" s="13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ht="12.75" customHeight="1" x14ac:dyDescent="0.2">
      <c r="A131" s="9"/>
      <c r="B131" s="9"/>
      <c r="C131" s="11"/>
      <c r="D131" s="12"/>
      <c r="E131" s="13"/>
      <c r="F131" s="13"/>
      <c r="G131" s="13"/>
      <c r="H131" s="13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12.75" customHeight="1" x14ac:dyDescent="0.2">
      <c r="A132" s="9"/>
      <c r="B132" s="9"/>
      <c r="C132" s="11"/>
      <c r="D132" s="12"/>
      <c r="E132" s="13"/>
      <c r="F132" s="13"/>
      <c r="G132" s="13"/>
      <c r="H132" s="13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ht="12.75" customHeight="1" x14ac:dyDescent="0.2">
      <c r="A133" s="9"/>
      <c r="B133" s="9"/>
      <c r="C133" s="11"/>
      <c r="D133" s="12"/>
      <c r="E133" s="13"/>
      <c r="F133" s="13"/>
      <c r="G133" s="13"/>
      <c r="H133" s="13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12.75" customHeight="1" x14ac:dyDescent="0.2">
      <c r="A134" s="9"/>
      <c r="B134" s="9"/>
      <c r="C134" s="11"/>
      <c r="D134" s="12"/>
      <c r="E134" s="13"/>
      <c r="F134" s="13"/>
      <c r="G134" s="13"/>
      <c r="H134" s="13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2.75" customHeight="1" x14ac:dyDescent="0.2">
      <c r="A135" s="9"/>
      <c r="B135" s="9"/>
      <c r="C135" s="11"/>
      <c r="D135" s="12"/>
      <c r="E135" s="13"/>
      <c r="F135" s="13"/>
      <c r="G135" s="13"/>
      <c r="H135" s="13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2.75" customHeight="1" x14ac:dyDescent="0.2">
      <c r="A136" s="9"/>
      <c r="B136" s="9"/>
      <c r="C136" s="11"/>
      <c r="D136" s="12"/>
      <c r="E136" s="13"/>
      <c r="F136" s="13"/>
      <c r="G136" s="13"/>
      <c r="H136" s="13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ht="12.75" customHeight="1" x14ac:dyDescent="0.2">
      <c r="A137" s="9"/>
      <c r="B137" s="9"/>
      <c r="C137" s="11"/>
      <c r="D137" s="12"/>
      <c r="E137" s="13"/>
      <c r="F137" s="13"/>
      <c r="G137" s="13"/>
      <c r="H137" s="13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ht="12.75" customHeight="1" x14ac:dyDescent="0.2">
      <c r="A138" s="9"/>
      <c r="B138" s="9"/>
      <c r="C138" s="11"/>
      <c r="D138" s="12"/>
      <c r="E138" s="13"/>
      <c r="F138" s="13"/>
      <c r="G138" s="13"/>
      <c r="H138" s="13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ht="12.75" customHeight="1" x14ac:dyDescent="0.2">
      <c r="A139" s="9"/>
      <c r="B139" s="9"/>
      <c r="C139" s="11"/>
      <c r="D139" s="12"/>
      <c r="E139" s="13"/>
      <c r="F139" s="13"/>
      <c r="G139" s="13"/>
      <c r="H139" s="13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ht="12.75" customHeight="1" x14ac:dyDescent="0.2">
      <c r="A140" s="9"/>
      <c r="B140" s="9"/>
      <c r="C140" s="11"/>
      <c r="D140" s="12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ht="12.75" customHeight="1" x14ac:dyDescent="0.2">
      <c r="A141" s="9"/>
      <c r="B141" s="9"/>
      <c r="C141" s="11"/>
      <c r="D141" s="12"/>
      <c r="E141" s="13"/>
      <c r="F141" s="13"/>
      <c r="G141" s="13"/>
      <c r="H141" s="13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ht="12.75" customHeight="1" x14ac:dyDescent="0.2">
      <c r="A142" s="9"/>
      <c r="B142" s="9"/>
      <c r="C142" s="11"/>
      <c r="D142" s="12"/>
      <c r="E142" s="13"/>
      <c r="F142" s="13"/>
      <c r="G142" s="13"/>
      <c r="H142" s="13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ht="12.75" customHeight="1" x14ac:dyDescent="0.2">
      <c r="A143" s="9"/>
      <c r="B143" s="9"/>
      <c r="C143" s="11"/>
      <c r="D143" s="12"/>
      <c r="E143" s="13"/>
      <c r="F143" s="13"/>
      <c r="G143" s="13"/>
      <c r="H143" s="13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ht="12.75" customHeight="1" x14ac:dyDescent="0.2">
      <c r="A144" s="9"/>
      <c r="B144" s="9"/>
      <c r="C144" s="11"/>
      <c r="D144" s="12"/>
      <c r="E144" s="13"/>
      <c r="F144" s="13"/>
      <c r="G144" s="13"/>
      <c r="H144" s="13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3" ht="12.75" customHeight="1" x14ac:dyDescent="0.2">
      <c r="A145" s="9"/>
      <c r="B145" s="9"/>
      <c r="C145" s="11"/>
      <c r="D145" s="12"/>
      <c r="E145" s="13"/>
      <c r="F145" s="13"/>
      <c r="G145" s="13"/>
      <c r="H145" s="13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ht="12.75" customHeight="1" x14ac:dyDescent="0.2">
      <c r="A146" s="9"/>
      <c r="B146" s="9"/>
      <c r="C146" s="11"/>
      <c r="D146" s="12"/>
      <c r="E146" s="13"/>
      <c r="F146" s="13"/>
      <c r="G146" s="13"/>
      <c r="H146" s="13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3" ht="12.75" customHeight="1" x14ac:dyDescent="0.2">
      <c r="A147" s="9"/>
      <c r="B147" s="9"/>
      <c r="C147" s="11"/>
      <c r="D147" s="12"/>
      <c r="E147" s="13"/>
      <c r="F147" s="13"/>
      <c r="G147" s="13"/>
      <c r="H147" s="13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3" ht="12.75" customHeight="1" x14ac:dyDescent="0.2">
      <c r="A148" s="9"/>
      <c r="B148" s="9"/>
      <c r="C148" s="11"/>
      <c r="D148" s="12"/>
      <c r="E148" s="13"/>
      <c r="F148" s="13"/>
      <c r="G148" s="13"/>
      <c r="H148" s="13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3" ht="12.75" customHeight="1" x14ac:dyDescent="0.2">
      <c r="A149" s="9"/>
      <c r="B149" s="9"/>
      <c r="C149" s="11"/>
      <c r="D149" s="12"/>
      <c r="E149" s="13"/>
      <c r="F149" s="13"/>
      <c r="G149" s="13"/>
      <c r="H149" s="13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ht="12.75" customHeight="1" x14ac:dyDescent="0.2">
      <c r="A150" s="9"/>
      <c r="B150" s="9"/>
      <c r="C150" s="11"/>
      <c r="D150" s="12"/>
      <c r="E150" s="13"/>
      <c r="F150" s="13"/>
      <c r="G150" s="13"/>
      <c r="H150" s="13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3" ht="12.75" customHeight="1" x14ac:dyDescent="0.2">
      <c r="A151" s="9"/>
      <c r="B151" s="9"/>
      <c r="C151" s="11"/>
      <c r="D151" s="12"/>
      <c r="E151" s="13"/>
      <c r="F151" s="13"/>
      <c r="G151" s="13"/>
      <c r="H151" s="13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3" ht="12.75" customHeight="1" x14ac:dyDescent="0.2">
      <c r="A152" s="9"/>
      <c r="B152" s="9"/>
      <c r="C152" s="11"/>
      <c r="D152" s="12"/>
      <c r="E152" s="13"/>
      <c r="F152" s="13"/>
      <c r="G152" s="13"/>
      <c r="H152" s="13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3" ht="12.75" customHeight="1" x14ac:dyDescent="0.2">
      <c r="A153" s="9"/>
      <c r="B153" s="9"/>
      <c r="C153" s="11"/>
      <c r="D153" s="12"/>
      <c r="E153" s="13"/>
      <c r="F153" s="13"/>
      <c r="G153" s="13"/>
      <c r="H153" s="13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 ht="12.75" customHeight="1" x14ac:dyDescent="0.2">
      <c r="A154" s="9"/>
      <c r="B154" s="9"/>
      <c r="C154" s="11"/>
      <c r="D154" s="12"/>
      <c r="E154" s="13"/>
      <c r="F154" s="13"/>
      <c r="G154" s="13"/>
      <c r="H154" s="13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ht="12.75" customHeight="1" x14ac:dyDescent="0.2">
      <c r="A155" s="9"/>
      <c r="B155" s="9"/>
      <c r="C155" s="11"/>
      <c r="D155" s="12"/>
      <c r="E155" s="13"/>
      <c r="F155" s="13"/>
      <c r="G155" s="13"/>
      <c r="H155" s="13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3" ht="12.75" customHeight="1" x14ac:dyDescent="0.2">
      <c r="A156" s="9"/>
      <c r="B156" s="9"/>
      <c r="C156" s="11"/>
      <c r="D156" s="12"/>
      <c r="E156" s="13"/>
      <c r="F156" s="13"/>
      <c r="G156" s="13"/>
      <c r="H156" s="13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ht="12.75" customHeight="1" x14ac:dyDescent="0.2">
      <c r="A157" s="9"/>
      <c r="B157" s="9"/>
      <c r="C157" s="11"/>
      <c r="D157" s="12"/>
      <c r="E157" s="13"/>
      <c r="F157" s="13"/>
      <c r="G157" s="13"/>
      <c r="H157" s="13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</row>
    <row r="158" spans="1:23" ht="12.75" customHeight="1" x14ac:dyDescent="0.2">
      <c r="A158" s="9"/>
      <c r="B158" s="9"/>
      <c r="C158" s="11"/>
      <c r="D158" s="12"/>
      <c r="E158" s="13"/>
      <c r="F158" s="13"/>
      <c r="G158" s="13"/>
      <c r="H158" s="13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</row>
    <row r="159" spans="1:23" ht="12.75" customHeight="1" x14ac:dyDescent="0.2">
      <c r="A159" s="9"/>
      <c r="B159" s="9"/>
      <c r="C159" s="11"/>
      <c r="D159" s="12"/>
      <c r="E159" s="13"/>
      <c r="F159" s="13"/>
      <c r="G159" s="13"/>
      <c r="H159" s="13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ht="12.75" customHeight="1" x14ac:dyDescent="0.2">
      <c r="A160" s="9"/>
      <c r="B160" s="9"/>
      <c r="C160" s="11"/>
      <c r="D160" s="12"/>
      <c r="E160" s="13"/>
      <c r="F160" s="13"/>
      <c r="G160" s="13"/>
      <c r="H160" s="13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ht="12.75" customHeight="1" x14ac:dyDescent="0.2">
      <c r="A161" s="9"/>
      <c r="B161" s="9"/>
      <c r="C161" s="11"/>
      <c r="D161" s="12"/>
      <c r="E161" s="13"/>
      <c r="F161" s="13"/>
      <c r="G161" s="13"/>
      <c r="H161" s="13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 ht="12.75" customHeight="1" x14ac:dyDescent="0.2">
      <c r="A162" s="9"/>
      <c r="B162" s="9"/>
      <c r="C162" s="11"/>
      <c r="D162" s="12"/>
      <c r="E162" s="13"/>
      <c r="F162" s="13"/>
      <c r="G162" s="13"/>
      <c r="H162" s="13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 ht="12.75" customHeight="1" x14ac:dyDescent="0.2">
      <c r="A163" s="9"/>
      <c r="B163" s="9"/>
      <c r="C163" s="11"/>
      <c r="D163" s="12"/>
      <c r="E163" s="13"/>
      <c r="F163" s="13"/>
      <c r="G163" s="13"/>
      <c r="H163" s="13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ht="12.75" customHeight="1" x14ac:dyDescent="0.2">
      <c r="A164" s="9"/>
      <c r="B164" s="9"/>
      <c r="C164" s="11"/>
      <c r="D164" s="12"/>
      <c r="E164" s="13"/>
      <c r="F164" s="13"/>
      <c r="G164" s="13"/>
      <c r="H164" s="13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 ht="12.75" customHeight="1" x14ac:dyDescent="0.2">
      <c r="A165" s="9"/>
      <c r="B165" s="9"/>
      <c r="C165" s="11"/>
      <c r="D165" s="12"/>
      <c r="E165" s="13"/>
      <c r="F165" s="13"/>
      <c r="G165" s="13"/>
      <c r="H165" s="13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ht="12.75" customHeight="1" x14ac:dyDescent="0.2">
      <c r="A166" s="9"/>
      <c r="B166" s="9"/>
      <c r="C166" s="11"/>
      <c r="D166" s="12"/>
      <c r="E166" s="13"/>
      <c r="F166" s="13"/>
      <c r="G166" s="13"/>
      <c r="H166" s="13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ht="12.75" customHeight="1" x14ac:dyDescent="0.2">
      <c r="A167" s="9"/>
      <c r="B167" s="9"/>
      <c r="C167" s="11"/>
      <c r="D167" s="12"/>
      <c r="E167" s="13"/>
      <c r="F167" s="13"/>
      <c r="G167" s="13"/>
      <c r="H167" s="13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ht="12.75" customHeight="1" x14ac:dyDescent="0.2">
      <c r="A168" s="9"/>
      <c r="B168" s="9"/>
      <c r="C168" s="11"/>
      <c r="D168" s="12"/>
      <c r="E168" s="13"/>
      <c r="F168" s="13"/>
      <c r="G168" s="13"/>
      <c r="H168" s="13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 ht="12.75" customHeight="1" x14ac:dyDescent="0.2">
      <c r="A169" s="9"/>
      <c r="B169" s="9"/>
      <c r="C169" s="11"/>
      <c r="D169" s="12"/>
      <c r="E169" s="13"/>
      <c r="F169" s="13"/>
      <c r="G169" s="13"/>
      <c r="H169" s="13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 ht="12.75" customHeight="1" x14ac:dyDescent="0.2">
      <c r="A170" s="9"/>
      <c r="B170" s="9"/>
      <c r="C170" s="11"/>
      <c r="D170" s="12"/>
      <c r="E170" s="13"/>
      <c r="F170" s="13"/>
      <c r="G170" s="13"/>
      <c r="H170" s="13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ht="12.75" customHeight="1" x14ac:dyDescent="0.2">
      <c r="A171" s="9"/>
      <c r="B171" s="9"/>
      <c r="C171" s="11"/>
      <c r="D171" s="12"/>
      <c r="E171" s="13"/>
      <c r="F171" s="13"/>
      <c r="G171" s="13"/>
      <c r="H171" s="13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ht="12.75" customHeight="1" x14ac:dyDescent="0.2">
      <c r="A172" s="9"/>
      <c r="B172" s="9"/>
      <c r="C172" s="11"/>
      <c r="D172" s="12"/>
      <c r="E172" s="13"/>
      <c r="F172" s="13"/>
      <c r="G172" s="13"/>
      <c r="H172" s="13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ht="12.75" customHeight="1" x14ac:dyDescent="0.2">
      <c r="A173" s="9"/>
      <c r="B173" s="9"/>
      <c r="C173" s="11"/>
      <c r="D173" s="12"/>
      <c r="E173" s="13"/>
      <c r="F173" s="13"/>
      <c r="G173" s="13"/>
      <c r="H173" s="13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ht="12.75" customHeight="1" x14ac:dyDescent="0.2">
      <c r="A174" s="9"/>
      <c r="B174" s="9"/>
      <c r="C174" s="11"/>
      <c r="D174" s="12"/>
      <c r="E174" s="13"/>
      <c r="F174" s="13"/>
      <c r="G174" s="13"/>
      <c r="H174" s="13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ht="12.75" customHeight="1" x14ac:dyDescent="0.2">
      <c r="A175" s="9"/>
      <c r="B175" s="9"/>
      <c r="C175" s="11"/>
      <c r="D175" s="12"/>
      <c r="E175" s="13"/>
      <c r="F175" s="13"/>
      <c r="G175" s="13"/>
      <c r="H175" s="13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ht="12.75" customHeight="1" x14ac:dyDescent="0.2">
      <c r="A176" s="9"/>
      <c r="B176" s="9"/>
      <c r="C176" s="11"/>
      <c r="D176" s="12"/>
      <c r="E176" s="13"/>
      <c r="F176" s="13"/>
      <c r="G176" s="13"/>
      <c r="H176" s="13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ht="12.75" customHeight="1" x14ac:dyDescent="0.2">
      <c r="A177" s="9"/>
      <c r="B177" s="9"/>
      <c r="C177" s="11"/>
      <c r="D177" s="12"/>
      <c r="E177" s="13"/>
      <c r="F177" s="13"/>
      <c r="G177" s="13"/>
      <c r="H177" s="13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ht="12.75" customHeight="1" x14ac:dyDescent="0.2">
      <c r="A178" s="9"/>
      <c r="B178" s="9"/>
      <c r="C178" s="11"/>
      <c r="D178" s="12"/>
      <c r="E178" s="13"/>
      <c r="F178" s="13"/>
      <c r="G178" s="13"/>
      <c r="H178" s="13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</row>
    <row r="179" spans="1:23" ht="12.75" customHeight="1" x14ac:dyDescent="0.2">
      <c r="A179" s="9"/>
      <c r="B179" s="9"/>
      <c r="C179" s="11"/>
      <c r="D179" s="12"/>
      <c r="E179" s="13"/>
      <c r="F179" s="13"/>
      <c r="G179" s="13"/>
      <c r="H179" s="13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</row>
    <row r="180" spans="1:23" ht="12.75" customHeight="1" x14ac:dyDescent="0.2">
      <c r="A180" s="9"/>
      <c r="B180" s="9"/>
      <c r="C180" s="11"/>
      <c r="D180" s="12"/>
      <c r="E180" s="13"/>
      <c r="F180" s="13"/>
      <c r="G180" s="13"/>
      <c r="H180" s="13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</row>
    <row r="181" spans="1:23" ht="12.75" customHeight="1" x14ac:dyDescent="0.2">
      <c r="A181" s="9"/>
      <c r="B181" s="9"/>
      <c r="C181" s="11"/>
      <c r="D181" s="12"/>
      <c r="E181" s="13"/>
      <c r="F181" s="13"/>
      <c r="G181" s="13"/>
      <c r="H181" s="13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ht="12.75" customHeight="1" x14ac:dyDescent="0.2">
      <c r="A182" s="9"/>
      <c r="B182" s="9"/>
      <c r="C182" s="11"/>
      <c r="D182" s="12"/>
      <c r="E182" s="13"/>
      <c r="F182" s="13"/>
      <c r="G182" s="13"/>
      <c r="H182" s="13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ht="12.75" customHeight="1" x14ac:dyDescent="0.2">
      <c r="A183" s="9"/>
      <c r="B183" s="9"/>
      <c r="C183" s="11"/>
      <c r="D183" s="12"/>
      <c r="E183" s="13"/>
      <c r="F183" s="13"/>
      <c r="G183" s="13"/>
      <c r="H183" s="13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ht="12.75" customHeight="1" x14ac:dyDescent="0.2">
      <c r="A184" s="9"/>
      <c r="B184" s="9"/>
      <c r="C184" s="11"/>
      <c r="D184" s="12"/>
      <c r="E184" s="13"/>
      <c r="F184" s="13"/>
      <c r="G184" s="13"/>
      <c r="H184" s="13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ht="12.75" customHeight="1" x14ac:dyDescent="0.2">
      <c r="A185" s="9"/>
      <c r="B185" s="9"/>
      <c r="C185" s="11"/>
      <c r="D185" s="12"/>
      <c r="E185" s="13"/>
      <c r="F185" s="13"/>
      <c r="G185" s="13"/>
      <c r="H185" s="13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</row>
    <row r="186" spans="1:23" ht="12.75" customHeight="1" x14ac:dyDescent="0.2">
      <c r="A186" s="9"/>
      <c r="B186" s="9"/>
      <c r="C186" s="11"/>
      <c r="D186" s="12"/>
      <c r="E186" s="13"/>
      <c r="F186" s="13"/>
      <c r="G186" s="13"/>
      <c r="H186" s="13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ht="12.75" customHeight="1" x14ac:dyDescent="0.2">
      <c r="A187" s="9"/>
      <c r="B187" s="9"/>
      <c r="C187" s="11"/>
      <c r="D187" s="12"/>
      <c r="E187" s="13"/>
      <c r="F187" s="13"/>
      <c r="G187" s="13"/>
      <c r="H187" s="13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</row>
    <row r="188" spans="1:23" ht="12.75" customHeight="1" x14ac:dyDescent="0.2">
      <c r="A188" s="9"/>
      <c r="B188" s="9"/>
      <c r="C188" s="11"/>
      <c r="D188" s="12"/>
      <c r="E188" s="13"/>
      <c r="F188" s="13"/>
      <c r="G188" s="13"/>
      <c r="H188" s="13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ht="12.75" customHeight="1" x14ac:dyDescent="0.2">
      <c r="A189" s="9"/>
      <c r="B189" s="9"/>
      <c r="C189" s="11"/>
      <c r="D189" s="12"/>
      <c r="E189" s="13"/>
      <c r="F189" s="13"/>
      <c r="G189" s="13"/>
      <c r="H189" s="13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</row>
    <row r="190" spans="1:23" ht="12.75" customHeight="1" x14ac:dyDescent="0.2">
      <c r="A190" s="9"/>
      <c r="B190" s="9"/>
      <c r="C190" s="11"/>
      <c r="D190" s="12"/>
      <c r="E190" s="13"/>
      <c r="F190" s="13"/>
      <c r="G190" s="13"/>
      <c r="H190" s="13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</row>
    <row r="191" spans="1:23" ht="12.75" customHeight="1" x14ac:dyDescent="0.2">
      <c r="A191" s="9"/>
      <c r="B191" s="9"/>
      <c r="C191" s="11"/>
      <c r="D191" s="12"/>
      <c r="E191" s="13"/>
      <c r="F191" s="13"/>
      <c r="G191" s="13"/>
      <c r="H191" s="13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ht="12.75" customHeight="1" x14ac:dyDescent="0.2">
      <c r="A192" s="9"/>
      <c r="B192" s="9"/>
      <c r="C192" s="11"/>
      <c r="D192" s="12"/>
      <c r="E192" s="13"/>
      <c r="F192" s="13"/>
      <c r="G192" s="13"/>
      <c r="H192" s="13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ht="12.75" customHeight="1" x14ac:dyDescent="0.2">
      <c r="A193" s="9"/>
      <c r="B193" s="9"/>
      <c r="C193" s="11"/>
      <c r="D193" s="12"/>
      <c r="E193" s="13"/>
      <c r="F193" s="13"/>
      <c r="G193" s="13"/>
      <c r="H193" s="13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ht="12.75" customHeight="1" x14ac:dyDescent="0.2">
      <c r="A194" s="9"/>
      <c r="B194" s="9"/>
      <c r="C194" s="11"/>
      <c r="D194" s="12"/>
      <c r="E194" s="13"/>
      <c r="F194" s="13"/>
      <c r="G194" s="13"/>
      <c r="H194" s="13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ht="12.75" customHeight="1" x14ac:dyDescent="0.2">
      <c r="A195" s="9"/>
      <c r="B195" s="9"/>
      <c r="C195" s="11"/>
      <c r="D195" s="12"/>
      <c r="E195" s="13"/>
      <c r="F195" s="13"/>
      <c r="G195" s="13"/>
      <c r="H195" s="13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</row>
    <row r="196" spans="1:23" ht="12.75" customHeight="1" x14ac:dyDescent="0.2">
      <c r="A196" s="9"/>
      <c r="B196" s="9"/>
      <c r="C196" s="11"/>
      <c r="D196" s="12"/>
      <c r="E196" s="13"/>
      <c r="F196" s="13"/>
      <c r="G196" s="13"/>
      <c r="H196" s="13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ht="12.75" customHeight="1" x14ac:dyDescent="0.2">
      <c r="A197" s="9"/>
      <c r="B197" s="9"/>
      <c r="C197" s="11"/>
      <c r="D197" s="12"/>
      <c r="E197" s="13"/>
      <c r="F197" s="13"/>
      <c r="G197" s="13"/>
      <c r="H197" s="13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</row>
    <row r="198" spans="1:23" ht="12.75" customHeight="1" x14ac:dyDescent="0.2">
      <c r="A198" s="9"/>
      <c r="B198" s="9"/>
      <c r="C198" s="11"/>
      <c r="D198" s="12"/>
      <c r="E198" s="13"/>
      <c r="F198" s="13"/>
      <c r="G198" s="13"/>
      <c r="H198" s="13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</row>
    <row r="199" spans="1:23" ht="12.75" customHeight="1" x14ac:dyDescent="0.2">
      <c r="A199" s="9"/>
      <c r="B199" s="9"/>
      <c r="C199" s="11"/>
      <c r="D199" s="12"/>
      <c r="E199" s="13"/>
      <c r="F199" s="13"/>
      <c r="G199" s="13"/>
      <c r="H199" s="13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ht="12.75" customHeight="1" x14ac:dyDescent="0.2">
      <c r="A200" s="9"/>
      <c r="B200" s="9"/>
      <c r="C200" s="11"/>
      <c r="D200" s="12"/>
      <c r="E200" s="13"/>
      <c r="F200" s="13"/>
      <c r="G200" s="13"/>
      <c r="H200" s="13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</row>
    <row r="201" spans="1:23" ht="12.75" customHeight="1" x14ac:dyDescent="0.2">
      <c r="A201" s="9"/>
      <c r="B201" s="9"/>
      <c r="C201" s="11"/>
      <c r="D201" s="12"/>
      <c r="E201" s="13"/>
      <c r="F201" s="13"/>
      <c r="G201" s="13"/>
      <c r="H201" s="13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</row>
    <row r="202" spans="1:23" ht="12.75" customHeight="1" x14ac:dyDescent="0.2">
      <c r="A202" s="9"/>
      <c r="B202" s="9"/>
      <c r="C202" s="11"/>
      <c r="D202" s="12"/>
      <c r="E202" s="13"/>
      <c r="F202" s="13"/>
      <c r="G202" s="13"/>
      <c r="H202" s="13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ht="12.75" customHeight="1" x14ac:dyDescent="0.2">
      <c r="A203" s="9"/>
      <c r="B203" s="9"/>
      <c r="C203" s="11"/>
      <c r="D203" s="12"/>
      <c r="E203" s="13"/>
      <c r="F203" s="13"/>
      <c r="G203" s="13"/>
      <c r="H203" s="13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</row>
    <row r="204" spans="1:23" ht="12.75" customHeight="1" x14ac:dyDescent="0.2">
      <c r="A204" s="9"/>
      <c r="B204" s="9"/>
      <c r="C204" s="11"/>
      <c r="D204" s="12"/>
      <c r="E204" s="13"/>
      <c r="F204" s="13"/>
      <c r="G204" s="13"/>
      <c r="H204" s="13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ht="12.75" customHeight="1" x14ac:dyDescent="0.2">
      <c r="A205" s="9"/>
      <c r="B205" s="9"/>
      <c r="C205" s="11"/>
      <c r="D205" s="12"/>
      <c r="E205" s="13"/>
      <c r="F205" s="13"/>
      <c r="G205" s="13"/>
      <c r="H205" s="13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ht="12.75" customHeight="1" x14ac:dyDescent="0.2">
      <c r="A206" s="9"/>
      <c r="B206" s="9"/>
      <c r="C206" s="11"/>
      <c r="D206" s="12"/>
      <c r="E206" s="13"/>
      <c r="F206" s="13"/>
      <c r="G206" s="13"/>
      <c r="H206" s="13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ht="12.75" customHeight="1" x14ac:dyDescent="0.2">
      <c r="A207" s="9"/>
      <c r="B207" s="9"/>
      <c r="C207" s="11"/>
      <c r="D207" s="12"/>
      <c r="E207" s="13"/>
      <c r="F207" s="13"/>
      <c r="G207" s="13"/>
      <c r="H207" s="13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ht="12.75" customHeight="1" x14ac:dyDescent="0.2">
      <c r="A208" s="9"/>
      <c r="B208" s="9"/>
      <c r="C208" s="11"/>
      <c r="D208" s="12"/>
      <c r="E208" s="13"/>
      <c r="F208" s="13"/>
      <c r="G208" s="13"/>
      <c r="H208" s="13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ht="12.75" customHeight="1" x14ac:dyDescent="0.2">
      <c r="A209" s="9"/>
      <c r="B209" s="9"/>
      <c r="C209" s="11"/>
      <c r="D209" s="12"/>
      <c r="E209" s="13"/>
      <c r="F209" s="13"/>
      <c r="G209" s="13"/>
      <c r="H209" s="13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ht="12.75" customHeight="1" x14ac:dyDescent="0.2">
      <c r="A210" s="9"/>
      <c r="B210" s="9"/>
      <c r="C210" s="11"/>
      <c r="D210" s="12"/>
      <c r="E210" s="13"/>
      <c r="F210" s="13"/>
      <c r="G210" s="13"/>
      <c r="H210" s="13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</row>
    <row r="211" spans="1:23" ht="12.75" customHeight="1" x14ac:dyDescent="0.2">
      <c r="A211" s="9"/>
      <c r="B211" s="9"/>
      <c r="C211" s="11"/>
      <c r="D211" s="12"/>
      <c r="E211" s="13"/>
      <c r="F211" s="13"/>
      <c r="G211" s="13"/>
      <c r="H211" s="13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</row>
    <row r="212" spans="1:23" ht="12.75" customHeight="1" x14ac:dyDescent="0.2">
      <c r="A212" s="9"/>
      <c r="B212" s="9"/>
      <c r="C212" s="11"/>
      <c r="D212" s="12"/>
      <c r="E212" s="13"/>
      <c r="F212" s="13"/>
      <c r="G212" s="13"/>
      <c r="H212" s="13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ht="12.75" customHeight="1" x14ac:dyDescent="0.2">
      <c r="A213" s="9"/>
      <c r="B213" s="9"/>
      <c r="C213" s="11"/>
      <c r="D213" s="12"/>
      <c r="E213" s="13"/>
      <c r="F213" s="13"/>
      <c r="G213" s="13"/>
      <c r="H213" s="13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</row>
    <row r="214" spans="1:23" ht="12.75" customHeight="1" x14ac:dyDescent="0.2">
      <c r="A214" s="9"/>
      <c r="B214" s="9"/>
      <c r="C214" s="11"/>
      <c r="D214" s="12"/>
      <c r="E214" s="13"/>
      <c r="F214" s="13"/>
      <c r="G214" s="13"/>
      <c r="H214" s="13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ht="12.75" customHeight="1" x14ac:dyDescent="0.2">
      <c r="A215" s="9"/>
      <c r="B215" s="9"/>
      <c r="C215" s="11"/>
      <c r="D215" s="12"/>
      <c r="E215" s="13"/>
      <c r="F215" s="13"/>
      <c r="G215" s="13"/>
      <c r="H215" s="13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ht="12.75" customHeight="1" x14ac:dyDescent="0.2">
      <c r="A216" s="9"/>
      <c r="B216" s="9"/>
      <c r="C216" s="11"/>
      <c r="D216" s="12"/>
      <c r="E216" s="13"/>
      <c r="F216" s="13"/>
      <c r="G216" s="13"/>
      <c r="H216" s="13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ht="12.75" customHeight="1" x14ac:dyDescent="0.2">
      <c r="A217" s="9"/>
      <c r="B217" s="9"/>
      <c r="C217" s="11"/>
      <c r="D217" s="12"/>
      <c r="E217" s="13"/>
      <c r="F217" s="13"/>
      <c r="G217" s="13"/>
      <c r="H217" s="13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</row>
    <row r="218" spans="1:23" ht="12.75" customHeight="1" x14ac:dyDescent="0.2">
      <c r="A218" s="9"/>
      <c r="B218" s="9"/>
      <c r="C218" s="11"/>
      <c r="D218" s="12"/>
      <c r="E218" s="13"/>
      <c r="F218" s="13"/>
      <c r="G218" s="13"/>
      <c r="H218" s="13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</row>
    <row r="219" spans="1:23" ht="12.75" customHeight="1" x14ac:dyDescent="0.2">
      <c r="A219" s="9"/>
      <c r="B219" s="9"/>
      <c r="C219" s="11"/>
      <c r="D219" s="12"/>
      <c r="E219" s="13"/>
      <c r="F219" s="13"/>
      <c r="G219" s="13"/>
      <c r="H219" s="13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ht="12.75" customHeight="1" x14ac:dyDescent="0.2">
      <c r="A220" s="9"/>
      <c r="B220" s="9"/>
      <c r="C220" s="11"/>
      <c r="D220" s="12"/>
      <c r="E220" s="13"/>
      <c r="F220" s="13"/>
      <c r="G220" s="13"/>
      <c r="H220" s="13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</row>
    <row r="221" spans="1:23" ht="12.75" customHeight="1" x14ac:dyDescent="0.2">
      <c r="A221" s="9"/>
      <c r="B221" s="9"/>
      <c r="C221" s="11"/>
      <c r="D221" s="12"/>
      <c r="E221" s="13"/>
      <c r="F221" s="13"/>
      <c r="G221" s="13"/>
      <c r="H221" s="13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ht="12.75" customHeight="1" x14ac:dyDescent="0.2">
      <c r="A222" s="9"/>
      <c r="B222" s="9"/>
      <c r="C222" s="11"/>
      <c r="D222" s="12"/>
      <c r="E222" s="13"/>
      <c r="F222" s="13"/>
      <c r="G222" s="13"/>
      <c r="H222" s="13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</row>
    <row r="223" spans="1:23" ht="12.75" customHeight="1" x14ac:dyDescent="0.2">
      <c r="A223" s="9"/>
      <c r="B223" s="9"/>
      <c r="C223" s="11"/>
      <c r="D223" s="12"/>
      <c r="E223" s="13"/>
      <c r="F223" s="13"/>
      <c r="G223" s="13"/>
      <c r="H223" s="13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ht="12.75" customHeight="1" x14ac:dyDescent="0.2">
      <c r="A224" s="9"/>
      <c r="B224" s="9"/>
      <c r="C224" s="11"/>
      <c r="D224" s="12"/>
      <c r="E224" s="13"/>
      <c r="F224" s="13"/>
      <c r="G224" s="13"/>
      <c r="H224" s="13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</row>
    <row r="225" spans="1:23" ht="12.75" customHeight="1" x14ac:dyDescent="0.2">
      <c r="A225" s="9"/>
      <c r="B225" s="9"/>
      <c r="C225" s="11"/>
      <c r="D225" s="12"/>
      <c r="E225" s="13"/>
      <c r="F225" s="13"/>
      <c r="G225" s="13"/>
      <c r="H225" s="13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</row>
    <row r="226" spans="1:23" ht="12.75" customHeight="1" x14ac:dyDescent="0.2">
      <c r="A226" s="9"/>
      <c r="B226" s="9"/>
      <c r="C226" s="11"/>
      <c r="D226" s="12"/>
      <c r="E226" s="13"/>
      <c r="F226" s="13"/>
      <c r="G226" s="13"/>
      <c r="H226" s="13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</row>
    <row r="227" spans="1:23" ht="12.75" customHeight="1" x14ac:dyDescent="0.2">
      <c r="A227" s="9"/>
      <c r="B227" s="9"/>
      <c r="C227" s="11"/>
      <c r="D227" s="12"/>
      <c r="E227" s="13"/>
      <c r="F227" s="13"/>
      <c r="G227" s="13"/>
      <c r="H227" s="13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ht="12.75" customHeight="1" x14ac:dyDescent="0.2">
      <c r="A228" s="9"/>
      <c r="B228" s="9"/>
      <c r="C228" s="11"/>
      <c r="D228" s="12"/>
      <c r="E228" s="13"/>
      <c r="F228" s="13"/>
      <c r="G228" s="13"/>
      <c r="H228" s="13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</row>
    <row r="229" spans="1:23" ht="12.75" customHeight="1" x14ac:dyDescent="0.2">
      <c r="A229" s="9"/>
      <c r="B229" s="9"/>
      <c r="C229" s="11"/>
      <c r="D229" s="12"/>
      <c r="E229" s="13"/>
      <c r="F229" s="13"/>
      <c r="G229" s="13"/>
      <c r="H229" s="13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</row>
    <row r="230" spans="1:23" ht="12.75" customHeight="1" x14ac:dyDescent="0.2">
      <c r="A230" s="9"/>
      <c r="B230" s="9"/>
      <c r="C230" s="11"/>
      <c r="D230" s="12"/>
      <c r="E230" s="13"/>
      <c r="F230" s="13"/>
      <c r="G230" s="13"/>
      <c r="H230" s="13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 ht="12.75" customHeight="1" x14ac:dyDescent="0.2">
      <c r="A231" s="9"/>
      <c r="B231" s="9"/>
      <c r="C231" s="11"/>
      <c r="D231" s="12"/>
      <c r="E231" s="13"/>
      <c r="F231" s="13"/>
      <c r="G231" s="13"/>
      <c r="H231" s="13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ht="12.75" customHeight="1" x14ac:dyDescent="0.2">
      <c r="A232" s="9"/>
      <c r="B232" s="9"/>
      <c r="C232" s="11"/>
      <c r="D232" s="12"/>
      <c r="E232" s="13"/>
      <c r="F232" s="13"/>
      <c r="G232" s="13"/>
      <c r="H232" s="13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ht="12.75" customHeight="1" x14ac:dyDescent="0.2">
      <c r="A233" s="9"/>
      <c r="B233" s="9"/>
      <c r="C233" s="11"/>
      <c r="D233" s="12"/>
      <c r="E233" s="13"/>
      <c r="F233" s="13"/>
      <c r="G233" s="13"/>
      <c r="H233" s="13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ht="12.75" customHeight="1" x14ac:dyDescent="0.2">
      <c r="A234" s="9"/>
      <c r="B234" s="9"/>
      <c r="C234" s="11"/>
      <c r="D234" s="12"/>
      <c r="E234" s="13"/>
      <c r="F234" s="13"/>
      <c r="G234" s="13"/>
      <c r="H234" s="13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</row>
    <row r="235" spans="1:23" ht="12.75" customHeight="1" x14ac:dyDescent="0.2">
      <c r="A235" s="9"/>
      <c r="B235" s="9"/>
      <c r="C235" s="11"/>
      <c r="D235" s="12"/>
      <c r="E235" s="13"/>
      <c r="F235" s="13"/>
      <c r="G235" s="13"/>
      <c r="H235" s="13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</row>
    <row r="236" spans="1:23" ht="12.75" customHeight="1" x14ac:dyDescent="0.2">
      <c r="A236" s="9"/>
      <c r="B236" s="9"/>
      <c r="C236" s="11"/>
      <c r="D236" s="12"/>
      <c r="E236" s="13"/>
      <c r="F236" s="13"/>
      <c r="G236" s="13"/>
      <c r="H236" s="13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</row>
    <row r="237" spans="1:23" ht="12.75" customHeight="1" x14ac:dyDescent="0.2">
      <c r="A237" s="9"/>
      <c r="B237" s="9"/>
      <c r="C237" s="11"/>
      <c r="D237" s="12"/>
      <c r="E237" s="13"/>
      <c r="F237" s="13"/>
      <c r="G237" s="13"/>
      <c r="H237" s="13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ht="12.75" customHeight="1" x14ac:dyDescent="0.2">
      <c r="A238" s="9"/>
      <c r="B238" s="9"/>
      <c r="C238" s="11"/>
      <c r="D238" s="12"/>
      <c r="E238" s="13"/>
      <c r="F238" s="13"/>
      <c r="G238" s="13"/>
      <c r="H238" s="13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ht="12.75" customHeight="1" x14ac:dyDescent="0.2">
      <c r="A239" s="9"/>
      <c r="B239" s="9"/>
      <c r="C239" s="11"/>
      <c r="D239" s="12"/>
      <c r="E239" s="13"/>
      <c r="F239" s="13"/>
      <c r="G239" s="13"/>
      <c r="H239" s="13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</row>
    <row r="240" spans="1:23" ht="12.75" customHeight="1" x14ac:dyDescent="0.2">
      <c r="A240" s="9"/>
      <c r="B240" s="9"/>
      <c r="C240" s="11"/>
      <c r="D240" s="12"/>
      <c r="E240" s="13"/>
      <c r="F240" s="13"/>
      <c r="G240" s="13"/>
      <c r="H240" s="13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ht="12.75" customHeight="1" x14ac:dyDescent="0.2">
      <c r="A241" s="9"/>
      <c r="B241" s="9"/>
      <c r="C241" s="11"/>
      <c r="D241" s="12"/>
      <c r="E241" s="13"/>
      <c r="F241" s="13"/>
      <c r="G241" s="13"/>
      <c r="H241" s="13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</row>
    <row r="242" spans="1:23" ht="12.75" customHeight="1" x14ac:dyDescent="0.2">
      <c r="A242" s="9"/>
      <c r="B242" s="9"/>
      <c r="C242" s="11"/>
      <c r="D242" s="12"/>
      <c r="E242" s="13"/>
      <c r="F242" s="13"/>
      <c r="G242" s="13"/>
      <c r="H242" s="13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</row>
    <row r="243" spans="1:23" ht="12.75" customHeight="1" x14ac:dyDescent="0.2">
      <c r="A243" s="9"/>
      <c r="B243" s="9"/>
      <c r="C243" s="11"/>
      <c r="D243" s="12"/>
      <c r="E243" s="13"/>
      <c r="F243" s="13"/>
      <c r="G243" s="13"/>
      <c r="H243" s="13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</row>
    <row r="244" spans="1:23" ht="12.75" customHeight="1" x14ac:dyDescent="0.2">
      <c r="A244" s="9"/>
      <c r="B244" s="9"/>
      <c r="C244" s="11"/>
      <c r="D244" s="12"/>
      <c r="E244" s="13"/>
      <c r="F244" s="13"/>
      <c r="G244" s="13"/>
      <c r="H244" s="13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</row>
    <row r="245" spans="1:23" ht="12.75" customHeight="1" x14ac:dyDescent="0.2">
      <c r="A245" s="9"/>
      <c r="B245" s="9"/>
      <c r="C245" s="11"/>
      <c r="D245" s="12"/>
      <c r="E245" s="13"/>
      <c r="F245" s="13"/>
      <c r="G245" s="13"/>
      <c r="H245" s="13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</row>
    <row r="246" spans="1:23" ht="12.75" customHeight="1" x14ac:dyDescent="0.2">
      <c r="A246" s="9"/>
      <c r="B246" s="9"/>
      <c r="C246" s="11"/>
      <c r="D246" s="12"/>
      <c r="E246" s="13"/>
      <c r="F246" s="13"/>
      <c r="G246" s="13"/>
      <c r="H246" s="13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</row>
    <row r="247" spans="1:23" ht="12.75" customHeight="1" x14ac:dyDescent="0.2">
      <c r="A247" s="9"/>
      <c r="B247" s="9"/>
      <c r="C247" s="11"/>
      <c r="D247" s="12"/>
      <c r="E247" s="13"/>
      <c r="F247" s="13"/>
      <c r="G247" s="13"/>
      <c r="H247" s="13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</row>
    <row r="248" spans="1:23" ht="12.75" customHeight="1" x14ac:dyDescent="0.2">
      <c r="A248" s="9"/>
      <c r="B248" s="9"/>
      <c r="C248" s="11"/>
      <c r="D248" s="12"/>
      <c r="E248" s="13"/>
      <c r="F248" s="13"/>
      <c r="G248" s="13"/>
      <c r="H248" s="13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 ht="12.75" customHeight="1" x14ac:dyDescent="0.2">
      <c r="A249" s="9"/>
      <c r="B249" s="9"/>
      <c r="C249" s="11"/>
      <c r="D249" s="12"/>
      <c r="E249" s="13"/>
      <c r="F249" s="13"/>
      <c r="G249" s="13"/>
      <c r="H249" s="13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</row>
    <row r="250" spans="1:23" ht="12.75" customHeight="1" x14ac:dyDescent="0.2">
      <c r="A250" s="9"/>
      <c r="B250" s="9"/>
      <c r="C250" s="11"/>
      <c r="D250" s="12"/>
      <c r="E250" s="13"/>
      <c r="F250" s="13"/>
      <c r="G250" s="13"/>
      <c r="H250" s="13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</row>
    <row r="251" spans="1:23" ht="12.75" customHeight="1" x14ac:dyDescent="0.2">
      <c r="A251" s="9"/>
      <c r="B251" s="9"/>
      <c r="C251" s="11"/>
      <c r="D251" s="12"/>
      <c r="E251" s="13"/>
      <c r="F251" s="13"/>
      <c r="G251" s="13"/>
      <c r="H251" s="13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</row>
    <row r="252" spans="1:23" ht="12.75" customHeight="1" x14ac:dyDescent="0.2">
      <c r="A252" s="9"/>
      <c r="B252" s="9"/>
      <c r="C252" s="11"/>
      <c r="D252" s="12"/>
      <c r="E252" s="13"/>
      <c r="F252" s="13"/>
      <c r="G252" s="13"/>
      <c r="H252" s="13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</row>
    <row r="253" spans="1:23" ht="12.75" customHeight="1" x14ac:dyDescent="0.2">
      <c r="A253" s="9"/>
      <c r="B253" s="9"/>
      <c r="C253" s="11"/>
      <c r="D253" s="12"/>
      <c r="E253" s="13"/>
      <c r="F253" s="13"/>
      <c r="G253" s="13"/>
      <c r="H253" s="13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</row>
    <row r="254" spans="1:23" ht="12.75" customHeight="1" x14ac:dyDescent="0.2">
      <c r="A254" s="9"/>
      <c r="B254" s="9"/>
      <c r="C254" s="11"/>
      <c r="D254" s="12"/>
      <c r="E254" s="13"/>
      <c r="F254" s="13"/>
      <c r="G254" s="13"/>
      <c r="H254" s="13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</row>
    <row r="255" spans="1:23" ht="12.75" customHeight="1" x14ac:dyDescent="0.2">
      <c r="A255" s="9"/>
      <c r="B255" s="9"/>
      <c r="C255" s="11"/>
      <c r="D255" s="12"/>
      <c r="E255" s="13"/>
      <c r="F255" s="13"/>
      <c r="G255" s="13"/>
      <c r="H255" s="13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ht="12.75" customHeight="1" x14ac:dyDescent="0.2">
      <c r="A256" s="9"/>
      <c r="B256" s="9"/>
      <c r="C256" s="11"/>
      <c r="D256" s="12"/>
      <c r="E256" s="13"/>
      <c r="F256" s="13"/>
      <c r="G256" s="13"/>
      <c r="H256" s="13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ht="12.75" customHeight="1" x14ac:dyDescent="0.2">
      <c r="A257" s="9"/>
      <c r="B257" s="9"/>
      <c r="C257" s="11"/>
      <c r="D257" s="12"/>
      <c r="E257" s="13"/>
      <c r="F257" s="13"/>
      <c r="G257" s="13"/>
      <c r="H257" s="13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</row>
    <row r="258" spans="1:23" ht="12.75" customHeight="1" x14ac:dyDescent="0.2">
      <c r="A258" s="9"/>
      <c r="B258" s="9"/>
      <c r="C258" s="11"/>
      <c r="D258" s="12"/>
      <c r="E258" s="13"/>
      <c r="F258" s="13"/>
      <c r="G258" s="13"/>
      <c r="H258" s="13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</row>
    <row r="259" spans="1:23" ht="12.75" customHeight="1" x14ac:dyDescent="0.2">
      <c r="A259" s="9"/>
      <c r="B259" s="9"/>
      <c r="C259" s="11"/>
      <c r="D259" s="12"/>
      <c r="E259" s="13"/>
      <c r="F259" s="13"/>
      <c r="G259" s="13"/>
      <c r="H259" s="13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ht="12.75" customHeight="1" x14ac:dyDescent="0.2">
      <c r="A260" s="9"/>
      <c r="B260" s="9"/>
      <c r="C260" s="11"/>
      <c r="D260" s="12"/>
      <c r="E260" s="13"/>
      <c r="F260" s="13"/>
      <c r="G260" s="13"/>
      <c r="H260" s="13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ht="12.75" customHeight="1" x14ac:dyDescent="0.2">
      <c r="A261" s="9"/>
      <c r="B261" s="9"/>
      <c r="C261" s="11"/>
      <c r="D261" s="12"/>
      <c r="E261" s="13"/>
      <c r="F261" s="13"/>
      <c r="G261" s="13"/>
      <c r="H261" s="13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ht="12.75" customHeight="1" x14ac:dyDescent="0.2">
      <c r="A262" s="9"/>
      <c r="B262" s="9"/>
      <c r="C262" s="11"/>
      <c r="D262" s="12"/>
      <c r="E262" s="13"/>
      <c r="F262" s="13"/>
      <c r="G262" s="13"/>
      <c r="H262" s="13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ht="12.75" customHeight="1" x14ac:dyDescent="0.2">
      <c r="A263" s="9"/>
      <c r="B263" s="9"/>
      <c r="C263" s="11"/>
      <c r="D263" s="12"/>
      <c r="E263" s="13"/>
      <c r="F263" s="13"/>
      <c r="G263" s="13"/>
      <c r="H263" s="13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ht="12.75" customHeight="1" x14ac:dyDescent="0.2">
      <c r="A264" s="9"/>
      <c r="B264" s="9"/>
      <c r="C264" s="11"/>
      <c r="D264" s="12"/>
      <c r="E264" s="13"/>
      <c r="F264" s="13"/>
      <c r="G264" s="13"/>
      <c r="H264" s="13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ht="12.75" customHeight="1" x14ac:dyDescent="0.2">
      <c r="A265" s="9"/>
      <c r="B265" s="9"/>
      <c r="C265" s="11"/>
      <c r="D265" s="12"/>
      <c r="E265" s="13"/>
      <c r="F265" s="13"/>
      <c r="G265" s="13"/>
      <c r="H265" s="13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</row>
    <row r="266" spans="1:23" ht="12.75" customHeight="1" x14ac:dyDescent="0.2">
      <c r="A266" s="9"/>
      <c r="B266" s="9"/>
      <c r="C266" s="11"/>
      <c r="D266" s="12"/>
      <c r="E266" s="13"/>
      <c r="F266" s="13"/>
      <c r="G266" s="13"/>
      <c r="H266" s="13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</row>
    <row r="267" spans="1:23" ht="12.75" customHeight="1" x14ac:dyDescent="0.2">
      <c r="A267" s="9"/>
      <c r="B267" s="9"/>
      <c r="C267" s="11"/>
      <c r="D267" s="12"/>
      <c r="E267" s="13"/>
      <c r="F267" s="13"/>
      <c r="G267" s="13"/>
      <c r="H267" s="13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ht="12.75" customHeight="1" x14ac:dyDescent="0.2">
      <c r="A268" s="9"/>
      <c r="B268" s="9"/>
      <c r="C268" s="11"/>
      <c r="D268" s="12"/>
      <c r="E268" s="13"/>
      <c r="F268" s="13"/>
      <c r="G268" s="13"/>
      <c r="H268" s="13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</row>
    <row r="269" spans="1:23" ht="12.75" customHeight="1" x14ac:dyDescent="0.2">
      <c r="A269" s="9"/>
      <c r="B269" s="9"/>
      <c r="C269" s="11"/>
      <c r="D269" s="12"/>
      <c r="E269" s="13"/>
      <c r="F269" s="13"/>
      <c r="G269" s="13"/>
      <c r="H269" s="13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ht="12.75" customHeight="1" x14ac:dyDescent="0.2">
      <c r="A270" s="9"/>
      <c r="B270" s="9"/>
      <c r="C270" s="11"/>
      <c r="D270" s="12"/>
      <c r="E270" s="13"/>
      <c r="F270" s="13"/>
      <c r="G270" s="13"/>
      <c r="H270" s="13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 ht="12.75" customHeight="1" x14ac:dyDescent="0.2">
      <c r="A271" s="9"/>
      <c r="B271" s="9"/>
      <c r="C271" s="11"/>
      <c r="D271" s="12"/>
      <c r="E271" s="13"/>
      <c r="F271" s="13"/>
      <c r="G271" s="13"/>
      <c r="H271" s="13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ht="12.75" customHeight="1" x14ac:dyDescent="0.2">
      <c r="A272" s="9"/>
      <c r="B272" s="9"/>
      <c r="C272" s="11"/>
      <c r="D272" s="12"/>
      <c r="E272" s="13"/>
      <c r="F272" s="13"/>
      <c r="G272" s="13"/>
      <c r="H272" s="13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</row>
    <row r="273" spans="1:23" ht="12.75" customHeight="1" x14ac:dyDescent="0.2">
      <c r="A273" s="9"/>
      <c r="B273" s="9"/>
      <c r="C273" s="11"/>
      <c r="D273" s="12"/>
      <c r="E273" s="13"/>
      <c r="F273" s="13"/>
      <c r="G273" s="13"/>
      <c r="H273" s="13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ht="12.75" customHeight="1" x14ac:dyDescent="0.2">
      <c r="A274" s="9"/>
      <c r="B274" s="9"/>
      <c r="C274" s="11"/>
      <c r="D274" s="12"/>
      <c r="E274" s="13"/>
      <c r="F274" s="13"/>
      <c r="G274" s="13"/>
      <c r="H274" s="13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</row>
    <row r="275" spans="1:23" ht="12.75" customHeight="1" x14ac:dyDescent="0.2">
      <c r="A275" s="9"/>
      <c r="B275" s="9"/>
      <c r="C275" s="11"/>
      <c r="D275" s="12"/>
      <c r="E275" s="13"/>
      <c r="F275" s="13"/>
      <c r="G275" s="13"/>
      <c r="H275" s="13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ht="12.75" customHeight="1" x14ac:dyDescent="0.2">
      <c r="A276" s="9"/>
      <c r="B276" s="9"/>
      <c r="C276" s="11"/>
      <c r="D276" s="12"/>
      <c r="E276" s="13"/>
      <c r="F276" s="13"/>
      <c r="G276" s="13"/>
      <c r="H276" s="13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</row>
    <row r="277" spans="1:23" ht="12.75" customHeight="1" x14ac:dyDescent="0.2">
      <c r="A277" s="9"/>
      <c r="B277" s="9"/>
      <c r="C277" s="11"/>
      <c r="D277" s="12"/>
      <c r="E277" s="13"/>
      <c r="F277" s="13"/>
      <c r="G277" s="13"/>
      <c r="H277" s="13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ht="12.75" customHeight="1" x14ac:dyDescent="0.2">
      <c r="A278" s="9"/>
      <c r="B278" s="9"/>
      <c r="C278" s="11"/>
      <c r="D278" s="12"/>
      <c r="E278" s="13"/>
      <c r="F278" s="13"/>
      <c r="G278" s="13"/>
      <c r="H278" s="13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</row>
    <row r="279" spans="1:23" ht="12.75" customHeight="1" x14ac:dyDescent="0.2">
      <c r="A279" s="9"/>
      <c r="B279" s="9"/>
      <c r="C279" s="11"/>
      <c r="D279" s="12"/>
      <c r="E279" s="13"/>
      <c r="F279" s="13"/>
      <c r="G279" s="13"/>
      <c r="H279" s="13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ht="12.75" customHeight="1" x14ac:dyDescent="0.2">
      <c r="A280" s="9"/>
      <c r="B280" s="9"/>
      <c r="C280" s="11"/>
      <c r="D280" s="12"/>
      <c r="E280" s="13"/>
      <c r="F280" s="13"/>
      <c r="G280" s="13"/>
      <c r="H280" s="13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</row>
    <row r="281" spans="1:23" ht="12.75" customHeight="1" x14ac:dyDescent="0.2">
      <c r="A281" s="9"/>
      <c r="B281" s="9"/>
      <c r="C281" s="11"/>
      <c r="D281" s="12"/>
      <c r="E281" s="13"/>
      <c r="F281" s="13"/>
      <c r="G281" s="13"/>
      <c r="H281" s="13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ht="12.75" customHeight="1" x14ac:dyDescent="0.2">
      <c r="A282" s="9"/>
      <c r="B282" s="9"/>
      <c r="C282" s="11"/>
      <c r="D282" s="12"/>
      <c r="E282" s="13"/>
      <c r="F282" s="13"/>
      <c r="G282" s="13"/>
      <c r="H282" s="13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</row>
    <row r="283" spans="1:23" ht="12.75" customHeight="1" x14ac:dyDescent="0.2">
      <c r="A283" s="9"/>
      <c r="B283" s="9"/>
      <c r="C283" s="11"/>
      <c r="D283" s="12"/>
      <c r="E283" s="13"/>
      <c r="F283" s="13"/>
      <c r="G283" s="13"/>
      <c r="H283" s="13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</row>
    <row r="284" spans="1:23" ht="12.75" customHeight="1" x14ac:dyDescent="0.2">
      <c r="A284" s="9"/>
      <c r="B284" s="9"/>
      <c r="C284" s="11"/>
      <c r="D284" s="12"/>
      <c r="E284" s="13"/>
      <c r="F284" s="13"/>
      <c r="G284" s="13"/>
      <c r="H284" s="13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</row>
    <row r="285" spans="1:23" ht="12.75" customHeight="1" x14ac:dyDescent="0.2">
      <c r="A285" s="9"/>
      <c r="B285" s="9"/>
      <c r="C285" s="11"/>
      <c r="D285" s="12"/>
      <c r="E285" s="13"/>
      <c r="F285" s="13"/>
      <c r="G285" s="13"/>
      <c r="H285" s="13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</row>
    <row r="286" spans="1:23" ht="12.75" customHeight="1" x14ac:dyDescent="0.2">
      <c r="A286" s="9"/>
      <c r="B286" s="9"/>
      <c r="C286" s="11"/>
      <c r="D286" s="12"/>
      <c r="E286" s="13"/>
      <c r="F286" s="13"/>
      <c r="G286" s="13"/>
      <c r="H286" s="13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ht="12.75" customHeight="1" x14ac:dyDescent="0.2">
      <c r="A287" s="9"/>
      <c r="B287" s="9"/>
      <c r="C287" s="11"/>
      <c r="D287" s="12"/>
      <c r="E287" s="13"/>
      <c r="F287" s="13"/>
      <c r="G287" s="13"/>
      <c r="H287" s="13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ht="12.75" customHeight="1" x14ac:dyDescent="0.2">
      <c r="A288" s="9"/>
      <c r="B288" s="9"/>
      <c r="C288" s="11"/>
      <c r="D288" s="12"/>
      <c r="E288" s="13"/>
      <c r="F288" s="13"/>
      <c r="G288" s="13"/>
      <c r="H288" s="13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</row>
    <row r="289" spans="1:23" ht="12.75" customHeight="1" x14ac:dyDescent="0.2">
      <c r="A289" s="9"/>
      <c r="B289" s="9"/>
      <c r="C289" s="11"/>
      <c r="D289" s="12"/>
      <c r="E289" s="13"/>
      <c r="F289" s="13"/>
      <c r="G289" s="13"/>
      <c r="H289" s="13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</row>
    <row r="290" spans="1:23" ht="12.75" customHeight="1" x14ac:dyDescent="0.2">
      <c r="A290" s="9"/>
      <c r="B290" s="9"/>
      <c r="C290" s="11"/>
      <c r="D290" s="12"/>
      <c r="E290" s="13"/>
      <c r="F290" s="13"/>
      <c r="G290" s="13"/>
      <c r="H290" s="13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</row>
    <row r="291" spans="1:23" ht="12.75" customHeight="1" x14ac:dyDescent="0.2">
      <c r="A291" s="9"/>
      <c r="B291" s="9"/>
      <c r="C291" s="11"/>
      <c r="D291" s="12"/>
      <c r="E291" s="13"/>
      <c r="F291" s="13"/>
      <c r="G291" s="13"/>
      <c r="H291" s="13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</row>
    <row r="292" spans="1:23" ht="12.75" customHeight="1" x14ac:dyDescent="0.2">
      <c r="A292" s="9"/>
      <c r="B292" s="9"/>
      <c r="C292" s="11"/>
      <c r="D292" s="12"/>
      <c r="E292" s="13"/>
      <c r="F292" s="13"/>
      <c r="G292" s="13"/>
      <c r="H292" s="13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</row>
    <row r="293" spans="1:23" ht="12.75" customHeight="1" x14ac:dyDescent="0.2">
      <c r="A293" s="9"/>
      <c r="B293" s="9"/>
      <c r="C293" s="11"/>
      <c r="D293" s="12"/>
      <c r="E293" s="13"/>
      <c r="F293" s="13"/>
      <c r="G293" s="13"/>
      <c r="H293" s="13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</row>
    <row r="294" spans="1:23" ht="12.75" customHeight="1" x14ac:dyDescent="0.2">
      <c r="A294" s="9"/>
      <c r="B294" s="9"/>
      <c r="C294" s="11"/>
      <c r="D294" s="12"/>
      <c r="E294" s="13"/>
      <c r="F294" s="13"/>
      <c r="G294" s="13"/>
      <c r="H294" s="13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ht="12.75" customHeight="1" x14ac:dyDescent="0.2">
      <c r="A295" s="9"/>
      <c r="B295" s="9"/>
      <c r="C295" s="11"/>
      <c r="D295" s="12"/>
      <c r="E295" s="13"/>
      <c r="F295" s="13"/>
      <c r="G295" s="13"/>
      <c r="H295" s="13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ht="12.75" customHeight="1" x14ac:dyDescent="0.2">
      <c r="A296" s="9"/>
      <c r="B296" s="9"/>
      <c r="C296" s="11"/>
      <c r="D296" s="12"/>
      <c r="E296" s="13"/>
      <c r="F296" s="13"/>
      <c r="G296" s="13"/>
      <c r="H296" s="13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ht="12.75" customHeight="1" x14ac:dyDescent="0.2">
      <c r="A297" s="9"/>
      <c r="B297" s="9"/>
      <c r="C297" s="11"/>
      <c r="D297" s="12"/>
      <c r="E297" s="13"/>
      <c r="F297" s="13"/>
      <c r="G297" s="13"/>
      <c r="H297" s="13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</row>
    <row r="298" spans="1:23" ht="12.75" customHeight="1" x14ac:dyDescent="0.2">
      <c r="A298" s="9"/>
      <c r="B298" s="9"/>
      <c r="C298" s="11"/>
      <c r="D298" s="12"/>
      <c r="E298" s="13"/>
      <c r="F298" s="13"/>
      <c r="G298" s="13"/>
      <c r="H298" s="13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</row>
    <row r="299" spans="1:23" ht="12.75" customHeight="1" x14ac:dyDescent="0.2">
      <c r="A299" s="9"/>
      <c r="B299" s="9"/>
      <c r="C299" s="11"/>
      <c r="D299" s="12"/>
      <c r="E299" s="13"/>
      <c r="F299" s="13"/>
      <c r="G299" s="13"/>
      <c r="H299" s="13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ht="12.75" customHeight="1" x14ac:dyDescent="0.2">
      <c r="A300" s="9"/>
      <c r="B300" s="9"/>
      <c r="C300" s="11"/>
      <c r="D300" s="12"/>
      <c r="E300" s="13"/>
      <c r="F300" s="13"/>
      <c r="G300" s="13"/>
      <c r="H300" s="13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ht="12.75" customHeight="1" x14ac:dyDescent="0.2">
      <c r="A301" s="9"/>
      <c r="B301" s="9"/>
      <c r="C301" s="11"/>
      <c r="D301" s="12"/>
      <c r="E301" s="13"/>
      <c r="F301" s="13"/>
      <c r="G301" s="13"/>
      <c r="H301" s="13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</row>
    <row r="302" spans="1:23" ht="12.75" customHeight="1" x14ac:dyDescent="0.2">
      <c r="A302" s="9"/>
      <c r="B302" s="9"/>
      <c r="C302" s="11"/>
      <c r="D302" s="12"/>
      <c r="E302" s="13"/>
      <c r="F302" s="13"/>
      <c r="G302" s="13"/>
      <c r="H302" s="13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</row>
    <row r="303" spans="1:23" ht="12.75" customHeight="1" x14ac:dyDescent="0.2">
      <c r="A303" s="9"/>
      <c r="B303" s="9"/>
      <c r="C303" s="11"/>
      <c r="D303" s="12"/>
      <c r="E303" s="13"/>
      <c r="F303" s="13"/>
      <c r="G303" s="13"/>
      <c r="H303" s="13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ht="12.75" customHeight="1" x14ac:dyDescent="0.2">
      <c r="A304" s="9"/>
      <c r="B304" s="9"/>
      <c r="C304" s="11"/>
      <c r="D304" s="12"/>
      <c r="E304" s="13"/>
      <c r="F304" s="13"/>
      <c r="G304" s="13"/>
      <c r="H304" s="13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ht="12.75" customHeight="1" x14ac:dyDescent="0.2">
      <c r="A305" s="9"/>
      <c r="B305" s="9"/>
      <c r="C305" s="11"/>
      <c r="D305" s="12"/>
      <c r="E305" s="13"/>
      <c r="F305" s="13"/>
      <c r="G305" s="13"/>
      <c r="H305" s="13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ht="12.75" customHeight="1" x14ac:dyDescent="0.2">
      <c r="A306" s="9"/>
      <c r="B306" s="9"/>
      <c r="C306" s="11"/>
      <c r="D306" s="12"/>
      <c r="E306" s="13"/>
      <c r="F306" s="13"/>
      <c r="G306" s="13"/>
      <c r="H306" s="13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</row>
    <row r="307" spans="1:23" ht="12.75" customHeight="1" x14ac:dyDescent="0.2">
      <c r="A307" s="9"/>
      <c r="B307" s="9"/>
      <c r="C307" s="11"/>
      <c r="D307" s="12"/>
      <c r="E307" s="13"/>
      <c r="F307" s="13"/>
      <c r="G307" s="13"/>
      <c r="H307" s="13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ht="12.75" customHeight="1" x14ac:dyDescent="0.2">
      <c r="A308" s="9"/>
      <c r="B308" s="9"/>
      <c r="C308" s="11"/>
      <c r="D308" s="12"/>
      <c r="E308" s="13"/>
      <c r="F308" s="13"/>
      <c r="G308" s="13"/>
      <c r="H308" s="13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ht="12.75" customHeight="1" x14ac:dyDescent="0.2">
      <c r="A309" s="9"/>
      <c r="B309" s="9"/>
      <c r="C309" s="11"/>
      <c r="D309" s="12"/>
      <c r="E309" s="13"/>
      <c r="F309" s="13"/>
      <c r="G309" s="13"/>
      <c r="H309" s="13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ht="12.75" customHeight="1" x14ac:dyDescent="0.2">
      <c r="A310" s="9"/>
      <c r="B310" s="9"/>
      <c r="C310" s="11"/>
      <c r="D310" s="12"/>
      <c r="E310" s="13"/>
      <c r="F310" s="13"/>
      <c r="G310" s="13"/>
      <c r="H310" s="13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</row>
    <row r="311" spans="1:23" ht="12.75" customHeight="1" x14ac:dyDescent="0.2">
      <c r="A311" s="9"/>
      <c r="B311" s="9"/>
      <c r="C311" s="11"/>
      <c r="D311" s="12"/>
      <c r="E311" s="13"/>
      <c r="F311" s="13"/>
      <c r="G311" s="13"/>
      <c r="H311" s="13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</row>
    <row r="312" spans="1:23" ht="12.75" customHeight="1" x14ac:dyDescent="0.2">
      <c r="A312" s="9"/>
      <c r="B312" s="9"/>
      <c r="C312" s="11"/>
      <c r="D312" s="12"/>
      <c r="E312" s="13"/>
      <c r="F312" s="13"/>
      <c r="G312" s="13"/>
      <c r="H312" s="13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ht="12.75" customHeight="1" x14ac:dyDescent="0.2">
      <c r="A313" s="9"/>
      <c r="B313" s="9"/>
      <c r="C313" s="11"/>
      <c r="D313" s="12"/>
      <c r="E313" s="13"/>
      <c r="F313" s="13"/>
      <c r="G313" s="13"/>
      <c r="H313" s="1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</row>
    <row r="314" spans="1:23" ht="12.75" customHeight="1" x14ac:dyDescent="0.2">
      <c r="A314" s="9"/>
      <c r="B314" s="9"/>
      <c r="C314" s="11"/>
      <c r="D314" s="12"/>
      <c r="E314" s="13"/>
      <c r="F314" s="13"/>
      <c r="G314" s="13"/>
      <c r="H314" s="13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</row>
    <row r="315" spans="1:23" ht="12.75" customHeight="1" x14ac:dyDescent="0.2">
      <c r="A315" s="9"/>
      <c r="B315" s="9"/>
      <c r="C315" s="11"/>
      <c r="D315" s="12"/>
      <c r="E315" s="13"/>
      <c r="F315" s="13"/>
      <c r="G315" s="13"/>
      <c r="H315" s="13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ht="12.75" customHeight="1" x14ac:dyDescent="0.2">
      <c r="A316" s="9"/>
      <c r="B316" s="9"/>
      <c r="C316" s="11"/>
      <c r="D316" s="12"/>
      <c r="E316" s="13"/>
      <c r="F316" s="13"/>
      <c r="G316" s="13"/>
      <c r="H316" s="13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</row>
    <row r="317" spans="1:23" ht="12.75" customHeight="1" x14ac:dyDescent="0.2">
      <c r="A317" s="9"/>
      <c r="B317" s="9"/>
      <c r="C317" s="11"/>
      <c r="D317" s="12"/>
      <c r="E317" s="13"/>
      <c r="F317" s="13"/>
      <c r="G317" s="13"/>
      <c r="H317" s="13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</row>
    <row r="318" spans="1:23" ht="12.75" customHeight="1" x14ac:dyDescent="0.2">
      <c r="A318" s="9"/>
      <c r="B318" s="9"/>
      <c r="C318" s="11"/>
      <c r="D318" s="12"/>
      <c r="E318" s="13"/>
      <c r="F318" s="13"/>
      <c r="G318" s="13"/>
      <c r="H318" s="13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ht="12.75" customHeight="1" x14ac:dyDescent="0.2">
      <c r="A319" s="9"/>
      <c r="B319" s="9"/>
      <c r="C319" s="11"/>
      <c r="D319" s="12"/>
      <c r="E319" s="13"/>
      <c r="F319" s="13"/>
      <c r="G319" s="13"/>
      <c r="H319" s="13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</row>
    <row r="320" spans="1:23" ht="12.75" customHeight="1" x14ac:dyDescent="0.2">
      <c r="A320" s="9"/>
      <c r="B320" s="9"/>
      <c r="C320" s="11"/>
      <c r="D320" s="12"/>
      <c r="E320" s="13"/>
      <c r="F320" s="13"/>
      <c r="G320" s="13"/>
      <c r="H320" s="13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</row>
    <row r="321" spans="1:23" ht="12.75" customHeight="1" x14ac:dyDescent="0.2">
      <c r="A321" s="9"/>
      <c r="B321" s="9"/>
      <c r="C321" s="11"/>
      <c r="D321" s="12"/>
      <c r="E321" s="13"/>
      <c r="F321" s="13"/>
      <c r="G321" s="13"/>
      <c r="H321" s="13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ht="12.75" customHeight="1" x14ac:dyDescent="0.2">
      <c r="A322" s="9"/>
      <c r="B322" s="9"/>
      <c r="C322" s="11"/>
      <c r="D322" s="12"/>
      <c r="E322" s="13"/>
      <c r="F322" s="13"/>
      <c r="G322" s="13"/>
      <c r="H322" s="13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</row>
    <row r="323" spans="1:23" ht="12.75" customHeight="1" x14ac:dyDescent="0.2">
      <c r="A323" s="9"/>
      <c r="B323" s="9"/>
      <c r="C323" s="11"/>
      <c r="D323" s="12"/>
      <c r="E323" s="13"/>
      <c r="F323" s="13"/>
      <c r="G323" s="13"/>
      <c r="H323" s="13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</row>
    <row r="324" spans="1:23" ht="12.75" customHeight="1" x14ac:dyDescent="0.2">
      <c r="A324" s="9"/>
      <c r="B324" s="9"/>
      <c r="C324" s="11"/>
      <c r="D324" s="12"/>
      <c r="E324" s="13"/>
      <c r="F324" s="13"/>
      <c r="G324" s="13"/>
      <c r="H324" s="13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</row>
    <row r="325" spans="1:23" ht="12.75" customHeight="1" x14ac:dyDescent="0.2">
      <c r="A325" s="9"/>
      <c r="B325" s="9"/>
      <c r="C325" s="11"/>
      <c r="D325" s="12"/>
      <c r="E325" s="13"/>
      <c r="F325" s="13"/>
      <c r="G325" s="13"/>
      <c r="H325" s="13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</row>
    <row r="326" spans="1:23" ht="12.75" customHeight="1" x14ac:dyDescent="0.2">
      <c r="A326" s="9"/>
      <c r="B326" s="9"/>
      <c r="C326" s="11"/>
      <c r="D326" s="12"/>
      <c r="E326" s="13"/>
      <c r="F326" s="13"/>
      <c r="G326" s="13"/>
      <c r="H326" s="13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</row>
    <row r="327" spans="1:23" ht="12.75" customHeight="1" x14ac:dyDescent="0.2">
      <c r="A327" s="9"/>
      <c r="B327" s="9"/>
      <c r="C327" s="11"/>
      <c r="D327" s="12"/>
      <c r="E327" s="13"/>
      <c r="F327" s="13"/>
      <c r="G327" s="13"/>
      <c r="H327" s="13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ht="12.75" customHeight="1" x14ac:dyDescent="0.2">
      <c r="A328" s="9"/>
      <c r="B328" s="9"/>
      <c r="C328" s="11"/>
      <c r="D328" s="12"/>
      <c r="E328" s="13"/>
      <c r="F328" s="13"/>
      <c r="G328" s="13"/>
      <c r="H328" s="13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ht="12.75" customHeight="1" x14ac:dyDescent="0.2">
      <c r="A329" s="9"/>
      <c r="B329" s="9"/>
      <c r="C329" s="11"/>
      <c r="D329" s="12"/>
      <c r="E329" s="13"/>
      <c r="F329" s="13"/>
      <c r="G329" s="13"/>
      <c r="H329" s="13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ht="12.75" customHeight="1" x14ac:dyDescent="0.2">
      <c r="A330" s="9"/>
      <c r="B330" s="9"/>
      <c r="C330" s="11"/>
      <c r="D330" s="12"/>
      <c r="E330" s="13"/>
      <c r="F330" s="13"/>
      <c r="G330" s="13"/>
      <c r="H330" s="13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</row>
    <row r="331" spans="1:23" ht="12.75" customHeight="1" x14ac:dyDescent="0.2">
      <c r="A331" s="9"/>
      <c r="B331" s="9"/>
      <c r="C331" s="11"/>
      <c r="D331" s="12"/>
      <c r="E331" s="13"/>
      <c r="F331" s="13"/>
      <c r="G331" s="13"/>
      <c r="H331" s="13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</row>
    <row r="332" spans="1:23" ht="12.75" customHeight="1" x14ac:dyDescent="0.2">
      <c r="A332" s="9"/>
      <c r="B332" s="9"/>
      <c r="C332" s="11"/>
      <c r="D332" s="12"/>
      <c r="E332" s="13"/>
      <c r="F332" s="13"/>
      <c r="G332" s="13"/>
      <c r="H332" s="13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</row>
    <row r="333" spans="1:23" ht="12.75" customHeight="1" x14ac:dyDescent="0.2">
      <c r="A333" s="9"/>
      <c r="B333" s="9"/>
      <c r="C333" s="11"/>
      <c r="D333" s="12"/>
      <c r="E333" s="13"/>
      <c r="F333" s="13"/>
      <c r="G333" s="13"/>
      <c r="H333" s="13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</row>
    <row r="334" spans="1:23" ht="12.75" customHeight="1" x14ac:dyDescent="0.2">
      <c r="A334" s="9"/>
      <c r="B334" s="9"/>
      <c r="C334" s="11"/>
      <c r="D334" s="12"/>
      <c r="E334" s="13"/>
      <c r="F334" s="13"/>
      <c r="G334" s="13"/>
      <c r="H334" s="13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ht="12.75" customHeight="1" x14ac:dyDescent="0.2">
      <c r="A335" s="9"/>
      <c r="B335" s="9"/>
      <c r="C335" s="11"/>
      <c r="D335" s="12"/>
      <c r="E335" s="13"/>
      <c r="F335" s="13"/>
      <c r="G335" s="13"/>
      <c r="H335" s="13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</row>
    <row r="336" spans="1:23" ht="12.75" customHeight="1" x14ac:dyDescent="0.2">
      <c r="A336" s="9"/>
      <c r="B336" s="9"/>
      <c r="C336" s="11"/>
      <c r="D336" s="12"/>
      <c r="E336" s="13"/>
      <c r="F336" s="13"/>
      <c r="G336" s="13"/>
      <c r="H336" s="13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ht="12.75" customHeight="1" x14ac:dyDescent="0.2">
      <c r="A337" s="9"/>
      <c r="B337" s="9"/>
      <c r="C337" s="11"/>
      <c r="D337" s="12"/>
      <c r="E337" s="13"/>
      <c r="F337" s="13"/>
      <c r="G337" s="13"/>
      <c r="H337" s="13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ht="12.75" customHeight="1" x14ac:dyDescent="0.2">
      <c r="A338" s="9"/>
      <c r="B338" s="9"/>
      <c r="C338" s="11"/>
      <c r="D338" s="12"/>
      <c r="E338" s="13"/>
      <c r="F338" s="13"/>
      <c r="G338" s="13"/>
      <c r="H338" s="13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ht="12.75" customHeight="1" x14ac:dyDescent="0.2">
      <c r="A339" s="9"/>
      <c r="B339" s="9"/>
      <c r="C339" s="11"/>
      <c r="D339" s="12"/>
      <c r="E339" s="13"/>
      <c r="F339" s="13"/>
      <c r="G339" s="13"/>
      <c r="H339" s="13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</row>
    <row r="340" spans="1:23" ht="12.75" customHeight="1" x14ac:dyDescent="0.2">
      <c r="A340" s="9"/>
      <c r="B340" s="9"/>
      <c r="C340" s="11"/>
      <c r="D340" s="12"/>
      <c r="E340" s="13"/>
      <c r="F340" s="13"/>
      <c r="G340" s="13"/>
      <c r="H340" s="13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ht="12.75" customHeight="1" x14ac:dyDescent="0.2">
      <c r="A341" s="9"/>
      <c r="B341" s="9"/>
      <c r="C341" s="11"/>
      <c r="D341" s="12"/>
      <c r="E341" s="13"/>
      <c r="F341" s="13"/>
      <c r="G341" s="13"/>
      <c r="H341" s="13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</row>
    <row r="342" spans="1:23" ht="12.75" customHeight="1" x14ac:dyDescent="0.2">
      <c r="A342" s="9"/>
      <c r="B342" s="9"/>
      <c r="C342" s="11"/>
      <c r="D342" s="12"/>
      <c r="E342" s="13"/>
      <c r="F342" s="13"/>
      <c r="G342" s="13"/>
      <c r="H342" s="13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ht="12.75" customHeight="1" x14ac:dyDescent="0.2">
      <c r="A343" s="9"/>
      <c r="B343" s="9"/>
      <c r="C343" s="11"/>
      <c r="D343" s="12"/>
      <c r="E343" s="13"/>
      <c r="F343" s="13"/>
      <c r="G343" s="13"/>
      <c r="H343" s="13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ht="12.75" customHeight="1" x14ac:dyDescent="0.2">
      <c r="A344" s="9"/>
      <c r="B344" s="9"/>
      <c r="C344" s="11"/>
      <c r="D344" s="12"/>
      <c r="E344" s="13"/>
      <c r="F344" s="13"/>
      <c r="G344" s="13"/>
      <c r="H344" s="13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ht="12.75" customHeight="1" x14ac:dyDescent="0.2">
      <c r="A345" s="9"/>
      <c r="B345" s="9"/>
      <c r="C345" s="11"/>
      <c r="D345" s="12"/>
      <c r="E345" s="13"/>
      <c r="F345" s="13"/>
      <c r="G345" s="13"/>
      <c r="H345" s="13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ht="12.75" customHeight="1" x14ac:dyDescent="0.2">
      <c r="A346" s="9"/>
      <c r="B346" s="9"/>
      <c r="C346" s="11"/>
      <c r="D346" s="12"/>
      <c r="E346" s="13"/>
      <c r="F346" s="13"/>
      <c r="G346" s="13"/>
      <c r="H346" s="13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</row>
    <row r="347" spans="1:23" ht="12.75" customHeight="1" x14ac:dyDescent="0.2">
      <c r="A347" s="9"/>
      <c r="B347" s="9"/>
      <c r="C347" s="11"/>
      <c r="D347" s="12"/>
      <c r="E347" s="13"/>
      <c r="F347" s="13"/>
      <c r="G347" s="13"/>
      <c r="H347" s="13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ht="12.75" customHeight="1" x14ac:dyDescent="0.2">
      <c r="A348" s="9"/>
      <c r="B348" s="9"/>
      <c r="C348" s="11"/>
      <c r="D348" s="12"/>
      <c r="E348" s="13"/>
      <c r="F348" s="13"/>
      <c r="G348" s="13"/>
      <c r="H348" s="13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ht="12.75" customHeight="1" x14ac:dyDescent="0.2">
      <c r="A349" s="9"/>
      <c r="B349" s="9"/>
      <c r="C349" s="11"/>
      <c r="D349" s="12"/>
      <c r="E349" s="13"/>
      <c r="F349" s="13"/>
      <c r="G349" s="13"/>
      <c r="H349" s="13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ht="12.75" customHeight="1" x14ac:dyDescent="0.2">
      <c r="A350" s="9"/>
      <c r="B350" s="9"/>
      <c r="C350" s="11"/>
      <c r="D350" s="12"/>
      <c r="E350" s="13"/>
      <c r="F350" s="13"/>
      <c r="G350" s="13"/>
      <c r="H350" s="13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ht="12.75" customHeight="1" x14ac:dyDescent="0.2">
      <c r="A351" s="9"/>
      <c r="B351" s="9"/>
      <c r="C351" s="11"/>
      <c r="D351" s="12"/>
      <c r="E351" s="13"/>
      <c r="F351" s="13"/>
      <c r="G351" s="13"/>
      <c r="H351" s="13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ht="12.75" customHeight="1" x14ac:dyDescent="0.2">
      <c r="A352" s="9"/>
      <c r="B352" s="9"/>
      <c r="C352" s="11"/>
      <c r="D352" s="12"/>
      <c r="E352" s="13"/>
      <c r="F352" s="13"/>
      <c r="G352" s="13"/>
      <c r="H352" s="13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ht="12.75" customHeight="1" x14ac:dyDescent="0.2">
      <c r="A353" s="9"/>
      <c r="B353" s="9"/>
      <c r="C353" s="11"/>
      <c r="D353" s="12"/>
      <c r="E353" s="13"/>
      <c r="F353" s="13"/>
      <c r="G353" s="13"/>
      <c r="H353" s="13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ht="12.75" customHeight="1" x14ac:dyDescent="0.2">
      <c r="A354" s="9"/>
      <c r="B354" s="9"/>
      <c r="C354" s="11"/>
      <c r="D354" s="12"/>
      <c r="E354" s="13"/>
      <c r="F354" s="13"/>
      <c r="G354" s="13"/>
      <c r="H354" s="13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</row>
    <row r="355" spans="1:23" ht="12.75" customHeight="1" x14ac:dyDescent="0.2">
      <c r="A355" s="9"/>
      <c r="B355" s="9"/>
      <c r="C355" s="11"/>
      <c r="D355" s="12"/>
      <c r="E355" s="13"/>
      <c r="F355" s="13"/>
      <c r="G355" s="13"/>
      <c r="H355" s="13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</row>
    <row r="356" spans="1:23" ht="12.75" customHeight="1" x14ac:dyDescent="0.2">
      <c r="A356" s="9"/>
      <c r="B356" s="9"/>
      <c r="C356" s="11"/>
      <c r="D356" s="12"/>
      <c r="E356" s="13"/>
      <c r="F356" s="13"/>
      <c r="G356" s="13"/>
      <c r="H356" s="13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</row>
    <row r="357" spans="1:23" ht="12.75" customHeight="1" x14ac:dyDescent="0.2">
      <c r="A357" s="9"/>
      <c r="B357" s="9"/>
      <c r="C357" s="11"/>
      <c r="D357" s="12"/>
      <c r="E357" s="13"/>
      <c r="F357" s="13"/>
      <c r="G357" s="13"/>
      <c r="H357" s="13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</row>
    <row r="358" spans="1:23" ht="12.75" customHeight="1" x14ac:dyDescent="0.2">
      <c r="A358" s="9"/>
      <c r="B358" s="9"/>
      <c r="C358" s="11"/>
      <c r="D358" s="12"/>
      <c r="E358" s="13"/>
      <c r="F358" s="13"/>
      <c r="G358" s="13"/>
      <c r="H358" s="13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</row>
    <row r="359" spans="1:23" ht="12.75" customHeight="1" x14ac:dyDescent="0.2">
      <c r="A359" s="9"/>
      <c r="B359" s="9"/>
      <c r="C359" s="11"/>
      <c r="D359" s="12"/>
      <c r="E359" s="13"/>
      <c r="F359" s="13"/>
      <c r="G359" s="13"/>
      <c r="H359" s="13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ht="12.75" customHeight="1" x14ac:dyDescent="0.2">
      <c r="A360" s="9"/>
      <c r="B360" s="9"/>
      <c r="C360" s="11"/>
      <c r="D360" s="12"/>
      <c r="E360" s="13"/>
      <c r="F360" s="13"/>
      <c r="G360" s="13"/>
      <c r="H360" s="13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 ht="12.75" customHeight="1" x14ac:dyDescent="0.2">
      <c r="A361" s="9"/>
      <c r="B361" s="9"/>
      <c r="C361" s="11"/>
      <c r="D361" s="12"/>
      <c r="E361" s="13"/>
      <c r="F361" s="13"/>
      <c r="G361" s="13"/>
      <c r="H361" s="13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ht="12.75" customHeight="1" x14ac:dyDescent="0.2">
      <c r="A362" s="9"/>
      <c r="B362" s="9"/>
      <c r="C362" s="11"/>
      <c r="D362" s="12"/>
      <c r="E362" s="13"/>
      <c r="F362" s="13"/>
      <c r="G362" s="13"/>
      <c r="H362" s="13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 ht="12.75" customHeight="1" x14ac:dyDescent="0.2">
      <c r="A363" s="9"/>
      <c r="B363" s="9"/>
      <c r="C363" s="11"/>
      <c r="D363" s="12"/>
      <c r="E363" s="13"/>
      <c r="F363" s="13"/>
      <c r="G363" s="13"/>
      <c r="H363" s="13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</row>
    <row r="364" spans="1:23" ht="12.75" customHeight="1" x14ac:dyDescent="0.2">
      <c r="A364" s="9"/>
      <c r="B364" s="9"/>
      <c r="C364" s="11"/>
      <c r="D364" s="12"/>
      <c r="E364" s="13"/>
      <c r="F364" s="13"/>
      <c r="G364" s="13"/>
      <c r="H364" s="13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</row>
    <row r="365" spans="1:23" ht="12.75" customHeight="1" x14ac:dyDescent="0.2">
      <c r="A365" s="9"/>
      <c r="B365" s="9"/>
      <c r="C365" s="11"/>
      <c r="D365" s="12"/>
      <c r="E365" s="13"/>
      <c r="F365" s="13"/>
      <c r="G365" s="13"/>
      <c r="H365" s="13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 ht="12.75" customHeight="1" x14ac:dyDescent="0.2">
      <c r="A366" s="9"/>
      <c r="B366" s="9"/>
      <c r="C366" s="11"/>
      <c r="D366" s="12"/>
      <c r="E366" s="13"/>
      <c r="F366" s="13"/>
      <c r="G366" s="13"/>
      <c r="H366" s="13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 ht="12.75" customHeight="1" x14ac:dyDescent="0.2">
      <c r="A367" s="9"/>
      <c r="B367" s="9"/>
      <c r="C367" s="11"/>
      <c r="D367" s="12"/>
      <c r="E367" s="13"/>
      <c r="F367" s="13"/>
      <c r="G367" s="13"/>
      <c r="H367" s="13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</row>
    <row r="368" spans="1:23" ht="12.75" customHeight="1" x14ac:dyDescent="0.2">
      <c r="A368" s="9"/>
      <c r="B368" s="9"/>
      <c r="C368" s="11"/>
      <c r="D368" s="12"/>
      <c r="E368" s="13"/>
      <c r="F368" s="13"/>
      <c r="G368" s="13"/>
      <c r="H368" s="13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 ht="12.75" customHeight="1" x14ac:dyDescent="0.2">
      <c r="A369" s="9"/>
      <c r="B369" s="9"/>
      <c r="C369" s="11"/>
      <c r="D369" s="12"/>
      <c r="E369" s="13"/>
      <c r="F369" s="13"/>
      <c r="G369" s="13"/>
      <c r="H369" s="13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 ht="12.75" customHeight="1" x14ac:dyDescent="0.2">
      <c r="A370" s="9"/>
      <c r="B370" s="9"/>
      <c r="C370" s="11"/>
      <c r="D370" s="12"/>
      <c r="E370" s="13"/>
      <c r="F370" s="13"/>
      <c r="G370" s="13"/>
      <c r="H370" s="13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</row>
    <row r="371" spans="1:23" ht="12.75" customHeight="1" x14ac:dyDescent="0.2">
      <c r="A371" s="9"/>
      <c r="B371" s="9"/>
      <c r="C371" s="11"/>
      <c r="D371" s="12"/>
      <c r="E371" s="13"/>
      <c r="F371" s="13"/>
      <c r="G371" s="13"/>
      <c r="H371" s="13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</row>
    <row r="372" spans="1:23" ht="12.75" customHeight="1" x14ac:dyDescent="0.2">
      <c r="A372" s="9"/>
      <c r="B372" s="9"/>
      <c r="C372" s="11"/>
      <c r="D372" s="12"/>
      <c r="E372" s="13"/>
      <c r="F372" s="13"/>
      <c r="G372" s="13"/>
      <c r="H372" s="13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</row>
    <row r="373" spans="1:23" ht="12.75" customHeight="1" x14ac:dyDescent="0.2">
      <c r="A373" s="9"/>
      <c r="B373" s="9"/>
      <c r="C373" s="11"/>
      <c r="D373" s="12"/>
      <c r="E373" s="13"/>
      <c r="F373" s="13"/>
      <c r="G373" s="13"/>
      <c r="H373" s="13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</row>
    <row r="374" spans="1:23" ht="12.75" customHeight="1" x14ac:dyDescent="0.2">
      <c r="A374" s="9"/>
      <c r="B374" s="9"/>
      <c r="C374" s="11"/>
      <c r="D374" s="12"/>
      <c r="E374" s="13"/>
      <c r="F374" s="13"/>
      <c r="G374" s="13"/>
      <c r="H374" s="13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 ht="12.75" customHeight="1" x14ac:dyDescent="0.2">
      <c r="A375" s="9"/>
      <c r="B375" s="9"/>
      <c r="C375" s="11"/>
      <c r="D375" s="12"/>
      <c r="E375" s="13"/>
      <c r="F375" s="13"/>
      <c r="G375" s="13"/>
      <c r="H375" s="13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 ht="12.75" customHeight="1" x14ac:dyDescent="0.2">
      <c r="A376" s="9"/>
      <c r="B376" s="9"/>
      <c r="C376" s="11"/>
      <c r="D376" s="12"/>
      <c r="E376" s="13"/>
      <c r="F376" s="13"/>
      <c r="G376" s="13"/>
      <c r="H376" s="13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</row>
    <row r="377" spans="1:23" ht="12.75" customHeight="1" x14ac:dyDescent="0.2">
      <c r="A377" s="9"/>
      <c r="B377" s="9"/>
      <c r="C377" s="11"/>
      <c r="D377" s="12"/>
      <c r="E377" s="13"/>
      <c r="F377" s="13"/>
      <c r="G377" s="13"/>
      <c r="H377" s="13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 ht="12.75" customHeight="1" x14ac:dyDescent="0.2">
      <c r="A378" s="9"/>
      <c r="B378" s="9"/>
      <c r="C378" s="11"/>
      <c r="D378" s="12"/>
      <c r="E378" s="13"/>
      <c r="F378" s="13"/>
      <c r="G378" s="13"/>
      <c r="H378" s="13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 ht="12.75" customHeight="1" x14ac:dyDescent="0.2">
      <c r="A379" s="9"/>
      <c r="B379" s="9"/>
      <c r="C379" s="11"/>
      <c r="D379" s="12"/>
      <c r="E379" s="13"/>
      <c r="F379" s="13"/>
      <c r="G379" s="13"/>
      <c r="H379" s="13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</row>
    <row r="380" spans="1:23" ht="12.75" customHeight="1" x14ac:dyDescent="0.2">
      <c r="A380" s="9"/>
      <c r="B380" s="9"/>
      <c r="C380" s="11"/>
      <c r="D380" s="12"/>
      <c r="E380" s="13"/>
      <c r="F380" s="13"/>
      <c r="G380" s="13"/>
      <c r="H380" s="13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 ht="12.75" customHeight="1" x14ac:dyDescent="0.2">
      <c r="A381" s="9"/>
      <c r="B381" s="9"/>
      <c r="C381" s="11"/>
      <c r="D381" s="12"/>
      <c r="E381" s="13"/>
      <c r="F381" s="13"/>
      <c r="G381" s="13"/>
      <c r="H381" s="13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 ht="12.75" customHeight="1" x14ac:dyDescent="0.2">
      <c r="A382" s="9"/>
      <c r="B382" s="9"/>
      <c r="C382" s="11"/>
      <c r="D382" s="12"/>
      <c r="E382" s="13"/>
      <c r="F382" s="13"/>
      <c r="G382" s="13"/>
      <c r="H382" s="13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</row>
    <row r="383" spans="1:23" ht="12.75" customHeight="1" x14ac:dyDescent="0.2">
      <c r="A383" s="9"/>
      <c r="B383" s="9"/>
      <c r="C383" s="11"/>
      <c r="D383" s="12"/>
      <c r="E383" s="13"/>
      <c r="F383" s="13"/>
      <c r="G383" s="13"/>
      <c r="H383" s="13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</row>
    <row r="384" spans="1:23" ht="12.75" customHeight="1" x14ac:dyDescent="0.2">
      <c r="A384" s="9"/>
      <c r="B384" s="9"/>
      <c r="C384" s="11"/>
      <c r="D384" s="12"/>
      <c r="E384" s="13"/>
      <c r="F384" s="13"/>
      <c r="G384" s="13"/>
      <c r="H384" s="13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 ht="12.75" customHeight="1" x14ac:dyDescent="0.2">
      <c r="A385" s="9"/>
      <c r="B385" s="9"/>
      <c r="C385" s="11"/>
      <c r="D385" s="12"/>
      <c r="E385" s="13"/>
      <c r="F385" s="13"/>
      <c r="G385" s="13"/>
      <c r="H385" s="13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 ht="12.75" customHeight="1" x14ac:dyDescent="0.2">
      <c r="A386" s="9"/>
      <c r="B386" s="9"/>
      <c r="C386" s="11"/>
      <c r="D386" s="12"/>
      <c r="E386" s="13"/>
      <c r="F386" s="13"/>
      <c r="G386" s="13"/>
      <c r="H386" s="13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 ht="12.75" customHeight="1" x14ac:dyDescent="0.2">
      <c r="A387" s="9"/>
      <c r="B387" s="9"/>
      <c r="C387" s="11"/>
      <c r="D387" s="12"/>
      <c r="E387" s="13"/>
      <c r="F387" s="13"/>
      <c r="G387" s="13"/>
      <c r="H387" s="13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 ht="12.75" customHeight="1" x14ac:dyDescent="0.2">
      <c r="A388" s="9"/>
      <c r="B388" s="9"/>
      <c r="C388" s="11"/>
      <c r="D388" s="12"/>
      <c r="E388" s="13"/>
      <c r="F388" s="13"/>
      <c r="G388" s="13"/>
      <c r="H388" s="13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 ht="12.75" customHeight="1" x14ac:dyDescent="0.2">
      <c r="A389" s="9"/>
      <c r="B389" s="9"/>
      <c r="C389" s="11"/>
      <c r="D389" s="12"/>
      <c r="E389" s="13"/>
      <c r="F389" s="13"/>
      <c r="G389" s="13"/>
      <c r="H389" s="13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 ht="12.75" customHeight="1" x14ac:dyDescent="0.2">
      <c r="A390" s="9"/>
      <c r="B390" s="9"/>
      <c r="C390" s="11"/>
      <c r="D390" s="12"/>
      <c r="E390" s="13"/>
      <c r="F390" s="13"/>
      <c r="G390" s="13"/>
      <c r="H390" s="13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</row>
    <row r="391" spans="1:23" ht="12.75" customHeight="1" x14ac:dyDescent="0.2">
      <c r="A391" s="9"/>
      <c r="B391" s="9"/>
      <c r="C391" s="11"/>
      <c r="D391" s="12"/>
      <c r="E391" s="13"/>
      <c r="F391" s="13"/>
      <c r="G391" s="13"/>
      <c r="H391" s="13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 ht="12.75" customHeight="1" x14ac:dyDescent="0.2">
      <c r="A392" s="9"/>
      <c r="B392" s="9"/>
      <c r="C392" s="11"/>
      <c r="D392" s="12"/>
      <c r="E392" s="13"/>
      <c r="F392" s="13"/>
      <c r="G392" s="13"/>
      <c r="H392" s="13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 ht="12.75" customHeight="1" x14ac:dyDescent="0.2">
      <c r="A393" s="9"/>
      <c r="B393" s="9"/>
      <c r="C393" s="11"/>
      <c r="D393" s="12"/>
      <c r="E393" s="13"/>
      <c r="F393" s="13"/>
      <c r="G393" s="13"/>
      <c r="H393" s="1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</row>
    <row r="394" spans="1:23" ht="12.75" customHeight="1" x14ac:dyDescent="0.2">
      <c r="A394" s="9"/>
      <c r="B394" s="9"/>
      <c r="C394" s="11"/>
      <c r="D394" s="12"/>
      <c r="E394" s="13"/>
      <c r="F394" s="13"/>
      <c r="G394" s="13"/>
      <c r="H394" s="13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</row>
    <row r="395" spans="1:23" ht="12.75" customHeight="1" x14ac:dyDescent="0.2">
      <c r="A395" s="9"/>
      <c r="B395" s="9"/>
      <c r="C395" s="11"/>
      <c r="D395" s="12"/>
      <c r="E395" s="13"/>
      <c r="F395" s="13"/>
      <c r="G395" s="13"/>
      <c r="H395" s="13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</row>
    <row r="396" spans="1:23" ht="12.75" customHeight="1" x14ac:dyDescent="0.2">
      <c r="A396" s="9"/>
      <c r="B396" s="9"/>
      <c r="C396" s="11"/>
      <c r="D396" s="12"/>
      <c r="E396" s="13"/>
      <c r="F396" s="13"/>
      <c r="G396" s="13"/>
      <c r="H396" s="13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 ht="12.75" customHeight="1" x14ac:dyDescent="0.2">
      <c r="A397" s="9"/>
      <c r="B397" s="9"/>
      <c r="C397" s="11"/>
      <c r="D397" s="12"/>
      <c r="E397" s="13"/>
      <c r="F397" s="13"/>
      <c r="G397" s="13"/>
      <c r="H397" s="13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</row>
    <row r="398" spans="1:23" ht="12.75" customHeight="1" x14ac:dyDescent="0.2">
      <c r="A398" s="9"/>
      <c r="B398" s="9"/>
      <c r="C398" s="11"/>
      <c r="D398" s="12"/>
      <c r="E398" s="13"/>
      <c r="F398" s="13"/>
      <c r="G398" s="13"/>
      <c r="H398" s="13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 ht="12.75" customHeight="1" x14ac:dyDescent="0.2">
      <c r="A399" s="9"/>
      <c r="B399" s="9"/>
      <c r="C399" s="11"/>
      <c r="D399" s="12"/>
      <c r="E399" s="13"/>
      <c r="F399" s="13"/>
      <c r="G399" s="13"/>
      <c r="H399" s="13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</row>
    <row r="400" spans="1:23" ht="12.75" customHeight="1" x14ac:dyDescent="0.2">
      <c r="A400" s="9"/>
      <c r="B400" s="9"/>
      <c r="C400" s="11"/>
      <c r="D400" s="12"/>
      <c r="E400" s="13"/>
      <c r="F400" s="13"/>
      <c r="G400" s="13"/>
      <c r="H400" s="13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</row>
    <row r="401" spans="1:23" ht="12.75" customHeight="1" x14ac:dyDescent="0.2">
      <c r="A401" s="9"/>
      <c r="B401" s="9"/>
      <c r="C401" s="11"/>
      <c r="D401" s="12"/>
      <c r="E401" s="13"/>
      <c r="F401" s="13"/>
      <c r="G401" s="13"/>
      <c r="H401" s="13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 ht="12.75" customHeight="1" x14ac:dyDescent="0.2">
      <c r="A402" s="9"/>
      <c r="B402" s="9"/>
      <c r="C402" s="11"/>
      <c r="D402" s="12"/>
      <c r="E402" s="13"/>
      <c r="F402" s="13"/>
      <c r="G402" s="13"/>
      <c r="H402" s="13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</row>
    <row r="403" spans="1:23" ht="12.75" customHeight="1" x14ac:dyDescent="0.2">
      <c r="A403" s="9"/>
      <c r="B403" s="9"/>
      <c r="C403" s="11"/>
      <c r="D403" s="12"/>
      <c r="E403" s="13"/>
      <c r="F403" s="13"/>
      <c r="G403" s="13"/>
      <c r="H403" s="13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 ht="12.75" customHeight="1" x14ac:dyDescent="0.2">
      <c r="A404" s="9"/>
      <c r="B404" s="9"/>
      <c r="C404" s="11"/>
      <c r="D404" s="12"/>
      <c r="E404" s="13"/>
      <c r="F404" s="13"/>
      <c r="G404" s="13"/>
      <c r="H404" s="13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</row>
    <row r="405" spans="1:23" ht="12.75" customHeight="1" x14ac:dyDescent="0.2">
      <c r="A405" s="9"/>
      <c r="B405" s="9"/>
      <c r="C405" s="11"/>
      <c r="D405" s="12"/>
      <c r="E405" s="13"/>
      <c r="F405" s="13"/>
      <c r="G405" s="13"/>
      <c r="H405" s="13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 ht="12.75" customHeight="1" x14ac:dyDescent="0.2">
      <c r="A406" s="9"/>
      <c r="B406" s="9"/>
      <c r="C406" s="11"/>
      <c r="D406" s="12"/>
      <c r="E406" s="13"/>
      <c r="F406" s="13"/>
      <c r="G406" s="13"/>
      <c r="H406" s="13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</row>
    <row r="407" spans="1:23" ht="12.75" customHeight="1" x14ac:dyDescent="0.2">
      <c r="A407" s="9"/>
      <c r="B407" s="9"/>
      <c r="C407" s="11"/>
      <c r="D407" s="12"/>
      <c r="E407" s="13"/>
      <c r="F407" s="13"/>
      <c r="G407" s="13"/>
      <c r="H407" s="13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</row>
    <row r="408" spans="1:23" ht="12.75" customHeight="1" x14ac:dyDescent="0.2">
      <c r="A408" s="9"/>
      <c r="B408" s="9"/>
      <c r="C408" s="11"/>
      <c r="D408" s="12"/>
      <c r="E408" s="13"/>
      <c r="F408" s="13"/>
      <c r="G408" s="13"/>
      <c r="H408" s="13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 ht="12.75" customHeight="1" x14ac:dyDescent="0.2">
      <c r="A409" s="9"/>
      <c r="B409" s="9"/>
      <c r="C409" s="11"/>
      <c r="D409" s="12"/>
      <c r="E409" s="13"/>
      <c r="F409" s="13"/>
      <c r="G409" s="13"/>
      <c r="H409" s="13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 ht="12.75" customHeight="1" x14ac:dyDescent="0.2">
      <c r="A410" s="9"/>
      <c r="B410" s="9"/>
      <c r="C410" s="11"/>
      <c r="D410" s="12"/>
      <c r="E410" s="13"/>
      <c r="F410" s="13"/>
      <c r="G410" s="13"/>
      <c r="H410" s="13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 ht="12.75" customHeight="1" x14ac:dyDescent="0.2">
      <c r="A411" s="9"/>
      <c r="B411" s="9"/>
      <c r="C411" s="11"/>
      <c r="D411" s="12"/>
      <c r="E411" s="13"/>
      <c r="F411" s="13"/>
      <c r="G411" s="13"/>
      <c r="H411" s="13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</row>
    <row r="412" spans="1:23" ht="12.75" customHeight="1" x14ac:dyDescent="0.2">
      <c r="A412" s="9"/>
      <c r="B412" s="9"/>
      <c r="C412" s="11"/>
      <c r="D412" s="12"/>
      <c r="E412" s="13"/>
      <c r="F412" s="13"/>
      <c r="G412" s="13"/>
      <c r="H412" s="13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</row>
    <row r="413" spans="1:23" ht="12.75" customHeight="1" x14ac:dyDescent="0.2">
      <c r="A413" s="9"/>
      <c r="B413" s="9"/>
      <c r="C413" s="11"/>
      <c r="D413" s="12"/>
      <c r="E413" s="13"/>
      <c r="F413" s="13"/>
      <c r="G413" s="13"/>
      <c r="H413" s="13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 ht="12.75" customHeight="1" x14ac:dyDescent="0.2">
      <c r="A414" s="9"/>
      <c r="B414" s="9"/>
      <c r="C414" s="11"/>
      <c r="D414" s="12"/>
      <c r="E414" s="13"/>
      <c r="F414" s="13"/>
      <c r="G414" s="13"/>
      <c r="H414" s="13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 ht="12.75" customHeight="1" x14ac:dyDescent="0.2">
      <c r="A415" s="9"/>
      <c r="B415" s="9"/>
      <c r="C415" s="11"/>
      <c r="D415" s="12"/>
      <c r="E415" s="13"/>
      <c r="F415" s="13"/>
      <c r="G415" s="13"/>
      <c r="H415" s="13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 ht="12.75" customHeight="1" x14ac:dyDescent="0.2">
      <c r="A416" s="9"/>
      <c r="B416" s="9"/>
      <c r="C416" s="11"/>
      <c r="D416" s="12"/>
      <c r="E416" s="13"/>
      <c r="F416" s="13"/>
      <c r="G416" s="13"/>
      <c r="H416" s="13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 ht="12.75" customHeight="1" x14ac:dyDescent="0.2">
      <c r="A417" s="9"/>
      <c r="B417" s="9"/>
      <c r="C417" s="11"/>
      <c r="D417" s="12"/>
      <c r="E417" s="13"/>
      <c r="F417" s="13"/>
      <c r="G417" s="13"/>
      <c r="H417" s="13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 ht="12.75" customHeight="1" x14ac:dyDescent="0.2">
      <c r="A418" s="9"/>
      <c r="B418" s="9"/>
      <c r="C418" s="11"/>
      <c r="D418" s="12"/>
      <c r="E418" s="13"/>
      <c r="F418" s="13"/>
      <c r="G418" s="13"/>
      <c r="H418" s="13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 ht="12.75" customHeight="1" x14ac:dyDescent="0.2">
      <c r="A419" s="9"/>
      <c r="B419" s="9"/>
      <c r="C419" s="11"/>
      <c r="D419" s="12"/>
      <c r="E419" s="13"/>
      <c r="F419" s="13"/>
      <c r="G419" s="13"/>
      <c r="H419" s="13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 ht="12.75" customHeight="1" x14ac:dyDescent="0.2">
      <c r="A420" s="9"/>
      <c r="B420" s="9"/>
      <c r="C420" s="11"/>
      <c r="D420" s="12"/>
      <c r="E420" s="13"/>
      <c r="F420" s="13"/>
      <c r="G420" s="13"/>
      <c r="H420" s="13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 ht="12.75" customHeight="1" x14ac:dyDescent="0.2">
      <c r="A421" s="9"/>
      <c r="B421" s="9"/>
      <c r="C421" s="11"/>
      <c r="D421" s="12"/>
      <c r="E421" s="13"/>
      <c r="F421" s="13"/>
      <c r="G421" s="13"/>
      <c r="H421" s="13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</row>
    <row r="422" spans="1:23" ht="12.75" customHeight="1" x14ac:dyDescent="0.2">
      <c r="A422" s="9"/>
      <c r="B422" s="9"/>
      <c r="C422" s="11"/>
      <c r="D422" s="12"/>
      <c r="E422" s="13"/>
      <c r="F422" s="13"/>
      <c r="G422" s="13"/>
      <c r="H422" s="13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 ht="12.75" customHeight="1" x14ac:dyDescent="0.2">
      <c r="A423" s="9"/>
      <c r="B423" s="9"/>
      <c r="C423" s="11"/>
      <c r="D423" s="12"/>
      <c r="E423" s="13"/>
      <c r="F423" s="13"/>
      <c r="G423" s="13"/>
      <c r="H423" s="13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</row>
    <row r="424" spans="1:23" ht="12.75" customHeight="1" x14ac:dyDescent="0.2">
      <c r="A424" s="9"/>
      <c r="B424" s="9"/>
      <c r="C424" s="11"/>
      <c r="D424" s="12"/>
      <c r="E424" s="13"/>
      <c r="F424" s="13"/>
      <c r="G424" s="13"/>
      <c r="H424" s="13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 ht="12.75" customHeight="1" x14ac:dyDescent="0.2">
      <c r="A425" s="9"/>
      <c r="B425" s="9"/>
      <c r="C425" s="11"/>
      <c r="D425" s="12"/>
      <c r="E425" s="13"/>
      <c r="F425" s="13"/>
      <c r="G425" s="13"/>
      <c r="H425" s="13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</row>
    <row r="426" spans="1:23" ht="12.75" customHeight="1" x14ac:dyDescent="0.2">
      <c r="A426" s="9"/>
      <c r="B426" s="9"/>
      <c r="C426" s="11"/>
      <c r="D426" s="12"/>
      <c r="E426" s="13"/>
      <c r="F426" s="13"/>
      <c r="G426" s="13"/>
      <c r="H426" s="13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</row>
    <row r="427" spans="1:23" ht="12.75" customHeight="1" x14ac:dyDescent="0.2">
      <c r="A427" s="9"/>
      <c r="B427" s="9"/>
      <c r="C427" s="11"/>
      <c r="D427" s="12"/>
      <c r="E427" s="13"/>
      <c r="F427" s="13"/>
      <c r="G427" s="13"/>
      <c r="H427" s="13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 ht="12.75" customHeight="1" x14ac:dyDescent="0.2">
      <c r="A428" s="9"/>
      <c r="B428" s="9"/>
      <c r="C428" s="11"/>
      <c r="D428" s="12"/>
      <c r="E428" s="13"/>
      <c r="F428" s="13"/>
      <c r="G428" s="13"/>
      <c r="H428" s="13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</row>
    <row r="429" spans="1:23" ht="12.75" customHeight="1" x14ac:dyDescent="0.2">
      <c r="A429" s="9"/>
      <c r="B429" s="9"/>
      <c r="C429" s="11"/>
      <c r="D429" s="12"/>
      <c r="E429" s="13"/>
      <c r="F429" s="13"/>
      <c r="G429" s="13"/>
      <c r="H429" s="13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</row>
    <row r="430" spans="1:23" ht="12.75" customHeight="1" x14ac:dyDescent="0.2">
      <c r="A430" s="9"/>
      <c r="B430" s="9"/>
      <c r="C430" s="11"/>
      <c r="D430" s="12"/>
      <c r="E430" s="13"/>
      <c r="F430" s="13"/>
      <c r="G430" s="13"/>
      <c r="H430" s="13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 ht="12.75" customHeight="1" x14ac:dyDescent="0.2">
      <c r="A431" s="9"/>
      <c r="B431" s="9"/>
      <c r="C431" s="11"/>
      <c r="D431" s="12"/>
      <c r="E431" s="13"/>
      <c r="F431" s="13"/>
      <c r="G431" s="13"/>
      <c r="H431" s="13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</row>
    <row r="432" spans="1:23" ht="12.75" customHeight="1" x14ac:dyDescent="0.2">
      <c r="A432" s="9"/>
      <c r="B432" s="9"/>
      <c r="C432" s="11"/>
      <c r="D432" s="12"/>
      <c r="E432" s="13"/>
      <c r="F432" s="13"/>
      <c r="G432" s="13"/>
      <c r="H432" s="13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 ht="12.75" customHeight="1" x14ac:dyDescent="0.2">
      <c r="A433" s="9"/>
      <c r="B433" s="9"/>
      <c r="C433" s="11"/>
      <c r="D433" s="12"/>
      <c r="E433" s="13"/>
      <c r="F433" s="13"/>
      <c r="G433" s="13"/>
      <c r="H433" s="13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 ht="12.75" customHeight="1" x14ac:dyDescent="0.2">
      <c r="A434" s="9"/>
      <c r="B434" s="9"/>
      <c r="C434" s="11"/>
      <c r="D434" s="12"/>
      <c r="E434" s="13"/>
      <c r="F434" s="13"/>
      <c r="G434" s="13"/>
      <c r="H434" s="13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 ht="12.75" customHeight="1" x14ac:dyDescent="0.2">
      <c r="A435" s="9"/>
      <c r="B435" s="9"/>
      <c r="C435" s="11"/>
      <c r="D435" s="12"/>
      <c r="E435" s="13"/>
      <c r="F435" s="13"/>
      <c r="G435" s="13"/>
      <c r="H435" s="13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 ht="12.75" customHeight="1" x14ac:dyDescent="0.2">
      <c r="A436" s="9"/>
      <c r="B436" s="9"/>
      <c r="C436" s="11"/>
      <c r="D436" s="12"/>
      <c r="E436" s="13"/>
      <c r="F436" s="13"/>
      <c r="G436" s="13"/>
      <c r="H436" s="13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</row>
    <row r="437" spans="1:23" ht="12.75" customHeight="1" x14ac:dyDescent="0.2">
      <c r="A437" s="9"/>
      <c r="B437" s="9"/>
      <c r="C437" s="11"/>
      <c r="D437" s="12"/>
      <c r="E437" s="13"/>
      <c r="F437" s="13"/>
      <c r="G437" s="13"/>
      <c r="H437" s="13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 ht="12.75" customHeight="1" x14ac:dyDescent="0.2">
      <c r="A438" s="9"/>
      <c r="B438" s="9"/>
      <c r="C438" s="11"/>
      <c r="D438" s="12"/>
      <c r="E438" s="13"/>
      <c r="F438" s="13"/>
      <c r="G438" s="13"/>
      <c r="H438" s="13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</row>
    <row r="439" spans="1:23" ht="12.75" customHeight="1" x14ac:dyDescent="0.2">
      <c r="A439" s="9"/>
      <c r="B439" s="9"/>
      <c r="C439" s="11"/>
      <c r="D439" s="12"/>
      <c r="E439" s="13"/>
      <c r="F439" s="13"/>
      <c r="G439" s="13"/>
      <c r="H439" s="13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 ht="12.75" customHeight="1" x14ac:dyDescent="0.2">
      <c r="A440" s="9"/>
      <c r="B440" s="9"/>
      <c r="C440" s="11"/>
      <c r="D440" s="12"/>
      <c r="E440" s="13"/>
      <c r="F440" s="13"/>
      <c r="G440" s="13"/>
      <c r="H440" s="13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</row>
    <row r="441" spans="1:23" ht="12.75" customHeight="1" x14ac:dyDescent="0.2">
      <c r="A441" s="9"/>
      <c r="B441" s="9"/>
      <c r="C441" s="11"/>
      <c r="D441" s="12"/>
      <c r="E441" s="13"/>
      <c r="F441" s="13"/>
      <c r="G441" s="13"/>
      <c r="H441" s="13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 ht="12.75" customHeight="1" x14ac:dyDescent="0.2">
      <c r="A442" s="9"/>
      <c r="B442" s="9"/>
      <c r="C442" s="11"/>
      <c r="D442" s="12"/>
      <c r="E442" s="13"/>
      <c r="F442" s="13"/>
      <c r="G442" s="13"/>
      <c r="H442" s="13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 ht="12.75" customHeight="1" x14ac:dyDescent="0.2">
      <c r="A443" s="9"/>
      <c r="B443" s="9"/>
      <c r="C443" s="11"/>
      <c r="D443" s="12"/>
      <c r="E443" s="13"/>
      <c r="F443" s="13"/>
      <c r="G443" s="13"/>
      <c r="H443" s="13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 ht="12.75" customHeight="1" x14ac:dyDescent="0.2">
      <c r="A444" s="9"/>
      <c r="B444" s="9"/>
      <c r="C444" s="11"/>
      <c r="D444" s="12"/>
      <c r="E444" s="13"/>
      <c r="F444" s="13"/>
      <c r="G444" s="13"/>
      <c r="H444" s="13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</row>
    <row r="445" spans="1:23" ht="12.75" customHeight="1" x14ac:dyDescent="0.2">
      <c r="A445" s="9"/>
      <c r="B445" s="9"/>
      <c r="C445" s="11"/>
      <c r="D445" s="12"/>
      <c r="E445" s="13"/>
      <c r="F445" s="13"/>
      <c r="G445" s="13"/>
      <c r="H445" s="13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 ht="12.75" customHeight="1" x14ac:dyDescent="0.2">
      <c r="A446" s="9"/>
      <c r="B446" s="9"/>
      <c r="C446" s="11"/>
      <c r="D446" s="12"/>
      <c r="E446" s="13"/>
      <c r="F446" s="13"/>
      <c r="G446" s="13"/>
      <c r="H446" s="13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</row>
    <row r="447" spans="1:23" ht="12.75" customHeight="1" x14ac:dyDescent="0.2">
      <c r="A447" s="9"/>
      <c r="B447" s="9"/>
      <c r="C447" s="11"/>
      <c r="D447" s="12"/>
      <c r="E447" s="13"/>
      <c r="F447" s="13"/>
      <c r="G447" s="13"/>
      <c r="H447" s="13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 ht="12.75" customHeight="1" x14ac:dyDescent="0.2">
      <c r="A448" s="9"/>
      <c r="B448" s="9"/>
      <c r="C448" s="11"/>
      <c r="D448" s="12"/>
      <c r="E448" s="13"/>
      <c r="F448" s="13"/>
      <c r="G448" s="13"/>
      <c r="H448" s="13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 ht="12.75" customHeight="1" x14ac:dyDescent="0.2">
      <c r="A449" s="9"/>
      <c r="B449" s="9"/>
      <c r="C449" s="11"/>
      <c r="D449" s="12"/>
      <c r="E449" s="13"/>
      <c r="F449" s="13"/>
      <c r="G449" s="13"/>
      <c r="H449" s="13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</row>
    <row r="450" spans="1:23" ht="12.75" customHeight="1" x14ac:dyDescent="0.2">
      <c r="A450" s="9"/>
      <c r="B450" s="9"/>
      <c r="C450" s="11"/>
      <c r="D450" s="12"/>
      <c r="E450" s="13"/>
      <c r="F450" s="13"/>
      <c r="G450" s="13"/>
      <c r="H450" s="13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 ht="12.75" customHeight="1" x14ac:dyDescent="0.2">
      <c r="A451" s="9"/>
      <c r="B451" s="9"/>
      <c r="C451" s="11"/>
      <c r="D451" s="12"/>
      <c r="E451" s="13"/>
      <c r="F451" s="13"/>
      <c r="G451" s="13"/>
      <c r="H451" s="13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 ht="12.75" customHeight="1" x14ac:dyDescent="0.2">
      <c r="A452" s="9"/>
      <c r="B452" s="9"/>
      <c r="C452" s="11"/>
      <c r="D452" s="12"/>
      <c r="E452" s="13"/>
      <c r="F452" s="13"/>
      <c r="G452" s="13"/>
      <c r="H452" s="13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</row>
    <row r="453" spans="1:23" ht="12.75" customHeight="1" x14ac:dyDescent="0.2">
      <c r="A453" s="9"/>
      <c r="B453" s="9"/>
      <c r="C453" s="11"/>
      <c r="D453" s="12"/>
      <c r="E453" s="13"/>
      <c r="F453" s="13"/>
      <c r="G453" s="13"/>
      <c r="H453" s="13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</row>
    <row r="454" spans="1:23" ht="12.75" customHeight="1" x14ac:dyDescent="0.2">
      <c r="A454" s="9"/>
      <c r="B454" s="9"/>
      <c r="C454" s="11"/>
      <c r="D454" s="12"/>
      <c r="E454" s="13"/>
      <c r="F454" s="13"/>
      <c r="G454" s="13"/>
      <c r="H454" s="13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</row>
    <row r="455" spans="1:23" ht="12.75" customHeight="1" x14ac:dyDescent="0.2">
      <c r="A455" s="9"/>
      <c r="B455" s="9"/>
      <c r="C455" s="11"/>
      <c r="D455" s="12"/>
      <c r="E455" s="13"/>
      <c r="F455" s="13"/>
      <c r="G455" s="13"/>
      <c r="H455" s="13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 ht="12.75" customHeight="1" x14ac:dyDescent="0.2">
      <c r="A456" s="9"/>
      <c r="B456" s="9"/>
      <c r="C456" s="11"/>
      <c r="D456" s="12"/>
      <c r="E456" s="13"/>
      <c r="F456" s="13"/>
      <c r="G456" s="13"/>
      <c r="H456" s="13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</row>
    <row r="457" spans="1:23" ht="12.75" customHeight="1" x14ac:dyDescent="0.2">
      <c r="A457" s="9"/>
      <c r="B457" s="9"/>
      <c r="C457" s="11"/>
      <c r="D457" s="12"/>
      <c r="E457" s="13"/>
      <c r="F457" s="13"/>
      <c r="G457" s="13"/>
      <c r="H457" s="13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</row>
    <row r="458" spans="1:23" ht="12.75" customHeight="1" x14ac:dyDescent="0.2">
      <c r="A458" s="9"/>
      <c r="B458" s="9"/>
      <c r="C458" s="11"/>
      <c r="D458" s="12"/>
      <c r="E458" s="13"/>
      <c r="F458" s="13"/>
      <c r="G458" s="13"/>
      <c r="H458" s="13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</row>
    <row r="459" spans="1:23" ht="12.75" customHeight="1" x14ac:dyDescent="0.2">
      <c r="A459" s="9"/>
      <c r="B459" s="9"/>
      <c r="C459" s="11"/>
      <c r="D459" s="12"/>
      <c r="E459" s="13"/>
      <c r="F459" s="13"/>
      <c r="G459" s="13"/>
      <c r="H459" s="13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</row>
    <row r="460" spans="1:23" ht="12.75" customHeight="1" x14ac:dyDescent="0.2">
      <c r="A460" s="9"/>
      <c r="B460" s="9"/>
      <c r="C460" s="11"/>
      <c r="D460" s="12"/>
      <c r="E460" s="13"/>
      <c r="F460" s="13"/>
      <c r="G460" s="13"/>
      <c r="H460" s="13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</row>
    <row r="461" spans="1:23" ht="12.75" customHeight="1" x14ac:dyDescent="0.2">
      <c r="A461" s="9"/>
      <c r="B461" s="9"/>
      <c r="C461" s="11"/>
      <c r="D461" s="12"/>
      <c r="E461" s="13"/>
      <c r="F461" s="13"/>
      <c r="G461" s="13"/>
      <c r="H461" s="13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</row>
    <row r="462" spans="1:23" ht="12.75" customHeight="1" x14ac:dyDescent="0.2">
      <c r="A462" s="9"/>
      <c r="B462" s="9"/>
      <c r="C462" s="11"/>
      <c r="D462" s="12"/>
      <c r="E462" s="13"/>
      <c r="F462" s="13"/>
      <c r="G462" s="13"/>
      <c r="H462" s="13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</row>
    <row r="463" spans="1:23" ht="12.75" customHeight="1" x14ac:dyDescent="0.2">
      <c r="A463" s="9"/>
      <c r="B463" s="9"/>
      <c r="C463" s="11"/>
      <c r="D463" s="12"/>
      <c r="E463" s="13"/>
      <c r="F463" s="13"/>
      <c r="G463" s="13"/>
      <c r="H463" s="13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</row>
    <row r="464" spans="1:23" ht="12.75" customHeight="1" x14ac:dyDescent="0.2">
      <c r="A464" s="9"/>
      <c r="B464" s="9"/>
      <c r="C464" s="11"/>
      <c r="D464" s="12"/>
      <c r="E464" s="13"/>
      <c r="F464" s="13"/>
      <c r="G464" s="13"/>
      <c r="H464" s="13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</row>
    <row r="465" spans="1:23" ht="12.75" customHeight="1" x14ac:dyDescent="0.2">
      <c r="A465" s="9"/>
      <c r="B465" s="9"/>
      <c r="C465" s="11"/>
      <c r="D465" s="12"/>
      <c r="E465" s="13"/>
      <c r="F465" s="13"/>
      <c r="G465" s="13"/>
      <c r="H465" s="13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</row>
    <row r="466" spans="1:23" ht="12.75" customHeight="1" x14ac:dyDescent="0.2">
      <c r="A466" s="9"/>
      <c r="B466" s="9"/>
      <c r="C466" s="11"/>
      <c r="D466" s="12"/>
      <c r="E466" s="13"/>
      <c r="F466" s="13"/>
      <c r="G466" s="13"/>
      <c r="H466" s="13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</row>
    <row r="467" spans="1:23" ht="12.75" customHeight="1" x14ac:dyDescent="0.2">
      <c r="A467" s="9"/>
      <c r="B467" s="9"/>
      <c r="C467" s="11"/>
      <c r="D467" s="12"/>
      <c r="E467" s="13"/>
      <c r="F467" s="13"/>
      <c r="G467" s="13"/>
      <c r="H467" s="13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</row>
    <row r="468" spans="1:23" ht="12.75" customHeight="1" x14ac:dyDescent="0.2">
      <c r="A468" s="9"/>
      <c r="B468" s="9"/>
      <c r="C468" s="11"/>
      <c r="D468" s="12"/>
      <c r="E468" s="13"/>
      <c r="F468" s="13"/>
      <c r="G468" s="13"/>
      <c r="H468" s="13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</row>
    <row r="469" spans="1:23" ht="12.75" customHeight="1" x14ac:dyDescent="0.2">
      <c r="A469" s="9"/>
      <c r="B469" s="9"/>
      <c r="C469" s="11"/>
      <c r="D469" s="12"/>
      <c r="E469" s="13"/>
      <c r="F469" s="13"/>
      <c r="G469" s="13"/>
      <c r="H469" s="13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</row>
    <row r="470" spans="1:23" ht="12.75" customHeight="1" x14ac:dyDescent="0.2">
      <c r="A470" s="9"/>
      <c r="B470" s="9"/>
      <c r="C470" s="11"/>
      <c r="D470" s="12"/>
      <c r="E470" s="13"/>
      <c r="F470" s="13"/>
      <c r="G470" s="13"/>
      <c r="H470" s="13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</row>
    <row r="471" spans="1:23" ht="12.75" customHeight="1" x14ac:dyDescent="0.2">
      <c r="A471" s="9"/>
      <c r="B471" s="9"/>
      <c r="C471" s="11"/>
      <c r="D471" s="12"/>
      <c r="E471" s="13"/>
      <c r="F471" s="13"/>
      <c r="G471" s="13"/>
      <c r="H471" s="13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</row>
    <row r="472" spans="1:23" ht="12.75" customHeight="1" x14ac:dyDescent="0.2">
      <c r="A472" s="9"/>
      <c r="B472" s="9"/>
      <c r="C472" s="11"/>
      <c r="D472" s="12"/>
      <c r="E472" s="13"/>
      <c r="F472" s="13"/>
      <c r="G472" s="13"/>
      <c r="H472" s="13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</row>
    <row r="473" spans="1:23" ht="12.75" customHeight="1" x14ac:dyDescent="0.2">
      <c r="A473" s="9"/>
      <c r="B473" s="9"/>
      <c r="C473" s="11"/>
      <c r="D473" s="12"/>
      <c r="E473" s="13"/>
      <c r="F473" s="13"/>
      <c r="G473" s="13"/>
      <c r="H473" s="13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</row>
    <row r="474" spans="1:23" ht="12.75" customHeight="1" x14ac:dyDescent="0.2">
      <c r="A474" s="9"/>
      <c r="B474" s="9"/>
      <c r="C474" s="11"/>
      <c r="D474" s="12"/>
      <c r="E474" s="13"/>
      <c r="F474" s="13"/>
      <c r="G474" s="13"/>
      <c r="H474" s="13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</row>
    <row r="475" spans="1:23" ht="12.75" customHeight="1" x14ac:dyDescent="0.2">
      <c r="A475" s="9"/>
      <c r="B475" s="9"/>
      <c r="C475" s="11"/>
      <c r="D475" s="12"/>
      <c r="E475" s="13"/>
      <c r="F475" s="13"/>
      <c r="G475" s="13"/>
      <c r="H475" s="13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</row>
    <row r="476" spans="1:23" ht="12.75" customHeight="1" x14ac:dyDescent="0.2">
      <c r="A476" s="9"/>
      <c r="B476" s="9"/>
      <c r="C476" s="11"/>
      <c r="D476" s="12"/>
      <c r="E476" s="13"/>
      <c r="F476" s="13"/>
      <c r="G476" s="13"/>
      <c r="H476" s="13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</row>
    <row r="477" spans="1:23" ht="12.75" customHeight="1" x14ac:dyDescent="0.2">
      <c r="A477" s="9"/>
      <c r="B477" s="9"/>
      <c r="C477" s="11"/>
      <c r="D477" s="12"/>
      <c r="E477" s="13"/>
      <c r="F477" s="13"/>
      <c r="G477" s="13"/>
      <c r="H477" s="13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 ht="12.75" customHeight="1" x14ac:dyDescent="0.2">
      <c r="A478" s="9"/>
      <c r="B478" s="9"/>
      <c r="C478" s="11"/>
      <c r="D478" s="12"/>
      <c r="E478" s="13"/>
      <c r="F478" s="13"/>
      <c r="G478" s="13"/>
      <c r="H478" s="13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 ht="12.75" customHeight="1" x14ac:dyDescent="0.2">
      <c r="A479" s="9"/>
      <c r="B479" s="9"/>
      <c r="C479" s="11"/>
      <c r="D479" s="12"/>
      <c r="E479" s="13"/>
      <c r="F479" s="13"/>
      <c r="G479" s="13"/>
      <c r="H479" s="13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 ht="12.75" customHeight="1" x14ac:dyDescent="0.2">
      <c r="A480" s="9"/>
      <c r="B480" s="9"/>
      <c r="C480" s="11"/>
      <c r="D480" s="12"/>
      <c r="E480" s="13"/>
      <c r="F480" s="13"/>
      <c r="G480" s="13"/>
      <c r="H480" s="13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ht="12.75" customHeight="1" x14ac:dyDescent="0.2">
      <c r="A481" s="9"/>
      <c r="B481" s="9"/>
      <c r="C481" s="11"/>
      <c r="D481" s="12"/>
      <c r="E481" s="13"/>
      <c r="F481" s="13"/>
      <c r="G481" s="13"/>
      <c r="H481" s="13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 ht="12.75" customHeight="1" x14ac:dyDescent="0.2">
      <c r="A482" s="9"/>
      <c r="B482" s="9"/>
      <c r="C482" s="11"/>
      <c r="D482" s="12"/>
      <c r="E482" s="13"/>
      <c r="F482" s="13"/>
      <c r="G482" s="13"/>
      <c r="H482" s="13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ht="12.75" customHeight="1" x14ac:dyDescent="0.2">
      <c r="A483" s="9"/>
      <c r="B483" s="9"/>
      <c r="C483" s="11"/>
      <c r="D483" s="12"/>
      <c r="E483" s="13"/>
      <c r="F483" s="13"/>
      <c r="G483" s="13"/>
      <c r="H483" s="13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 ht="12.75" customHeight="1" x14ac:dyDescent="0.2">
      <c r="A484" s="9"/>
      <c r="B484" s="9"/>
      <c r="C484" s="11"/>
      <c r="D484" s="12"/>
      <c r="E484" s="13"/>
      <c r="F484" s="13"/>
      <c r="G484" s="13"/>
      <c r="H484" s="13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 ht="12.75" customHeight="1" x14ac:dyDescent="0.2">
      <c r="A485" s="9"/>
      <c r="B485" s="9"/>
      <c r="C485" s="11"/>
      <c r="D485" s="12"/>
      <c r="E485" s="13"/>
      <c r="F485" s="13"/>
      <c r="G485" s="13"/>
      <c r="H485" s="13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 ht="12.75" customHeight="1" x14ac:dyDescent="0.2">
      <c r="A486" s="9"/>
      <c r="B486" s="9"/>
      <c r="C486" s="11"/>
      <c r="D486" s="12"/>
      <c r="E486" s="13"/>
      <c r="F486" s="13"/>
      <c r="G486" s="13"/>
      <c r="H486" s="13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 ht="12.75" customHeight="1" x14ac:dyDescent="0.2">
      <c r="A487" s="9"/>
      <c r="B487" s="9"/>
      <c r="C487" s="11"/>
      <c r="D487" s="12"/>
      <c r="E487" s="13"/>
      <c r="F487" s="13"/>
      <c r="G487" s="13"/>
      <c r="H487" s="13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 ht="12.75" customHeight="1" x14ac:dyDescent="0.2">
      <c r="A488" s="9"/>
      <c r="B488" s="9"/>
      <c r="C488" s="11"/>
      <c r="D488" s="12"/>
      <c r="E488" s="13"/>
      <c r="F488" s="13"/>
      <c r="G488" s="13"/>
      <c r="H488" s="13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 ht="12.75" customHeight="1" x14ac:dyDescent="0.2">
      <c r="A489" s="9"/>
      <c r="B489" s="9"/>
      <c r="C489" s="11"/>
      <c r="D489" s="12"/>
      <c r="E489" s="13"/>
      <c r="F489" s="13"/>
      <c r="G489" s="13"/>
      <c r="H489" s="13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ht="12.75" customHeight="1" x14ac:dyDescent="0.2">
      <c r="A490" s="9"/>
      <c r="B490" s="9"/>
      <c r="C490" s="11"/>
      <c r="D490" s="12"/>
      <c r="E490" s="13"/>
      <c r="F490" s="13"/>
      <c r="G490" s="13"/>
      <c r="H490" s="13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 ht="12.75" customHeight="1" x14ac:dyDescent="0.2">
      <c r="A491" s="9"/>
      <c r="B491" s="9"/>
      <c r="C491" s="11"/>
      <c r="D491" s="12"/>
      <c r="E491" s="13"/>
      <c r="F491" s="13"/>
      <c r="G491" s="13"/>
      <c r="H491" s="13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 ht="12.75" customHeight="1" x14ac:dyDescent="0.2">
      <c r="A492" s="9"/>
      <c r="B492" s="9"/>
      <c r="C492" s="11"/>
      <c r="D492" s="12"/>
      <c r="E492" s="13"/>
      <c r="F492" s="13"/>
      <c r="G492" s="13"/>
      <c r="H492" s="13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ht="12.75" customHeight="1" x14ac:dyDescent="0.2">
      <c r="A493" s="9"/>
      <c r="B493" s="9"/>
      <c r="C493" s="11"/>
      <c r="D493" s="12"/>
      <c r="E493" s="13"/>
      <c r="F493" s="13"/>
      <c r="G493" s="13"/>
      <c r="H493" s="13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ht="12.75" customHeight="1" x14ac:dyDescent="0.2">
      <c r="A494" s="9"/>
      <c r="B494" s="9"/>
      <c r="C494" s="11"/>
      <c r="D494" s="12"/>
      <c r="E494" s="13"/>
      <c r="F494" s="13"/>
      <c r="G494" s="13"/>
      <c r="H494" s="13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ht="12.75" customHeight="1" x14ac:dyDescent="0.2">
      <c r="A495" s="9"/>
      <c r="B495" s="9"/>
      <c r="C495" s="11"/>
      <c r="D495" s="12"/>
      <c r="E495" s="13"/>
      <c r="F495" s="13"/>
      <c r="G495" s="13"/>
      <c r="H495" s="13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ht="12.75" customHeight="1" x14ac:dyDescent="0.2">
      <c r="A496" s="9"/>
      <c r="B496" s="9"/>
      <c r="C496" s="11"/>
      <c r="D496" s="12"/>
      <c r="E496" s="13"/>
      <c r="F496" s="13"/>
      <c r="G496" s="13"/>
      <c r="H496" s="13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ht="12.75" customHeight="1" x14ac:dyDescent="0.2">
      <c r="A497" s="9"/>
      <c r="B497" s="9"/>
      <c r="C497" s="11"/>
      <c r="D497" s="12"/>
      <c r="E497" s="13"/>
      <c r="F497" s="13"/>
      <c r="G497" s="13"/>
      <c r="H497" s="13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ht="12.75" customHeight="1" x14ac:dyDescent="0.2">
      <c r="A498" s="9"/>
      <c r="B498" s="9"/>
      <c r="C498" s="11"/>
      <c r="D498" s="12"/>
      <c r="E498" s="13"/>
      <c r="F498" s="13"/>
      <c r="G498" s="13"/>
      <c r="H498" s="13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ht="12.75" customHeight="1" x14ac:dyDescent="0.2">
      <c r="A499" s="9"/>
      <c r="B499" s="9"/>
      <c r="C499" s="11"/>
      <c r="D499" s="12"/>
      <c r="E499" s="13"/>
      <c r="F499" s="13"/>
      <c r="G499" s="13"/>
      <c r="H499" s="13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 ht="12.75" customHeight="1" x14ac:dyDescent="0.2">
      <c r="A500" s="9"/>
      <c r="B500" s="9"/>
      <c r="C500" s="11"/>
      <c r="D500" s="12"/>
      <c r="E500" s="13"/>
      <c r="F500" s="13"/>
      <c r="G500" s="13"/>
      <c r="H500" s="13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ht="12.75" customHeight="1" x14ac:dyDescent="0.2">
      <c r="A501" s="9"/>
      <c r="B501" s="9"/>
      <c r="C501" s="11"/>
      <c r="D501" s="12"/>
      <c r="E501" s="13"/>
      <c r="F501" s="13"/>
      <c r="G501" s="13"/>
      <c r="H501" s="13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 ht="12.75" customHeight="1" x14ac:dyDescent="0.2">
      <c r="A502" s="9"/>
      <c r="B502" s="9"/>
      <c r="C502" s="11"/>
      <c r="D502" s="12"/>
      <c r="E502" s="13"/>
      <c r="F502" s="13"/>
      <c r="G502" s="13"/>
      <c r="H502" s="13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</row>
    <row r="503" spans="1:23" ht="12.75" customHeight="1" x14ac:dyDescent="0.2">
      <c r="A503" s="9"/>
      <c r="B503" s="9"/>
      <c r="C503" s="11"/>
      <c r="D503" s="12"/>
      <c r="E503" s="13"/>
      <c r="F503" s="13"/>
      <c r="G503" s="13"/>
      <c r="H503" s="13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</row>
    <row r="504" spans="1:23" ht="12.75" customHeight="1" x14ac:dyDescent="0.2">
      <c r="A504" s="9"/>
      <c r="B504" s="9"/>
      <c r="C504" s="11"/>
      <c r="D504" s="12"/>
      <c r="E504" s="13"/>
      <c r="F504" s="13"/>
      <c r="G504" s="13"/>
      <c r="H504" s="13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</row>
    <row r="505" spans="1:23" ht="12.75" customHeight="1" x14ac:dyDescent="0.2">
      <c r="A505" s="9"/>
      <c r="B505" s="9"/>
      <c r="C505" s="11"/>
      <c r="D505" s="12"/>
      <c r="E505" s="13"/>
      <c r="F505" s="13"/>
      <c r="G505" s="13"/>
      <c r="H505" s="13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ht="12.75" customHeight="1" x14ac:dyDescent="0.2">
      <c r="A506" s="9"/>
      <c r="B506" s="9"/>
      <c r="C506" s="11"/>
      <c r="D506" s="12"/>
      <c r="E506" s="13"/>
      <c r="F506" s="13"/>
      <c r="G506" s="13"/>
      <c r="H506" s="13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</row>
    <row r="507" spans="1:23" ht="12.75" customHeight="1" x14ac:dyDescent="0.2">
      <c r="A507" s="9"/>
      <c r="B507" s="9"/>
      <c r="C507" s="11"/>
      <c r="D507" s="12"/>
      <c r="E507" s="13"/>
      <c r="F507" s="13"/>
      <c r="G507" s="13"/>
      <c r="H507" s="13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ht="12.75" customHeight="1" x14ac:dyDescent="0.2">
      <c r="A508" s="9"/>
      <c r="B508" s="9"/>
      <c r="C508" s="11"/>
      <c r="D508" s="12"/>
      <c r="E508" s="13"/>
      <c r="F508" s="13"/>
      <c r="G508" s="13"/>
      <c r="H508" s="13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 ht="12.75" customHeight="1" x14ac:dyDescent="0.2">
      <c r="A509" s="9"/>
      <c r="B509" s="9"/>
      <c r="C509" s="11"/>
      <c r="D509" s="12"/>
      <c r="E509" s="13"/>
      <c r="F509" s="13"/>
      <c r="G509" s="13"/>
      <c r="H509" s="13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</row>
    <row r="510" spans="1:23" ht="12.75" customHeight="1" x14ac:dyDescent="0.2">
      <c r="A510" s="9"/>
      <c r="B510" s="9"/>
      <c r="C510" s="11"/>
      <c r="D510" s="12"/>
      <c r="E510" s="13"/>
      <c r="F510" s="13"/>
      <c r="G510" s="13"/>
      <c r="H510" s="13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</row>
    <row r="511" spans="1:23" ht="12.75" customHeight="1" x14ac:dyDescent="0.2">
      <c r="A511" s="9"/>
      <c r="B511" s="9"/>
      <c r="C511" s="11"/>
      <c r="D511" s="12"/>
      <c r="E511" s="13"/>
      <c r="F511" s="13"/>
      <c r="G511" s="13"/>
      <c r="H511" s="13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</row>
    <row r="512" spans="1:23" ht="12.75" customHeight="1" x14ac:dyDescent="0.2">
      <c r="A512" s="9"/>
      <c r="B512" s="9"/>
      <c r="C512" s="11"/>
      <c r="D512" s="12"/>
      <c r="E512" s="13"/>
      <c r="F512" s="13"/>
      <c r="G512" s="13"/>
      <c r="H512" s="13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</row>
    <row r="513" spans="1:23" ht="12.75" customHeight="1" x14ac:dyDescent="0.2">
      <c r="A513" s="9"/>
      <c r="B513" s="9"/>
      <c r="C513" s="11"/>
      <c r="D513" s="12"/>
      <c r="E513" s="13"/>
      <c r="F513" s="13"/>
      <c r="G513" s="13"/>
      <c r="H513" s="13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 ht="12.75" customHeight="1" x14ac:dyDescent="0.2">
      <c r="A514" s="9"/>
      <c r="B514" s="9"/>
      <c r="C514" s="11"/>
      <c r="D514" s="12"/>
      <c r="E514" s="13"/>
      <c r="F514" s="13"/>
      <c r="G514" s="13"/>
      <c r="H514" s="13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 ht="12.75" customHeight="1" x14ac:dyDescent="0.2">
      <c r="A515" s="9"/>
      <c r="B515" s="9"/>
      <c r="C515" s="11"/>
      <c r="D515" s="12"/>
      <c r="E515" s="13"/>
      <c r="F515" s="13"/>
      <c r="G515" s="13"/>
      <c r="H515" s="13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 ht="12.75" customHeight="1" x14ac:dyDescent="0.2">
      <c r="A516" s="9"/>
      <c r="B516" s="9"/>
      <c r="C516" s="11"/>
      <c r="D516" s="12"/>
      <c r="E516" s="13"/>
      <c r="F516" s="13"/>
      <c r="G516" s="13"/>
      <c r="H516" s="13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</row>
    <row r="517" spans="1:23" ht="12.75" customHeight="1" x14ac:dyDescent="0.2">
      <c r="A517" s="9"/>
      <c r="B517" s="9"/>
      <c r="C517" s="11"/>
      <c r="D517" s="12"/>
      <c r="E517" s="13"/>
      <c r="F517" s="13"/>
      <c r="G517" s="13"/>
      <c r="H517" s="13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</row>
    <row r="518" spans="1:23" ht="12.75" customHeight="1" x14ac:dyDescent="0.2">
      <c r="A518" s="9"/>
      <c r="B518" s="9"/>
      <c r="C518" s="11"/>
      <c r="D518" s="12"/>
      <c r="E518" s="13"/>
      <c r="F518" s="13"/>
      <c r="G518" s="13"/>
      <c r="H518" s="13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 ht="12.75" customHeight="1" x14ac:dyDescent="0.2">
      <c r="A519" s="9"/>
      <c r="B519" s="9"/>
      <c r="C519" s="11"/>
      <c r="D519" s="12"/>
      <c r="E519" s="13"/>
      <c r="F519" s="13"/>
      <c r="G519" s="13"/>
      <c r="H519" s="13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 ht="12.75" customHeight="1" x14ac:dyDescent="0.2">
      <c r="A520" s="9"/>
      <c r="B520" s="9"/>
      <c r="C520" s="11"/>
      <c r="D520" s="12"/>
      <c r="E520" s="13"/>
      <c r="F520" s="13"/>
      <c r="G520" s="13"/>
      <c r="H520" s="13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 ht="12.75" customHeight="1" x14ac:dyDescent="0.2">
      <c r="A521" s="9"/>
      <c r="B521" s="9"/>
      <c r="C521" s="11"/>
      <c r="D521" s="12"/>
      <c r="E521" s="13"/>
      <c r="F521" s="13"/>
      <c r="G521" s="13"/>
      <c r="H521" s="13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 ht="12.75" customHeight="1" x14ac:dyDescent="0.2">
      <c r="A522" s="9"/>
      <c r="B522" s="9"/>
      <c r="C522" s="11"/>
      <c r="D522" s="12"/>
      <c r="E522" s="13"/>
      <c r="F522" s="13"/>
      <c r="G522" s="13"/>
      <c r="H522" s="13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</row>
    <row r="523" spans="1:23" ht="12.75" customHeight="1" x14ac:dyDescent="0.2">
      <c r="A523" s="9"/>
      <c r="B523" s="9"/>
      <c r="C523" s="11"/>
      <c r="D523" s="12"/>
      <c r="E523" s="13"/>
      <c r="F523" s="13"/>
      <c r="G523" s="13"/>
      <c r="H523" s="13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 ht="12.75" customHeight="1" x14ac:dyDescent="0.2">
      <c r="A524" s="9"/>
      <c r="B524" s="9"/>
      <c r="C524" s="11"/>
      <c r="D524" s="12"/>
      <c r="E524" s="13"/>
      <c r="F524" s="13"/>
      <c r="G524" s="13"/>
      <c r="H524" s="13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 ht="12.75" customHeight="1" x14ac:dyDescent="0.2">
      <c r="A525" s="9"/>
      <c r="B525" s="9"/>
      <c r="C525" s="11"/>
      <c r="D525" s="12"/>
      <c r="E525" s="13"/>
      <c r="F525" s="13"/>
      <c r="G525" s="13"/>
      <c r="H525" s="13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</row>
    <row r="526" spans="1:23" ht="12.75" customHeight="1" x14ac:dyDescent="0.2">
      <c r="A526" s="9"/>
      <c r="B526" s="9"/>
      <c r="C526" s="11"/>
      <c r="D526" s="12"/>
      <c r="E526" s="13"/>
      <c r="F526" s="13"/>
      <c r="G526" s="13"/>
      <c r="H526" s="13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 ht="12.75" customHeight="1" x14ac:dyDescent="0.2">
      <c r="A527" s="9"/>
      <c r="B527" s="9"/>
      <c r="C527" s="11"/>
      <c r="D527" s="12"/>
      <c r="E527" s="13"/>
      <c r="F527" s="13"/>
      <c r="G527" s="13"/>
      <c r="H527" s="13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</row>
    <row r="528" spans="1:23" ht="12.75" customHeight="1" x14ac:dyDescent="0.2">
      <c r="A528" s="9"/>
      <c r="B528" s="9"/>
      <c r="C528" s="11"/>
      <c r="D528" s="12"/>
      <c r="E528" s="13"/>
      <c r="F528" s="13"/>
      <c r="G528" s="13"/>
      <c r="H528" s="13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  <row r="529" spans="1:23" ht="12.75" customHeight="1" x14ac:dyDescent="0.2">
      <c r="A529" s="9"/>
      <c r="B529" s="9"/>
      <c r="C529" s="11"/>
      <c r="D529" s="12"/>
      <c r="E529" s="13"/>
      <c r="F529" s="13"/>
      <c r="G529" s="13"/>
      <c r="H529" s="13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</row>
    <row r="530" spans="1:23" ht="12.75" customHeight="1" x14ac:dyDescent="0.2">
      <c r="A530" s="9"/>
      <c r="B530" s="9"/>
      <c r="C530" s="11"/>
      <c r="D530" s="12"/>
      <c r="E530" s="13"/>
      <c r="F530" s="13"/>
      <c r="G530" s="13"/>
      <c r="H530" s="13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</row>
    <row r="531" spans="1:23" ht="12.75" customHeight="1" x14ac:dyDescent="0.2">
      <c r="A531" s="9"/>
      <c r="B531" s="9"/>
      <c r="C531" s="11"/>
      <c r="D531" s="12"/>
      <c r="E531" s="13"/>
      <c r="F531" s="13"/>
      <c r="G531" s="13"/>
      <c r="H531" s="13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</row>
    <row r="532" spans="1:23" ht="12.75" customHeight="1" x14ac:dyDescent="0.2">
      <c r="A532" s="9"/>
      <c r="B532" s="9"/>
      <c r="C532" s="11"/>
      <c r="D532" s="12"/>
      <c r="E532" s="13"/>
      <c r="F532" s="13"/>
      <c r="G532" s="13"/>
      <c r="H532" s="13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</row>
    <row r="533" spans="1:23" ht="12.75" customHeight="1" x14ac:dyDescent="0.2">
      <c r="A533" s="9"/>
      <c r="B533" s="9"/>
      <c r="C533" s="11"/>
      <c r="D533" s="12"/>
      <c r="E533" s="13"/>
      <c r="F533" s="13"/>
      <c r="G533" s="13"/>
      <c r="H533" s="13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</row>
    <row r="534" spans="1:23" ht="12.75" customHeight="1" x14ac:dyDescent="0.2">
      <c r="A534" s="9"/>
      <c r="B534" s="9"/>
      <c r="C534" s="11"/>
      <c r="D534" s="12"/>
      <c r="E534" s="13"/>
      <c r="F534" s="13"/>
      <c r="G534" s="13"/>
      <c r="H534" s="13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</row>
    <row r="535" spans="1:23" ht="12.75" customHeight="1" x14ac:dyDescent="0.2">
      <c r="A535" s="9"/>
      <c r="B535" s="9"/>
      <c r="C535" s="11"/>
      <c r="D535" s="12"/>
      <c r="E535" s="13"/>
      <c r="F535" s="13"/>
      <c r="G535" s="13"/>
      <c r="H535" s="13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</row>
    <row r="536" spans="1:23" ht="12.75" customHeight="1" x14ac:dyDescent="0.2">
      <c r="A536" s="9"/>
      <c r="B536" s="9"/>
      <c r="C536" s="11"/>
      <c r="D536" s="12"/>
      <c r="E536" s="13"/>
      <c r="F536" s="13"/>
      <c r="G536" s="13"/>
      <c r="H536" s="13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 ht="12.75" customHeight="1" x14ac:dyDescent="0.2">
      <c r="A537" s="9"/>
      <c r="B537" s="9"/>
      <c r="C537" s="11"/>
      <c r="D537" s="12"/>
      <c r="E537" s="13"/>
      <c r="F537" s="13"/>
      <c r="G537" s="13"/>
      <c r="H537" s="13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</row>
    <row r="538" spans="1:23" ht="12.75" customHeight="1" x14ac:dyDescent="0.2">
      <c r="A538" s="9"/>
      <c r="B538" s="9"/>
      <c r="C538" s="11"/>
      <c r="D538" s="12"/>
      <c r="E538" s="13"/>
      <c r="F538" s="13"/>
      <c r="G538" s="13"/>
      <c r="H538" s="13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</row>
    <row r="539" spans="1:23" ht="12.75" customHeight="1" x14ac:dyDescent="0.2">
      <c r="A539" s="9"/>
      <c r="B539" s="9"/>
      <c r="C539" s="11"/>
      <c r="D539" s="12"/>
      <c r="E539" s="13"/>
      <c r="F539" s="13"/>
      <c r="G539" s="13"/>
      <c r="H539" s="13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</row>
    <row r="540" spans="1:23" ht="12.75" customHeight="1" x14ac:dyDescent="0.2">
      <c r="A540" s="9"/>
      <c r="B540" s="9"/>
      <c r="C540" s="11"/>
      <c r="D540" s="12"/>
      <c r="E540" s="13"/>
      <c r="F540" s="13"/>
      <c r="G540" s="13"/>
      <c r="H540" s="13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</row>
    <row r="541" spans="1:23" ht="12.75" customHeight="1" x14ac:dyDescent="0.2">
      <c r="A541" s="9"/>
      <c r="B541" s="9"/>
      <c r="C541" s="11"/>
      <c r="D541" s="12"/>
      <c r="E541" s="13"/>
      <c r="F541" s="13"/>
      <c r="G541" s="13"/>
      <c r="H541" s="13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</row>
    <row r="542" spans="1:23" ht="12.75" customHeight="1" x14ac:dyDescent="0.2">
      <c r="A542" s="9"/>
      <c r="B542" s="9"/>
      <c r="C542" s="11"/>
      <c r="D542" s="12"/>
      <c r="E542" s="13"/>
      <c r="F542" s="13"/>
      <c r="G542" s="13"/>
      <c r="H542" s="13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</row>
    <row r="543" spans="1:23" ht="12.75" customHeight="1" x14ac:dyDescent="0.2">
      <c r="A543" s="9"/>
      <c r="B543" s="9"/>
      <c r="C543" s="11"/>
      <c r="D543" s="12"/>
      <c r="E543" s="13"/>
      <c r="F543" s="13"/>
      <c r="G543" s="13"/>
      <c r="H543" s="13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</row>
    <row r="544" spans="1:23" ht="12.75" customHeight="1" x14ac:dyDescent="0.2">
      <c r="A544" s="9"/>
      <c r="B544" s="9"/>
      <c r="C544" s="11"/>
      <c r="D544" s="12"/>
      <c r="E544" s="13"/>
      <c r="F544" s="13"/>
      <c r="G544" s="13"/>
      <c r="H544" s="13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</row>
    <row r="545" spans="1:23" ht="12.75" customHeight="1" x14ac:dyDescent="0.2">
      <c r="A545" s="9"/>
      <c r="B545" s="9"/>
      <c r="C545" s="11"/>
      <c r="D545" s="12"/>
      <c r="E545" s="13"/>
      <c r="F545" s="13"/>
      <c r="G545" s="13"/>
      <c r="H545" s="13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</row>
    <row r="546" spans="1:23" ht="12.75" customHeight="1" x14ac:dyDescent="0.2">
      <c r="A546" s="9"/>
      <c r="B546" s="9"/>
      <c r="C546" s="11"/>
      <c r="D546" s="12"/>
      <c r="E546" s="13"/>
      <c r="F546" s="13"/>
      <c r="G546" s="13"/>
      <c r="H546" s="13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</row>
    <row r="547" spans="1:23" ht="12.75" customHeight="1" x14ac:dyDescent="0.2">
      <c r="A547" s="9"/>
      <c r="B547" s="9"/>
      <c r="C547" s="11"/>
      <c r="D547" s="12"/>
      <c r="E547" s="13"/>
      <c r="F547" s="13"/>
      <c r="G547" s="13"/>
      <c r="H547" s="13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</row>
    <row r="548" spans="1:23" ht="12.75" customHeight="1" x14ac:dyDescent="0.2">
      <c r="A548" s="9"/>
      <c r="B548" s="9"/>
      <c r="C548" s="11"/>
      <c r="D548" s="12"/>
      <c r="E548" s="13"/>
      <c r="F548" s="13"/>
      <c r="G548" s="13"/>
      <c r="H548" s="13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</row>
    <row r="549" spans="1:23" ht="12.75" customHeight="1" x14ac:dyDescent="0.2">
      <c r="A549" s="9"/>
      <c r="B549" s="9"/>
      <c r="C549" s="11"/>
      <c r="D549" s="12"/>
      <c r="E549" s="13"/>
      <c r="F549" s="13"/>
      <c r="G549" s="13"/>
      <c r="H549" s="13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 ht="12.75" customHeight="1" x14ac:dyDescent="0.2">
      <c r="A550" s="9"/>
      <c r="B550" s="9"/>
      <c r="C550" s="11"/>
      <c r="D550" s="12"/>
      <c r="E550" s="13"/>
      <c r="F550" s="13"/>
      <c r="G550" s="13"/>
      <c r="H550" s="13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</row>
    <row r="551" spans="1:23" ht="12.75" customHeight="1" x14ac:dyDescent="0.2">
      <c r="A551" s="9"/>
      <c r="B551" s="9"/>
      <c r="C551" s="11"/>
      <c r="D551" s="12"/>
      <c r="E551" s="13"/>
      <c r="F551" s="13"/>
      <c r="G551" s="13"/>
      <c r="H551" s="13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</row>
    <row r="552" spans="1:23" ht="12.75" customHeight="1" x14ac:dyDescent="0.2">
      <c r="A552" s="9"/>
      <c r="B552" s="9"/>
      <c r="C552" s="11"/>
      <c r="D552" s="12"/>
      <c r="E552" s="13"/>
      <c r="F552" s="13"/>
      <c r="G552" s="13"/>
      <c r="H552" s="13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</row>
    <row r="553" spans="1:23" ht="12.75" customHeight="1" x14ac:dyDescent="0.2">
      <c r="A553" s="9"/>
      <c r="B553" s="9"/>
      <c r="C553" s="11"/>
      <c r="D553" s="12"/>
      <c r="E553" s="13"/>
      <c r="F553" s="13"/>
      <c r="G553" s="13"/>
      <c r="H553" s="13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</row>
    <row r="554" spans="1:23" ht="12.75" customHeight="1" x14ac:dyDescent="0.2">
      <c r="A554" s="9"/>
      <c r="B554" s="9"/>
      <c r="C554" s="11"/>
      <c r="D554" s="12"/>
      <c r="E554" s="13"/>
      <c r="F554" s="13"/>
      <c r="G554" s="13"/>
      <c r="H554" s="13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</row>
    <row r="555" spans="1:23" ht="12.75" customHeight="1" x14ac:dyDescent="0.2">
      <c r="A555" s="9"/>
      <c r="B555" s="9"/>
      <c r="C555" s="11"/>
      <c r="D555" s="12"/>
      <c r="E555" s="13"/>
      <c r="F555" s="13"/>
      <c r="G555" s="13"/>
      <c r="H555" s="13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</row>
    <row r="556" spans="1:23" ht="12.75" customHeight="1" x14ac:dyDescent="0.2">
      <c r="A556" s="9"/>
      <c r="B556" s="9"/>
      <c r="C556" s="11"/>
      <c r="D556" s="12"/>
      <c r="E556" s="13"/>
      <c r="F556" s="13"/>
      <c r="G556" s="13"/>
      <c r="H556" s="13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</row>
    <row r="557" spans="1:23" ht="12.75" customHeight="1" x14ac:dyDescent="0.2">
      <c r="A557" s="9"/>
      <c r="B557" s="9"/>
      <c r="C557" s="11"/>
      <c r="D557" s="12"/>
      <c r="E557" s="13"/>
      <c r="F557" s="13"/>
      <c r="G557" s="13"/>
      <c r="H557" s="13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</row>
    <row r="558" spans="1:23" ht="12.75" customHeight="1" x14ac:dyDescent="0.2">
      <c r="A558" s="9"/>
      <c r="B558" s="9"/>
      <c r="C558" s="11"/>
      <c r="D558" s="12"/>
      <c r="E558" s="13"/>
      <c r="F558" s="13"/>
      <c r="G558" s="13"/>
      <c r="H558" s="13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</row>
    <row r="559" spans="1:23" ht="12.75" customHeight="1" x14ac:dyDescent="0.2">
      <c r="A559" s="9"/>
      <c r="B559" s="9"/>
      <c r="C559" s="11"/>
      <c r="D559" s="12"/>
      <c r="E559" s="13"/>
      <c r="F559" s="13"/>
      <c r="G559" s="13"/>
      <c r="H559" s="13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</row>
    <row r="560" spans="1:23" ht="12.75" customHeight="1" x14ac:dyDescent="0.2">
      <c r="A560" s="9"/>
      <c r="B560" s="9"/>
      <c r="C560" s="11"/>
      <c r="D560" s="12"/>
      <c r="E560" s="13"/>
      <c r="F560" s="13"/>
      <c r="G560" s="13"/>
      <c r="H560" s="13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</row>
    <row r="561" spans="1:23" ht="12.75" customHeight="1" x14ac:dyDescent="0.2">
      <c r="A561" s="9"/>
      <c r="B561" s="9"/>
      <c r="C561" s="11"/>
      <c r="D561" s="12"/>
      <c r="E561" s="13"/>
      <c r="F561" s="13"/>
      <c r="G561" s="13"/>
      <c r="H561" s="13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</row>
    <row r="562" spans="1:23" ht="12.75" customHeight="1" x14ac:dyDescent="0.2">
      <c r="A562" s="9"/>
      <c r="B562" s="9"/>
      <c r="C562" s="11"/>
      <c r="D562" s="12"/>
      <c r="E562" s="13"/>
      <c r="F562" s="13"/>
      <c r="G562" s="13"/>
      <c r="H562" s="13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</row>
    <row r="563" spans="1:23" ht="12.75" customHeight="1" x14ac:dyDescent="0.2">
      <c r="A563" s="9"/>
      <c r="B563" s="9"/>
      <c r="C563" s="11"/>
      <c r="D563" s="12"/>
      <c r="E563" s="13"/>
      <c r="F563" s="13"/>
      <c r="G563" s="13"/>
      <c r="H563" s="13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</row>
    <row r="564" spans="1:23" ht="12.75" customHeight="1" x14ac:dyDescent="0.2">
      <c r="A564" s="9"/>
      <c r="B564" s="9"/>
      <c r="C564" s="11"/>
      <c r="D564" s="12"/>
      <c r="E564" s="13"/>
      <c r="F564" s="13"/>
      <c r="G564" s="13"/>
      <c r="H564" s="13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</row>
    <row r="565" spans="1:23" ht="12.75" customHeight="1" x14ac:dyDescent="0.2">
      <c r="A565" s="9"/>
      <c r="B565" s="9"/>
      <c r="C565" s="11"/>
      <c r="D565" s="12"/>
      <c r="E565" s="13"/>
      <c r="F565" s="13"/>
      <c r="G565" s="13"/>
      <c r="H565" s="13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</row>
    <row r="566" spans="1:23" ht="12.75" customHeight="1" x14ac:dyDescent="0.2">
      <c r="A566" s="9"/>
      <c r="B566" s="9"/>
      <c r="C566" s="11"/>
      <c r="D566" s="12"/>
      <c r="E566" s="13"/>
      <c r="F566" s="13"/>
      <c r="G566" s="13"/>
      <c r="H566" s="13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</row>
    <row r="567" spans="1:23" ht="12.75" customHeight="1" x14ac:dyDescent="0.2">
      <c r="A567" s="9"/>
      <c r="B567" s="9"/>
      <c r="C567" s="11"/>
      <c r="D567" s="12"/>
      <c r="E567" s="13"/>
      <c r="F567" s="13"/>
      <c r="G567" s="13"/>
      <c r="H567" s="13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</row>
    <row r="568" spans="1:23" ht="12.75" customHeight="1" x14ac:dyDescent="0.2">
      <c r="A568" s="9"/>
      <c r="B568" s="9"/>
      <c r="C568" s="11"/>
      <c r="D568" s="12"/>
      <c r="E568" s="13"/>
      <c r="F568" s="13"/>
      <c r="G568" s="13"/>
      <c r="H568" s="13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</row>
    <row r="569" spans="1:23" ht="12.75" customHeight="1" x14ac:dyDescent="0.2">
      <c r="A569" s="9"/>
      <c r="B569" s="9"/>
      <c r="C569" s="11"/>
      <c r="D569" s="12"/>
      <c r="E569" s="13"/>
      <c r="F569" s="13"/>
      <c r="G569" s="13"/>
      <c r="H569" s="13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</row>
    <row r="570" spans="1:23" ht="12.75" customHeight="1" x14ac:dyDescent="0.2">
      <c r="A570" s="9"/>
      <c r="B570" s="9"/>
      <c r="C570" s="11"/>
      <c r="D570" s="12"/>
      <c r="E570" s="13"/>
      <c r="F570" s="13"/>
      <c r="G570" s="13"/>
      <c r="H570" s="13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 ht="12.75" customHeight="1" x14ac:dyDescent="0.2">
      <c r="A571" s="9"/>
      <c r="B571" s="9"/>
      <c r="C571" s="11"/>
      <c r="D571" s="12"/>
      <c r="E571" s="13"/>
      <c r="F571" s="13"/>
      <c r="G571" s="13"/>
      <c r="H571" s="13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</row>
    <row r="572" spans="1:23" ht="12.75" customHeight="1" x14ac:dyDescent="0.2">
      <c r="A572" s="9"/>
      <c r="B572" s="9"/>
      <c r="C572" s="11"/>
      <c r="D572" s="12"/>
      <c r="E572" s="13"/>
      <c r="F572" s="13"/>
      <c r="G572" s="13"/>
      <c r="H572" s="13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</row>
    <row r="573" spans="1:23" ht="12.75" customHeight="1" x14ac:dyDescent="0.2">
      <c r="A573" s="9"/>
      <c r="B573" s="9"/>
      <c r="C573" s="11"/>
      <c r="D573" s="12"/>
      <c r="E573" s="13"/>
      <c r="F573" s="13"/>
      <c r="G573" s="13"/>
      <c r="H573" s="13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 ht="12.75" customHeight="1" x14ac:dyDescent="0.2">
      <c r="A574" s="9"/>
      <c r="B574" s="9"/>
      <c r="C574" s="11"/>
      <c r="D574" s="12"/>
      <c r="E574" s="13"/>
      <c r="F574" s="13"/>
      <c r="G574" s="13"/>
      <c r="H574" s="13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</row>
    <row r="575" spans="1:23" ht="12.75" customHeight="1" x14ac:dyDescent="0.2">
      <c r="A575" s="9"/>
      <c r="B575" s="9"/>
      <c r="C575" s="11"/>
      <c r="D575" s="12"/>
      <c r="E575" s="13"/>
      <c r="F575" s="13"/>
      <c r="G575" s="13"/>
      <c r="H575" s="13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</row>
    <row r="576" spans="1:23" ht="12.75" customHeight="1" x14ac:dyDescent="0.2">
      <c r="A576" s="9"/>
      <c r="B576" s="9"/>
      <c r="C576" s="11"/>
      <c r="D576" s="12"/>
      <c r="E576" s="13"/>
      <c r="F576" s="13"/>
      <c r="G576" s="13"/>
      <c r="H576" s="13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</row>
    <row r="577" spans="1:23" ht="12.75" customHeight="1" x14ac:dyDescent="0.2">
      <c r="A577" s="9"/>
      <c r="B577" s="9"/>
      <c r="C577" s="11"/>
      <c r="D577" s="12"/>
      <c r="E577" s="13"/>
      <c r="F577" s="13"/>
      <c r="G577" s="13"/>
      <c r="H577" s="13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</row>
    <row r="578" spans="1:23" ht="12.75" customHeight="1" x14ac:dyDescent="0.2">
      <c r="A578" s="9"/>
      <c r="B578" s="9"/>
      <c r="C578" s="11"/>
      <c r="D578" s="12"/>
      <c r="E578" s="13"/>
      <c r="F578" s="13"/>
      <c r="G578" s="13"/>
      <c r="H578" s="13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</row>
    <row r="579" spans="1:23" ht="12.75" customHeight="1" x14ac:dyDescent="0.2">
      <c r="A579" s="9"/>
      <c r="B579" s="9"/>
      <c r="C579" s="11"/>
      <c r="D579" s="12"/>
      <c r="E579" s="13"/>
      <c r="F579" s="13"/>
      <c r="G579" s="13"/>
      <c r="H579" s="13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</row>
    <row r="580" spans="1:23" ht="12.75" customHeight="1" x14ac:dyDescent="0.2">
      <c r="A580" s="9"/>
      <c r="B580" s="9"/>
      <c r="C580" s="11"/>
      <c r="D580" s="12"/>
      <c r="E580" s="13"/>
      <c r="F580" s="13"/>
      <c r="G580" s="13"/>
      <c r="H580" s="13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 ht="12.75" customHeight="1" x14ac:dyDescent="0.2">
      <c r="A581" s="9"/>
      <c r="B581" s="9"/>
      <c r="C581" s="11"/>
      <c r="D581" s="12"/>
      <c r="E581" s="13"/>
      <c r="F581" s="13"/>
      <c r="G581" s="13"/>
      <c r="H581" s="13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</row>
    <row r="582" spans="1:23" ht="12.75" customHeight="1" x14ac:dyDescent="0.2">
      <c r="A582" s="9"/>
      <c r="B582" s="9"/>
      <c r="C582" s="11"/>
      <c r="D582" s="12"/>
      <c r="E582" s="13"/>
      <c r="F582" s="13"/>
      <c r="G582" s="13"/>
      <c r="H582" s="13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</row>
    <row r="583" spans="1:23" ht="12.75" customHeight="1" x14ac:dyDescent="0.2">
      <c r="A583" s="9"/>
      <c r="B583" s="9"/>
      <c r="C583" s="11"/>
      <c r="D583" s="12"/>
      <c r="E583" s="13"/>
      <c r="F583" s="13"/>
      <c r="G583" s="13"/>
      <c r="H583" s="13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 ht="12.75" customHeight="1" x14ac:dyDescent="0.2">
      <c r="A584" s="9"/>
      <c r="B584" s="9"/>
      <c r="C584" s="11"/>
      <c r="D584" s="12"/>
      <c r="E584" s="13"/>
      <c r="F584" s="13"/>
      <c r="G584" s="13"/>
      <c r="H584" s="13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</row>
    <row r="585" spans="1:23" ht="12.75" customHeight="1" x14ac:dyDescent="0.2">
      <c r="A585" s="9"/>
      <c r="B585" s="9"/>
      <c r="C585" s="11"/>
      <c r="D585" s="12"/>
      <c r="E585" s="13"/>
      <c r="F585" s="13"/>
      <c r="G585" s="13"/>
      <c r="H585" s="13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 ht="12.75" customHeight="1" x14ac:dyDescent="0.2">
      <c r="A586" s="9"/>
      <c r="B586" s="9"/>
      <c r="C586" s="11"/>
      <c r="D586" s="12"/>
      <c r="E586" s="13"/>
      <c r="F586" s="13"/>
      <c r="G586" s="13"/>
      <c r="H586" s="13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 ht="12.75" customHeight="1" x14ac:dyDescent="0.2">
      <c r="A587" s="9"/>
      <c r="B587" s="9"/>
      <c r="C587" s="11"/>
      <c r="D587" s="12"/>
      <c r="E587" s="13"/>
      <c r="F587" s="13"/>
      <c r="G587" s="13"/>
      <c r="H587" s="13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</row>
    <row r="588" spans="1:23" ht="12.75" customHeight="1" x14ac:dyDescent="0.2">
      <c r="A588" s="9"/>
      <c r="B588" s="9"/>
      <c r="C588" s="11"/>
      <c r="D588" s="12"/>
      <c r="E588" s="13"/>
      <c r="F588" s="13"/>
      <c r="G588" s="13"/>
      <c r="H588" s="13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</row>
    <row r="589" spans="1:23" ht="12.75" customHeight="1" x14ac:dyDescent="0.2">
      <c r="A589" s="9"/>
      <c r="B589" s="9"/>
      <c r="C589" s="11"/>
      <c r="D589" s="12"/>
      <c r="E589" s="13"/>
      <c r="F589" s="13"/>
      <c r="G589" s="13"/>
      <c r="H589" s="13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</row>
    <row r="590" spans="1:23" ht="12.75" customHeight="1" x14ac:dyDescent="0.2">
      <c r="A590" s="9"/>
      <c r="B590" s="9"/>
      <c r="C590" s="11"/>
      <c r="D590" s="12"/>
      <c r="E590" s="13"/>
      <c r="F590" s="13"/>
      <c r="G590" s="13"/>
      <c r="H590" s="13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</row>
    <row r="591" spans="1:23" ht="12.75" customHeight="1" x14ac:dyDescent="0.2">
      <c r="A591" s="9"/>
      <c r="B591" s="9"/>
      <c r="C591" s="11"/>
      <c r="D591" s="12"/>
      <c r="E591" s="13"/>
      <c r="F591" s="13"/>
      <c r="G591" s="13"/>
      <c r="H591" s="13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</row>
    <row r="592" spans="1:23" ht="12.75" customHeight="1" x14ac:dyDescent="0.2">
      <c r="A592" s="9"/>
      <c r="B592" s="9"/>
      <c r="C592" s="11"/>
      <c r="D592" s="12"/>
      <c r="E592" s="13"/>
      <c r="F592" s="13"/>
      <c r="G592" s="13"/>
      <c r="H592" s="13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</row>
    <row r="593" spans="1:23" ht="12.75" customHeight="1" x14ac:dyDescent="0.2">
      <c r="A593" s="9"/>
      <c r="B593" s="9"/>
      <c r="C593" s="11"/>
      <c r="D593" s="12"/>
      <c r="E593" s="13"/>
      <c r="F593" s="13"/>
      <c r="G593" s="13"/>
      <c r="H593" s="13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</row>
    <row r="594" spans="1:23" ht="12.75" customHeight="1" x14ac:dyDescent="0.2">
      <c r="A594" s="9"/>
      <c r="B594" s="9"/>
      <c r="C594" s="11"/>
      <c r="D594" s="12"/>
      <c r="E594" s="13"/>
      <c r="F594" s="13"/>
      <c r="G594" s="13"/>
      <c r="H594" s="13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</row>
    <row r="595" spans="1:23" ht="12.75" customHeight="1" x14ac:dyDescent="0.2">
      <c r="A595" s="9"/>
      <c r="B595" s="9"/>
      <c r="C595" s="11"/>
      <c r="D595" s="12"/>
      <c r="E595" s="13"/>
      <c r="F595" s="13"/>
      <c r="G595" s="13"/>
      <c r="H595" s="13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</row>
    <row r="596" spans="1:23" ht="12.75" customHeight="1" x14ac:dyDescent="0.2">
      <c r="A596" s="9"/>
      <c r="B596" s="9"/>
      <c r="C596" s="11"/>
      <c r="D596" s="12"/>
      <c r="E596" s="13"/>
      <c r="F596" s="13"/>
      <c r="G596" s="13"/>
      <c r="H596" s="13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</row>
    <row r="597" spans="1:23" ht="12.75" customHeight="1" x14ac:dyDescent="0.2">
      <c r="A597" s="9"/>
      <c r="B597" s="9"/>
      <c r="C597" s="11"/>
      <c r="D597" s="12"/>
      <c r="E597" s="13"/>
      <c r="F597" s="13"/>
      <c r="G597" s="13"/>
      <c r="H597" s="13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</row>
    <row r="598" spans="1:23" ht="12.75" customHeight="1" x14ac:dyDescent="0.2">
      <c r="A598" s="9"/>
      <c r="B598" s="9"/>
      <c r="C598" s="11"/>
      <c r="D598" s="12"/>
      <c r="E598" s="13"/>
      <c r="F598" s="13"/>
      <c r="G598" s="13"/>
      <c r="H598" s="13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</row>
    <row r="599" spans="1:23" ht="12.75" customHeight="1" x14ac:dyDescent="0.2">
      <c r="A599" s="9"/>
      <c r="B599" s="9"/>
      <c r="C599" s="11"/>
      <c r="D599" s="12"/>
      <c r="E599" s="13"/>
      <c r="F599" s="13"/>
      <c r="G599" s="13"/>
      <c r="H599" s="13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</row>
    <row r="600" spans="1:23" ht="12.75" customHeight="1" x14ac:dyDescent="0.2">
      <c r="A600" s="9"/>
      <c r="B600" s="9"/>
      <c r="C600" s="11"/>
      <c r="D600" s="12"/>
      <c r="E600" s="13"/>
      <c r="F600" s="13"/>
      <c r="G600" s="13"/>
      <c r="H600" s="13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</row>
    <row r="601" spans="1:23" ht="12.75" customHeight="1" x14ac:dyDescent="0.2">
      <c r="A601" s="9"/>
      <c r="B601" s="9"/>
      <c r="C601" s="11"/>
      <c r="D601" s="12"/>
      <c r="E601" s="13"/>
      <c r="F601" s="13"/>
      <c r="G601" s="13"/>
      <c r="H601" s="13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 ht="12.75" customHeight="1" x14ac:dyDescent="0.2">
      <c r="A602" s="9"/>
      <c r="B602" s="9"/>
      <c r="C602" s="11"/>
      <c r="D602" s="12"/>
      <c r="E602" s="13"/>
      <c r="F602" s="13"/>
      <c r="G602" s="13"/>
      <c r="H602" s="13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</row>
    <row r="603" spans="1:23" ht="12.75" customHeight="1" x14ac:dyDescent="0.2">
      <c r="A603" s="9"/>
      <c r="B603" s="9"/>
      <c r="C603" s="11"/>
      <c r="D603" s="12"/>
      <c r="E603" s="13"/>
      <c r="F603" s="13"/>
      <c r="G603" s="13"/>
      <c r="H603" s="13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</row>
    <row r="604" spans="1:23" ht="12.75" customHeight="1" x14ac:dyDescent="0.2">
      <c r="A604" s="9"/>
      <c r="B604" s="9"/>
      <c r="C604" s="11"/>
      <c r="D604" s="12"/>
      <c r="E604" s="13"/>
      <c r="F604" s="13"/>
      <c r="G604" s="13"/>
      <c r="H604" s="13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</row>
    <row r="605" spans="1:23" ht="12.75" customHeight="1" x14ac:dyDescent="0.2">
      <c r="A605" s="9"/>
      <c r="B605" s="9"/>
      <c r="C605" s="11"/>
      <c r="D605" s="12"/>
      <c r="E605" s="13"/>
      <c r="F605" s="13"/>
      <c r="G605" s="13"/>
      <c r="H605" s="13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</row>
    <row r="606" spans="1:23" ht="12.75" customHeight="1" x14ac:dyDescent="0.2">
      <c r="A606" s="9"/>
      <c r="B606" s="9"/>
      <c r="C606" s="11"/>
      <c r="D606" s="12"/>
      <c r="E606" s="13"/>
      <c r="F606" s="13"/>
      <c r="G606" s="13"/>
      <c r="H606" s="13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</row>
    <row r="607" spans="1:23" ht="12.75" customHeight="1" x14ac:dyDescent="0.2">
      <c r="A607" s="9"/>
      <c r="B607" s="9"/>
      <c r="C607" s="11"/>
      <c r="D607" s="12"/>
      <c r="E607" s="13"/>
      <c r="F607" s="13"/>
      <c r="G607" s="13"/>
      <c r="H607" s="13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</row>
    <row r="608" spans="1:23" ht="12.75" customHeight="1" x14ac:dyDescent="0.2">
      <c r="A608" s="9"/>
      <c r="B608" s="9"/>
      <c r="C608" s="11"/>
      <c r="D608" s="12"/>
      <c r="E608" s="13"/>
      <c r="F608" s="13"/>
      <c r="G608" s="13"/>
      <c r="H608" s="13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</row>
    <row r="609" spans="1:23" ht="12.75" customHeight="1" x14ac:dyDescent="0.2">
      <c r="A609" s="9"/>
      <c r="B609" s="9"/>
      <c r="C609" s="11"/>
      <c r="D609" s="12"/>
      <c r="E609" s="13"/>
      <c r="F609" s="13"/>
      <c r="G609" s="13"/>
      <c r="H609" s="13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  <row r="610" spans="1:23" ht="12.75" customHeight="1" x14ac:dyDescent="0.2">
      <c r="A610" s="9"/>
      <c r="B610" s="9"/>
      <c r="C610" s="11"/>
      <c r="D610" s="12"/>
      <c r="E610" s="13"/>
      <c r="F610" s="13"/>
      <c r="G610" s="13"/>
      <c r="H610" s="13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</row>
    <row r="611" spans="1:23" ht="12.75" customHeight="1" x14ac:dyDescent="0.2">
      <c r="A611" s="9"/>
      <c r="B611" s="9"/>
      <c r="C611" s="11"/>
      <c r="D611" s="12"/>
      <c r="E611" s="13"/>
      <c r="F611" s="13"/>
      <c r="G611" s="13"/>
      <c r="H611" s="13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</row>
    <row r="612" spans="1:23" ht="12.75" customHeight="1" x14ac:dyDescent="0.2">
      <c r="A612" s="9"/>
      <c r="B612" s="9"/>
      <c r="C612" s="11"/>
      <c r="D612" s="12"/>
      <c r="E612" s="13"/>
      <c r="F612" s="13"/>
      <c r="G612" s="13"/>
      <c r="H612" s="13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</row>
    <row r="613" spans="1:23" ht="12.75" customHeight="1" x14ac:dyDescent="0.2">
      <c r="A613" s="9"/>
      <c r="B613" s="9"/>
      <c r="C613" s="11"/>
      <c r="D613" s="12"/>
      <c r="E613" s="13"/>
      <c r="F613" s="13"/>
      <c r="G613" s="13"/>
      <c r="H613" s="13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</row>
    <row r="614" spans="1:23" ht="12.75" customHeight="1" x14ac:dyDescent="0.2">
      <c r="A614" s="9"/>
      <c r="B614" s="9"/>
      <c r="C614" s="11"/>
      <c r="D614" s="12"/>
      <c r="E614" s="13"/>
      <c r="F614" s="13"/>
      <c r="G614" s="13"/>
      <c r="H614" s="13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</row>
    <row r="615" spans="1:23" ht="12.75" customHeight="1" x14ac:dyDescent="0.2">
      <c r="A615" s="9"/>
      <c r="B615" s="9"/>
      <c r="C615" s="11"/>
      <c r="D615" s="12"/>
      <c r="E615" s="13"/>
      <c r="F615" s="13"/>
      <c r="G615" s="13"/>
      <c r="H615" s="13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</row>
    <row r="616" spans="1:23" ht="12.75" customHeight="1" x14ac:dyDescent="0.2">
      <c r="A616" s="9"/>
      <c r="B616" s="9"/>
      <c r="C616" s="11"/>
      <c r="D616" s="12"/>
      <c r="E616" s="13"/>
      <c r="F616" s="13"/>
      <c r="G616" s="13"/>
      <c r="H616" s="13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</row>
    <row r="617" spans="1:23" ht="12.75" customHeight="1" x14ac:dyDescent="0.2">
      <c r="A617" s="9"/>
      <c r="B617" s="9"/>
      <c r="C617" s="11"/>
      <c r="D617" s="12"/>
      <c r="E617" s="13"/>
      <c r="F617" s="13"/>
      <c r="G617" s="13"/>
      <c r="H617" s="13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</row>
    <row r="618" spans="1:23" ht="12.75" customHeight="1" x14ac:dyDescent="0.2">
      <c r="A618" s="9"/>
      <c r="B618" s="9"/>
      <c r="C618" s="11"/>
      <c r="D618" s="12"/>
      <c r="E618" s="13"/>
      <c r="F618" s="13"/>
      <c r="G618" s="13"/>
      <c r="H618" s="13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</row>
    <row r="619" spans="1:23" ht="12.75" customHeight="1" x14ac:dyDescent="0.2">
      <c r="A619" s="9"/>
      <c r="B619" s="9"/>
      <c r="C619" s="11"/>
      <c r="D619" s="12"/>
      <c r="E619" s="13"/>
      <c r="F619" s="13"/>
      <c r="G619" s="13"/>
      <c r="H619" s="13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</row>
    <row r="620" spans="1:23" ht="12.75" customHeight="1" x14ac:dyDescent="0.2">
      <c r="A620" s="9"/>
      <c r="B620" s="9"/>
      <c r="C620" s="11"/>
      <c r="D620" s="12"/>
      <c r="E620" s="13"/>
      <c r="F620" s="13"/>
      <c r="G620" s="13"/>
      <c r="H620" s="13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</row>
    <row r="621" spans="1:23" ht="12.75" customHeight="1" x14ac:dyDescent="0.2">
      <c r="A621" s="9"/>
      <c r="B621" s="9"/>
      <c r="C621" s="11"/>
      <c r="D621" s="12"/>
      <c r="E621" s="13"/>
      <c r="F621" s="13"/>
      <c r="G621" s="13"/>
      <c r="H621" s="13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</row>
    <row r="622" spans="1:23" ht="12.75" customHeight="1" x14ac:dyDescent="0.2">
      <c r="A622" s="9"/>
      <c r="B622" s="9"/>
      <c r="C622" s="11"/>
      <c r="D622" s="12"/>
      <c r="E622" s="13"/>
      <c r="F622" s="13"/>
      <c r="G622" s="13"/>
      <c r="H622" s="13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</row>
    <row r="623" spans="1:23" ht="12.75" customHeight="1" x14ac:dyDescent="0.2">
      <c r="A623" s="9"/>
      <c r="B623" s="9"/>
      <c r="C623" s="11"/>
      <c r="D623" s="12"/>
      <c r="E623" s="13"/>
      <c r="F623" s="13"/>
      <c r="G623" s="13"/>
      <c r="H623" s="13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</row>
    <row r="624" spans="1:23" ht="12.75" customHeight="1" x14ac:dyDescent="0.2">
      <c r="A624" s="9"/>
      <c r="B624" s="9"/>
      <c r="C624" s="11"/>
      <c r="D624" s="12"/>
      <c r="E624" s="13"/>
      <c r="F624" s="13"/>
      <c r="G624" s="13"/>
      <c r="H624" s="13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</row>
    <row r="625" spans="1:23" ht="12.75" customHeight="1" x14ac:dyDescent="0.2">
      <c r="A625" s="9"/>
      <c r="B625" s="9"/>
      <c r="C625" s="11"/>
      <c r="D625" s="12"/>
      <c r="E625" s="13"/>
      <c r="F625" s="13"/>
      <c r="G625" s="13"/>
      <c r="H625" s="13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</row>
    <row r="626" spans="1:23" ht="12.75" customHeight="1" x14ac:dyDescent="0.2">
      <c r="A626" s="9"/>
      <c r="B626" s="9"/>
      <c r="C626" s="11"/>
      <c r="D626" s="12"/>
      <c r="E626" s="13"/>
      <c r="F626" s="13"/>
      <c r="G626" s="13"/>
      <c r="H626" s="13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</row>
    <row r="627" spans="1:23" ht="12.75" customHeight="1" x14ac:dyDescent="0.2">
      <c r="A627" s="9"/>
      <c r="B627" s="9"/>
      <c r="C627" s="11"/>
      <c r="D627" s="12"/>
      <c r="E627" s="13"/>
      <c r="F627" s="13"/>
      <c r="G627" s="13"/>
      <c r="H627" s="13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</row>
    <row r="628" spans="1:23" ht="12.75" customHeight="1" x14ac:dyDescent="0.2">
      <c r="A628" s="9"/>
      <c r="B628" s="9"/>
      <c r="C628" s="11"/>
      <c r="D628" s="12"/>
      <c r="E628" s="13"/>
      <c r="F628" s="13"/>
      <c r="G628" s="13"/>
      <c r="H628" s="13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</row>
    <row r="629" spans="1:23" ht="12.75" customHeight="1" x14ac:dyDescent="0.2">
      <c r="A629" s="9"/>
      <c r="B629" s="9"/>
      <c r="C629" s="11"/>
      <c r="D629" s="12"/>
      <c r="E629" s="13"/>
      <c r="F629" s="13"/>
      <c r="G629" s="13"/>
      <c r="H629" s="13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</row>
    <row r="630" spans="1:23" ht="12.75" customHeight="1" x14ac:dyDescent="0.2">
      <c r="A630" s="9"/>
      <c r="B630" s="9"/>
      <c r="C630" s="11"/>
      <c r="D630" s="12"/>
      <c r="E630" s="13"/>
      <c r="F630" s="13"/>
      <c r="G630" s="13"/>
      <c r="H630" s="13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</row>
    <row r="631" spans="1:23" ht="12.75" customHeight="1" x14ac:dyDescent="0.2">
      <c r="A631" s="9"/>
      <c r="B631" s="9"/>
      <c r="C631" s="11"/>
      <c r="D631" s="12"/>
      <c r="E631" s="13"/>
      <c r="F631" s="13"/>
      <c r="G631" s="13"/>
      <c r="H631" s="13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</row>
    <row r="632" spans="1:23" ht="12.75" customHeight="1" x14ac:dyDescent="0.2">
      <c r="A632" s="9"/>
      <c r="B632" s="9"/>
      <c r="C632" s="11"/>
      <c r="D632" s="12"/>
      <c r="E632" s="13"/>
      <c r="F632" s="13"/>
      <c r="G632" s="13"/>
      <c r="H632" s="13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</row>
    <row r="633" spans="1:23" ht="12.75" customHeight="1" x14ac:dyDescent="0.2">
      <c r="A633" s="9"/>
      <c r="B633" s="9"/>
      <c r="C633" s="11"/>
      <c r="D633" s="12"/>
      <c r="E633" s="13"/>
      <c r="F633" s="13"/>
      <c r="G633" s="13"/>
      <c r="H633" s="13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</row>
    <row r="634" spans="1:23" ht="12.75" customHeight="1" x14ac:dyDescent="0.2">
      <c r="A634" s="9"/>
      <c r="B634" s="9"/>
      <c r="C634" s="11"/>
      <c r="D634" s="12"/>
      <c r="E634" s="13"/>
      <c r="F634" s="13"/>
      <c r="G634" s="13"/>
      <c r="H634" s="13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</row>
    <row r="635" spans="1:23" ht="12.75" customHeight="1" x14ac:dyDescent="0.2">
      <c r="A635" s="9"/>
      <c r="B635" s="9"/>
      <c r="C635" s="11"/>
      <c r="D635" s="12"/>
      <c r="E635" s="13"/>
      <c r="F635" s="13"/>
      <c r="G635" s="13"/>
      <c r="H635" s="13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</row>
    <row r="636" spans="1:23" ht="12.75" customHeight="1" x14ac:dyDescent="0.2">
      <c r="A636" s="9"/>
      <c r="B636" s="9"/>
      <c r="C636" s="11"/>
      <c r="D636" s="12"/>
      <c r="E636" s="13"/>
      <c r="F636" s="13"/>
      <c r="G636" s="13"/>
      <c r="H636" s="13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</row>
    <row r="637" spans="1:23" ht="12.75" customHeight="1" x14ac:dyDescent="0.2">
      <c r="A637" s="9"/>
      <c r="B637" s="9"/>
      <c r="C637" s="11"/>
      <c r="D637" s="12"/>
      <c r="E637" s="13"/>
      <c r="F637" s="13"/>
      <c r="G637" s="13"/>
      <c r="H637" s="13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</row>
    <row r="638" spans="1:23" ht="12.75" customHeight="1" x14ac:dyDescent="0.2">
      <c r="A638" s="9"/>
      <c r="B638" s="9"/>
      <c r="C638" s="11"/>
      <c r="D638" s="12"/>
      <c r="E638" s="13"/>
      <c r="F638" s="13"/>
      <c r="G638" s="13"/>
      <c r="H638" s="13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</row>
    <row r="639" spans="1:23" ht="12.75" customHeight="1" x14ac:dyDescent="0.2">
      <c r="A639" s="9"/>
      <c r="B639" s="9"/>
      <c r="C639" s="11"/>
      <c r="D639" s="12"/>
      <c r="E639" s="13"/>
      <c r="F639" s="13"/>
      <c r="G639" s="13"/>
      <c r="H639" s="13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 ht="12.75" customHeight="1" x14ac:dyDescent="0.2">
      <c r="A640" s="9"/>
      <c r="B640" s="9"/>
      <c r="C640" s="11"/>
      <c r="D640" s="12"/>
      <c r="E640" s="13"/>
      <c r="F640" s="13"/>
      <c r="G640" s="13"/>
      <c r="H640" s="13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</row>
    <row r="641" spans="1:23" ht="12.75" customHeight="1" x14ac:dyDescent="0.2">
      <c r="A641" s="9"/>
      <c r="B641" s="9"/>
      <c r="C641" s="11"/>
      <c r="D641" s="12"/>
      <c r="E641" s="13"/>
      <c r="F641" s="13"/>
      <c r="G641" s="13"/>
      <c r="H641" s="13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</row>
    <row r="642" spans="1:23" ht="12.75" customHeight="1" x14ac:dyDescent="0.2">
      <c r="A642" s="9"/>
      <c r="B642" s="9"/>
      <c r="C642" s="11"/>
      <c r="D642" s="12"/>
      <c r="E642" s="13"/>
      <c r="F642" s="13"/>
      <c r="G642" s="13"/>
      <c r="H642" s="13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</row>
    <row r="643" spans="1:23" ht="12.75" customHeight="1" x14ac:dyDescent="0.2">
      <c r="A643" s="9"/>
      <c r="B643" s="9"/>
      <c r="C643" s="11"/>
      <c r="D643" s="12"/>
      <c r="E643" s="13"/>
      <c r="F643" s="13"/>
      <c r="G643" s="13"/>
      <c r="H643" s="13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</row>
    <row r="644" spans="1:23" ht="12.75" customHeight="1" x14ac:dyDescent="0.2">
      <c r="A644" s="9"/>
      <c r="B644" s="9"/>
      <c r="C644" s="11"/>
      <c r="D644" s="12"/>
      <c r="E644" s="13"/>
      <c r="F644" s="13"/>
      <c r="G644" s="13"/>
      <c r="H644" s="13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</row>
    <row r="645" spans="1:23" ht="12.75" customHeight="1" x14ac:dyDescent="0.2">
      <c r="A645" s="9"/>
      <c r="B645" s="9"/>
      <c r="C645" s="11"/>
      <c r="D645" s="12"/>
      <c r="E645" s="13"/>
      <c r="F645" s="13"/>
      <c r="G645" s="13"/>
      <c r="H645" s="13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</row>
    <row r="646" spans="1:23" ht="12.75" customHeight="1" x14ac:dyDescent="0.2">
      <c r="A646" s="9"/>
      <c r="B646" s="9"/>
      <c r="C646" s="11"/>
      <c r="D646" s="12"/>
      <c r="E646" s="13"/>
      <c r="F646" s="13"/>
      <c r="G646" s="13"/>
      <c r="H646" s="13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</row>
    <row r="647" spans="1:23" ht="12.75" customHeight="1" x14ac:dyDescent="0.2">
      <c r="A647" s="9"/>
      <c r="B647" s="9"/>
      <c r="C647" s="11"/>
      <c r="D647" s="12"/>
      <c r="E647" s="13"/>
      <c r="F647" s="13"/>
      <c r="G647" s="13"/>
      <c r="H647" s="13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</row>
    <row r="648" spans="1:23" ht="12.75" customHeight="1" x14ac:dyDescent="0.2">
      <c r="A648" s="9"/>
      <c r="B648" s="9"/>
      <c r="C648" s="11"/>
      <c r="D648" s="12"/>
      <c r="E648" s="13"/>
      <c r="F648" s="13"/>
      <c r="G648" s="13"/>
      <c r="H648" s="13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</row>
    <row r="649" spans="1:23" ht="12.75" customHeight="1" x14ac:dyDescent="0.2">
      <c r="A649" s="9"/>
      <c r="B649" s="9"/>
      <c r="C649" s="11"/>
      <c r="D649" s="12"/>
      <c r="E649" s="13"/>
      <c r="F649" s="13"/>
      <c r="G649" s="13"/>
      <c r="H649" s="13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</row>
    <row r="650" spans="1:23" ht="12.75" customHeight="1" x14ac:dyDescent="0.2">
      <c r="A650" s="9"/>
      <c r="B650" s="9"/>
      <c r="C650" s="11"/>
      <c r="D650" s="12"/>
      <c r="E650" s="13"/>
      <c r="F650" s="13"/>
      <c r="G650" s="13"/>
      <c r="H650" s="13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</row>
    <row r="651" spans="1:23" ht="12.75" customHeight="1" x14ac:dyDescent="0.2">
      <c r="A651" s="9"/>
      <c r="B651" s="9"/>
      <c r="C651" s="11"/>
      <c r="D651" s="12"/>
      <c r="E651" s="13"/>
      <c r="F651" s="13"/>
      <c r="G651" s="13"/>
      <c r="H651" s="13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</row>
    <row r="652" spans="1:23" ht="12.75" customHeight="1" x14ac:dyDescent="0.2">
      <c r="A652" s="9"/>
      <c r="B652" s="9"/>
      <c r="C652" s="11"/>
      <c r="D652" s="12"/>
      <c r="E652" s="13"/>
      <c r="F652" s="13"/>
      <c r="G652" s="13"/>
      <c r="H652" s="13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</row>
    <row r="653" spans="1:23" ht="12.75" customHeight="1" x14ac:dyDescent="0.2">
      <c r="A653" s="9"/>
      <c r="B653" s="9"/>
      <c r="C653" s="11"/>
      <c r="D653" s="12"/>
      <c r="E653" s="13"/>
      <c r="F653" s="13"/>
      <c r="G653" s="13"/>
      <c r="H653" s="13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</row>
    <row r="654" spans="1:23" ht="12.75" customHeight="1" x14ac:dyDescent="0.2">
      <c r="A654" s="9"/>
      <c r="B654" s="9"/>
      <c r="C654" s="11"/>
      <c r="D654" s="12"/>
      <c r="E654" s="13"/>
      <c r="F654" s="13"/>
      <c r="G654" s="13"/>
      <c r="H654" s="13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</row>
    <row r="655" spans="1:23" ht="12.75" customHeight="1" x14ac:dyDescent="0.2">
      <c r="A655" s="9"/>
      <c r="B655" s="9"/>
      <c r="C655" s="11"/>
      <c r="D655" s="12"/>
      <c r="E655" s="13"/>
      <c r="F655" s="13"/>
      <c r="G655" s="13"/>
      <c r="H655" s="13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</row>
    <row r="656" spans="1:23" ht="12.75" customHeight="1" x14ac:dyDescent="0.2">
      <c r="A656" s="9"/>
      <c r="B656" s="9"/>
      <c r="C656" s="11"/>
      <c r="D656" s="12"/>
      <c r="E656" s="13"/>
      <c r="F656" s="13"/>
      <c r="G656" s="13"/>
      <c r="H656" s="13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</row>
    <row r="657" spans="1:23" ht="12.75" customHeight="1" x14ac:dyDescent="0.2">
      <c r="A657" s="9"/>
      <c r="B657" s="9"/>
      <c r="C657" s="11"/>
      <c r="D657" s="12"/>
      <c r="E657" s="13"/>
      <c r="F657" s="13"/>
      <c r="G657" s="13"/>
      <c r="H657" s="13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</row>
    <row r="658" spans="1:23" ht="12.75" customHeight="1" x14ac:dyDescent="0.2">
      <c r="A658" s="9"/>
      <c r="B658" s="9"/>
      <c r="C658" s="11"/>
      <c r="D658" s="12"/>
      <c r="E658" s="13"/>
      <c r="F658" s="13"/>
      <c r="G658" s="13"/>
      <c r="H658" s="13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</row>
    <row r="659" spans="1:23" ht="12.75" customHeight="1" x14ac:dyDescent="0.2">
      <c r="A659" s="9"/>
      <c r="B659" s="9"/>
      <c r="C659" s="11"/>
      <c r="D659" s="12"/>
      <c r="E659" s="13"/>
      <c r="F659" s="13"/>
      <c r="G659" s="13"/>
      <c r="H659" s="13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</row>
    <row r="660" spans="1:23" ht="12.75" customHeight="1" x14ac:dyDescent="0.2">
      <c r="A660" s="9"/>
      <c r="B660" s="9"/>
      <c r="C660" s="11"/>
      <c r="D660" s="12"/>
      <c r="E660" s="13"/>
      <c r="F660" s="13"/>
      <c r="G660" s="13"/>
      <c r="H660" s="13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</row>
    <row r="661" spans="1:23" ht="12.75" customHeight="1" x14ac:dyDescent="0.2">
      <c r="A661" s="9"/>
      <c r="B661" s="9"/>
      <c r="C661" s="11"/>
      <c r="D661" s="12"/>
      <c r="E661" s="13"/>
      <c r="F661" s="13"/>
      <c r="G661" s="13"/>
      <c r="H661" s="1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</row>
    <row r="662" spans="1:23" ht="12.75" customHeight="1" x14ac:dyDescent="0.2">
      <c r="A662" s="9"/>
      <c r="B662" s="9"/>
      <c r="C662" s="11"/>
      <c r="D662" s="12"/>
      <c r="E662" s="13"/>
      <c r="F662" s="13"/>
      <c r="G662" s="13"/>
      <c r="H662" s="13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</row>
    <row r="663" spans="1:23" ht="12.75" customHeight="1" x14ac:dyDescent="0.2">
      <c r="A663" s="9"/>
      <c r="B663" s="9"/>
      <c r="C663" s="11"/>
      <c r="D663" s="12"/>
      <c r="E663" s="13"/>
      <c r="F663" s="13"/>
      <c r="G663" s="13"/>
      <c r="H663" s="13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</row>
    <row r="664" spans="1:23" ht="12.75" customHeight="1" x14ac:dyDescent="0.2">
      <c r="A664" s="9"/>
      <c r="B664" s="9"/>
      <c r="C664" s="11"/>
      <c r="D664" s="12"/>
      <c r="E664" s="13"/>
      <c r="F664" s="13"/>
      <c r="G664" s="13"/>
      <c r="H664" s="13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</row>
    <row r="665" spans="1:23" ht="12.75" customHeight="1" x14ac:dyDescent="0.2">
      <c r="A665" s="9"/>
      <c r="B665" s="9"/>
      <c r="C665" s="11"/>
      <c r="D665" s="12"/>
      <c r="E665" s="13"/>
      <c r="F665" s="13"/>
      <c r="G665" s="13"/>
      <c r="H665" s="13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</row>
    <row r="666" spans="1:23" ht="12.75" customHeight="1" x14ac:dyDescent="0.2">
      <c r="A666" s="9"/>
      <c r="B666" s="9"/>
      <c r="C666" s="11"/>
      <c r="D666" s="12"/>
      <c r="E666" s="13"/>
      <c r="F666" s="13"/>
      <c r="G666" s="13"/>
      <c r="H666" s="13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</row>
    <row r="667" spans="1:23" ht="12.75" customHeight="1" x14ac:dyDescent="0.2">
      <c r="A667" s="9"/>
      <c r="B667" s="9"/>
      <c r="C667" s="11"/>
      <c r="D667" s="12"/>
      <c r="E667" s="13"/>
      <c r="F667" s="13"/>
      <c r="G667" s="13"/>
      <c r="H667" s="13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</row>
    <row r="668" spans="1:23" ht="12.75" customHeight="1" x14ac:dyDescent="0.2">
      <c r="A668" s="9"/>
      <c r="B668" s="9"/>
      <c r="C668" s="11"/>
      <c r="D668" s="12"/>
      <c r="E668" s="13"/>
      <c r="F668" s="13"/>
      <c r="G668" s="13"/>
      <c r="H668" s="13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</row>
    <row r="669" spans="1:23" ht="12.75" customHeight="1" x14ac:dyDescent="0.2">
      <c r="A669" s="9"/>
      <c r="B669" s="9"/>
      <c r="C669" s="11"/>
      <c r="D669" s="12"/>
      <c r="E669" s="13"/>
      <c r="F669" s="13"/>
      <c r="G669" s="13"/>
      <c r="H669" s="13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</row>
    <row r="670" spans="1:23" ht="12.75" customHeight="1" x14ac:dyDescent="0.2">
      <c r="A670" s="9"/>
      <c r="B670" s="9"/>
      <c r="C670" s="11"/>
      <c r="D670" s="12"/>
      <c r="E670" s="13"/>
      <c r="F670" s="13"/>
      <c r="G670" s="13"/>
      <c r="H670" s="13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</row>
    <row r="671" spans="1:23" ht="12.75" customHeight="1" x14ac:dyDescent="0.2">
      <c r="A671" s="9"/>
      <c r="B671" s="9"/>
      <c r="C671" s="11"/>
      <c r="D671" s="12"/>
      <c r="E671" s="13"/>
      <c r="F671" s="13"/>
      <c r="G671" s="13"/>
      <c r="H671" s="13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</row>
    <row r="672" spans="1:23" ht="12.75" customHeight="1" x14ac:dyDescent="0.2">
      <c r="A672" s="9"/>
      <c r="B672" s="9"/>
      <c r="C672" s="11"/>
      <c r="D672" s="12"/>
      <c r="E672" s="13"/>
      <c r="F672" s="13"/>
      <c r="G672" s="13"/>
      <c r="H672" s="13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 ht="12.75" customHeight="1" x14ac:dyDescent="0.2">
      <c r="A673" s="9"/>
      <c r="B673" s="9"/>
      <c r="C673" s="11"/>
      <c r="D673" s="12"/>
      <c r="E673" s="13"/>
      <c r="F673" s="13"/>
      <c r="G673" s="13"/>
      <c r="H673" s="13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</row>
    <row r="674" spans="1:23" ht="12.75" customHeight="1" x14ac:dyDescent="0.2">
      <c r="A674" s="9"/>
      <c r="B674" s="9"/>
      <c r="C674" s="11"/>
      <c r="D674" s="12"/>
      <c r="E674" s="13"/>
      <c r="F674" s="13"/>
      <c r="G674" s="13"/>
      <c r="H674" s="13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</row>
    <row r="675" spans="1:23" ht="12.75" customHeight="1" x14ac:dyDescent="0.2">
      <c r="A675" s="9"/>
      <c r="B675" s="9"/>
      <c r="C675" s="11"/>
      <c r="D675" s="12"/>
      <c r="E675" s="13"/>
      <c r="F675" s="13"/>
      <c r="G675" s="13"/>
      <c r="H675" s="13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</row>
    <row r="676" spans="1:23" ht="12.75" customHeight="1" x14ac:dyDescent="0.2">
      <c r="A676" s="9"/>
      <c r="B676" s="9"/>
      <c r="C676" s="11"/>
      <c r="D676" s="12"/>
      <c r="E676" s="13"/>
      <c r="F676" s="13"/>
      <c r="G676" s="13"/>
      <c r="H676" s="13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</row>
    <row r="677" spans="1:23" ht="12.75" customHeight="1" x14ac:dyDescent="0.2">
      <c r="A677" s="9"/>
      <c r="B677" s="9"/>
      <c r="C677" s="11"/>
      <c r="D677" s="12"/>
      <c r="E677" s="13"/>
      <c r="F677" s="13"/>
      <c r="G677" s="13"/>
      <c r="H677" s="13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</row>
    <row r="678" spans="1:23" ht="12.75" customHeight="1" x14ac:dyDescent="0.2">
      <c r="A678" s="9"/>
      <c r="B678" s="9"/>
      <c r="C678" s="11"/>
      <c r="D678" s="12"/>
      <c r="E678" s="13"/>
      <c r="F678" s="13"/>
      <c r="G678" s="13"/>
      <c r="H678" s="13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</row>
    <row r="679" spans="1:23" ht="12.75" customHeight="1" x14ac:dyDescent="0.2">
      <c r="A679" s="9"/>
      <c r="B679" s="9"/>
      <c r="C679" s="11"/>
      <c r="D679" s="12"/>
      <c r="E679" s="13"/>
      <c r="F679" s="13"/>
      <c r="G679" s="13"/>
      <c r="H679" s="13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</row>
    <row r="680" spans="1:23" ht="12.75" customHeight="1" x14ac:dyDescent="0.2">
      <c r="A680" s="9"/>
      <c r="B680" s="9"/>
      <c r="C680" s="11"/>
      <c r="D680" s="12"/>
      <c r="E680" s="13"/>
      <c r="F680" s="13"/>
      <c r="G680" s="13"/>
      <c r="H680" s="13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</row>
    <row r="681" spans="1:23" ht="12.75" customHeight="1" x14ac:dyDescent="0.2">
      <c r="A681" s="9"/>
      <c r="B681" s="9"/>
      <c r="C681" s="11"/>
      <c r="D681" s="12"/>
      <c r="E681" s="13"/>
      <c r="F681" s="13"/>
      <c r="G681" s="13"/>
      <c r="H681" s="13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</row>
    <row r="682" spans="1:23" ht="12.75" customHeight="1" x14ac:dyDescent="0.2">
      <c r="A682" s="9"/>
      <c r="B682" s="9"/>
      <c r="C682" s="11"/>
      <c r="D682" s="12"/>
      <c r="E682" s="13"/>
      <c r="F682" s="13"/>
      <c r="G682" s="13"/>
      <c r="H682" s="13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</row>
    <row r="683" spans="1:23" ht="12.75" customHeight="1" x14ac:dyDescent="0.2">
      <c r="A683" s="9"/>
      <c r="B683" s="9"/>
      <c r="C683" s="11"/>
      <c r="D683" s="12"/>
      <c r="E683" s="13"/>
      <c r="F683" s="13"/>
      <c r="G683" s="13"/>
      <c r="H683" s="13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</row>
    <row r="684" spans="1:23" ht="12.75" customHeight="1" x14ac:dyDescent="0.2">
      <c r="A684" s="9"/>
      <c r="B684" s="9"/>
      <c r="C684" s="11"/>
      <c r="D684" s="12"/>
      <c r="E684" s="13"/>
      <c r="F684" s="13"/>
      <c r="G684" s="13"/>
      <c r="H684" s="13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</row>
    <row r="685" spans="1:23" ht="12.75" customHeight="1" x14ac:dyDescent="0.2">
      <c r="A685" s="9"/>
      <c r="B685" s="9"/>
      <c r="C685" s="11"/>
      <c r="D685" s="12"/>
      <c r="E685" s="13"/>
      <c r="F685" s="13"/>
      <c r="G685" s="13"/>
      <c r="H685" s="13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</row>
    <row r="686" spans="1:23" ht="12.75" customHeight="1" x14ac:dyDescent="0.2">
      <c r="A686" s="9"/>
      <c r="B686" s="9"/>
      <c r="C686" s="11"/>
      <c r="D686" s="12"/>
      <c r="E686" s="13"/>
      <c r="F686" s="13"/>
      <c r="G686" s="13"/>
      <c r="H686" s="13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</row>
    <row r="687" spans="1:23" ht="12.75" customHeight="1" x14ac:dyDescent="0.2">
      <c r="A687" s="9"/>
      <c r="B687" s="9"/>
      <c r="C687" s="11"/>
      <c r="D687" s="12"/>
      <c r="E687" s="13"/>
      <c r="F687" s="13"/>
      <c r="G687" s="13"/>
      <c r="H687" s="13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</row>
    <row r="688" spans="1:23" ht="12.75" customHeight="1" x14ac:dyDescent="0.2">
      <c r="A688" s="9"/>
      <c r="B688" s="9"/>
      <c r="C688" s="11"/>
      <c r="D688" s="12"/>
      <c r="E688" s="13"/>
      <c r="F688" s="13"/>
      <c r="G688" s="13"/>
      <c r="H688" s="13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</row>
    <row r="689" spans="1:23" ht="12.75" customHeight="1" x14ac:dyDescent="0.2">
      <c r="A689" s="9"/>
      <c r="B689" s="9"/>
      <c r="C689" s="11"/>
      <c r="D689" s="12"/>
      <c r="E689" s="13"/>
      <c r="F689" s="13"/>
      <c r="G689" s="13"/>
      <c r="H689" s="13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</row>
    <row r="690" spans="1:23" ht="12.75" customHeight="1" x14ac:dyDescent="0.2">
      <c r="A690" s="9"/>
      <c r="B690" s="9"/>
      <c r="C690" s="11"/>
      <c r="D690" s="12"/>
      <c r="E690" s="13"/>
      <c r="F690" s="13"/>
      <c r="G690" s="13"/>
      <c r="H690" s="13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</row>
    <row r="691" spans="1:23" ht="12.75" customHeight="1" x14ac:dyDescent="0.2">
      <c r="A691" s="9"/>
      <c r="B691" s="9"/>
      <c r="C691" s="11"/>
      <c r="D691" s="12"/>
      <c r="E691" s="13"/>
      <c r="F691" s="13"/>
      <c r="G691" s="13"/>
      <c r="H691" s="13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</row>
    <row r="692" spans="1:23" ht="12.75" customHeight="1" x14ac:dyDescent="0.2">
      <c r="A692" s="9"/>
      <c r="B692" s="9"/>
      <c r="C692" s="11"/>
      <c r="D692" s="12"/>
      <c r="E692" s="13"/>
      <c r="F692" s="13"/>
      <c r="G692" s="13"/>
      <c r="H692" s="13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</row>
    <row r="693" spans="1:23" ht="12.75" customHeight="1" x14ac:dyDescent="0.2">
      <c r="A693" s="9"/>
      <c r="B693" s="9"/>
      <c r="C693" s="11"/>
      <c r="D693" s="12"/>
      <c r="E693" s="13"/>
      <c r="F693" s="13"/>
      <c r="G693" s="13"/>
      <c r="H693" s="13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</row>
    <row r="694" spans="1:23" ht="12.75" customHeight="1" x14ac:dyDescent="0.2">
      <c r="A694" s="9"/>
      <c r="B694" s="9"/>
      <c r="C694" s="11"/>
      <c r="D694" s="12"/>
      <c r="E694" s="13"/>
      <c r="F694" s="13"/>
      <c r="G694" s="13"/>
      <c r="H694" s="13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</row>
    <row r="695" spans="1:23" ht="12.75" customHeight="1" x14ac:dyDescent="0.2">
      <c r="A695" s="9"/>
      <c r="B695" s="9"/>
      <c r="C695" s="11"/>
      <c r="D695" s="12"/>
      <c r="E695" s="13"/>
      <c r="F695" s="13"/>
      <c r="G695" s="13"/>
      <c r="H695" s="13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</row>
    <row r="696" spans="1:23" ht="12.75" customHeight="1" x14ac:dyDescent="0.2">
      <c r="A696" s="9"/>
      <c r="B696" s="9"/>
      <c r="C696" s="11"/>
      <c r="D696" s="12"/>
      <c r="E696" s="13"/>
      <c r="F696" s="13"/>
      <c r="G696" s="13"/>
      <c r="H696" s="13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</row>
    <row r="697" spans="1:23" ht="12.75" customHeight="1" x14ac:dyDescent="0.2">
      <c r="A697" s="9"/>
      <c r="B697" s="9"/>
      <c r="C697" s="11"/>
      <c r="D697" s="12"/>
      <c r="E697" s="13"/>
      <c r="F697" s="13"/>
      <c r="G697" s="13"/>
      <c r="H697" s="13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</row>
    <row r="698" spans="1:23" ht="12.75" customHeight="1" x14ac:dyDescent="0.2">
      <c r="A698" s="9"/>
      <c r="B698" s="9"/>
      <c r="C698" s="11"/>
      <c r="D698" s="12"/>
      <c r="E698" s="13"/>
      <c r="F698" s="13"/>
      <c r="G698" s="13"/>
      <c r="H698" s="13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</row>
    <row r="699" spans="1:23" ht="12.75" customHeight="1" x14ac:dyDescent="0.2">
      <c r="A699" s="9"/>
      <c r="B699" s="9"/>
      <c r="C699" s="11"/>
      <c r="D699" s="12"/>
      <c r="E699" s="13"/>
      <c r="F699" s="13"/>
      <c r="G699" s="13"/>
      <c r="H699" s="13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</row>
    <row r="700" spans="1:23" ht="12.75" customHeight="1" x14ac:dyDescent="0.2">
      <c r="A700" s="9"/>
      <c r="B700" s="9"/>
      <c r="C700" s="11"/>
      <c r="D700" s="12"/>
      <c r="E700" s="13"/>
      <c r="F700" s="13"/>
      <c r="G700" s="13"/>
      <c r="H700" s="13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</row>
    <row r="701" spans="1:23" ht="12.75" customHeight="1" x14ac:dyDescent="0.2">
      <c r="A701" s="9"/>
      <c r="B701" s="9"/>
      <c r="C701" s="11"/>
      <c r="D701" s="12"/>
      <c r="E701" s="13"/>
      <c r="F701" s="13"/>
      <c r="G701" s="13"/>
      <c r="H701" s="13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</row>
    <row r="702" spans="1:23" ht="12.75" customHeight="1" x14ac:dyDescent="0.2">
      <c r="A702" s="9"/>
      <c r="B702" s="9"/>
      <c r="C702" s="11"/>
      <c r="D702" s="12"/>
      <c r="E702" s="13"/>
      <c r="F702" s="13"/>
      <c r="G702" s="13"/>
      <c r="H702" s="13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</row>
    <row r="703" spans="1:23" ht="12.75" customHeight="1" x14ac:dyDescent="0.2">
      <c r="A703" s="9"/>
      <c r="B703" s="9"/>
      <c r="C703" s="11"/>
      <c r="D703" s="12"/>
      <c r="E703" s="13"/>
      <c r="F703" s="13"/>
      <c r="G703" s="13"/>
      <c r="H703" s="13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</row>
    <row r="704" spans="1:23" ht="12.75" customHeight="1" x14ac:dyDescent="0.2">
      <c r="A704" s="9"/>
      <c r="B704" s="9"/>
      <c r="C704" s="11"/>
      <c r="D704" s="12"/>
      <c r="E704" s="13"/>
      <c r="F704" s="13"/>
      <c r="G704" s="13"/>
      <c r="H704" s="13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</row>
    <row r="705" spans="1:23" ht="12.75" customHeight="1" x14ac:dyDescent="0.2">
      <c r="A705" s="9"/>
      <c r="B705" s="9"/>
      <c r="C705" s="11"/>
      <c r="D705" s="12"/>
      <c r="E705" s="13"/>
      <c r="F705" s="13"/>
      <c r="G705" s="13"/>
      <c r="H705" s="13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</row>
    <row r="706" spans="1:23" ht="12.75" customHeight="1" x14ac:dyDescent="0.2">
      <c r="A706" s="9"/>
      <c r="B706" s="9"/>
      <c r="C706" s="11"/>
      <c r="D706" s="12"/>
      <c r="E706" s="13"/>
      <c r="F706" s="13"/>
      <c r="G706" s="13"/>
      <c r="H706" s="13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</row>
    <row r="707" spans="1:23" ht="12.75" customHeight="1" x14ac:dyDescent="0.2">
      <c r="A707" s="9"/>
      <c r="B707" s="9"/>
      <c r="C707" s="11"/>
      <c r="D707" s="12"/>
      <c r="E707" s="13"/>
      <c r="F707" s="13"/>
      <c r="G707" s="13"/>
      <c r="H707" s="13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</row>
    <row r="708" spans="1:23" ht="12.75" customHeight="1" x14ac:dyDescent="0.2">
      <c r="A708" s="9"/>
      <c r="B708" s="9"/>
      <c r="C708" s="11"/>
      <c r="D708" s="12"/>
      <c r="E708" s="13"/>
      <c r="F708" s="13"/>
      <c r="G708" s="13"/>
      <c r="H708" s="13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</row>
    <row r="709" spans="1:23" ht="12.75" customHeight="1" x14ac:dyDescent="0.2">
      <c r="A709" s="9"/>
      <c r="B709" s="9"/>
      <c r="C709" s="11"/>
      <c r="D709" s="12"/>
      <c r="E709" s="13"/>
      <c r="F709" s="13"/>
      <c r="G709" s="13"/>
      <c r="H709" s="13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</row>
    <row r="710" spans="1:23" ht="12.75" customHeight="1" x14ac:dyDescent="0.2">
      <c r="A710" s="9"/>
      <c r="B710" s="9"/>
      <c r="C710" s="11"/>
      <c r="D710" s="12"/>
      <c r="E710" s="13"/>
      <c r="F710" s="13"/>
      <c r="G710" s="13"/>
      <c r="H710" s="13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</row>
    <row r="711" spans="1:23" ht="12.75" customHeight="1" x14ac:dyDescent="0.2">
      <c r="A711" s="9"/>
      <c r="B711" s="9"/>
      <c r="C711" s="11"/>
      <c r="D711" s="12"/>
      <c r="E711" s="13"/>
      <c r="F711" s="13"/>
      <c r="G711" s="13"/>
      <c r="H711" s="13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</row>
    <row r="712" spans="1:23" ht="12.75" customHeight="1" x14ac:dyDescent="0.2">
      <c r="A712" s="9"/>
      <c r="B712" s="9"/>
      <c r="C712" s="11"/>
      <c r="D712" s="12"/>
      <c r="E712" s="13"/>
      <c r="F712" s="13"/>
      <c r="G712" s="13"/>
      <c r="H712" s="13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</row>
    <row r="713" spans="1:23" ht="12.75" customHeight="1" x14ac:dyDescent="0.2">
      <c r="A713" s="9"/>
      <c r="B713" s="9"/>
      <c r="C713" s="11"/>
      <c r="D713" s="12"/>
      <c r="E713" s="13"/>
      <c r="F713" s="13"/>
      <c r="G713" s="13"/>
      <c r="H713" s="13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</row>
    <row r="714" spans="1:23" ht="12.75" customHeight="1" x14ac:dyDescent="0.2">
      <c r="A714" s="9"/>
      <c r="B714" s="9"/>
      <c r="C714" s="11"/>
      <c r="D714" s="12"/>
      <c r="E714" s="13"/>
      <c r="F714" s="13"/>
      <c r="G714" s="13"/>
      <c r="H714" s="13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</row>
    <row r="715" spans="1:23" ht="12.75" customHeight="1" x14ac:dyDescent="0.2">
      <c r="A715" s="9"/>
      <c r="B715" s="9"/>
      <c r="C715" s="11"/>
      <c r="D715" s="12"/>
      <c r="E715" s="13"/>
      <c r="F715" s="13"/>
      <c r="G715" s="13"/>
      <c r="H715" s="13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</row>
    <row r="716" spans="1:23" ht="12.75" customHeight="1" x14ac:dyDescent="0.2">
      <c r="A716" s="9"/>
      <c r="B716" s="9"/>
      <c r="C716" s="11"/>
      <c r="D716" s="12"/>
      <c r="E716" s="13"/>
      <c r="F716" s="13"/>
      <c r="G716" s="13"/>
      <c r="H716" s="13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 ht="12.75" customHeight="1" x14ac:dyDescent="0.2">
      <c r="A717" s="9"/>
      <c r="B717" s="9"/>
      <c r="C717" s="11"/>
      <c r="D717" s="12"/>
      <c r="E717" s="13"/>
      <c r="F717" s="13"/>
      <c r="G717" s="13"/>
      <c r="H717" s="13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</row>
    <row r="718" spans="1:23" ht="12.75" customHeight="1" x14ac:dyDescent="0.2">
      <c r="A718" s="9"/>
      <c r="B718" s="9"/>
      <c r="C718" s="11"/>
      <c r="D718" s="12"/>
      <c r="E718" s="13"/>
      <c r="F718" s="13"/>
      <c r="G718" s="13"/>
      <c r="H718" s="13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</row>
    <row r="719" spans="1:23" ht="12.75" customHeight="1" x14ac:dyDescent="0.2">
      <c r="A719" s="9"/>
      <c r="B719" s="9"/>
      <c r="C719" s="11"/>
      <c r="D719" s="12"/>
      <c r="E719" s="13"/>
      <c r="F719" s="13"/>
      <c r="G719" s="13"/>
      <c r="H719" s="13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</row>
    <row r="720" spans="1:23" ht="12.75" customHeight="1" x14ac:dyDescent="0.2">
      <c r="A720" s="9"/>
      <c r="B720" s="9"/>
      <c r="C720" s="11"/>
      <c r="D720" s="12"/>
      <c r="E720" s="13"/>
      <c r="F720" s="13"/>
      <c r="G720" s="13"/>
      <c r="H720" s="13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</row>
    <row r="721" spans="1:23" ht="12.75" customHeight="1" x14ac:dyDescent="0.2">
      <c r="A721" s="9"/>
      <c r="B721" s="9"/>
      <c r="C721" s="11"/>
      <c r="D721" s="12"/>
      <c r="E721" s="13"/>
      <c r="F721" s="13"/>
      <c r="G721" s="13"/>
      <c r="H721" s="13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</row>
    <row r="722" spans="1:23" ht="12.75" customHeight="1" x14ac:dyDescent="0.2">
      <c r="A722" s="9"/>
      <c r="B722" s="9"/>
      <c r="C722" s="11"/>
      <c r="D722" s="12"/>
      <c r="E722" s="13"/>
      <c r="F722" s="13"/>
      <c r="G722" s="13"/>
      <c r="H722" s="13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</row>
    <row r="723" spans="1:23" ht="12.75" customHeight="1" x14ac:dyDescent="0.2">
      <c r="A723" s="9"/>
      <c r="B723" s="9"/>
      <c r="C723" s="11"/>
      <c r="D723" s="12"/>
      <c r="E723" s="13"/>
      <c r="F723" s="13"/>
      <c r="G723" s="13"/>
      <c r="H723" s="13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</row>
    <row r="724" spans="1:23" ht="12.75" customHeight="1" x14ac:dyDescent="0.2">
      <c r="A724" s="9"/>
      <c r="B724" s="9"/>
      <c r="C724" s="11"/>
      <c r="D724" s="12"/>
      <c r="E724" s="13"/>
      <c r="F724" s="13"/>
      <c r="G724" s="13"/>
      <c r="H724" s="13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</row>
    <row r="725" spans="1:23" ht="12.75" customHeight="1" x14ac:dyDescent="0.2">
      <c r="A725" s="9"/>
      <c r="B725" s="9"/>
      <c r="C725" s="11"/>
      <c r="D725" s="12"/>
      <c r="E725" s="13"/>
      <c r="F725" s="13"/>
      <c r="G725" s="13"/>
      <c r="H725" s="13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</row>
    <row r="726" spans="1:23" ht="12.75" customHeight="1" x14ac:dyDescent="0.2">
      <c r="A726" s="9"/>
      <c r="B726" s="9"/>
      <c r="C726" s="11"/>
      <c r="D726" s="12"/>
      <c r="E726" s="13"/>
      <c r="F726" s="13"/>
      <c r="G726" s="13"/>
      <c r="H726" s="13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</row>
    <row r="727" spans="1:23" ht="12.75" customHeight="1" x14ac:dyDescent="0.2">
      <c r="A727" s="9"/>
      <c r="B727" s="9"/>
      <c r="C727" s="11"/>
      <c r="D727" s="12"/>
      <c r="E727" s="13"/>
      <c r="F727" s="13"/>
      <c r="G727" s="13"/>
      <c r="H727" s="13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</row>
    <row r="728" spans="1:23" ht="12.75" customHeight="1" x14ac:dyDescent="0.2">
      <c r="A728" s="9"/>
      <c r="B728" s="9"/>
      <c r="C728" s="11"/>
      <c r="D728" s="12"/>
      <c r="E728" s="13"/>
      <c r="F728" s="13"/>
      <c r="G728" s="13"/>
      <c r="H728" s="13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</row>
    <row r="729" spans="1:23" ht="12.75" customHeight="1" x14ac:dyDescent="0.2">
      <c r="A729" s="9"/>
      <c r="B729" s="9"/>
      <c r="C729" s="11"/>
      <c r="D729" s="12"/>
      <c r="E729" s="13"/>
      <c r="F729" s="13"/>
      <c r="G729" s="13"/>
      <c r="H729" s="13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</row>
    <row r="730" spans="1:23" ht="12.75" customHeight="1" x14ac:dyDescent="0.2">
      <c r="A730" s="9"/>
      <c r="B730" s="9"/>
      <c r="C730" s="11"/>
      <c r="D730" s="12"/>
      <c r="E730" s="13"/>
      <c r="F730" s="13"/>
      <c r="G730" s="13"/>
      <c r="H730" s="13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</row>
    <row r="731" spans="1:23" ht="12.75" customHeight="1" x14ac:dyDescent="0.2">
      <c r="A731" s="9"/>
      <c r="B731" s="9"/>
      <c r="C731" s="11"/>
      <c r="D731" s="12"/>
      <c r="E731" s="13"/>
      <c r="F731" s="13"/>
      <c r="G731" s="13"/>
      <c r="H731" s="13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</row>
    <row r="732" spans="1:23" ht="12.75" customHeight="1" x14ac:dyDescent="0.2">
      <c r="A732" s="9"/>
      <c r="B732" s="9"/>
      <c r="C732" s="11"/>
      <c r="D732" s="12"/>
      <c r="E732" s="13"/>
      <c r="F732" s="13"/>
      <c r="G732" s="13"/>
      <c r="H732" s="13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</row>
    <row r="733" spans="1:23" ht="12.75" customHeight="1" x14ac:dyDescent="0.2">
      <c r="A733" s="9"/>
      <c r="B733" s="9"/>
      <c r="C733" s="11"/>
      <c r="D733" s="12"/>
      <c r="E733" s="13"/>
      <c r="F733" s="13"/>
      <c r="G733" s="13"/>
      <c r="H733" s="13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</row>
    <row r="734" spans="1:23" ht="12.75" customHeight="1" x14ac:dyDescent="0.2">
      <c r="A734" s="9"/>
      <c r="B734" s="9"/>
      <c r="C734" s="11"/>
      <c r="D734" s="12"/>
      <c r="E734" s="13"/>
      <c r="F734" s="13"/>
      <c r="G734" s="13"/>
      <c r="H734" s="13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</row>
    <row r="735" spans="1:23" ht="12.75" customHeight="1" x14ac:dyDescent="0.2">
      <c r="A735" s="9"/>
      <c r="B735" s="9"/>
      <c r="C735" s="11"/>
      <c r="D735" s="12"/>
      <c r="E735" s="13"/>
      <c r="F735" s="13"/>
      <c r="G735" s="13"/>
      <c r="H735" s="13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</row>
    <row r="736" spans="1:23" ht="12.75" customHeight="1" x14ac:dyDescent="0.2">
      <c r="A736" s="9"/>
      <c r="B736" s="9"/>
      <c r="C736" s="11"/>
      <c r="D736" s="12"/>
      <c r="E736" s="13"/>
      <c r="F736" s="13"/>
      <c r="G736" s="13"/>
      <c r="H736" s="13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</row>
    <row r="737" spans="1:23" ht="12.75" customHeight="1" x14ac:dyDescent="0.2">
      <c r="A737" s="9"/>
      <c r="B737" s="9"/>
      <c r="C737" s="11"/>
      <c r="D737" s="12"/>
      <c r="E737" s="13"/>
      <c r="F737" s="13"/>
      <c r="G737" s="13"/>
      <c r="H737" s="13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</row>
    <row r="738" spans="1:23" ht="12.75" customHeight="1" x14ac:dyDescent="0.2">
      <c r="A738" s="9"/>
      <c r="B738" s="9"/>
      <c r="C738" s="11"/>
      <c r="D738" s="12"/>
      <c r="E738" s="13"/>
      <c r="F738" s="13"/>
      <c r="G738" s="13"/>
      <c r="H738" s="13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</row>
    <row r="739" spans="1:23" ht="12.75" customHeight="1" x14ac:dyDescent="0.2">
      <c r="A739" s="9"/>
      <c r="B739" s="9"/>
      <c r="C739" s="11"/>
      <c r="D739" s="12"/>
      <c r="E739" s="13"/>
      <c r="F739" s="13"/>
      <c r="G739" s="13"/>
      <c r="H739" s="13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</row>
    <row r="740" spans="1:23" ht="12.75" customHeight="1" x14ac:dyDescent="0.2">
      <c r="A740" s="9"/>
      <c r="B740" s="9"/>
      <c r="C740" s="11"/>
      <c r="D740" s="12"/>
      <c r="E740" s="13"/>
      <c r="F740" s="13"/>
      <c r="G740" s="13"/>
      <c r="H740" s="13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</row>
    <row r="741" spans="1:23" ht="12.75" customHeight="1" x14ac:dyDescent="0.2">
      <c r="A741" s="9"/>
      <c r="B741" s="9"/>
      <c r="C741" s="11"/>
      <c r="D741" s="12"/>
      <c r="E741" s="13"/>
      <c r="F741" s="13"/>
      <c r="G741" s="13"/>
      <c r="H741" s="13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</row>
    <row r="742" spans="1:23" ht="12.75" customHeight="1" x14ac:dyDescent="0.2">
      <c r="A742" s="9"/>
      <c r="B742" s="9"/>
      <c r="C742" s="11"/>
      <c r="D742" s="12"/>
      <c r="E742" s="13"/>
      <c r="F742" s="13"/>
      <c r="G742" s="13"/>
      <c r="H742" s="13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</row>
    <row r="743" spans="1:23" ht="12.75" customHeight="1" x14ac:dyDescent="0.2">
      <c r="A743" s="9"/>
      <c r="B743" s="9"/>
      <c r="C743" s="11"/>
      <c r="D743" s="12"/>
      <c r="E743" s="13"/>
      <c r="F743" s="13"/>
      <c r="G743" s="13"/>
      <c r="H743" s="13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 ht="12.75" customHeight="1" x14ac:dyDescent="0.2">
      <c r="A744" s="9"/>
      <c r="B744" s="9"/>
      <c r="C744" s="11"/>
      <c r="D744" s="12"/>
      <c r="E744" s="13"/>
      <c r="F744" s="13"/>
      <c r="G744" s="13"/>
      <c r="H744" s="13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</row>
    <row r="745" spans="1:23" ht="12.75" customHeight="1" x14ac:dyDescent="0.2">
      <c r="A745" s="9"/>
      <c r="B745" s="9"/>
      <c r="C745" s="11"/>
      <c r="D745" s="12"/>
      <c r="E745" s="13"/>
      <c r="F745" s="13"/>
      <c r="G745" s="13"/>
      <c r="H745" s="13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</row>
    <row r="746" spans="1:23" ht="12.75" customHeight="1" x14ac:dyDescent="0.2">
      <c r="A746" s="9"/>
      <c r="B746" s="9"/>
      <c r="C746" s="11"/>
      <c r="D746" s="12"/>
      <c r="E746" s="13"/>
      <c r="F746" s="13"/>
      <c r="G746" s="13"/>
      <c r="H746" s="13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</row>
    <row r="747" spans="1:23" ht="12.75" customHeight="1" x14ac:dyDescent="0.2">
      <c r="A747" s="9"/>
      <c r="B747" s="9"/>
      <c r="C747" s="11"/>
      <c r="D747" s="12"/>
      <c r="E747" s="13"/>
      <c r="F747" s="13"/>
      <c r="G747" s="13"/>
      <c r="H747" s="13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</row>
    <row r="748" spans="1:23" ht="12.75" customHeight="1" x14ac:dyDescent="0.2">
      <c r="A748" s="9"/>
      <c r="B748" s="9"/>
      <c r="C748" s="11"/>
      <c r="D748" s="12"/>
      <c r="E748" s="13"/>
      <c r="F748" s="13"/>
      <c r="G748" s="13"/>
      <c r="H748" s="13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</row>
    <row r="749" spans="1:23" ht="12.75" customHeight="1" x14ac:dyDescent="0.2">
      <c r="A749" s="9"/>
      <c r="B749" s="9"/>
      <c r="C749" s="11"/>
      <c r="D749" s="12"/>
      <c r="E749" s="13"/>
      <c r="F749" s="13"/>
      <c r="G749" s="13"/>
      <c r="H749" s="13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</row>
    <row r="750" spans="1:23" ht="12.75" customHeight="1" x14ac:dyDescent="0.2">
      <c r="A750" s="9"/>
      <c r="B750" s="9"/>
      <c r="C750" s="11"/>
      <c r="D750" s="12"/>
      <c r="E750" s="13"/>
      <c r="F750" s="13"/>
      <c r="G750" s="13"/>
      <c r="H750" s="13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</row>
    <row r="751" spans="1:23" ht="12.75" customHeight="1" x14ac:dyDescent="0.2">
      <c r="A751" s="9"/>
      <c r="B751" s="9"/>
      <c r="C751" s="11"/>
      <c r="D751" s="12"/>
      <c r="E751" s="13"/>
      <c r="F751" s="13"/>
      <c r="G751" s="13"/>
      <c r="H751" s="13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</row>
    <row r="752" spans="1:23" ht="12.75" customHeight="1" x14ac:dyDescent="0.2">
      <c r="A752" s="9"/>
      <c r="B752" s="9"/>
      <c r="C752" s="11"/>
      <c r="D752" s="12"/>
      <c r="E752" s="13"/>
      <c r="F752" s="13"/>
      <c r="G752" s="13"/>
      <c r="H752" s="13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</row>
    <row r="753" spans="1:23" ht="12.75" customHeight="1" x14ac:dyDescent="0.2">
      <c r="A753" s="9"/>
      <c r="B753" s="9"/>
      <c r="C753" s="11"/>
      <c r="D753" s="12"/>
      <c r="E753" s="13"/>
      <c r="F753" s="13"/>
      <c r="G753" s="13"/>
      <c r="H753" s="13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</row>
    <row r="754" spans="1:23" ht="12.75" customHeight="1" x14ac:dyDescent="0.2">
      <c r="A754" s="9"/>
      <c r="B754" s="9"/>
      <c r="C754" s="11"/>
      <c r="D754" s="12"/>
      <c r="E754" s="13"/>
      <c r="F754" s="13"/>
      <c r="G754" s="13"/>
      <c r="H754" s="13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</row>
    <row r="755" spans="1:23" ht="12.75" customHeight="1" x14ac:dyDescent="0.2">
      <c r="A755" s="9"/>
      <c r="B755" s="9"/>
      <c r="C755" s="11"/>
      <c r="D755" s="12"/>
      <c r="E755" s="13"/>
      <c r="F755" s="13"/>
      <c r="G755" s="13"/>
      <c r="H755" s="13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</row>
    <row r="756" spans="1:23" ht="12.75" customHeight="1" x14ac:dyDescent="0.2">
      <c r="A756" s="9"/>
      <c r="B756" s="9"/>
      <c r="C756" s="11"/>
      <c r="D756" s="12"/>
      <c r="E756" s="13"/>
      <c r="F756" s="13"/>
      <c r="G756" s="13"/>
      <c r="H756" s="13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</row>
    <row r="757" spans="1:23" ht="12.75" customHeight="1" x14ac:dyDescent="0.2">
      <c r="A757" s="9"/>
      <c r="B757" s="9"/>
      <c r="C757" s="11"/>
      <c r="D757" s="12"/>
      <c r="E757" s="13"/>
      <c r="F757" s="13"/>
      <c r="G757" s="13"/>
      <c r="H757" s="13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</row>
    <row r="758" spans="1:23" ht="12.75" customHeight="1" x14ac:dyDescent="0.2">
      <c r="A758" s="9"/>
      <c r="B758" s="9"/>
      <c r="C758" s="11"/>
      <c r="D758" s="12"/>
      <c r="E758" s="13"/>
      <c r="F758" s="13"/>
      <c r="G758" s="13"/>
      <c r="H758" s="13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</row>
    <row r="759" spans="1:23" ht="12.75" customHeight="1" x14ac:dyDescent="0.2">
      <c r="A759" s="9"/>
      <c r="B759" s="9"/>
      <c r="C759" s="11"/>
      <c r="D759" s="12"/>
      <c r="E759" s="13"/>
      <c r="F759" s="13"/>
      <c r="G759" s="13"/>
      <c r="H759" s="13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</row>
    <row r="760" spans="1:23" ht="12.75" customHeight="1" x14ac:dyDescent="0.2">
      <c r="A760" s="9"/>
      <c r="B760" s="9"/>
      <c r="C760" s="11"/>
      <c r="D760" s="12"/>
      <c r="E760" s="13"/>
      <c r="F760" s="13"/>
      <c r="G760" s="13"/>
      <c r="H760" s="13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</row>
    <row r="761" spans="1:23" ht="12.75" customHeight="1" x14ac:dyDescent="0.2">
      <c r="A761" s="9"/>
      <c r="B761" s="9"/>
      <c r="C761" s="11"/>
      <c r="D761" s="12"/>
      <c r="E761" s="13"/>
      <c r="F761" s="13"/>
      <c r="G761" s="13"/>
      <c r="H761" s="13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</row>
    <row r="762" spans="1:23" ht="12.75" customHeight="1" x14ac:dyDescent="0.2">
      <c r="A762" s="9"/>
      <c r="B762" s="9"/>
      <c r="C762" s="11"/>
      <c r="D762" s="12"/>
      <c r="E762" s="13"/>
      <c r="F762" s="13"/>
      <c r="G762" s="13"/>
      <c r="H762" s="13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</row>
    <row r="763" spans="1:23" ht="12.75" customHeight="1" x14ac:dyDescent="0.2">
      <c r="A763" s="9"/>
      <c r="B763" s="9"/>
      <c r="C763" s="11"/>
      <c r="D763" s="12"/>
      <c r="E763" s="13"/>
      <c r="F763" s="13"/>
      <c r="G763" s="13"/>
      <c r="H763" s="13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</row>
    <row r="764" spans="1:23" ht="12.75" customHeight="1" x14ac:dyDescent="0.2">
      <c r="A764" s="9"/>
      <c r="B764" s="9"/>
      <c r="C764" s="11"/>
      <c r="D764" s="12"/>
      <c r="E764" s="13"/>
      <c r="F764" s="13"/>
      <c r="G764" s="13"/>
      <c r="H764" s="13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</row>
    <row r="765" spans="1:23" ht="12.75" customHeight="1" x14ac:dyDescent="0.2">
      <c r="A765" s="9"/>
      <c r="B765" s="9"/>
      <c r="C765" s="11"/>
      <c r="D765" s="12"/>
      <c r="E765" s="13"/>
      <c r="F765" s="13"/>
      <c r="G765" s="13"/>
      <c r="H765" s="13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</row>
    <row r="766" spans="1:23" ht="12.75" customHeight="1" x14ac:dyDescent="0.2">
      <c r="A766" s="9"/>
      <c r="B766" s="9"/>
      <c r="C766" s="11"/>
      <c r="D766" s="12"/>
      <c r="E766" s="13"/>
      <c r="F766" s="13"/>
      <c r="G766" s="13"/>
      <c r="H766" s="13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</row>
    <row r="767" spans="1:23" ht="12.75" customHeight="1" x14ac:dyDescent="0.2">
      <c r="A767" s="9"/>
      <c r="B767" s="9"/>
      <c r="C767" s="11"/>
      <c r="D767" s="12"/>
      <c r="E767" s="13"/>
      <c r="F767" s="13"/>
      <c r="G767" s="13"/>
      <c r="H767" s="13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</row>
    <row r="768" spans="1:23" ht="12.75" customHeight="1" x14ac:dyDescent="0.2">
      <c r="A768" s="9"/>
      <c r="B768" s="9"/>
      <c r="C768" s="11"/>
      <c r="D768" s="12"/>
      <c r="E768" s="13"/>
      <c r="F768" s="13"/>
      <c r="G768" s="13"/>
      <c r="H768" s="13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</row>
    <row r="769" spans="1:23" ht="12.75" customHeight="1" x14ac:dyDescent="0.2">
      <c r="A769" s="9"/>
      <c r="B769" s="9"/>
      <c r="C769" s="11"/>
      <c r="D769" s="12"/>
      <c r="E769" s="13"/>
      <c r="F769" s="13"/>
      <c r="G769" s="13"/>
      <c r="H769" s="13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</row>
    <row r="770" spans="1:23" ht="12.75" customHeight="1" x14ac:dyDescent="0.2">
      <c r="A770" s="9"/>
      <c r="B770" s="9"/>
      <c r="C770" s="11"/>
      <c r="D770" s="12"/>
      <c r="E770" s="13"/>
      <c r="F770" s="13"/>
      <c r="G770" s="13"/>
      <c r="H770" s="13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</row>
    <row r="771" spans="1:23" ht="12.75" customHeight="1" x14ac:dyDescent="0.2">
      <c r="A771" s="9"/>
      <c r="B771" s="9"/>
      <c r="C771" s="11"/>
      <c r="D771" s="12"/>
      <c r="E771" s="13"/>
      <c r="F771" s="13"/>
      <c r="G771" s="13"/>
      <c r="H771" s="13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</row>
    <row r="772" spans="1:23" ht="12.75" customHeight="1" x14ac:dyDescent="0.2">
      <c r="A772" s="9"/>
      <c r="B772" s="9"/>
      <c r="C772" s="11"/>
      <c r="D772" s="12"/>
      <c r="E772" s="13"/>
      <c r="F772" s="13"/>
      <c r="G772" s="13"/>
      <c r="H772" s="13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</row>
    <row r="773" spans="1:23" ht="12.75" customHeight="1" x14ac:dyDescent="0.2">
      <c r="A773" s="9"/>
      <c r="B773" s="9"/>
      <c r="C773" s="11"/>
      <c r="D773" s="12"/>
      <c r="E773" s="13"/>
      <c r="F773" s="13"/>
      <c r="G773" s="13"/>
      <c r="H773" s="13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</row>
    <row r="774" spans="1:23" ht="12.75" customHeight="1" x14ac:dyDescent="0.2">
      <c r="A774" s="9"/>
      <c r="B774" s="9"/>
      <c r="C774" s="11"/>
      <c r="D774" s="12"/>
      <c r="E774" s="13"/>
      <c r="F774" s="13"/>
      <c r="G774" s="13"/>
      <c r="H774" s="13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</row>
    <row r="775" spans="1:23" ht="12.75" customHeight="1" x14ac:dyDescent="0.2">
      <c r="A775" s="9"/>
      <c r="B775" s="9"/>
      <c r="C775" s="11"/>
      <c r="D775" s="12"/>
      <c r="E775" s="13"/>
      <c r="F775" s="13"/>
      <c r="G775" s="13"/>
      <c r="H775" s="13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</row>
    <row r="776" spans="1:23" ht="12.75" customHeight="1" x14ac:dyDescent="0.2">
      <c r="A776" s="9"/>
      <c r="B776" s="9"/>
      <c r="C776" s="11"/>
      <c r="D776" s="12"/>
      <c r="E776" s="13"/>
      <c r="F776" s="13"/>
      <c r="G776" s="13"/>
      <c r="H776" s="13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</row>
    <row r="777" spans="1:23" ht="12.75" customHeight="1" x14ac:dyDescent="0.2">
      <c r="A777" s="9"/>
      <c r="B777" s="9"/>
      <c r="C777" s="11"/>
      <c r="D777" s="12"/>
      <c r="E777" s="13"/>
      <c r="F777" s="13"/>
      <c r="G777" s="13"/>
      <c r="H777" s="13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</row>
    <row r="778" spans="1:23" ht="12.75" customHeight="1" x14ac:dyDescent="0.2">
      <c r="A778" s="9"/>
      <c r="B778" s="9"/>
      <c r="C778" s="11"/>
      <c r="D778" s="12"/>
      <c r="E778" s="13"/>
      <c r="F778" s="13"/>
      <c r="G778" s="13"/>
      <c r="H778" s="13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</row>
    <row r="779" spans="1:23" ht="12.75" customHeight="1" x14ac:dyDescent="0.2">
      <c r="A779" s="9"/>
      <c r="B779" s="9"/>
      <c r="C779" s="11"/>
      <c r="D779" s="12"/>
      <c r="E779" s="13"/>
      <c r="F779" s="13"/>
      <c r="G779" s="13"/>
      <c r="H779" s="13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</row>
    <row r="780" spans="1:23" ht="12.75" customHeight="1" x14ac:dyDescent="0.2">
      <c r="A780" s="9"/>
      <c r="B780" s="9"/>
      <c r="C780" s="11"/>
      <c r="D780" s="12"/>
      <c r="E780" s="13"/>
      <c r="F780" s="13"/>
      <c r="G780" s="13"/>
      <c r="H780" s="13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</row>
    <row r="781" spans="1:23" ht="12.75" customHeight="1" x14ac:dyDescent="0.2">
      <c r="A781" s="9"/>
      <c r="B781" s="9"/>
      <c r="C781" s="11"/>
      <c r="D781" s="12"/>
      <c r="E781" s="13"/>
      <c r="F781" s="13"/>
      <c r="G781" s="13"/>
      <c r="H781" s="13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</row>
    <row r="782" spans="1:23" ht="12.75" customHeight="1" x14ac:dyDescent="0.2">
      <c r="A782" s="9"/>
      <c r="B782" s="9"/>
      <c r="C782" s="11"/>
      <c r="D782" s="12"/>
      <c r="E782" s="13"/>
      <c r="F782" s="13"/>
      <c r="G782" s="13"/>
      <c r="H782" s="13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</row>
    <row r="783" spans="1:23" ht="12.75" customHeight="1" x14ac:dyDescent="0.2">
      <c r="A783" s="9"/>
      <c r="B783" s="9"/>
      <c r="C783" s="11"/>
      <c r="D783" s="12"/>
      <c r="E783" s="13"/>
      <c r="F783" s="13"/>
      <c r="G783" s="13"/>
      <c r="H783" s="13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</row>
    <row r="784" spans="1:23" ht="12.75" customHeight="1" x14ac:dyDescent="0.2">
      <c r="A784" s="9"/>
      <c r="B784" s="9"/>
      <c r="C784" s="11"/>
      <c r="D784" s="12"/>
      <c r="E784" s="13"/>
      <c r="F784" s="13"/>
      <c r="G784" s="13"/>
      <c r="H784" s="13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</row>
    <row r="785" spans="1:23" ht="12.75" customHeight="1" x14ac:dyDescent="0.2">
      <c r="A785" s="9"/>
      <c r="B785" s="9"/>
      <c r="C785" s="11"/>
      <c r="D785" s="12"/>
      <c r="E785" s="13"/>
      <c r="F785" s="13"/>
      <c r="G785" s="13"/>
      <c r="H785" s="13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</row>
    <row r="786" spans="1:23" ht="12.75" customHeight="1" x14ac:dyDescent="0.2">
      <c r="A786" s="9"/>
      <c r="B786" s="9"/>
      <c r="C786" s="11"/>
      <c r="D786" s="12"/>
      <c r="E786" s="13"/>
      <c r="F786" s="13"/>
      <c r="G786" s="13"/>
      <c r="H786" s="13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</row>
    <row r="787" spans="1:23" ht="12.75" customHeight="1" x14ac:dyDescent="0.2">
      <c r="A787" s="9"/>
      <c r="B787" s="9"/>
      <c r="C787" s="11"/>
      <c r="D787" s="12"/>
      <c r="E787" s="13"/>
      <c r="F787" s="13"/>
      <c r="G787" s="13"/>
      <c r="H787" s="13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</row>
    <row r="788" spans="1:23" ht="12.75" customHeight="1" x14ac:dyDescent="0.2">
      <c r="A788" s="9"/>
      <c r="B788" s="9"/>
      <c r="C788" s="11"/>
      <c r="D788" s="12"/>
      <c r="E788" s="13"/>
      <c r="F788" s="13"/>
      <c r="G788" s="13"/>
      <c r="H788" s="13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</row>
    <row r="789" spans="1:23" ht="12.75" customHeight="1" x14ac:dyDescent="0.2">
      <c r="A789" s="9"/>
      <c r="B789" s="9"/>
      <c r="C789" s="11"/>
      <c r="D789" s="12"/>
      <c r="E789" s="13"/>
      <c r="F789" s="13"/>
      <c r="G789" s="13"/>
      <c r="H789" s="13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</row>
    <row r="790" spans="1:23" ht="12.75" customHeight="1" x14ac:dyDescent="0.2">
      <c r="A790" s="9"/>
      <c r="B790" s="9"/>
      <c r="C790" s="11"/>
      <c r="D790" s="12"/>
      <c r="E790" s="13"/>
      <c r="F790" s="13"/>
      <c r="G790" s="13"/>
      <c r="H790" s="13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</row>
    <row r="791" spans="1:23" ht="12.75" customHeight="1" x14ac:dyDescent="0.2">
      <c r="A791" s="9"/>
      <c r="B791" s="9"/>
      <c r="C791" s="11"/>
      <c r="D791" s="12"/>
      <c r="E791" s="13"/>
      <c r="F791" s="13"/>
      <c r="G791" s="13"/>
      <c r="H791" s="13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</row>
    <row r="792" spans="1:23" ht="12.75" customHeight="1" x14ac:dyDescent="0.2">
      <c r="A792" s="9"/>
      <c r="B792" s="9"/>
      <c r="C792" s="11"/>
      <c r="D792" s="12"/>
      <c r="E792" s="13"/>
      <c r="F792" s="13"/>
      <c r="G792" s="13"/>
      <c r="H792" s="13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</row>
    <row r="793" spans="1:23" ht="12.75" customHeight="1" x14ac:dyDescent="0.2">
      <c r="A793" s="9"/>
      <c r="B793" s="9"/>
      <c r="C793" s="11"/>
      <c r="D793" s="12"/>
      <c r="E793" s="13"/>
      <c r="F793" s="13"/>
      <c r="G793" s="13"/>
      <c r="H793" s="13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</row>
    <row r="794" spans="1:23" ht="12.75" customHeight="1" x14ac:dyDescent="0.2">
      <c r="A794" s="9"/>
      <c r="B794" s="9"/>
      <c r="C794" s="11"/>
      <c r="D794" s="12"/>
      <c r="E794" s="13"/>
      <c r="F794" s="13"/>
      <c r="G794" s="13"/>
      <c r="H794" s="13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</row>
    <row r="795" spans="1:23" ht="12.75" customHeight="1" x14ac:dyDescent="0.2">
      <c r="A795" s="9"/>
      <c r="B795" s="9"/>
      <c r="C795" s="11"/>
      <c r="D795" s="12"/>
      <c r="E795" s="13"/>
      <c r="F795" s="13"/>
      <c r="G795" s="13"/>
      <c r="H795" s="13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</row>
    <row r="796" spans="1:23" ht="12.75" customHeight="1" x14ac:dyDescent="0.2">
      <c r="A796" s="9"/>
      <c r="B796" s="9"/>
      <c r="C796" s="11"/>
      <c r="D796" s="12"/>
      <c r="E796" s="13"/>
      <c r="F796" s="13"/>
      <c r="G796" s="13"/>
      <c r="H796" s="13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</row>
    <row r="797" spans="1:23" ht="12.75" customHeight="1" x14ac:dyDescent="0.2">
      <c r="A797" s="9"/>
      <c r="B797" s="9"/>
      <c r="C797" s="11"/>
      <c r="D797" s="12"/>
      <c r="E797" s="13"/>
      <c r="F797" s="13"/>
      <c r="G797" s="13"/>
      <c r="H797" s="13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</row>
    <row r="798" spans="1:23" ht="12.75" customHeight="1" x14ac:dyDescent="0.2">
      <c r="A798" s="9"/>
      <c r="B798" s="9"/>
      <c r="C798" s="11"/>
      <c r="D798" s="12"/>
      <c r="E798" s="13"/>
      <c r="F798" s="13"/>
      <c r="G798" s="13"/>
      <c r="H798" s="13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</row>
    <row r="799" spans="1:23" ht="12.75" customHeight="1" x14ac:dyDescent="0.2">
      <c r="A799" s="9"/>
      <c r="B799" s="9"/>
      <c r="C799" s="11"/>
      <c r="D799" s="12"/>
      <c r="E799" s="13"/>
      <c r="F799" s="13"/>
      <c r="G799" s="13"/>
      <c r="H799" s="13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</row>
    <row r="800" spans="1:23" ht="12.75" customHeight="1" x14ac:dyDescent="0.2">
      <c r="A800" s="9"/>
      <c r="B800" s="9"/>
      <c r="C800" s="11"/>
      <c r="D800" s="12"/>
      <c r="E800" s="13"/>
      <c r="F800" s="13"/>
      <c r="G800" s="13"/>
      <c r="H800" s="13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</row>
    <row r="801" spans="1:23" ht="12.75" customHeight="1" x14ac:dyDescent="0.2">
      <c r="A801" s="9"/>
      <c r="B801" s="9"/>
      <c r="C801" s="11"/>
      <c r="D801" s="12"/>
      <c r="E801" s="13"/>
      <c r="F801" s="13"/>
      <c r="G801" s="13"/>
      <c r="H801" s="13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 ht="12.75" customHeight="1" x14ac:dyDescent="0.2">
      <c r="A802" s="9"/>
      <c r="B802" s="9"/>
      <c r="C802" s="11"/>
      <c r="D802" s="12"/>
      <c r="E802" s="13"/>
      <c r="F802" s="13"/>
      <c r="G802" s="13"/>
      <c r="H802" s="13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</row>
    <row r="803" spans="1:23" ht="12.75" customHeight="1" x14ac:dyDescent="0.2">
      <c r="A803" s="9"/>
      <c r="B803" s="9"/>
      <c r="C803" s="11"/>
      <c r="D803" s="12"/>
      <c r="E803" s="13"/>
      <c r="F803" s="13"/>
      <c r="G803" s="13"/>
      <c r="H803" s="13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</row>
    <row r="804" spans="1:23" ht="12.75" customHeight="1" x14ac:dyDescent="0.2">
      <c r="A804" s="9"/>
      <c r="B804" s="9"/>
      <c r="C804" s="11"/>
      <c r="D804" s="12"/>
      <c r="E804" s="13"/>
      <c r="F804" s="13"/>
      <c r="G804" s="13"/>
      <c r="H804" s="13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</row>
    <row r="805" spans="1:23" ht="12.75" customHeight="1" x14ac:dyDescent="0.2">
      <c r="A805" s="9"/>
      <c r="B805" s="9"/>
      <c r="C805" s="11"/>
      <c r="D805" s="12"/>
      <c r="E805" s="13"/>
      <c r="F805" s="13"/>
      <c r="G805" s="13"/>
      <c r="H805" s="13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</row>
    <row r="806" spans="1:23" ht="12.75" customHeight="1" x14ac:dyDescent="0.2">
      <c r="A806" s="9"/>
      <c r="B806" s="9"/>
      <c r="C806" s="11"/>
      <c r="D806" s="12"/>
      <c r="E806" s="13"/>
      <c r="F806" s="13"/>
      <c r="G806" s="13"/>
      <c r="H806" s="13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</row>
    <row r="807" spans="1:23" ht="12.75" customHeight="1" x14ac:dyDescent="0.2">
      <c r="A807" s="9"/>
      <c r="B807" s="9"/>
      <c r="C807" s="11"/>
      <c r="D807" s="12"/>
      <c r="E807" s="13"/>
      <c r="F807" s="13"/>
      <c r="G807" s="13"/>
      <c r="H807" s="13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</row>
    <row r="808" spans="1:23" ht="12.75" customHeight="1" x14ac:dyDescent="0.2">
      <c r="A808" s="9"/>
      <c r="B808" s="9"/>
      <c r="C808" s="11"/>
      <c r="D808" s="12"/>
      <c r="E808" s="13"/>
      <c r="F808" s="13"/>
      <c r="G808" s="13"/>
      <c r="H808" s="13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</row>
    <row r="809" spans="1:23" ht="12.75" customHeight="1" x14ac:dyDescent="0.2">
      <c r="A809" s="9"/>
      <c r="B809" s="9"/>
      <c r="C809" s="11"/>
      <c r="D809" s="12"/>
      <c r="E809" s="13"/>
      <c r="F809" s="13"/>
      <c r="G809" s="13"/>
      <c r="H809" s="13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</row>
    <row r="810" spans="1:23" ht="12.75" customHeight="1" x14ac:dyDescent="0.2">
      <c r="A810" s="9"/>
      <c r="B810" s="9"/>
      <c r="C810" s="11"/>
      <c r="D810" s="12"/>
      <c r="E810" s="13"/>
      <c r="F810" s="13"/>
      <c r="G810" s="13"/>
      <c r="H810" s="13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</row>
  </sheetData>
  <mergeCells count="1">
    <mergeCell ref="A1:H4"/>
  </mergeCells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5703125" defaultRowHeight="15" customHeight="1" x14ac:dyDescent="0.2"/>
  <cols>
    <col min="1" max="1" width="10.42578125" customWidth="1"/>
    <col min="2" max="2" width="38" customWidth="1"/>
    <col min="3" max="3" width="8" customWidth="1"/>
    <col min="4" max="7" width="20.5703125" customWidth="1"/>
    <col min="8" max="8" width="14.42578125" customWidth="1"/>
    <col min="9" max="9" width="14.140625" customWidth="1"/>
    <col min="10" max="10" width="25.5703125" customWidth="1"/>
    <col min="11" max="11" width="10.140625" customWidth="1"/>
    <col min="12" max="26" width="9.140625" customWidth="1"/>
  </cols>
  <sheetData>
    <row r="1" spans="1:26" ht="14.25" customHeight="1" x14ac:dyDescent="0.35">
      <c r="A1" s="133" t="s">
        <v>16</v>
      </c>
      <c r="B1" s="132"/>
      <c r="C1" s="132"/>
      <c r="D1" s="132"/>
      <c r="E1" s="132"/>
      <c r="F1" s="132"/>
      <c r="G1" s="132"/>
      <c r="H1" s="132"/>
      <c r="I1" s="132"/>
      <c r="J1" s="13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25" customHeight="1" x14ac:dyDescent="0.35">
      <c r="A2" s="133" t="s">
        <v>17</v>
      </c>
      <c r="B2" s="132"/>
      <c r="C2" s="132"/>
      <c r="D2" s="132"/>
      <c r="E2" s="132"/>
      <c r="F2" s="132"/>
      <c r="G2" s="132"/>
      <c r="H2" s="132"/>
      <c r="I2" s="132"/>
      <c r="J2" s="132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4.25" customHeight="1" x14ac:dyDescent="0.35">
      <c r="A3" s="25" t="s">
        <v>18</v>
      </c>
      <c r="B3" s="24"/>
      <c r="C3" s="24"/>
      <c r="D3" s="24"/>
      <c r="E3" s="24"/>
      <c r="F3" s="24"/>
      <c r="G3" s="24"/>
      <c r="H3" s="24"/>
      <c r="I3" s="26"/>
      <c r="J3" s="27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4.25" customHeight="1" x14ac:dyDescent="0.25">
      <c r="A4" s="24"/>
      <c r="B4" s="24"/>
      <c r="C4" s="24"/>
      <c r="D4" s="24"/>
      <c r="E4" s="24"/>
      <c r="F4" s="24"/>
      <c r="G4" s="24"/>
      <c r="H4" s="24"/>
      <c r="I4" s="26"/>
      <c r="J4" s="27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4.25" customHeight="1" x14ac:dyDescent="0.25">
      <c r="A5" s="28"/>
      <c r="B5" s="28"/>
      <c r="C5" s="28"/>
      <c r="D5" s="28"/>
      <c r="E5" s="29" t="s">
        <v>19</v>
      </c>
      <c r="F5" s="29" t="s">
        <v>19</v>
      </c>
      <c r="G5" s="29" t="s">
        <v>20</v>
      </c>
      <c r="H5" s="29" t="s">
        <v>20</v>
      </c>
      <c r="I5" s="26"/>
      <c r="J5" s="27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4.25" customHeight="1" x14ac:dyDescent="0.25">
      <c r="A6" s="30" t="s">
        <v>21</v>
      </c>
      <c r="B6" s="30" t="s">
        <v>22</v>
      </c>
      <c r="C6" s="30" t="s">
        <v>23</v>
      </c>
      <c r="D6" s="30" t="s">
        <v>24</v>
      </c>
      <c r="E6" s="31" t="s">
        <v>25</v>
      </c>
      <c r="F6" s="32" t="s">
        <v>26</v>
      </c>
      <c r="G6" s="31" t="s">
        <v>27</v>
      </c>
      <c r="H6" s="33" t="s">
        <v>28</v>
      </c>
      <c r="I6" s="26"/>
      <c r="J6" s="27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4.25" customHeight="1" x14ac:dyDescent="0.25">
      <c r="E7" s="34"/>
      <c r="F7" s="35" t="s">
        <v>29</v>
      </c>
      <c r="G7" s="34"/>
      <c r="H7" s="34"/>
      <c r="I7" s="26"/>
      <c r="J7" s="27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4.25" customHeight="1" x14ac:dyDescent="0.25">
      <c r="E8" s="34"/>
      <c r="F8" s="34"/>
      <c r="G8" s="34"/>
      <c r="H8" s="34"/>
      <c r="I8" s="26"/>
      <c r="J8" s="27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4.25" customHeight="1" x14ac:dyDescent="0.25">
      <c r="B9" s="36" t="s">
        <v>30</v>
      </c>
      <c r="C9" s="36" t="s">
        <v>31</v>
      </c>
      <c r="E9" s="13">
        <v>7745636</v>
      </c>
      <c r="F9" s="13">
        <f>8236619.16+150.37</f>
        <v>8236769.5300000003</v>
      </c>
      <c r="G9" s="13">
        <f>+Budgets!D8+Budgets!D9</f>
        <v>9475000</v>
      </c>
      <c r="H9" s="13">
        <f t="shared" ref="H9:H11" si="0">+G9-E9</f>
        <v>1729364</v>
      </c>
      <c r="I9" s="26"/>
      <c r="J9" s="27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4.25" customHeight="1" x14ac:dyDescent="0.25">
      <c r="B10" s="36" t="s">
        <v>32</v>
      </c>
      <c r="C10" s="36" t="s">
        <v>33</v>
      </c>
      <c r="E10" s="13">
        <v>10381699</v>
      </c>
      <c r="F10" s="13">
        <v>11143537.970000001</v>
      </c>
      <c r="G10" s="13">
        <f>+Budgets!D10</f>
        <v>1000000</v>
      </c>
      <c r="H10" s="13">
        <f t="shared" si="0"/>
        <v>-9381699</v>
      </c>
      <c r="I10" s="26"/>
      <c r="J10" s="27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25" customHeight="1" x14ac:dyDescent="0.25">
      <c r="B11" s="36" t="s">
        <v>34</v>
      </c>
      <c r="C11" s="36" t="s">
        <v>35</v>
      </c>
      <c r="E11" s="13">
        <v>10000</v>
      </c>
      <c r="F11" s="13">
        <v>13571.37</v>
      </c>
      <c r="G11" s="13" t="e">
        <f>+#REF!</f>
        <v>#REF!</v>
      </c>
      <c r="H11" s="13" t="e">
        <f t="shared" si="0"/>
        <v>#REF!</v>
      </c>
      <c r="I11" s="26"/>
      <c r="J11" s="27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4.25" customHeight="1" x14ac:dyDescent="0.25">
      <c r="E12" s="23">
        <f t="shared" ref="E12:H12" si="1">SUM(E9:E11)</f>
        <v>18137335</v>
      </c>
      <c r="F12" s="23">
        <f t="shared" si="1"/>
        <v>19393878.870000001</v>
      </c>
      <c r="G12" s="23" t="e">
        <f t="shared" si="1"/>
        <v>#REF!</v>
      </c>
      <c r="H12" s="23" t="e">
        <f t="shared" si="1"/>
        <v>#REF!</v>
      </c>
      <c r="I12" s="26"/>
      <c r="J12" s="27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4.25" customHeight="1" x14ac:dyDescent="0.25">
      <c r="E13" s="13"/>
      <c r="F13" s="13"/>
      <c r="G13" s="13"/>
      <c r="H13" s="13"/>
      <c r="I13" s="26"/>
      <c r="J13" s="27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4.25" customHeight="1" x14ac:dyDescent="0.25">
      <c r="A14" s="36">
        <v>11</v>
      </c>
      <c r="B14" s="36" t="s">
        <v>36</v>
      </c>
      <c r="C14" s="36" t="s">
        <v>37</v>
      </c>
      <c r="D14" s="36" t="s">
        <v>38</v>
      </c>
      <c r="E14" s="13">
        <v>8705259</v>
      </c>
      <c r="F14" s="13">
        <v>8613574.6400000006</v>
      </c>
      <c r="G14" s="13" t="e">
        <f t="shared" ref="G14:G17" si="2">+#REF!</f>
        <v>#REF!</v>
      </c>
      <c r="H14" s="13" t="e">
        <f t="shared" ref="H14:H17" si="3">+G14-E14</f>
        <v>#REF!</v>
      </c>
      <c r="I14" s="26"/>
      <c r="J14" s="27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25" customHeight="1" x14ac:dyDescent="0.25">
      <c r="C15" s="36" t="s">
        <v>39</v>
      </c>
      <c r="D15" s="36" t="s">
        <v>40</v>
      </c>
      <c r="E15" s="13">
        <v>153216</v>
      </c>
      <c r="F15" s="13">
        <v>130062.27</v>
      </c>
      <c r="G15" s="13" t="e">
        <f t="shared" si="2"/>
        <v>#REF!</v>
      </c>
      <c r="H15" s="13" t="e">
        <f t="shared" si="3"/>
        <v>#REF!</v>
      </c>
      <c r="I15" s="26"/>
      <c r="J15" s="27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4.25" customHeight="1" x14ac:dyDescent="0.25">
      <c r="C16" s="36" t="s">
        <v>41</v>
      </c>
      <c r="D16" s="36" t="s">
        <v>42</v>
      </c>
      <c r="E16" s="13">
        <v>677331</v>
      </c>
      <c r="F16" s="13">
        <f>570322.48+30472.8</f>
        <v>600795.28</v>
      </c>
      <c r="G16" s="13" t="e">
        <f t="shared" si="2"/>
        <v>#REF!</v>
      </c>
      <c r="H16" s="13" t="e">
        <f t="shared" si="3"/>
        <v>#REF!</v>
      </c>
      <c r="I16" s="26"/>
      <c r="J16" s="27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25" customHeight="1" x14ac:dyDescent="0.25">
      <c r="C17" s="36" t="s">
        <v>43</v>
      </c>
      <c r="D17" s="36" t="s">
        <v>44</v>
      </c>
      <c r="E17" s="13">
        <v>104636</v>
      </c>
      <c r="F17" s="13">
        <v>72128.25</v>
      </c>
      <c r="G17" s="13" t="e">
        <f t="shared" si="2"/>
        <v>#REF!</v>
      </c>
      <c r="H17" s="13" t="e">
        <f t="shared" si="3"/>
        <v>#REF!</v>
      </c>
      <c r="I17" s="26"/>
      <c r="J17" s="27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4.25" customHeight="1" x14ac:dyDescent="0.25">
      <c r="C18" s="36" t="s">
        <v>45</v>
      </c>
      <c r="E18" s="23">
        <f t="shared" ref="E18:H18" si="4">SUM(E14:E17)</f>
        <v>9640442</v>
      </c>
      <c r="F18" s="23">
        <f t="shared" si="4"/>
        <v>9416560.4399999995</v>
      </c>
      <c r="G18" s="23" t="e">
        <f t="shared" si="4"/>
        <v>#REF!</v>
      </c>
      <c r="H18" s="23" t="e">
        <f t="shared" si="4"/>
        <v>#REF!</v>
      </c>
      <c r="I18" s="26"/>
      <c r="J18" s="27"/>
      <c r="K18" s="2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 x14ac:dyDescent="0.25">
      <c r="E19" s="13"/>
      <c r="F19" s="13"/>
      <c r="G19" s="13"/>
      <c r="H19" s="13"/>
      <c r="I19" s="26"/>
      <c r="J19" s="27"/>
      <c r="K19" s="2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 x14ac:dyDescent="0.25">
      <c r="A20" s="36">
        <v>12</v>
      </c>
      <c r="B20" s="36" t="s">
        <v>46</v>
      </c>
      <c r="C20" s="36" t="s">
        <v>37</v>
      </c>
      <c r="D20" s="36" t="s">
        <v>38</v>
      </c>
      <c r="E20" s="13">
        <v>163875</v>
      </c>
      <c r="F20" s="13">
        <v>157414.39000000001</v>
      </c>
      <c r="G20" s="13" t="e">
        <f t="shared" ref="G20:G23" si="5">+#REF!</f>
        <v>#REF!</v>
      </c>
      <c r="H20" s="13" t="e">
        <f t="shared" ref="H20:H23" si="6">+G20-E20</f>
        <v>#REF!</v>
      </c>
      <c r="I20" s="26"/>
      <c r="J20" s="27"/>
      <c r="K20" s="2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4.25" customHeight="1" x14ac:dyDescent="0.25">
      <c r="C21" s="36" t="s">
        <v>39</v>
      </c>
      <c r="D21" s="36" t="s">
        <v>40</v>
      </c>
      <c r="E21" s="13">
        <v>16662</v>
      </c>
      <c r="F21" s="13">
        <v>13332.59</v>
      </c>
      <c r="G21" s="13" t="e">
        <f t="shared" si="5"/>
        <v>#REF!</v>
      </c>
      <c r="H21" s="13" t="e">
        <f t="shared" si="6"/>
        <v>#REF!</v>
      </c>
      <c r="I21" s="26"/>
      <c r="J21" s="27"/>
      <c r="K21" s="2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 x14ac:dyDescent="0.25">
      <c r="C22" s="36" t="s">
        <v>41</v>
      </c>
      <c r="D22" s="36" t="s">
        <v>42</v>
      </c>
      <c r="E22" s="13">
        <v>72993</v>
      </c>
      <c r="F22" s="13">
        <v>50949.06</v>
      </c>
      <c r="G22" s="13" t="e">
        <f t="shared" si="5"/>
        <v>#REF!</v>
      </c>
      <c r="H22" s="13" t="e">
        <f t="shared" si="6"/>
        <v>#REF!</v>
      </c>
      <c r="I22" s="26"/>
      <c r="J22" s="27"/>
      <c r="K22" s="2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4.25" customHeight="1" x14ac:dyDescent="0.25">
      <c r="C23" s="36" t="s">
        <v>43</v>
      </c>
      <c r="D23" s="36" t="s">
        <v>44</v>
      </c>
      <c r="E23" s="13">
        <v>9877</v>
      </c>
      <c r="F23" s="13">
        <v>6918.14</v>
      </c>
      <c r="G23" s="13" t="e">
        <f t="shared" si="5"/>
        <v>#REF!</v>
      </c>
      <c r="H23" s="13" t="e">
        <f t="shared" si="6"/>
        <v>#REF!</v>
      </c>
      <c r="I23" s="26"/>
      <c r="J23" s="27"/>
      <c r="K23" s="2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 x14ac:dyDescent="0.25">
      <c r="C24" s="36" t="s">
        <v>45</v>
      </c>
      <c r="E24" s="23">
        <f t="shared" ref="E24:H24" si="7">SUM(E20:E23)</f>
        <v>263407</v>
      </c>
      <c r="F24" s="23">
        <f t="shared" si="7"/>
        <v>228614.18000000002</v>
      </c>
      <c r="G24" s="23" t="e">
        <f t="shared" si="7"/>
        <v>#REF!</v>
      </c>
      <c r="H24" s="23" t="e">
        <f t="shared" si="7"/>
        <v>#REF!</v>
      </c>
      <c r="I24" s="26"/>
      <c r="J24" s="27"/>
      <c r="K24" s="2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4.25" customHeight="1" x14ac:dyDescent="0.25">
      <c r="E25" s="13"/>
      <c r="F25" s="13"/>
      <c r="G25" s="13"/>
      <c r="H25" s="13"/>
      <c r="I25" s="26"/>
      <c r="J25" s="27"/>
      <c r="K25" s="2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 x14ac:dyDescent="0.25">
      <c r="A26" s="36">
        <v>13</v>
      </c>
      <c r="B26" s="36" t="s">
        <v>47</v>
      </c>
      <c r="C26" s="36" t="s">
        <v>37</v>
      </c>
      <c r="D26" s="36" t="s">
        <v>38</v>
      </c>
      <c r="E26" s="13">
        <v>115504</v>
      </c>
      <c r="F26" s="13">
        <v>114579.55</v>
      </c>
      <c r="G26" s="13" t="e">
        <f t="shared" ref="G26:G29" si="8">+#REF!</f>
        <v>#REF!</v>
      </c>
      <c r="H26" s="13" t="e">
        <f t="shared" ref="H26:H29" si="9">+G26-E26</f>
        <v>#REF!</v>
      </c>
      <c r="I26" s="26"/>
      <c r="J26" s="27"/>
      <c r="K26" s="24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4.25" customHeight="1" x14ac:dyDescent="0.25">
      <c r="C27" s="36" t="s">
        <v>39</v>
      </c>
      <c r="D27" s="36" t="s">
        <v>40</v>
      </c>
      <c r="E27" s="13">
        <v>23137</v>
      </c>
      <c r="F27" s="13">
        <f>14881.68+40</f>
        <v>14921.68</v>
      </c>
      <c r="G27" s="13" t="e">
        <f t="shared" si="8"/>
        <v>#REF!</v>
      </c>
      <c r="H27" s="13" t="e">
        <f t="shared" si="9"/>
        <v>#REF!</v>
      </c>
      <c r="I27" s="26"/>
      <c r="J27" s="27"/>
      <c r="K27" s="2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 x14ac:dyDescent="0.25">
      <c r="C28" s="36" t="s">
        <v>41</v>
      </c>
      <c r="D28" s="36" t="s">
        <v>42</v>
      </c>
      <c r="E28" s="13">
        <v>8703</v>
      </c>
      <c r="F28" s="13">
        <v>6548.38</v>
      </c>
      <c r="G28" s="13" t="e">
        <f t="shared" si="8"/>
        <v>#REF!</v>
      </c>
      <c r="H28" s="13" t="e">
        <f t="shared" si="9"/>
        <v>#REF!</v>
      </c>
      <c r="I28" s="26"/>
      <c r="J28" s="27"/>
      <c r="K28" s="2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4.25" customHeight="1" x14ac:dyDescent="0.25">
      <c r="C29" s="36" t="s">
        <v>43</v>
      </c>
      <c r="D29" s="36" t="s">
        <v>44</v>
      </c>
      <c r="E29" s="13">
        <v>47847</v>
      </c>
      <c r="F29" s="13">
        <v>36711.440000000002</v>
      </c>
      <c r="G29" s="13" t="e">
        <f t="shared" si="8"/>
        <v>#REF!</v>
      </c>
      <c r="H29" s="13" t="e">
        <f t="shared" si="9"/>
        <v>#REF!</v>
      </c>
      <c r="I29" s="26"/>
      <c r="J29" s="27"/>
      <c r="K29" s="2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 x14ac:dyDescent="0.25">
      <c r="C30" s="36" t="s">
        <v>45</v>
      </c>
      <c r="E30" s="23">
        <f t="shared" ref="E30:H30" si="10">SUM(E26:E29)</f>
        <v>195191</v>
      </c>
      <c r="F30" s="23">
        <f t="shared" si="10"/>
        <v>172761.05000000002</v>
      </c>
      <c r="G30" s="23" t="e">
        <f t="shared" si="10"/>
        <v>#REF!</v>
      </c>
      <c r="H30" s="23" t="e">
        <f t="shared" si="10"/>
        <v>#REF!</v>
      </c>
      <c r="I30" s="26"/>
      <c r="J30" s="27"/>
      <c r="K30" s="2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 x14ac:dyDescent="0.25">
      <c r="E31" s="13"/>
      <c r="F31" s="13"/>
      <c r="G31" s="13"/>
      <c r="H31" s="13"/>
      <c r="I31" s="26"/>
      <c r="J31" s="27"/>
      <c r="K31" s="2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 x14ac:dyDescent="0.25">
      <c r="A32" s="36">
        <v>21</v>
      </c>
      <c r="B32" s="36" t="s">
        <v>48</v>
      </c>
      <c r="C32" s="36" t="s">
        <v>37</v>
      </c>
      <c r="D32" s="36" t="s">
        <v>38</v>
      </c>
      <c r="E32" s="13">
        <v>85410</v>
      </c>
      <c r="F32" s="13">
        <v>107077.35</v>
      </c>
      <c r="G32" s="13" t="e">
        <f t="shared" ref="G32:G34" si="11">+#REF!</f>
        <v>#REF!</v>
      </c>
      <c r="H32" s="13" t="e">
        <f t="shared" ref="H32:H34" si="12">+G32-E32</f>
        <v>#REF!</v>
      </c>
      <c r="I32" s="26"/>
      <c r="J32" s="27"/>
      <c r="K32" s="2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4.25" customHeight="1" x14ac:dyDescent="0.25">
      <c r="C33" s="36" t="s">
        <v>41</v>
      </c>
      <c r="D33" s="36" t="s">
        <v>42</v>
      </c>
      <c r="E33" s="13">
        <v>500</v>
      </c>
      <c r="F33" s="13">
        <v>0</v>
      </c>
      <c r="G33" s="13" t="e">
        <f t="shared" si="11"/>
        <v>#REF!</v>
      </c>
      <c r="H33" s="13" t="e">
        <f t="shared" si="12"/>
        <v>#REF!</v>
      </c>
      <c r="I33" s="26"/>
      <c r="J33" s="27"/>
      <c r="K33" s="2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4.25" customHeight="1" x14ac:dyDescent="0.25">
      <c r="C34" s="36" t="s">
        <v>43</v>
      </c>
      <c r="D34" s="36" t="s">
        <v>49</v>
      </c>
      <c r="E34" s="13">
        <v>250</v>
      </c>
      <c r="F34" s="13">
        <v>228</v>
      </c>
      <c r="G34" s="13" t="e">
        <f t="shared" si="11"/>
        <v>#REF!</v>
      </c>
      <c r="H34" s="13" t="e">
        <f t="shared" si="12"/>
        <v>#REF!</v>
      </c>
      <c r="I34" s="26"/>
      <c r="J34" s="27"/>
      <c r="K34" s="2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 x14ac:dyDescent="0.25">
      <c r="C35" s="36" t="s">
        <v>45</v>
      </c>
      <c r="E35" s="23">
        <f t="shared" ref="E35:H35" si="13">SUM(E32:E34)</f>
        <v>86160</v>
      </c>
      <c r="F35" s="23">
        <f t="shared" si="13"/>
        <v>107305.35</v>
      </c>
      <c r="G35" s="23" t="e">
        <f t="shared" si="13"/>
        <v>#REF!</v>
      </c>
      <c r="H35" s="23" t="e">
        <f t="shared" si="13"/>
        <v>#REF!</v>
      </c>
      <c r="I35" s="26"/>
      <c r="J35" s="27"/>
      <c r="K35" s="2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4.25" customHeight="1" x14ac:dyDescent="0.25">
      <c r="E36" s="13"/>
      <c r="F36" s="13"/>
      <c r="G36" s="13"/>
      <c r="H36" s="13"/>
      <c r="I36" s="26"/>
      <c r="J36" s="27"/>
      <c r="K36" s="2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4.25" customHeight="1" x14ac:dyDescent="0.25">
      <c r="A37" s="36">
        <v>23</v>
      </c>
      <c r="B37" s="36" t="s">
        <v>50</v>
      </c>
      <c r="C37" s="36" t="s">
        <v>37</v>
      </c>
      <c r="D37" s="36" t="s">
        <v>38</v>
      </c>
      <c r="E37" s="13">
        <v>1101597</v>
      </c>
      <c r="F37" s="13">
        <v>1099941.1399999999</v>
      </c>
      <c r="G37" s="13" t="e">
        <f t="shared" ref="G37:G40" si="14">+#REF!</f>
        <v>#REF!</v>
      </c>
      <c r="H37" s="13" t="e">
        <f t="shared" ref="H37:H40" si="15">+G37-E37</f>
        <v>#REF!</v>
      </c>
      <c r="I37" s="26"/>
      <c r="J37" s="27"/>
      <c r="K37" s="24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 x14ac:dyDescent="0.25">
      <c r="C38" s="36" t="s">
        <v>39</v>
      </c>
      <c r="D38" s="36" t="s">
        <v>40</v>
      </c>
      <c r="E38" s="13">
        <v>8578</v>
      </c>
      <c r="F38" s="13">
        <f>6765.17+400</f>
        <v>7165.17</v>
      </c>
      <c r="G38" s="13" t="e">
        <f t="shared" si="14"/>
        <v>#REF!</v>
      </c>
      <c r="H38" s="13" t="e">
        <f t="shared" si="15"/>
        <v>#REF!</v>
      </c>
      <c r="I38" s="26"/>
      <c r="J38" s="27"/>
      <c r="K38" s="24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4.25" customHeight="1" x14ac:dyDescent="0.25">
      <c r="C39" s="36" t="s">
        <v>41</v>
      </c>
      <c r="D39" s="36" t="s">
        <v>42</v>
      </c>
      <c r="E39" s="13">
        <v>21616</v>
      </c>
      <c r="F39" s="13">
        <v>20914.95</v>
      </c>
      <c r="G39" s="13" t="e">
        <f t="shared" si="14"/>
        <v>#REF!</v>
      </c>
      <c r="H39" s="13" t="e">
        <f t="shared" si="15"/>
        <v>#REF!</v>
      </c>
      <c r="I39" s="26"/>
      <c r="J39" s="27"/>
      <c r="K39" s="24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4.25" customHeight="1" x14ac:dyDescent="0.25">
      <c r="C40" s="36" t="s">
        <v>43</v>
      </c>
      <c r="D40" s="36" t="s">
        <v>44</v>
      </c>
      <c r="E40" s="13">
        <v>15757</v>
      </c>
      <c r="F40" s="13">
        <f>13744.61+1536</f>
        <v>15280.61</v>
      </c>
      <c r="G40" s="13" t="e">
        <f t="shared" si="14"/>
        <v>#REF!</v>
      </c>
      <c r="H40" s="13" t="e">
        <f t="shared" si="15"/>
        <v>#REF!</v>
      </c>
      <c r="I40" s="26"/>
      <c r="J40" s="27"/>
      <c r="K40" s="24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4.25" customHeight="1" x14ac:dyDescent="0.25">
      <c r="C41" s="36" t="s">
        <v>45</v>
      </c>
      <c r="E41" s="23">
        <f t="shared" ref="E41:H41" si="16">SUM(E37:E40)</f>
        <v>1147548</v>
      </c>
      <c r="F41" s="23">
        <f t="shared" si="16"/>
        <v>1143301.8699999999</v>
      </c>
      <c r="G41" s="23" t="e">
        <f t="shared" si="16"/>
        <v>#REF!</v>
      </c>
      <c r="H41" s="23" t="e">
        <f t="shared" si="16"/>
        <v>#REF!</v>
      </c>
      <c r="I41" s="26"/>
      <c r="J41" s="27"/>
      <c r="K41" s="24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4.25" customHeight="1" x14ac:dyDescent="0.25">
      <c r="E42" s="13"/>
      <c r="F42" s="13"/>
      <c r="G42" s="13"/>
      <c r="H42" s="13"/>
      <c r="I42" s="26"/>
      <c r="J42" s="27"/>
      <c r="K42" s="24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4.25" customHeight="1" x14ac:dyDescent="0.25">
      <c r="A43" s="36">
        <v>31</v>
      </c>
      <c r="B43" s="36" t="s">
        <v>51</v>
      </c>
      <c r="C43" s="36" t="s">
        <v>37</v>
      </c>
      <c r="D43" s="36" t="s">
        <v>38</v>
      </c>
      <c r="E43" s="13">
        <v>382033</v>
      </c>
      <c r="F43" s="13">
        <v>381282.75</v>
      </c>
      <c r="G43" s="13" t="e">
        <f t="shared" ref="G43:G46" si="17">+#REF!</f>
        <v>#REF!</v>
      </c>
      <c r="H43" s="13" t="e">
        <f t="shared" ref="H43:H46" si="18">+G43-E43</f>
        <v>#REF!</v>
      </c>
      <c r="I43" s="26"/>
      <c r="J43" s="27"/>
      <c r="K43" s="24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4.25" customHeight="1" x14ac:dyDescent="0.25">
      <c r="C44" s="36" t="s">
        <v>39</v>
      </c>
      <c r="D44" s="36" t="s">
        <v>40</v>
      </c>
      <c r="E44" s="13">
        <v>10080</v>
      </c>
      <c r="F44" s="13">
        <v>9680</v>
      </c>
      <c r="G44" s="13" t="e">
        <f t="shared" si="17"/>
        <v>#REF!</v>
      </c>
      <c r="H44" s="13" t="e">
        <f t="shared" si="18"/>
        <v>#REF!</v>
      </c>
      <c r="I44" s="26"/>
      <c r="J44" s="27"/>
      <c r="K44" s="24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4.25" customHeight="1" x14ac:dyDescent="0.25">
      <c r="C45" s="36" t="s">
        <v>41</v>
      </c>
      <c r="D45" s="36" t="s">
        <v>42</v>
      </c>
      <c r="E45" s="13">
        <v>21775</v>
      </c>
      <c r="F45" s="13">
        <v>18301.88</v>
      </c>
      <c r="G45" s="13" t="e">
        <f t="shared" si="17"/>
        <v>#REF!</v>
      </c>
      <c r="H45" s="13" t="e">
        <f t="shared" si="18"/>
        <v>#REF!</v>
      </c>
      <c r="I45" s="26"/>
      <c r="J45" s="27"/>
      <c r="K45" s="24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4.25" customHeight="1" x14ac:dyDescent="0.25">
      <c r="C46" s="36" t="s">
        <v>43</v>
      </c>
      <c r="D46" s="36" t="s">
        <v>44</v>
      </c>
      <c r="E46" s="13">
        <v>7525</v>
      </c>
      <c r="F46" s="13">
        <v>5636.28</v>
      </c>
      <c r="G46" s="13" t="e">
        <f t="shared" si="17"/>
        <v>#REF!</v>
      </c>
      <c r="H46" s="13" t="e">
        <f t="shared" si="18"/>
        <v>#REF!</v>
      </c>
      <c r="I46" s="26"/>
      <c r="J46" s="27"/>
      <c r="K46" s="24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4.25" customHeight="1" x14ac:dyDescent="0.25">
      <c r="C47" s="36" t="s">
        <v>45</v>
      </c>
      <c r="E47" s="23">
        <f t="shared" ref="E47:H47" si="19">SUM(E43:E46)</f>
        <v>421413</v>
      </c>
      <c r="F47" s="23">
        <f t="shared" si="19"/>
        <v>414900.91000000003</v>
      </c>
      <c r="G47" s="23" t="e">
        <f t="shared" si="19"/>
        <v>#REF!</v>
      </c>
      <c r="H47" s="23" t="e">
        <f t="shared" si="19"/>
        <v>#REF!</v>
      </c>
      <c r="I47" s="26"/>
      <c r="J47" s="27"/>
      <c r="K47" s="24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4.25" customHeight="1" x14ac:dyDescent="0.25">
      <c r="E48" s="13"/>
      <c r="F48" s="13"/>
      <c r="G48" s="13"/>
      <c r="H48" s="13"/>
      <c r="I48" s="26"/>
      <c r="J48" s="27"/>
      <c r="K48" s="24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4.25" customHeight="1" x14ac:dyDescent="0.25">
      <c r="A49" s="36">
        <v>33</v>
      </c>
      <c r="B49" s="36" t="s">
        <v>52</v>
      </c>
      <c r="C49" s="36" t="s">
        <v>37</v>
      </c>
      <c r="D49" s="36" t="s">
        <v>38</v>
      </c>
      <c r="E49" s="13">
        <v>243073</v>
      </c>
      <c r="F49" s="13">
        <v>242916.75</v>
      </c>
      <c r="G49" s="13" t="e">
        <f t="shared" ref="G49:G52" si="20">+#REF!</f>
        <v>#REF!</v>
      </c>
      <c r="H49" s="13" t="e">
        <f t="shared" ref="H49:H52" si="21">+G49-E49</f>
        <v>#REF!</v>
      </c>
      <c r="I49" s="26"/>
      <c r="J49" s="27"/>
      <c r="K49" s="24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4.25" customHeight="1" x14ac:dyDescent="0.25">
      <c r="C50" s="36" t="s">
        <v>39</v>
      </c>
      <c r="D50" s="36" t="s">
        <v>40</v>
      </c>
      <c r="E50" s="13">
        <v>429</v>
      </c>
      <c r="F50" s="13">
        <v>355</v>
      </c>
      <c r="G50" s="13" t="e">
        <f t="shared" si="20"/>
        <v>#REF!</v>
      </c>
      <c r="H50" s="13" t="e">
        <f t="shared" si="21"/>
        <v>#REF!</v>
      </c>
      <c r="I50" s="26"/>
      <c r="J50" s="27"/>
      <c r="K50" s="24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4.25" customHeight="1" x14ac:dyDescent="0.25">
      <c r="C51" s="36" t="s">
        <v>41</v>
      </c>
      <c r="D51" s="36" t="s">
        <v>42</v>
      </c>
      <c r="E51" s="13">
        <v>10635</v>
      </c>
      <c r="F51" s="13">
        <v>10372.36</v>
      </c>
      <c r="G51" s="13" t="e">
        <f t="shared" si="20"/>
        <v>#REF!</v>
      </c>
      <c r="H51" s="13" t="e">
        <f t="shared" si="21"/>
        <v>#REF!</v>
      </c>
      <c r="I51" s="26"/>
      <c r="J51" s="27"/>
      <c r="K51" s="24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4.25" customHeight="1" x14ac:dyDescent="0.25">
      <c r="C52" s="36" t="s">
        <v>43</v>
      </c>
      <c r="D52" s="36" t="s">
        <v>44</v>
      </c>
      <c r="E52" s="13">
        <v>110</v>
      </c>
      <c r="F52" s="13">
        <v>110</v>
      </c>
      <c r="G52" s="13" t="e">
        <f t="shared" si="20"/>
        <v>#REF!</v>
      </c>
      <c r="H52" s="13" t="e">
        <f t="shared" si="21"/>
        <v>#REF!</v>
      </c>
      <c r="I52" s="26"/>
      <c r="J52" s="27"/>
      <c r="K52" s="24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4.25" customHeight="1" x14ac:dyDescent="0.25">
      <c r="C53" s="36" t="s">
        <v>45</v>
      </c>
      <c r="E53" s="23">
        <f t="shared" ref="E53:H53" si="22">SUM(E49:E52)</f>
        <v>254247</v>
      </c>
      <c r="F53" s="23">
        <f t="shared" si="22"/>
        <v>253754.11</v>
      </c>
      <c r="G53" s="23" t="e">
        <f t="shared" si="22"/>
        <v>#REF!</v>
      </c>
      <c r="H53" s="23" t="e">
        <f t="shared" si="22"/>
        <v>#REF!</v>
      </c>
      <c r="I53" s="26"/>
      <c r="J53" s="27"/>
      <c r="K53" s="24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4.25" customHeight="1" x14ac:dyDescent="0.25">
      <c r="E54" s="13"/>
      <c r="F54" s="13"/>
      <c r="G54" s="13"/>
      <c r="H54" s="13"/>
      <c r="I54" s="26"/>
      <c r="J54" s="27"/>
      <c r="K54" s="24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4.25" customHeight="1" x14ac:dyDescent="0.25">
      <c r="A55" s="36">
        <v>34</v>
      </c>
      <c r="B55" s="36" t="s">
        <v>53</v>
      </c>
      <c r="C55" s="36" t="s">
        <v>37</v>
      </c>
      <c r="D55" s="36" t="s">
        <v>38</v>
      </c>
      <c r="E55" s="13">
        <v>424867</v>
      </c>
      <c r="F55" s="13">
        <v>400951.4</v>
      </c>
      <c r="G55" s="13" t="e">
        <f t="shared" ref="G55:G59" si="23">+#REF!</f>
        <v>#REF!</v>
      </c>
      <c r="H55" s="13" t="e">
        <f t="shared" ref="H55:H59" si="24">+G55-E55</f>
        <v>#REF!</v>
      </c>
      <c r="I55" s="26"/>
      <c r="J55" s="27"/>
      <c r="K55" s="24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4.25" customHeight="1" x14ac:dyDescent="0.25">
      <c r="C56" s="36" t="s">
        <v>39</v>
      </c>
      <c r="D56" s="36" t="s">
        <v>40</v>
      </c>
      <c r="E56" s="13">
        <v>47200</v>
      </c>
      <c r="F56" s="13">
        <f>28174.62+850</f>
        <v>29024.62</v>
      </c>
      <c r="G56" s="13" t="e">
        <f t="shared" si="23"/>
        <v>#REF!</v>
      </c>
      <c r="H56" s="13" t="e">
        <f t="shared" si="24"/>
        <v>#REF!</v>
      </c>
      <c r="I56" s="26"/>
      <c r="J56" s="27"/>
      <c r="K56" s="24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4.25" customHeight="1" x14ac:dyDescent="0.25">
      <c r="C57" s="36" t="s">
        <v>41</v>
      </c>
      <c r="D57" s="36" t="s">
        <v>42</v>
      </c>
      <c r="E57" s="13">
        <v>147000</v>
      </c>
      <c r="F57" s="13">
        <f>91660.53+17603.36</f>
        <v>109263.89</v>
      </c>
      <c r="G57" s="13" t="e">
        <f t="shared" si="23"/>
        <v>#REF!</v>
      </c>
      <c r="H57" s="13" t="e">
        <f t="shared" si="24"/>
        <v>#REF!</v>
      </c>
      <c r="I57" s="26"/>
      <c r="J57" s="27"/>
      <c r="K57" s="24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4.25" customHeight="1" x14ac:dyDescent="0.25">
      <c r="C58" s="36" t="s">
        <v>43</v>
      </c>
      <c r="D58" s="36" t="s">
        <v>44</v>
      </c>
      <c r="E58" s="13">
        <v>49000</v>
      </c>
      <c r="F58" s="13">
        <f>-11186.45+5290</f>
        <v>-5896.4500000000007</v>
      </c>
      <c r="G58" s="13" t="e">
        <f t="shared" si="23"/>
        <v>#REF!</v>
      </c>
      <c r="H58" s="13" t="e">
        <f t="shared" si="24"/>
        <v>#REF!</v>
      </c>
      <c r="I58" s="26"/>
      <c r="J58" s="27"/>
      <c r="K58" s="24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4.25" customHeight="1" x14ac:dyDescent="0.25">
      <c r="C59" s="36" t="s">
        <v>54</v>
      </c>
      <c r="D59" s="36" t="s">
        <v>55</v>
      </c>
      <c r="E59" s="13">
        <v>86240</v>
      </c>
      <c r="F59" s="13">
        <v>0</v>
      </c>
      <c r="G59" s="13" t="e">
        <f t="shared" si="23"/>
        <v>#REF!</v>
      </c>
      <c r="H59" s="13" t="e">
        <f t="shared" si="24"/>
        <v>#REF!</v>
      </c>
      <c r="I59" s="26"/>
      <c r="J59" s="27"/>
      <c r="K59" s="24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4.25" customHeight="1" x14ac:dyDescent="0.25">
      <c r="C60" s="36" t="s">
        <v>45</v>
      </c>
      <c r="E60" s="23">
        <f t="shared" ref="E60:H60" si="25">SUM(E55:E59)</f>
        <v>754307</v>
      </c>
      <c r="F60" s="23">
        <f t="shared" si="25"/>
        <v>533343.46000000008</v>
      </c>
      <c r="G60" s="23" t="e">
        <f t="shared" si="25"/>
        <v>#REF!</v>
      </c>
      <c r="H60" s="23" t="e">
        <f t="shared" si="25"/>
        <v>#REF!</v>
      </c>
      <c r="I60" s="26"/>
      <c r="J60" s="27"/>
      <c r="K60" s="24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4.25" customHeight="1" x14ac:dyDescent="0.25">
      <c r="E61" s="13"/>
      <c r="F61" s="13"/>
      <c r="G61" s="13"/>
      <c r="H61" s="13"/>
      <c r="I61" s="26"/>
      <c r="J61" s="27"/>
      <c r="K61" s="24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4.25" customHeight="1" x14ac:dyDescent="0.25">
      <c r="A62" s="36">
        <v>35</v>
      </c>
      <c r="B62" s="36" t="s">
        <v>56</v>
      </c>
      <c r="C62" s="36" t="s">
        <v>37</v>
      </c>
      <c r="D62" s="36" t="s">
        <v>38</v>
      </c>
      <c r="E62" s="13">
        <v>11795</v>
      </c>
      <c r="F62" s="13">
        <v>0</v>
      </c>
      <c r="G62" s="13">
        <v>0</v>
      </c>
      <c r="H62" s="13">
        <f t="shared" ref="H62:H63" si="26">+G62-E62</f>
        <v>-11795</v>
      </c>
      <c r="I62" s="26"/>
      <c r="J62" s="27"/>
      <c r="K62" s="24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4.25" customHeight="1" x14ac:dyDescent="0.25">
      <c r="C63" s="36" t="s">
        <v>41</v>
      </c>
      <c r="D63" s="36" t="s">
        <v>42</v>
      </c>
      <c r="E63" s="13">
        <v>0</v>
      </c>
      <c r="F63" s="13">
        <v>0</v>
      </c>
      <c r="G63" s="13">
        <v>0</v>
      </c>
      <c r="H63" s="13">
        <f t="shared" si="26"/>
        <v>0</v>
      </c>
      <c r="I63" s="26"/>
      <c r="J63" s="27"/>
      <c r="K63" s="24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4.25" customHeight="1" x14ac:dyDescent="0.25">
      <c r="C64" s="36" t="s">
        <v>45</v>
      </c>
      <c r="E64" s="23">
        <f t="shared" ref="E64:H64" si="27">SUM(E62:E63)</f>
        <v>11795</v>
      </c>
      <c r="F64" s="23">
        <f t="shared" si="27"/>
        <v>0</v>
      </c>
      <c r="G64" s="23">
        <f t="shared" si="27"/>
        <v>0</v>
      </c>
      <c r="H64" s="23">
        <f t="shared" si="27"/>
        <v>-11795</v>
      </c>
      <c r="I64" s="26"/>
      <c r="J64" s="27"/>
      <c r="K64" s="24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4.25" customHeight="1" x14ac:dyDescent="0.25">
      <c r="E65" s="13"/>
      <c r="F65" s="13"/>
      <c r="G65" s="13"/>
      <c r="H65" s="13"/>
      <c r="I65" s="26"/>
      <c r="J65" s="27"/>
      <c r="K65" s="24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4.25" customHeight="1" x14ac:dyDescent="0.25">
      <c r="A66" s="36">
        <v>36</v>
      </c>
      <c r="B66" s="36" t="s">
        <v>57</v>
      </c>
      <c r="C66" s="36" t="s">
        <v>37</v>
      </c>
      <c r="D66" s="36" t="s">
        <v>38</v>
      </c>
      <c r="E66" s="13">
        <v>576704</v>
      </c>
      <c r="F66" s="13">
        <v>567469.72</v>
      </c>
      <c r="G66" s="13" t="e">
        <f t="shared" ref="G66:G69" si="28">+#REF!</f>
        <v>#REF!</v>
      </c>
      <c r="H66" s="13" t="e">
        <f t="shared" ref="H66:H70" si="29">+G66-E66</f>
        <v>#REF!</v>
      </c>
      <c r="I66" s="26"/>
      <c r="J66" s="27"/>
      <c r="K66" s="24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4.25" customHeight="1" x14ac:dyDescent="0.25">
      <c r="C67" s="36" t="s">
        <v>39</v>
      </c>
      <c r="D67" s="36" t="s">
        <v>40</v>
      </c>
      <c r="E67" s="13">
        <v>60478</v>
      </c>
      <c r="F67" s="13">
        <f>49492.86+2705.5</f>
        <v>52198.36</v>
      </c>
      <c r="G67" s="13" t="e">
        <f t="shared" si="28"/>
        <v>#REF!</v>
      </c>
      <c r="H67" s="13" t="e">
        <f t="shared" si="29"/>
        <v>#REF!</v>
      </c>
      <c r="I67" s="26"/>
      <c r="J67" s="27"/>
      <c r="K67" s="24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4.25" customHeight="1" x14ac:dyDescent="0.25">
      <c r="C68" s="36" t="s">
        <v>41</v>
      </c>
      <c r="D68" s="36" t="s">
        <v>42</v>
      </c>
      <c r="E68" s="13">
        <v>104044</v>
      </c>
      <c r="F68" s="13">
        <f>88230.12+8205.5</f>
        <v>96435.62</v>
      </c>
      <c r="G68" s="13" t="e">
        <f t="shared" si="28"/>
        <v>#REF!</v>
      </c>
      <c r="H68" s="13" t="e">
        <f t="shared" si="29"/>
        <v>#REF!</v>
      </c>
      <c r="I68" s="26"/>
      <c r="J68" s="27"/>
      <c r="K68" s="24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4.25" customHeight="1" x14ac:dyDescent="0.25">
      <c r="C69" s="36" t="s">
        <v>43</v>
      </c>
      <c r="D69" s="36" t="s">
        <v>44</v>
      </c>
      <c r="E69" s="13">
        <v>169544</v>
      </c>
      <c r="F69" s="13">
        <f>139011.31+671</f>
        <v>139682.31</v>
      </c>
      <c r="G69" s="13" t="e">
        <f t="shared" si="28"/>
        <v>#REF!</v>
      </c>
      <c r="H69" s="13" t="e">
        <f t="shared" si="29"/>
        <v>#REF!</v>
      </c>
      <c r="I69" s="26"/>
      <c r="J69" s="27"/>
      <c r="K69" s="24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4.25" customHeight="1" x14ac:dyDescent="0.25">
      <c r="C70" s="36" t="s">
        <v>54</v>
      </c>
      <c r="D70" s="36" t="s">
        <v>55</v>
      </c>
      <c r="E70" s="13">
        <v>0</v>
      </c>
      <c r="F70" s="13">
        <v>0</v>
      </c>
      <c r="G70" s="13">
        <v>0</v>
      </c>
      <c r="H70" s="13">
        <f t="shared" si="29"/>
        <v>0</v>
      </c>
      <c r="I70" s="26"/>
      <c r="J70" s="27"/>
      <c r="K70" s="24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4.25" customHeight="1" x14ac:dyDescent="0.25">
      <c r="C71" s="36" t="s">
        <v>45</v>
      </c>
      <c r="E71" s="23">
        <f t="shared" ref="E71:H71" si="30">SUM(E66:E70)</f>
        <v>910770</v>
      </c>
      <c r="F71" s="23">
        <f t="shared" si="30"/>
        <v>855786.01</v>
      </c>
      <c r="G71" s="23" t="e">
        <f t="shared" si="30"/>
        <v>#REF!</v>
      </c>
      <c r="H71" s="23" t="e">
        <f t="shared" si="30"/>
        <v>#REF!</v>
      </c>
      <c r="I71" s="26"/>
      <c r="J71" s="27"/>
      <c r="K71" s="24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4.25" customHeight="1" x14ac:dyDescent="0.25">
      <c r="E72" s="13"/>
      <c r="F72" s="13"/>
      <c r="G72" s="13"/>
      <c r="H72" s="13"/>
      <c r="I72" s="26"/>
      <c r="J72" s="27"/>
      <c r="K72" s="24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4.25" customHeight="1" x14ac:dyDescent="0.25">
      <c r="A73" s="36">
        <v>41</v>
      </c>
      <c r="B73" s="36" t="s">
        <v>58</v>
      </c>
      <c r="C73" s="36" t="s">
        <v>37</v>
      </c>
      <c r="D73" s="36" t="s">
        <v>38</v>
      </c>
      <c r="E73" s="13">
        <v>720931</v>
      </c>
      <c r="F73" s="13">
        <v>715785</v>
      </c>
      <c r="G73" s="13" t="e">
        <f t="shared" ref="G73:G76" si="31">+#REF!</f>
        <v>#REF!</v>
      </c>
      <c r="H73" s="13" t="e">
        <f t="shared" ref="H73:H76" si="32">+G73-E73</f>
        <v>#REF!</v>
      </c>
      <c r="I73" s="26"/>
      <c r="J73" s="27"/>
      <c r="K73" s="24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4.25" customHeight="1" x14ac:dyDescent="0.25">
      <c r="C74" s="36" t="s">
        <v>39</v>
      </c>
      <c r="D74" s="36" t="s">
        <v>40</v>
      </c>
      <c r="E74" s="13">
        <v>92697</v>
      </c>
      <c r="F74" s="13">
        <f>77380.93+1495.63</f>
        <v>78876.56</v>
      </c>
      <c r="G74" s="13" t="e">
        <f t="shared" si="31"/>
        <v>#REF!</v>
      </c>
      <c r="H74" s="13" t="e">
        <f t="shared" si="32"/>
        <v>#REF!</v>
      </c>
      <c r="I74" s="26"/>
      <c r="J74" s="27"/>
      <c r="K74" s="24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4.25" customHeight="1" x14ac:dyDescent="0.25">
      <c r="C75" s="36" t="s">
        <v>41</v>
      </c>
      <c r="D75" s="36" t="s">
        <v>42</v>
      </c>
      <c r="E75" s="13">
        <v>20000</v>
      </c>
      <c r="F75" s="13">
        <v>20257.439999999999</v>
      </c>
      <c r="G75" s="13" t="e">
        <f t="shared" si="31"/>
        <v>#REF!</v>
      </c>
      <c r="H75" s="13" t="e">
        <f t="shared" si="32"/>
        <v>#REF!</v>
      </c>
      <c r="I75" s="26"/>
      <c r="J75" s="27"/>
      <c r="K75" s="24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4.25" customHeight="1" x14ac:dyDescent="0.25">
      <c r="C76" s="36" t="s">
        <v>43</v>
      </c>
      <c r="D76" s="36" t="s">
        <v>44</v>
      </c>
      <c r="E76" s="13">
        <v>93442</v>
      </c>
      <c r="F76" s="13">
        <f>78826.34+2023.4</f>
        <v>80849.739999999991</v>
      </c>
      <c r="G76" s="13" t="e">
        <f t="shared" si="31"/>
        <v>#REF!</v>
      </c>
      <c r="H76" s="13" t="e">
        <f t="shared" si="32"/>
        <v>#REF!</v>
      </c>
      <c r="I76" s="26"/>
      <c r="J76" s="27"/>
      <c r="K76" s="24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4.25" customHeight="1" x14ac:dyDescent="0.25">
      <c r="C77" s="36" t="s">
        <v>45</v>
      </c>
      <c r="E77" s="23">
        <f t="shared" ref="E77:H77" si="33">SUM(E73:E76)</f>
        <v>927070</v>
      </c>
      <c r="F77" s="23">
        <f t="shared" si="33"/>
        <v>895768.74</v>
      </c>
      <c r="G77" s="23" t="e">
        <f t="shared" si="33"/>
        <v>#REF!</v>
      </c>
      <c r="H77" s="23" t="e">
        <f t="shared" si="33"/>
        <v>#REF!</v>
      </c>
      <c r="I77" s="26"/>
      <c r="J77" s="27"/>
      <c r="K77" s="24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4.25" customHeight="1" x14ac:dyDescent="0.25">
      <c r="E78" s="13"/>
      <c r="F78" s="13"/>
      <c r="G78" s="13"/>
      <c r="H78" s="13"/>
      <c r="I78" s="26"/>
      <c r="J78" s="27"/>
      <c r="K78" s="24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4.25" customHeight="1" x14ac:dyDescent="0.25">
      <c r="A79" s="36">
        <v>51</v>
      </c>
      <c r="B79" s="36" t="s">
        <v>59</v>
      </c>
      <c r="C79" s="36" t="s">
        <v>37</v>
      </c>
      <c r="D79" s="36" t="s">
        <v>38</v>
      </c>
      <c r="E79" s="13">
        <v>1367901</v>
      </c>
      <c r="F79" s="13">
        <v>1347264.06</v>
      </c>
      <c r="G79" s="13" t="e">
        <f t="shared" ref="G79:G83" si="34">+#REF!</f>
        <v>#REF!</v>
      </c>
      <c r="H79" s="13" t="e">
        <f t="shared" ref="H79:H83" si="35">+G79-E79</f>
        <v>#REF!</v>
      </c>
      <c r="I79" s="26"/>
      <c r="J79" s="27"/>
      <c r="K79" s="24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4.25" customHeight="1" x14ac:dyDescent="0.25">
      <c r="C80" s="36" t="s">
        <v>39</v>
      </c>
      <c r="D80" s="36" t="s">
        <v>40</v>
      </c>
      <c r="E80" s="13">
        <v>693400</v>
      </c>
      <c r="F80" s="13">
        <f>630105.86+61949.62</f>
        <v>692055.48</v>
      </c>
      <c r="G80" s="13" t="e">
        <f t="shared" si="34"/>
        <v>#REF!</v>
      </c>
      <c r="H80" s="13" t="e">
        <f t="shared" si="35"/>
        <v>#REF!</v>
      </c>
      <c r="I80" s="26"/>
      <c r="J80" s="27"/>
      <c r="K80" s="24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4.25" customHeight="1" x14ac:dyDescent="0.25">
      <c r="C81" s="36" t="s">
        <v>41</v>
      </c>
      <c r="D81" s="36" t="s">
        <v>42</v>
      </c>
      <c r="E81" s="13">
        <v>121410</v>
      </c>
      <c r="F81" s="13">
        <f>110467.08+7507.58</f>
        <v>117974.66</v>
      </c>
      <c r="G81" s="13" t="e">
        <f t="shared" si="34"/>
        <v>#REF!</v>
      </c>
      <c r="H81" s="13" t="e">
        <f t="shared" si="35"/>
        <v>#REF!</v>
      </c>
      <c r="I81" s="26"/>
      <c r="J81" s="27"/>
      <c r="K81" s="24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4.25" customHeight="1" x14ac:dyDescent="0.25">
      <c r="C82" s="36" t="s">
        <v>43</v>
      </c>
      <c r="D82" s="36" t="s">
        <v>44</v>
      </c>
      <c r="E82" s="13">
        <v>90445</v>
      </c>
      <c r="F82" s="13">
        <v>89455.25</v>
      </c>
      <c r="G82" s="13" t="e">
        <f t="shared" si="34"/>
        <v>#REF!</v>
      </c>
      <c r="H82" s="13" t="e">
        <f t="shared" si="35"/>
        <v>#REF!</v>
      </c>
      <c r="I82" s="26"/>
      <c r="J82" s="27"/>
      <c r="K82" s="24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4.25" customHeight="1" x14ac:dyDescent="0.25">
      <c r="C83" s="36" t="s">
        <v>54</v>
      </c>
      <c r="D83" s="36" t="s">
        <v>60</v>
      </c>
      <c r="E83" s="13">
        <v>37590</v>
      </c>
      <c r="F83" s="13">
        <v>37589.769999999997</v>
      </c>
      <c r="G83" s="13" t="e">
        <f t="shared" si="34"/>
        <v>#REF!</v>
      </c>
      <c r="H83" s="13" t="e">
        <f t="shared" si="35"/>
        <v>#REF!</v>
      </c>
      <c r="I83" s="26"/>
      <c r="J83" s="27"/>
      <c r="K83" s="24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4.25" customHeight="1" x14ac:dyDescent="0.25">
      <c r="C84" s="36" t="s">
        <v>45</v>
      </c>
      <c r="E84" s="23">
        <f t="shared" ref="E84:H84" si="36">SUM(E79:E83)</f>
        <v>2310746</v>
      </c>
      <c r="F84" s="23">
        <f t="shared" si="36"/>
        <v>2284339.2200000002</v>
      </c>
      <c r="G84" s="23" t="e">
        <f t="shared" si="36"/>
        <v>#REF!</v>
      </c>
      <c r="H84" s="23" t="e">
        <f t="shared" si="36"/>
        <v>#REF!</v>
      </c>
      <c r="I84" s="26"/>
      <c r="J84" s="27"/>
      <c r="K84" s="24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4.25" customHeight="1" x14ac:dyDescent="0.25">
      <c r="E85" s="13"/>
      <c r="F85" s="13"/>
      <c r="G85" s="13"/>
      <c r="H85" s="13"/>
      <c r="I85" s="26"/>
      <c r="J85" s="27"/>
      <c r="K85" s="24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4.25" customHeight="1" x14ac:dyDescent="0.25">
      <c r="A86" s="36">
        <v>52</v>
      </c>
      <c r="B86" s="36" t="s">
        <v>61</v>
      </c>
      <c r="C86" s="36" t="s">
        <v>39</v>
      </c>
      <c r="D86" s="36" t="s">
        <v>40</v>
      </c>
      <c r="E86" s="13">
        <v>57895</v>
      </c>
      <c r="F86" s="13">
        <f>39579.76+4600</f>
        <v>44179.76</v>
      </c>
      <c r="G86" s="13" t="e">
        <f t="shared" ref="G86:G87" si="37">+#REF!</f>
        <v>#REF!</v>
      </c>
      <c r="H86" s="13" t="e">
        <f t="shared" ref="H86:H87" si="38">+G86-E86</f>
        <v>#REF!</v>
      </c>
      <c r="I86" s="26"/>
      <c r="J86" s="27"/>
      <c r="K86" s="24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4.25" customHeight="1" x14ac:dyDescent="0.25">
      <c r="C87" s="36" t="s">
        <v>41</v>
      </c>
      <c r="D87" s="36" t="s">
        <v>42</v>
      </c>
      <c r="E87" s="13">
        <v>8900</v>
      </c>
      <c r="F87" s="13">
        <v>8505</v>
      </c>
      <c r="G87" s="13" t="e">
        <f t="shared" si="37"/>
        <v>#REF!</v>
      </c>
      <c r="H87" s="13" t="e">
        <f t="shared" si="38"/>
        <v>#REF!</v>
      </c>
      <c r="I87" s="26"/>
      <c r="J87" s="27"/>
      <c r="K87" s="24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4.25" customHeight="1" x14ac:dyDescent="0.25">
      <c r="C88" s="36" t="s">
        <v>45</v>
      </c>
      <c r="E88" s="23">
        <f t="shared" ref="E88:H88" si="39">SUM(E86:E87)</f>
        <v>66795</v>
      </c>
      <c r="F88" s="23">
        <f t="shared" si="39"/>
        <v>52684.76</v>
      </c>
      <c r="G88" s="23" t="e">
        <f t="shared" si="39"/>
        <v>#REF!</v>
      </c>
      <c r="H88" s="23" t="e">
        <f t="shared" si="39"/>
        <v>#REF!</v>
      </c>
      <c r="I88" s="26"/>
      <c r="J88" s="27"/>
      <c r="K88" s="24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4.25" customHeight="1" x14ac:dyDescent="0.25">
      <c r="E89" s="13"/>
      <c r="F89" s="13"/>
      <c r="G89" s="13"/>
      <c r="H89" s="13"/>
      <c r="I89" s="26"/>
      <c r="J89" s="27"/>
      <c r="K89" s="24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4.25" customHeight="1" x14ac:dyDescent="0.25">
      <c r="A90" s="36">
        <v>53</v>
      </c>
      <c r="B90" s="36" t="s">
        <v>62</v>
      </c>
      <c r="C90" s="36" t="s">
        <v>37</v>
      </c>
      <c r="D90" s="36" t="s">
        <v>38</v>
      </c>
      <c r="E90" s="13">
        <v>397775</v>
      </c>
      <c r="F90" s="13">
        <v>396260.15</v>
      </c>
      <c r="G90" s="13" t="e">
        <f t="shared" ref="G90:G93" si="40">+#REF!</f>
        <v>#REF!</v>
      </c>
      <c r="H90" s="13" t="e">
        <f t="shared" ref="H90:H93" si="41">+G90-E90</f>
        <v>#REF!</v>
      </c>
      <c r="I90" s="26"/>
      <c r="J90" s="27"/>
      <c r="K90" s="24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4.25" customHeight="1" x14ac:dyDescent="0.25">
      <c r="C91" s="36" t="s">
        <v>39</v>
      </c>
      <c r="D91" s="36" t="s">
        <v>40</v>
      </c>
      <c r="E91" s="13">
        <v>98575</v>
      </c>
      <c r="F91" s="13">
        <v>94475.83</v>
      </c>
      <c r="G91" s="13" t="e">
        <f t="shared" si="40"/>
        <v>#REF!</v>
      </c>
      <c r="H91" s="13" t="e">
        <f t="shared" si="41"/>
        <v>#REF!</v>
      </c>
      <c r="I91" s="26"/>
      <c r="J91" s="27"/>
      <c r="K91" s="24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4.25" customHeight="1" x14ac:dyDescent="0.25">
      <c r="C92" s="36" t="s">
        <v>41</v>
      </c>
      <c r="D92" s="36" t="s">
        <v>42</v>
      </c>
      <c r="E92" s="13">
        <v>74034</v>
      </c>
      <c r="F92" s="13">
        <v>70346.559999999998</v>
      </c>
      <c r="G92" s="13" t="e">
        <f t="shared" si="40"/>
        <v>#REF!</v>
      </c>
      <c r="H92" s="13" t="e">
        <f t="shared" si="41"/>
        <v>#REF!</v>
      </c>
      <c r="I92" s="26"/>
      <c r="J92" s="27"/>
      <c r="K92" s="24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4.25" customHeight="1" x14ac:dyDescent="0.25">
      <c r="C93" s="36" t="s">
        <v>54</v>
      </c>
      <c r="D93" s="36" t="s">
        <v>60</v>
      </c>
      <c r="E93" s="37">
        <v>0</v>
      </c>
      <c r="F93" s="37">
        <v>0</v>
      </c>
      <c r="G93" s="13" t="e">
        <f t="shared" si="40"/>
        <v>#REF!</v>
      </c>
      <c r="H93" s="37" t="e">
        <f t="shared" si="41"/>
        <v>#REF!</v>
      </c>
      <c r="I93" s="26"/>
      <c r="J93" s="27"/>
      <c r="K93" s="24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4.25" customHeight="1" x14ac:dyDescent="0.25">
      <c r="C94" s="36" t="s">
        <v>45</v>
      </c>
      <c r="E94" s="23">
        <f t="shared" ref="E94:H94" si="42">SUM(E90:E93)</f>
        <v>570384</v>
      </c>
      <c r="F94" s="23">
        <f t="shared" si="42"/>
        <v>561082.54</v>
      </c>
      <c r="G94" s="23" t="e">
        <f t="shared" si="42"/>
        <v>#REF!</v>
      </c>
      <c r="H94" s="23" t="e">
        <f t="shared" si="42"/>
        <v>#REF!</v>
      </c>
      <c r="I94" s="26"/>
      <c r="J94" s="27"/>
      <c r="K94" s="24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4.25" customHeight="1" x14ac:dyDescent="0.25">
      <c r="E95" s="13"/>
      <c r="F95" s="13"/>
      <c r="G95" s="13"/>
      <c r="H95" s="13"/>
      <c r="I95" s="26"/>
      <c r="J95" s="27"/>
      <c r="K95" s="24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4.25" customHeight="1" x14ac:dyDescent="0.25">
      <c r="A96" s="36">
        <v>61</v>
      </c>
      <c r="B96" s="36" t="s">
        <v>63</v>
      </c>
      <c r="C96" s="36" t="s">
        <v>37</v>
      </c>
      <c r="D96" s="36" t="s">
        <v>38</v>
      </c>
      <c r="E96" s="13">
        <v>0</v>
      </c>
      <c r="F96" s="13">
        <v>0</v>
      </c>
      <c r="G96" s="13" t="e">
        <f>+'[1]Budget Based 10 months'!#REF!</f>
        <v>#REF!</v>
      </c>
      <c r="H96" s="13" t="e">
        <f t="shared" ref="H96:H99" si="43">+G96-E96</f>
        <v>#REF!</v>
      </c>
      <c r="I96" s="26"/>
      <c r="J96" s="27"/>
      <c r="K96" s="24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4.25" customHeight="1" x14ac:dyDescent="0.25">
      <c r="C97" s="36" t="s">
        <v>39</v>
      </c>
      <c r="D97" s="36" t="s">
        <v>40</v>
      </c>
      <c r="E97" s="13">
        <v>0</v>
      </c>
      <c r="F97" s="13">
        <v>0</v>
      </c>
      <c r="G97" s="13" t="e">
        <f>+'[1]Budget Based 10 months'!#REF!</f>
        <v>#REF!</v>
      </c>
      <c r="H97" s="13" t="e">
        <f t="shared" si="43"/>
        <v>#REF!</v>
      </c>
      <c r="I97" s="26"/>
      <c r="J97" s="27"/>
      <c r="K97" s="24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4.25" customHeight="1" x14ac:dyDescent="0.25">
      <c r="C98" s="36" t="s">
        <v>41</v>
      </c>
      <c r="D98" s="36" t="s">
        <v>42</v>
      </c>
      <c r="E98" s="13">
        <v>0</v>
      </c>
      <c r="F98" s="13">
        <v>0</v>
      </c>
      <c r="G98" s="13" t="e">
        <f>+'[1]Budget Based 10 months'!#REF!</f>
        <v>#REF!</v>
      </c>
      <c r="H98" s="13" t="e">
        <f t="shared" si="43"/>
        <v>#REF!</v>
      </c>
      <c r="I98" s="26"/>
      <c r="J98" s="27"/>
      <c r="K98" s="24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4.25" customHeight="1" x14ac:dyDescent="0.25">
      <c r="C99" s="36" t="s">
        <v>54</v>
      </c>
      <c r="D99" s="36" t="s">
        <v>60</v>
      </c>
      <c r="E99" s="37">
        <v>0</v>
      </c>
      <c r="F99" s="37">
        <v>0</v>
      </c>
      <c r="G99" s="13" t="e">
        <f>+'[1]Budget Based 10 months'!#REF!</f>
        <v>#REF!</v>
      </c>
      <c r="H99" s="37" t="e">
        <f t="shared" si="43"/>
        <v>#REF!</v>
      </c>
      <c r="I99" s="26"/>
      <c r="J99" s="27"/>
      <c r="K99" s="24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4.25" customHeight="1" x14ac:dyDescent="0.25">
      <c r="C100" s="36" t="s">
        <v>45</v>
      </c>
      <c r="E100" s="23">
        <f t="shared" ref="E100:H100" si="44">SUM(E96:E99)</f>
        <v>0</v>
      </c>
      <c r="F100" s="23">
        <f t="shared" si="44"/>
        <v>0</v>
      </c>
      <c r="G100" s="23" t="e">
        <f t="shared" si="44"/>
        <v>#REF!</v>
      </c>
      <c r="H100" s="23" t="e">
        <f t="shared" si="44"/>
        <v>#REF!</v>
      </c>
      <c r="I100" s="26"/>
      <c r="J100" s="27"/>
      <c r="K100" s="24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4.25" customHeight="1" x14ac:dyDescent="0.25">
      <c r="E101" s="13"/>
      <c r="F101" s="13"/>
      <c r="G101" s="13"/>
      <c r="H101" s="13"/>
      <c r="I101" s="26"/>
      <c r="J101" s="27"/>
      <c r="K101" s="24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4.25" customHeight="1" x14ac:dyDescent="0.25">
      <c r="A102" s="36">
        <v>81</v>
      </c>
      <c r="B102" s="36" t="s">
        <v>64</v>
      </c>
      <c r="C102" s="36" t="s">
        <v>54</v>
      </c>
      <c r="D102" s="36" t="s">
        <v>60</v>
      </c>
      <c r="E102" s="13">
        <v>0</v>
      </c>
      <c r="F102" s="13">
        <v>0</v>
      </c>
      <c r="G102" s="13">
        <v>0</v>
      </c>
      <c r="H102" s="13">
        <f>+G102-E102</f>
        <v>0</v>
      </c>
      <c r="I102" s="26"/>
      <c r="J102" s="27"/>
      <c r="K102" s="24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4.25" customHeight="1" x14ac:dyDescent="0.25">
      <c r="C103" s="36" t="s">
        <v>45</v>
      </c>
      <c r="E103" s="23">
        <f t="shared" ref="E103:H103" si="45">SUM(E102)</f>
        <v>0</v>
      </c>
      <c r="F103" s="23">
        <f t="shared" si="45"/>
        <v>0</v>
      </c>
      <c r="G103" s="23">
        <f t="shared" si="45"/>
        <v>0</v>
      </c>
      <c r="H103" s="23">
        <f t="shared" si="45"/>
        <v>0</v>
      </c>
      <c r="I103" s="26"/>
      <c r="J103" s="27"/>
      <c r="K103" s="24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4.25" customHeight="1" x14ac:dyDescent="0.25">
      <c r="E104" s="13"/>
      <c r="F104" s="13"/>
      <c r="G104" s="13"/>
      <c r="H104" s="13"/>
      <c r="I104" s="26"/>
      <c r="J104" s="27"/>
      <c r="K104" s="24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4.25" customHeight="1" x14ac:dyDescent="0.25">
      <c r="A105" s="36">
        <v>93</v>
      </c>
      <c r="B105" s="36" t="s">
        <v>65</v>
      </c>
      <c r="C105" s="36" t="s">
        <v>39</v>
      </c>
      <c r="D105" s="36" t="s">
        <v>40</v>
      </c>
      <c r="E105" s="13">
        <v>140000</v>
      </c>
      <c r="F105" s="13">
        <v>128703.89</v>
      </c>
      <c r="G105" s="13" t="e">
        <f t="shared" ref="G105:G106" si="46">+#REF!</f>
        <v>#REF!</v>
      </c>
      <c r="H105" s="13" t="e">
        <f t="shared" ref="H105:H106" si="47">+G105-E105</f>
        <v>#REF!</v>
      </c>
      <c r="I105" s="26"/>
      <c r="J105" s="27"/>
      <c r="K105" s="24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4.25" customHeight="1" x14ac:dyDescent="0.25">
      <c r="C106" s="36" t="s">
        <v>43</v>
      </c>
      <c r="D106" s="36" t="s">
        <v>44</v>
      </c>
      <c r="E106" s="13">
        <v>693000</v>
      </c>
      <c r="F106" s="13">
        <v>693000</v>
      </c>
      <c r="G106" s="13" t="e">
        <f t="shared" si="46"/>
        <v>#REF!</v>
      </c>
      <c r="H106" s="13" t="e">
        <f t="shared" si="47"/>
        <v>#REF!</v>
      </c>
      <c r="I106" s="26"/>
      <c r="J106" s="27"/>
      <c r="K106" s="24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4.25" customHeight="1" x14ac:dyDescent="0.25">
      <c r="C107" s="36" t="s">
        <v>45</v>
      </c>
      <c r="E107" s="23">
        <f t="shared" ref="E107:H107" si="48">SUM(E105:E106)</f>
        <v>833000</v>
      </c>
      <c r="F107" s="23">
        <f t="shared" si="48"/>
        <v>821703.89</v>
      </c>
      <c r="G107" s="23" t="e">
        <f t="shared" si="48"/>
        <v>#REF!</v>
      </c>
      <c r="H107" s="23" t="e">
        <f t="shared" si="48"/>
        <v>#REF!</v>
      </c>
      <c r="I107" s="26"/>
      <c r="J107" s="27"/>
      <c r="K107" s="24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4.25" customHeight="1" x14ac:dyDescent="0.25">
      <c r="E108" s="13"/>
      <c r="F108" s="13"/>
      <c r="G108" s="13"/>
      <c r="H108" s="13"/>
      <c r="I108" s="26"/>
      <c r="J108" s="27"/>
      <c r="K108" s="24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4.25" customHeight="1" x14ac:dyDescent="0.25">
      <c r="A109" s="36">
        <v>99</v>
      </c>
      <c r="B109" s="36" t="s">
        <v>66</v>
      </c>
      <c r="C109" s="36" t="s">
        <v>39</v>
      </c>
      <c r="D109" s="36" t="s">
        <v>40</v>
      </c>
      <c r="E109" s="13">
        <v>186000</v>
      </c>
      <c r="F109" s="13">
        <f>159773.76+4640.25</f>
        <v>164414.01</v>
      </c>
      <c r="G109" s="13" t="e">
        <f>+#REF!</f>
        <v>#REF!</v>
      </c>
      <c r="H109" s="13" t="e">
        <f>+G109-E109</f>
        <v>#REF!</v>
      </c>
      <c r="I109" s="26"/>
      <c r="J109" s="27"/>
      <c r="K109" s="24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4.25" customHeight="1" x14ac:dyDescent="0.25">
      <c r="C110" s="36" t="s">
        <v>45</v>
      </c>
      <c r="E110" s="23">
        <f t="shared" ref="E110:H110" si="49">SUM(E109)</f>
        <v>186000</v>
      </c>
      <c r="F110" s="23">
        <f t="shared" si="49"/>
        <v>164414.01</v>
      </c>
      <c r="G110" s="23" t="e">
        <f t="shared" si="49"/>
        <v>#REF!</v>
      </c>
      <c r="H110" s="23" t="e">
        <f t="shared" si="49"/>
        <v>#REF!</v>
      </c>
      <c r="I110" s="26"/>
      <c r="J110" s="27"/>
      <c r="K110" s="24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4.25" customHeight="1" x14ac:dyDescent="0.25">
      <c r="E111" s="13"/>
      <c r="F111" s="13"/>
      <c r="G111" s="13"/>
      <c r="H111" s="13"/>
      <c r="I111" s="26"/>
      <c r="J111" s="27"/>
      <c r="K111" s="24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4.25" customHeight="1" x14ac:dyDescent="0.25">
      <c r="B112" s="36" t="s">
        <v>67</v>
      </c>
      <c r="E112" s="38">
        <f>+E110+E107+E94+E88+E84+E77+E71+E60+E53+E47+E41+E35+E30+E24+E18+E103+E64</f>
        <v>18579275</v>
      </c>
      <c r="F112" s="38">
        <f>+F110+F107+F94+F88+F84+F77+F71+F60+F53+F47+F41+F35+F30+F24+F18+F103+F64+1225.09+250000</f>
        <v>18157545.629999999</v>
      </c>
      <c r="G112" s="38" t="e">
        <f>+G110+G107+G94+G88+G84+G77+G71+G60+G53+G47+G41+G35+G30+G24+G18+G103+G64+G100</f>
        <v>#REF!</v>
      </c>
      <c r="H112" s="38" t="e">
        <f>+H110+H107+H94+H88+H84+H77+H71+H60+H53+H47+H41+H35+H30+H24+H18+H103+H64</f>
        <v>#REF!</v>
      </c>
      <c r="I112" s="26"/>
      <c r="J112" s="27"/>
      <c r="K112" s="24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4.25" customHeight="1" x14ac:dyDescent="0.25">
      <c r="E113" s="13"/>
      <c r="F113" s="13"/>
      <c r="G113" s="13"/>
      <c r="H113" s="13"/>
      <c r="I113" s="26"/>
      <c r="J113" s="27"/>
      <c r="K113" s="24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4.25" customHeight="1" x14ac:dyDescent="0.25">
      <c r="B114" s="36" t="s">
        <v>68</v>
      </c>
      <c r="E114" s="39">
        <f t="shared" ref="E114:H114" si="50">+E12-E112</f>
        <v>-441940</v>
      </c>
      <c r="F114" s="39">
        <f t="shared" si="50"/>
        <v>1236333.2400000021</v>
      </c>
      <c r="G114" s="39" t="e">
        <f t="shared" si="50"/>
        <v>#REF!</v>
      </c>
      <c r="H114" s="39" t="e">
        <f t="shared" si="50"/>
        <v>#REF!</v>
      </c>
      <c r="I114" s="26"/>
      <c r="J114" s="27"/>
      <c r="K114" s="24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4.2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6"/>
      <c r="J115" s="27"/>
      <c r="K115" s="24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4.2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6"/>
      <c r="J116" s="27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6"/>
      <c r="J117" s="27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6"/>
      <c r="J118" s="27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6"/>
      <c r="J119" s="27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6"/>
      <c r="J120" s="27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6"/>
      <c r="J121" s="27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6"/>
      <c r="J122" s="27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6"/>
      <c r="J123" s="27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6"/>
      <c r="J124" s="27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6"/>
      <c r="J125" s="27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6"/>
      <c r="J126" s="27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6"/>
      <c r="J127" s="27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6"/>
      <c r="J128" s="27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6"/>
      <c r="J129" s="27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6"/>
      <c r="J130" s="27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6"/>
      <c r="J131" s="27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6"/>
      <c r="J132" s="27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6"/>
      <c r="J133" s="27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6"/>
      <c r="J134" s="27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6"/>
      <c r="J135" s="27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6"/>
      <c r="J136" s="27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6"/>
      <c r="J137" s="27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6"/>
      <c r="J138" s="27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6"/>
      <c r="J139" s="27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6"/>
      <c r="J140" s="27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6"/>
      <c r="J141" s="27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6"/>
      <c r="J142" s="27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6"/>
      <c r="J143" s="27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6"/>
      <c r="J144" s="27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6"/>
      <c r="J145" s="27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6"/>
      <c r="J146" s="27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6"/>
      <c r="J147" s="27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6"/>
      <c r="J148" s="27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6"/>
      <c r="J149" s="27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6"/>
      <c r="J150" s="27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6"/>
      <c r="J151" s="27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6"/>
      <c r="J152" s="27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6"/>
      <c r="J153" s="27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6"/>
      <c r="J154" s="27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6"/>
      <c r="J155" s="27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6"/>
      <c r="J156" s="27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6"/>
      <c r="J157" s="27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6"/>
      <c r="J158" s="27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6"/>
      <c r="J159" s="27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6"/>
      <c r="J160" s="27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6"/>
      <c r="J161" s="27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6"/>
      <c r="J162" s="27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6"/>
      <c r="J163" s="27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6"/>
      <c r="J164" s="27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6"/>
      <c r="J165" s="27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6"/>
      <c r="J166" s="27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6"/>
      <c r="J167" s="27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6"/>
      <c r="J168" s="27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6"/>
      <c r="J169" s="27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6"/>
      <c r="J170" s="27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6"/>
      <c r="J171" s="27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6"/>
      <c r="J172" s="27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6"/>
      <c r="J173" s="27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6"/>
      <c r="J174" s="27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6"/>
      <c r="J175" s="27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6"/>
      <c r="J176" s="27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6"/>
      <c r="J177" s="27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6"/>
      <c r="J178" s="27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6"/>
      <c r="J179" s="27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6"/>
      <c r="J180" s="27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6"/>
      <c r="J181" s="27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6"/>
      <c r="J182" s="27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6"/>
      <c r="J183" s="27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6"/>
      <c r="J184" s="27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6"/>
      <c r="J185" s="27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6"/>
      <c r="J186" s="27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6"/>
      <c r="J187" s="27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6"/>
      <c r="J188" s="27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6"/>
      <c r="J189" s="27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6"/>
      <c r="J190" s="27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6"/>
      <c r="J191" s="27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6"/>
      <c r="J192" s="27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6"/>
      <c r="J193" s="27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6"/>
      <c r="J194" s="27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6"/>
      <c r="J195" s="27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6"/>
      <c r="J196" s="27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6"/>
      <c r="J197" s="27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6"/>
      <c r="J198" s="27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6"/>
      <c r="J199" s="27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6"/>
      <c r="J200" s="27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6"/>
      <c r="J201" s="27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6"/>
      <c r="J202" s="27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6"/>
      <c r="J203" s="27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6"/>
      <c r="J204" s="27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6"/>
      <c r="J205" s="27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6"/>
      <c r="J206" s="27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6"/>
      <c r="J207" s="27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6"/>
      <c r="J208" s="27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6"/>
      <c r="J209" s="27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6"/>
      <c r="J210" s="27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6"/>
      <c r="J211" s="27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6"/>
      <c r="J212" s="27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6"/>
      <c r="J213" s="27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6"/>
      <c r="J214" s="27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6"/>
      <c r="J215" s="27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6"/>
      <c r="J216" s="27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6"/>
      <c r="J217" s="27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6"/>
      <c r="J218" s="27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6"/>
      <c r="J219" s="27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6"/>
      <c r="J220" s="27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6"/>
      <c r="J221" s="27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6"/>
      <c r="J222" s="27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6"/>
      <c r="J223" s="27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6"/>
      <c r="J224" s="27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6"/>
      <c r="J225" s="27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6"/>
      <c r="J226" s="27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6"/>
      <c r="J227" s="27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6"/>
      <c r="J228" s="27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6"/>
      <c r="J229" s="27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6"/>
      <c r="J230" s="27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6"/>
      <c r="J231" s="27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6"/>
      <c r="J232" s="27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6"/>
      <c r="J233" s="27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6"/>
      <c r="J234" s="27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6"/>
      <c r="J235" s="27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6"/>
      <c r="J236" s="27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6"/>
      <c r="J237" s="27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6"/>
      <c r="J238" s="27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6"/>
      <c r="J239" s="27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6"/>
      <c r="J240" s="27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6"/>
      <c r="J241" s="27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6"/>
      <c r="J242" s="27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6"/>
      <c r="J243" s="27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6"/>
      <c r="J244" s="27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6"/>
      <c r="J245" s="27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6"/>
      <c r="J246" s="27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6"/>
      <c r="J247" s="27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6"/>
      <c r="J248" s="27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6"/>
      <c r="J249" s="27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6"/>
      <c r="J250" s="27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6"/>
      <c r="J251" s="27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6"/>
      <c r="J252" s="27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6"/>
      <c r="J253" s="27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6"/>
      <c r="J254" s="27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6"/>
      <c r="J255" s="27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6"/>
      <c r="J256" s="27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6"/>
      <c r="J257" s="27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6"/>
      <c r="J258" s="27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6"/>
      <c r="J259" s="27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6"/>
      <c r="J260" s="27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6"/>
      <c r="J261" s="27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6"/>
      <c r="J262" s="27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6"/>
      <c r="J263" s="27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6"/>
      <c r="J264" s="27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6"/>
      <c r="J265" s="27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6"/>
      <c r="J266" s="27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6"/>
      <c r="J267" s="27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6"/>
      <c r="J268" s="27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6"/>
      <c r="J269" s="27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6"/>
      <c r="J270" s="27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6"/>
      <c r="J271" s="27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6"/>
      <c r="J272" s="27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6"/>
      <c r="J273" s="27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6"/>
      <c r="J274" s="27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6"/>
      <c r="J275" s="27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6"/>
      <c r="J276" s="27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6"/>
      <c r="J277" s="27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6"/>
      <c r="J278" s="27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6"/>
      <c r="J279" s="27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6"/>
      <c r="J280" s="27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6"/>
      <c r="J281" s="27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6"/>
      <c r="J282" s="27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6"/>
      <c r="J283" s="27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6"/>
      <c r="J284" s="27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6"/>
      <c r="J285" s="27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6"/>
      <c r="J286" s="27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6"/>
      <c r="J287" s="27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6"/>
      <c r="J288" s="27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6"/>
      <c r="J289" s="27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6"/>
      <c r="J290" s="27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6"/>
      <c r="J291" s="27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6"/>
      <c r="J292" s="27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6"/>
      <c r="J293" s="27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6"/>
      <c r="J294" s="27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6"/>
      <c r="J295" s="27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6"/>
      <c r="J296" s="27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6"/>
      <c r="J297" s="27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6"/>
      <c r="J298" s="27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6"/>
      <c r="J299" s="27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6"/>
      <c r="J300" s="27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6"/>
      <c r="J301" s="27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6"/>
      <c r="J302" s="27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6"/>
      <c r="J303" s="27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6"/>
      <c r="J304" s="27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6"/>
      <c r="J305" s="27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6"/>
      <c r="J306" s="27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6"/>
      <c r="J307" s="27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6"/>
      <c r="J308" s="27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6"/>
      <c r="J309" s="27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6"/>
      <c r="J310" s="27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6"/>
      <c r="J311" s="27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6"/>
      <c r="J312" s="27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6"/>
      <c r="J313" s="27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6"/>
      <c r="J314" s="27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6"/>
      <c r="J315" s="27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6"/>
      <c r="J316" s="27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6"/>
      <c r="J317" s="27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6"/>
      <c r="J318" s="27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6"/>
      <c r="J319" s="27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6"/>
      <c r="J320" s="27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6"/>
      <c r="J321" s="27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6"/>
      <c r="J322" s="27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6"/>
      <c r="J323" s="27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6"/>
      <c r="J324" s="27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6"/>
      <c r="J325" s="27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6"/>
      <c r="J326" s="27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6"/>
      <c r="J327" s="27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6"/>
      <c r="J328" s="27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6"/>
      <c r="J329" s="27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6"/>
      <c r="J330" s="27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6"/>
      <c r="J331" s="27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6"/>
      <c r="J332" s="27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6"/>
      <c r="J333" s="27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6"/>
      <c r="J334" s="27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6"/>
      <c r="J335" s="27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6"/>
      <c r="J336" s="27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6"/>
      <c r="J337" s="27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6"/>
      <c r="J338" s="27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6"/>
      <c r="J339" s="27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6"/>
      <c r="J340" s="27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6"/>
      <c r="J341" s="27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6"/>
      <c r="J342" s="27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6"/>
      <c r="J343" s="27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6"/>
      <c r="J344" s="27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6"/>
      <c r="J345" s="27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6"/>
      <c r="J346" s="27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6"/>
      <c r="J347" s="27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6"/>
      <c r="J348" s="27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6"/>
      <c r="J349" s="27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6"/>
      <c r="J350" s="27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6"/>
      <c r="J351" s="27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6"/>
      <c r="J352" s="27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6"/>
      <c r="J353" s="27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6"/>
      <c r="J354" s="27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6"/>
      <c r="J355" s="27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6"/>
      <c r="J356" s="27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6"/>
      <c r="J357" s="27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6"/>
      <c r="J358" s="27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6"/>
      <c r="J359" s="27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6"/>
      <c r="J360" s="27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6"/>
      <c r="J361" s="27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6"/>
      <c r="J362" s="27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6"/>
      <c r="J363" s="27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6"/>
      <c r="J364" s="27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6"/>
      <c r="J365" s="27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6"/>
      <c r="J366" s="27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6"/>
      <c r="J367" s="27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6"/>
      <c r="J368" s="27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6"/>
      <c r="J369" s="27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6"/>
      <c r="J370" s="27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6"/>
      <c r="J371" s="27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6"/>
      <c r="J372" s="27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6"/>
      <c r="J373" s="27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6"/>
      <c r="J374" s="27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6"/>
      <c r="J375" s="27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6"/>
      <c r="J376" s="27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6"/>
      <c r="J377" s="27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6"/>
      <c r="J378" s="27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6"/>
      <c r="J379" s="27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6"/>
      <c r="J380" s="27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6"/>
      <c r="J381" s="27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6"/>
      <c r="J382" s="27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6"/>
      <c r="J383" s="27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6"/>
      <c r="J384" s="27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6"/>
      <c r="J385" s="27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6"/>
      <c r="J386" s="27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6"/>
      <c r="J387" s="27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6"/>
      <c r="J388" s="27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6"/>
      <c r="J389" s="27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6"/>
      <c r="J390" s="27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6"/>
      <c r="J391" s="27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6"/>
      <c r="J392" s="27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6"/>
      <c r="J393" s="27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6"/>
      <c r="J394" s="27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6"/>
      <c r="J395" s="27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6"/>
      <c r="J396" s="27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6"/>
      <c r="J397" s="27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6"/>
      <c r="J398" s="27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6"/>
      <c r="J399" s="27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6"/>
      <c r="J400" s="27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6"/>
      <c r="J401" s="27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6"/>
      <c r="J402" s="27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6"/>
      <c r="J403" s="27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6"/>
      <c r="J404" s="27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6"/>
      <c r="J405" s="27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6"/>
      <c r="J406" s="27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6"/>
      <c r="J407" s="27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6"/>
      <c r="J408" s="27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6"/>
      <c r="J409" s="27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6"/>
      <c r="J410" s="27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6"/>
      <c r="J411" s="27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6"/>
      <c r="J412" s="27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6"/>
      <c r="J413" s="27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6"/>
      <c r="J414" s="27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6"/>
      <c r="J415" s="27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6"/>
      <c r="J416" s="27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6"/>
      <c r="J417" s="27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6"/>
      <c r="J418" s="27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6"/>
      <c r="J419" s="27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6"/>
      <c r="J420" s="27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6"/>
      <c r="J421" s="27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6"/>
      <c r="J422" s="27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6"/>
      <c r="J423" s="27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6"/>
      <c r="J424" s="27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6"/>
      <c r="J425" s="27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6"/>
      <c r="J426" s="27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6"/>
      <c r="J427" s="27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6"/>
      <c r="J428" s="27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6"/>
      <c r="J429" s="27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6"/>
      <c r="J430" s="27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6"/>
      <c r="J431" s="27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6"/>
      <c r="J432" s="27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6"/>
      <c r="J433" s="27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6"/>
      <c r="J434" s="27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6"/>
      <c r="J435" s="27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6"/>
      <c r="J436" s="27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6"/>
      <c r="J437" s="27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6"/>
      <c r="J438" s="27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6"/>
      <c r="J439" s="27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6"/>
      <c r="J440" s="27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6"/>
      <c r="J441" s="27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6"/>
      <c r="J442" s="27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6"/>
      <c r="J443" s="27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6"/>
      <c r="J444" s="27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6"/>
      <c r="J445" s="27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6"/>
      <c r="J446" s="27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6"/>
      <c r="J447" s="27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6"/>
      <c r="J448" s="27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6"/>
      <c r="J449" s="27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6"/>
      <c r="J450" s="27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6"/>
      <c r="J451" s="27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6"/>
      <c r="J452" s="27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6"/>
      <c r="J453" s="27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6"/>
      <c r="J454" s="27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6"/>
      <c r="J455" s="27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6"/>
      <c r="J456" s="27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6"/>
      <c r="J457" s="27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6"/>
      <c r="J458" s="27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6"/>
      <c r="J459" s="27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6"/>
      <c r="J460" s="27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6"/>
      <c r="J461" s="27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6"/>
      <c r="J462" s="27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6"/>
      <c r="J463" s="27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6"/>
      <c r="J464" s="27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6"/>
      <c r="J465" s="27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6"/>
      <c r="J466" s="27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6"/>
      <c r="J467" s="27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6"/>
      <c r="J468" s="27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6"/>
      <c r="J469" s="27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6"/>
      <c r="J470" s="27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6"/>
      <c r="J471" s="27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6"/>
      <c r="J472" s="27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6"/>
      <c r="J473" s="27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6"/>
      <c r="J474" s="27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6"/>
      <c r="J475" s="27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6"/>
      <c r="J476" s="27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6"/>
      <c r="J477" s="27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6"/>
      <c r="J478" s="27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6"/>
      <c r="J479" s="27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6"/>
      <c r="J480" s="27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6"/>
      <c r="J481" s="27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6"/>
      <c r="J482" s="27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6"/>
      <c r="J483" s="27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6"/>
      <c r="J484" s="27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6"/>
      <c r="J485" s="27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6"/>
      <c r="J486" s="27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6"/>
      <c r="J487" s="27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6"/>
      <c r="J488" s="27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6"/>
      <c r="J489" s="27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6"/>
      <c r="J490" s="27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6"/>
      <c r="J491" s="27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6"/>
      <c r="J492" s="27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6"/>
      <c r="J493" s="27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6"/>
      <c r="J494" s="27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6"/>
      <c r="J495" s="27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6"/>
      <c r="J496" s="27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6"/>
      <c r="J497" s="27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6"/>
      <c r="J498" s="27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6"/>
      <c r="J499" s="27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6"/>
      <c r="J500" s="27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6"/>
      <c r="J501" s="27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6"/>
      <c r="J502" s="27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6"/>
      <c r="J503" s="27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6"/>
      <c r="J504" s="27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6"/>
      <c r="J505" s="27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6"/>
      <c r="J506" s="27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6"/>
      <c r="J507" s="27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6"/>
      <c r="J508" s="27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6"/>
      <c r="J509" s="27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6"/>
      <c r="J510" s="27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6"/>
      <c r="J511" s="27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6"/>
      <c r="J512" s="27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6"/>
      <c r="J513" s="27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6"/>
      <c r="J514" s="27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6"/>
      <c r="J515" s="27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6"/>
      <c r="J516" s="27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6"/>
      <c r="J517" s="27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6"/>
      <c r="J518" s="27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6"/>
      <c r="J519" s="27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6"/>
      <c r="J520" s="27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6"/>
      <c r="J521" s="27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6"/>
      <c r="J522" s="27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6"/>
      <c r="J523" s="27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6"/>
      <c r="J524" s="27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6"/>
      <c r="J525" s="27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6"/>
      <c r="J526" s="27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6"/>
      <c r="J527" s="27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6"/>
      <c r="J528" s="27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6"/>
      <c r="J529" s="27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6"/>
      <c r="J530" s="27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6"/>
      <c r="J531" s="27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6"/>
      <c r="J532" s="27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6"/>
      <c r="J533" s="27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6"/>
      <c r="J534" s="27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6"/>
      <c r="J535" s="27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6"/>
      <c r="J536" s="27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6"/>
      <c r="J537" s="27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6"/>
      <c r="J538" s="27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6"/>
      <c r="J539" s="27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6"/>
      <c r="J540" s="27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6"/>
      <c r="J541" s="27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6"/>
      <c r="J542" s="27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6"/>
      <c r="J543" s="27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6"/>
      <c r="J544" s="27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6"/>
      <c r="J545" s="27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6"/>
      <c r="J546" s="27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6"/>
      <c r="J547" s="27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6"/>
      <c r="J548" s="27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6"/>
      <c r="J549" s="27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6"/>
      <c r="J550" s="27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6"/>
      <c r="J551" s="27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6"/>
      <c r="J552" s="27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6"/>
      <c r="J553" s="27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6"/>
      <c r="J554" s="27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6"/>
      <c r="J555" s="27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6"/>
      <c r="J556" s="27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6"/>
      <c r="J557" s="27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6"/>
      <c r="J558" s="27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6"/>
      <c r="J559" s="27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6"/>
      <c r="J560" s="27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6"/>
      <c r="J561" s="27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6"/>
      <c r="J562" s="27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6"/>
      <c r="J563" s="27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6"/>
      <c r="J564" s="27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6"/>
      <c r="J565" s="27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6"/>
      <c r="J566" s="27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6"/>
      <c r="J567" s="27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6"/>
      <c r="J568" s="27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6"/>
      <c r="J569" s="27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6"/>
      <c r="J570" s="27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6"/>
      <c r="J571" s="27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6"/>
      <c r="J572" s="27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6"/>
      <c r="J573" s="27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6"/>
      <c r="J574" s="27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6"/>
      <c r="J575" s="27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6"/>
      <c r="J576" s="27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6"/>
      <c r="J577" s="27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6"/>
      <c r="J578" s="27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6"/>
      <c r="J579" s="27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6"/>
      <c r="J580" s="27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6"/>
      <c r="J581" s="27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6"/>
      <c r="J582" s="27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6"/>
      <c r="J583" s="27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6"/>
      <c r="J584" s="27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6"/>
      <c r="J585" s="27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6"/>
      <c r="J586" s="27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6"/>
      <c r="J587" s="27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6"/>
      <c r="J588" s="27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6"/>
      <c r="J589" s="27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6"/>
      <c r="J590" s="27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6"/>
      <c r="J591" s="27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6"/>
      <c r="J592" s="27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6"/>
      <c r="J593" s="27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6"/>
      <c r="J594" s="27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6"/>
      <c r="J595" s="27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6"/>
      <c r="J596" s="27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6"/>
      <c r="J597" s="27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6"/>
      <c r="J598" s="27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6"/>
      <c r="J599" s="27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6"/>
      <c r="J600" s="27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6"/>
      <c r="J601" s="27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6"/>
      <c r="J602" s="27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6"/>
      <c r="J603" s="27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6"/>
      <c r="J604" s="27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6"/>
      <c r="J605" s="27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6"/>
      <c r="J606" s="27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6"/>
      <c r="J607" s="27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6"/>
      <c r="J608" s="27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6"/>
      <c r="J609" s="27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6"/>
      <c r="J610" s="27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6"/>
      <c r="J611" s="27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6"/>
      <c r="J612" s="27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6"/>
      <c r="J613" s="27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6"/>
      <c r="J614" s="27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6"/>
      <c r="J615" s="27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6"/>
      <c r="J616" s="27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6"/>
      <c r="J617" s="27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6"/>
      <c r="J618" s="27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6"/>
      <c r="J619" s="27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6"/>
      <c r="J620" s="27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6"/>
      <c r="J621" s="27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6"/>
      <c r="J622" s="27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6"/>
      <c r="J623" s="27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6"/>
      <c r="J624" s="27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6"/>
      <c r="J625" s="27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6"/>
      <c r="J626" s="27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6"/>
      <c r="J627" s="27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6"/>
      <c r="J628" s="27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6"/>
      <c r="J629" s="27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6"/>
      <c r="J630" s="27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6"/>
      <c r="J631" s="27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6"/>
      <c r="J632" s="27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6"/>
      <c r="J633" s="27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6"/>
      <c r="J634" s="27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6"/>
      <c r="J635" s="27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6"/>
      <c r="J636" s="27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6"/>
      <c r="J637" s="27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6"/>
      <c r="J638" s="27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6"/>
      <c r="J639" s="27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6"/>
      <c r="J640" s="27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6"/>
      <c r="J641" s="27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6"/>
      <c r="J642" s="27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6"/>
      <c r="J643" s="27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6"/>
      <c r="J644" s="27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6"/>
      <c r="J645" s="27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6"/>
      <c r="J646" s="27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6"/>
      <c r="J647" s="27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6"/>
      <c r="J648" s="27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6"/>
      <c r="J649" s="27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6"/>
      <c r="J650" s="27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6"/>
      <c r="J651" s="27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6"/>
      <c r="J652" s="27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6"/>
      <c r="J653" s="27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6"/>
      <c r="J654" s="27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6"/>
      <c r="J655" s="27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6"/>
      <c r="J656" s="27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6"/>
      <c r="J657" s="27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6"/>
      <c r="J658" s="27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6"/>
      <c r="J659" s="27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6"/>
      <c r="J660" s="27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6"/>
      <c r="J661" s="27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6"/>
      <c r="J662" s="27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6"/>
      <c r="J663" s="27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6"/>
      <c r="J664" s="27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6"/>
      <c r="J665" s="27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6"/>
      <c r="J666" s="27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6"/>
      <c r="J667" s="27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6"/>
      <c r="J668" s="27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6"/>
      <c r="J669" s="27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6"/>
      <c r="J670" s="27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6"/>
      <c r="J671" s="27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6"/>
      <c r="J672" s="27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6"/>
      <c r="J673" s="27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6"/>
      <c r="J674" s="27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6"/>
      <c r="J675" s="27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6"/>
      <c r="J676" s="27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6"/>
      <c r="J677" s="27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6"/>
      <c r="J678" s="27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6"/>
      <c r="J679" s="27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6"/>
      <c r="J680" s="27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6"/>
      <c r="J681" s="27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6"/>
      <c r="J682" s="27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6"/>
      <c r="J683" s="27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6"/>
      <c r="J684" s="27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6"/>
      <c r="J685" s="27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6"/>
      <c r="J686" s="27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6"/>
      <c r="J687" s="27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6"/>
      <c r="J688" s="27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6"/>
      <c r="J689" s="27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6"/>
      <c r="J690" s="27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6"/>
      <c r="J691" s="27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6"/>
      <c r="J692" s="27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6"/>
      <c r="J693" s="27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6"/>
      <c r="J694" s="27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6"/>
      <c r="J695" s="27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6"/>
      <c r="J696" s="27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6"/>
      <c r="J697" s="27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6"/>
      <c r="J698" s="27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6"/>
      <c r="J699" s="27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6"/>
      <c r="J700" s="27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6"/>
      <c r="J701" s="27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6"/>
      <c r="J702" s="27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6"/>
      <c r="J703" s="27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6"/>
      <c r="J704" s="27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6"/>
      <c r="J705" s="27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6"/>
      <c r="J706" s="27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6"/>
      <c r="J707" s="27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6"/>
      <c r="J708" s="27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6"/>
      <c r="J709" s="27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6"/>
      <c r="J710" s="27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6"/>
      <c r="J711" s="27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6"/>
      <c r="J712" s="27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6"/>
      <c r="J713" s="27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6"/>
      <c r="J714" s="27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6"/>
      <c r="J715" s="27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6"/>
      <c r="J716" s="27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6"/>
      <c r="J717" s="27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6"/>
      <c r="J718" s="27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6"/>
      <c r="J719" s="27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6"/>
      <c r="J720" s="27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6"/>
      <c r="J721" s="27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6"/>
      <c r="J722" s="27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6"/>
      <c r="J723" s="27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6"/>
      <c r="J724" s="27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6"/>
      <c r="J725" s="27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6"/>
      <c r="J726" s="27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6"/>
      <c r="J727" s="27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6"/>
      <c r="J728" s="27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6"/>
      <c r="J729" s="27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6"/>
      <c r="J730" s="27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6"/>
      <c r="J731" s="27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6"/>
      <c r="J732" s="27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6"/>
      <c r="J733" s="27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6"/>
      <c r="J734" s="27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6"/>
      <c r="J735" s="27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6"/>
      <c r="J736" s="27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6"/>
      <c r="J737" s="27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6"/>
      <c r="J738" s="27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6"/>
      <c r="J739" s="27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6"/>
      <c r="J740" s="27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6"/>
      <c r="J741" s="27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6"/>
      <c r="J742" s="27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6"/>
      <c r="J743" s="27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6"/>
      <c r="J744" s="27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6"/>
      <c r="J745" s="27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6"/>
      <c r="J746" s="27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6"/>
      <c r="J747" s="27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6"/>
      <c r="J748" s="27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6"/>
      <c r="J749" s="27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6"/>
      <c r="J750" s="27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6"/>
      <c r="J751" s="27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6"/>
      <c r="J752" s="27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6"/>
      <c r="J753" s="27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6"/>
      <c r="J754" s="27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6"/>
      <c r="J755" s="27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6"/>
      <c r="J756" s="27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6"/>
      <c r="J757" s="27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6"/>
      <c r="J758" s="27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6"/>
      <c r="J759" s="27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6"/>
      <c r="J760" s="27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6"/>
      <c r="J761" s="27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6"/>
      <c r="J762" s="27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6"/>
      <c r="J763" s="27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6"/>
      <c r="J764" s="27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6"/>
      <c r="J765" s="27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6"/>
      <c r="J766" s="27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6"/>
      <c r="J767" s="27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6"/>
      <c r="J768" s="27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6"/>
      <c r="J769" s="27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6"/>
      <c r="J770" s="27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6"/>
      <c r="J771" s="27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6"/>
      <c r="J772" s="27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6"/>
      <c r="J773" s="27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6"/>
      <c r="J774" s="27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6"/>
      <c r="J775" s="27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6"/>
      <c r="J776" s="27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6"/>
      <c r="J777" s="27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6"/>
      <c r="J778" s="27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6"/>
      <c r="J779" s="27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6"/>
      <c r="J780" s="27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6"/>
      <c r="J781" s="27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6"/>
      <c r="J782" s="27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6"/>
      <c r="J783" s="27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6"/>
      <c r="J784" s="27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6"/>
      <c r="J785" s="27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6"/>
      <c r="J786" s="27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6"/>
      <c r="J787" s="27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6"/>
      <c r="J788" s="27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6"/>
      <c r="J789" s="27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6"/>
      <c r="J790" s="27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6"/>
      <c r="J791" s="27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6"/>
      <c r="J792" s="27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6"/>
      <c r="J793" s="27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6"/>
      <c r="J794" s="27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6"/>
      <c r="J795" s="27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6"/>
      <c r="J796" s="27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6"/>
      <c r="J797" s="27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6"/>
      <c r="J798" s="27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6"/>
      <c r="J799" s="27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6"/>
      <c r="J800" s="27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6"/>
      <c r="J801" s="27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6"/>
      <c r="J802" s="27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6"/>
      <c r="J803" s="27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6"/>
      <c r="J804" s="27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6"/>
      <c r="J805" s="27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6"/>
      <c r="J806" s="27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6"/>
      <c r="J807" s="27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6"/>
      <c r="J808" s="27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6"/>
      <c r="J809" s="27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6"/>
      <c r="J810" s="27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6"/>
      <c r="J811" s="27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6"/>
      <c r="J812" s="27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6"/>
      <c r="J813" s="27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6"/>
      <c r="J814" s="27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6"/>
      <c r="J815" s="27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6"/>
      <c r="J816" s="27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6"/>
      <c r="J817" s="27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6"/>
      <c r="J818" s="27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6"/>
      <c r="J819" s="27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6"/>
      <c r="J820" s="27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6"/>
      <c r="J821" s="27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6"/>
      <c r="J822" s="27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6"/>
      <c r="J823" s="27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6"/>
      <c r="J824" s="27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6"/>
      <c r="J825" s="27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6"/>
      <c r="J826" s="27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6"/>
      <c r="J827" s="27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6"/>
      <c r="J828" s="27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6"/>
      <c r="J829" s="27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6"/>
      <c r="J830" s="27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6"/>
      <c r="J831" s="27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6"/>
      <c r="J832" s="27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6"/>
      <c r="J833" s="27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6"/>
      <c r="J834" s="27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6"/>
      <c r="J835" s="27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6"/>
      <c r="J836" s="27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6"/>
      <c r="J837" s="27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6"/>
      <c r="J838" s="27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6"/>
      <c r="J839" s="27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6"/>
      <c r="J840" s="27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6"/>
      <c r="J841" s="27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6"/>
      <c r="J842" s="27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6"/>
      <c r="J843" s="27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6"/>
      <c r="J844" s="27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6"/>
      <c r="J845" s="27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6"/>
      <c r="J846" s="27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6"/>
      <c r="J847" s="27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6"/>
      <c r="J848" s="27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6"/>
      <c r="J849" s="27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6"/>
      <c r="J850" s="27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6"/>
      <c r="J851" s="27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6"/>
      <c r="J852" s="27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6"/>
      <c r="J853" s="27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6"/>
      <c r="J854" s="27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6"/>
      <c r="J855" s="27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6"/>
      <c r="J856" s="27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6"/>
      <c r="J857" s="27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6"/>
      <c r="J858" s="27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6"/>
      <c r="J859" s="27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6"/>
      <c r="J860" s="27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6"/>
      <c r="J861" s="27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6"/>
      <c r="J862" s="27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6"/>
      <c r="J863" s="27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6"/>
      <c r="J864" s="27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6"/>
      <c r="J865" s="27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6"/>
      <c r="J866" s="27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6"/>
      <c r="J867" s="27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6"/>
      <c r="J868" s="27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6"/>
      <c r="J869" s="27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6"/>
      <c r="J870" s="27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6"/>
      <c r="J871" s="27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6"/>
      <c r="J872" s="27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6"/>
      <c r="J873" s="27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6"/>
      <c r="J874" s="27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6"/>
      <c r="J875" s="27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6"/>
      <c r="J876" s="27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6"/>
      <c r="J877" s="27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6"/>
      <c r="J878" s="27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6"/>
      <c r="J879" s="27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6"/>
      <c r="J880" s="27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6"/>
      <c r="J881" s="27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6"/>
      <c r="J882" s="27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6"/>
      <c r="J883" s="27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6"/>
      <c r="J884" s="27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6"/>
      <c r="J885" s="27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6"/>
      <c r="J886" s="27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6"/>
      <c r="J887" s="27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6"/>
      <c r="J888" s="27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6"/>
      <c r="J889" s="27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6"/>
      <c r="J890" s="27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6"/>
      <c r="J891" s="27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6"/>
      <c r="J892" s="27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6"/>
      <c r="J893" s="27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6"/>
      <c r="J894" s="27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6"/>
      <c r="J895" s="27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6"/>
      <c r="J896" s="27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6"/>
      <c r="J897" s="27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6"/>
      <c r="J898" s="27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6"/>
      <c r="J899" s="27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6"/>
      <c r="J900" s="27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6"/>
      <c r="J901" s="27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6"/>
      <c r="J902" s="27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6"/>
      <c r="J903" s="27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6"/>
      <c r="J904" s="27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6"/>
      <c r="J905" s="27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6"/>
      <c r="J906" s="27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6"/>
      <c r="J907" s="27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6"/>
      <c r="J908" s="27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6"/>
      <c r="J909" s="27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6"/>
      <c r="J910" s="27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6"/>
      <c r="J911" s="27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6"/>
      <c r="J912" s="27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6"/>
      <c r="J913" s="27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6"/>
      <c r="J914" s="27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6"/>
      <c r="J915" s="27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6"/>
      <c r="J916" s="27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6"/>
      <c r="J917" s="27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6"/>
      <c r="J918" s="27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6"/>
      <c r="J919" s="27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6"/>
      <c r="J920" s="27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6"/>
      <c r="J921" s="27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6"/>
      <c r="J922" s="27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6"/>
      <c r="J923" s="27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6"/>
      <c r="J924" s="27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6"/>
      <c r="J925" s="27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6"/>
      <c r="J926" s="27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6"/>
      <c r="J927" s="27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6"/>
      <c r="J928" s="27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6"/>
      <c r="J929" s="27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6"/>
      <c r="J930" s="27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6"/>
      <c r="J931" s="27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6"/>
      <c r="J932" s="27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6"/>
      <c r="J933" s="27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6"/>
      <c r="J934" s="27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6"/>
      <c r="J935" s="27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6"/>
      <c r="J936" s="27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6"/>
      <c r="J937" s="27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6"/>
      <c r="J938" s="27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6"/>
      <c r="J939" s="27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6"/>
      <c r="J940" s="27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6"/>
      <c r="J941" s="27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6"/>
      <c r="J942" s="27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6"/>
      <c r="J943" s="27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6"/>
      <c r="J944" s="27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6"/>
      <c r="J945" s="27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6"/>
      <c r="J946" s="27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6"/>
      <c r="J947" s="27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6"/>
      <c r="J948" s="27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6"/>
      <c r="J949" s="27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6"/>
      <c r="J950" s="27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6"/>
      <c r="J951" s="27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6"/>
      <c r="J952" s="27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6"/>
      <c r="J953" s="27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6"/>
      <c r="J954" s="27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6"/>
      <c r="J955" s="27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6"/>
      <c r="J956" s="27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6"/>
      <c r="J957" s="27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6"/>
      <c r="J958" s="27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6"/>
      <c r="J959" s="27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6"/>
      <c r="J960" s="27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6"/>
      <c r="J961" s="27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6"/>
      <c r="J962" s="27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6"/>
      <c r="J963" s="27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6"/>
      <c r="J964" s="27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6"/>
      <c r="J965" s="27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6"/>
      <c r="J966" s="27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6"/>
      <c r="J967" s="27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6"/>
      <c r="J968" s="27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6"/>
      <c r="J969" s="27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6"/>
      <c r="J970" s="27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6"/>
      <c r="J971" s="27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6"/>
      <c r="J972" s="27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6"/>
      <c r="J973" s="27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6"/>
      <c r="J974" s="27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6"/>
      <c r="J975" s="27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6"/>
      <c r="J976" s="27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6"/>
      <c r="J977" s="27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6"/>
      <c r="J978" s="27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6"/>
      <c r="J979" s="27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6"/>
      <c r="J980" s="27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6"/>
      <c r="J981" s="27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6"/>
      <c r="J982" s="27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6"/>
      <c r="J983" s="27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6"/>
      <c r="J984" s="27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6"/>
      <c r="J985" s="27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6"/>
      <c r="J986" s="27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6"/>
      <c r="J987" s="27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6"/>
      <c r="J988" s="27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6"/>
      <c r="J989" s="27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6"/>
      <c r="J990" s="27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6"/>
      <c r="J991" s="27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6"/>
      <c r="J992" s="27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6"/>
      <c r="J993" s="27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6"/>
      <c r="J994" s="27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6"/>
      <c r="J995" s="27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6"/>
      <c r="J996" s="27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6"/>
      <c r="J997" s="27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6"/>
      <c r="J998" s="27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6"/>
      <c r="J999" s="27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4.2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6"/>
      <c r="J1000" s="27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2">
    <mergeCell ref="A1:J1"/>
    <mergeCell ref="A2:J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42.140625" customWidth="1"/>
    <col min="3" max="3" width="6.5703125" customWidth="1"/>
    <col min="4" max="4" width="13.5703125" customWidth="1"/>
    <col min="5" max="5" width="14" customWidth="1"/>
    <col min="6" max="6" width="11.5703125" customWidth="1"/>
    <col min="7" max="26" width="9.140625" customWidth="1"/>
  </cols>
  <sheetData>
    <row r="1" spans="1:15" ht="12.75" customHeight="1" x14ac:dyDescent="0.2">
      <c r="A1" s="40"/>
      <c r="B1" s="41"/>
      <c r="C1" s="42"/>
    </row>
    <row r="2" spans="1:15" ht="12.75" customHeight="1" x14ac:dyDescent="0.2">
      <c r="A2" s="43"/>
      <c r="B2" s="44"/>
      <c r="C2" s="45"/>
    </row>
    <row r="3" spans="1:15" ht="12.75" customHeight="1" x14ac:dyDescent="0.2">
      <c r="A3" s="46"/>
      <c r="B3" s="47"/>
      <c r="C3" s="48"/>
    </row>
    <row r="4" spans="1:15" ht="12.75" customHeight="1" x14ac:dyDescent="0.2"/>
    <row r="5" spans="1:15" ht="12.75" customHeight="1" x14ac:dyDescent="0.25">
      <c r="A5" s="49"/>
      <c r="D5" s="50"/>
      <c r="E5" s="51"/>
    </row>
    <row r="6" spans="1:15" ht="12.75" customHeight="1" x14ac:dyDescent="0.25">
      <c r="A6" s="49"/>
      <c r="B6" s="52"/>
      <c r="D6" s="53"/>
      <c r="E6" s="53"/>
      <c r="F6" s="52"/>
      <c r="G6" s="54"/>
      <c r="H6" s="10"/>
      <c r="I6" s="10"/>
      <c r="O6" s="55"/>
    </row>
    <row r="7" spans="1:15" ht="12.75" customHeight="1" x14ac:dyDescent="0.25">
      <c r="A7" s="49"/>
      <c r="B7" s="52"/>
      <c r="D7" s="56"/>
      <c r="E7" s="56"/>
      <c r="F7" s="52"/>
      <c r="G7" s="54"/>
      <c r="H7" s="10"/>
      <c r="I7" s="10"/>
      <c r="O7" s="55"/>
    </row>
    <row r="8" spans="1:15" ht="12.75" customHeight="1" x14ac:dyDescent="0.25">
      <c r="A8" s="49"/>
      <c r="D8" s="57"/>
      <c r="E8" s="58"/>
      <c r="G8" s="54"/>
      <c r="H8" s="10"/>
      <c r="I8" s="10"/>
      <c r="O8" s="55"/>
    </row>
    <row r="9" spans="1:15" ht="12.75" customHeight="1" x14ac:dyDescent="0.2">
      <c r="B9" s="10"/>
      <c r="D9" s="59"/>
      <c r="E9" s="59"/>
      <c r="G9" s="60"/>
      <c r="O9" s="55"/>
    </row>
    <row r="10" spans="1:15" ht="12.75" customHeight="1" x14ac:dyDescent="0.2">
      <c r="A10" s="61"/>
      <c r="B10" s="61"/>
      <c r="D10" s="51"/>
      <c r="E10" s="51"/>
      <c r="G10" s="54"/>
      <c r="H10" s="10"/>
      <c r="I10" s="10"/>
      <c r="J10" s="10"/>
      <c r="K10" s="10"/>
      <c r="L10" s="10"/>
      <c r="O10" s="55"/>
    </row>
    <row r="11" spans="1:15" ht="12.75" customHeight="1" x14ac:dyDescent="0.2">
      <c r="A11" s="19"/>
      <c r="B11" s="62"/>
      <c r="D11" s="63"/>
      <c r="E11" s="63"/>
      <c r="G11" s="54"/>
      <c r="H11" s="10"/>
      <c r="I11" s="10"/>
      <c r="J11" s="10"/>
      <c r="K11" s="10"/>
      <c r="L11" s="10"/>
      <c r="O11" s="55"/>
    </row>
    <row r="12" spans="1:15" ht="12.75" customHeight="1" x14ac:dyDescent="0.2">
      <c r="A12" s="19"/>
      <c r="B12" s="62"/>
      <c r="D12" s="63"/>
      <c r="E12" s="63"/>
      <c r="G12" s="54"/>
      <c r="H12" s="10"/>
      <c r="I12" s="10"/>
      <c r="J12" s="10"/>
      <c r="K12" s="10"/>
      <c r="L12" s="10"/>
      <c r="O12" s="55"/>
    </row>
    <row r="13" spans="1:15" ht="12.75" customHeight="1" x14ac:dyDescent="0.2">
      <c r="A13" s="19"/>
      <c r="B13" s="62"/>
      <c r="D13" s="63"/>
      <c r="E13" s="63"/>
      <c r="G13" s="54"/>
      <c r="H13" s="10"/>
      <c r="I13" s="10"/>
      <c r="J13" s="10"/>
      <c r="K13" s="10"/>
      <c r="L13" s="10"/>
      <c r="O13" s="55"/>
    </row>
    <row r="14" spans="1:15" ht="12.75" customHeight="1" x14ac:dyDescent="0.2">
      <c r="A14" s="19"/>
      <c r="B14" s="62"/>
      <c r="D14" s="63"/>
      <c r="E14" s="63"/>
      <c r="G14" s="54"/>
      <c r="H14" s="10"/>
      <c r="I14" s="10"/>
      <c r="J14" s="10"/>
      <c r="K14" s="10"/>
      <c r="L14" s="10"/>
      <c r="O14" s="55"/>
    </row>
    <row r="15" spans="1:15" ht="12.75" customHeight="1" x14ac:dyDescent="0.2">
      <c r="A15" s="19"/>
      <c r="B15" s="62"/>
      <c r="D15" s="63"/>
      <c r="E15" s="63"/>
      <c r="G15" s="54"/>
      <c r="H15" s="10"/>
      <c r="I15" s="10"/>
      <c r="J15" s="10"/>
      <c r="K15" s="10"/>
      <c r="L15" s="10"/>
      <c r="O15" s="55"/>
    </row>
    <row r="16" spans="1:15" ht="12.75" customHeight="1" x14ac:dyDescent="0.2">
      <c r="A16" s="19"/>
      <c r="B16" s="62"/>
      <c r="D16" s="63"/>
      <c r="E16" s="63"/>
      <c r="G16" s="54"/>
      <c r="H16" s="10"/>
      <c r="I16" s="10"/>
      <c r="J16" s="10"/>
      <c r="K16" s="10"/>
      <c r="L16" s="10"/>
      <c r="O16" s="55"/>
    </row>
    <row r="17" spans="1:15" ht="12.75" customHeight="1" x14ac:dyDescent="0.2">
      <c r="A17" s="19"/>
      <c r="B17" s="62"/>
      <c r="D17" s="63"/>
      <c r="E17" s="63"/>
      <c r="G17" s="60"/>
      <c r="O17" s="55"/>
    </row>
    <row r="18" spans="1:15" ht="12.75" customHeight="1" x14ac:dyDescent="0.2">
      <c r="A18" s="19"/>
      <c r="B18" s="62"/>
      <c r="D18" s="63"/>
      <c r="E18" s="63"/>
      <c r="G18" s="64"/>
      <c r="H18" s="65"/>
      <c r="I18" s="65"/>
      <c r="J18" s="65"/>
      <c r="K18" s="65"/>
      <c r="L18" s="65"/>
      <c r="M18" s="66"/>
      <c r="N18" s="66"/>
      <c r="O18" s="67"/>
    </row>
    <row r="19" spans="1:15" ht="12.75" customHeight="1" x14ac:dyDescent="0.2">
      <c r="A19" s="19"/>
      <c r="B19" s="62"/>
      <c r="D19" s="63"/>
      <c r="E19" s="63"/>
    </row>
    <row r="20" spans="1:15" ht="12.75" customHeight="1" x14ac:dyDescent="0.2">
      <c r="A20" s="19"/>
      <c r="B20" s="62"/>
      <c r="D20" s="63"/>
      <c r="E20" s="63"/>
      <c r="G20" s="10"/>
    </row>
    <row r="21" spans="1:15" ht="12.75" customHeight="1" x14ac:dyDescent="0.2">
      <c r="A21" s="19"/>
      <c r="B21" s="62"/>
      <c r="D21" s="63"/>
      <c r="E21" s="63"/>
    </row>
    <row r="22" spans="1:15" ht="12.75" customHeight="1" x14ac:dyDescent="0.2">
      <c r="A22" s="19"/>
      <c r="B22" s="62"/>
      <c r="D22" s="63"/>
      <c r="E22" s="63"/>
    </row>
    <row r="23" spans="1:15" ht="12.75" customHeight="1" x14ac:dyDescent="0.2">
      <c r="A23" s="19"/>
      <c r="B23" s="62"/>
      <c r="D23" s="63"/>
      <c r="E23" s="63"/>
      <c r="G23" s="10"/>
    </row>
    <row r="24" spans="1:15" ht="12.75" customHeight="1" x14ac:dyDescent="0.2">
      <c r="A24" s="19"/>
      <c r="B24" s="62"/>
      <c r="D24" s="63"/>
      <c r="E24" s="63"/>
      <c r="G24" s="10"/>
    </row>
    <row r="25" spans="1:15" ht="12.75" customHeight="1" x14ac:dyDescent="0.2">
      <c r="A25" s="19"/>
      <c r="B25" s="62"/>
      <c r="D25" s="63"/>
      <c r="E25" s="63"/>
      <c r="G25" s="10"/>
    </row>
    <row r="26" spans="1:15" ht="12.75" customHeight="1" x14ac:dyDescent="0.2">
      <c r="A26" s="19"/>
      <c r="B26" s="62"/>
      <c r="D26" s="63"/>
      <c r="E26" s="63"/>
      <c r="F26" s="63"/>
      <c r="G26" s="10"/>
    </row>
    <row r="27" spans="1:15" ht="12.75" customHeight="1" x14ac:dyDescent="0.2">
      <c r="A27" s="19"/>
      <c r="B27" s="62"/>
      <c r="D27" s="63"/>
      <c r="E27" s="63"/>
    </row>
    <row r="28" spans="1:15" ht="12.75" customHeight="1" x14ac:dyDescent="0.2">
      <c r="A28" s="19"/>
      <c r="B28" s="62"/>
      <c r="D28" s="63"/>
      <c r="E28" s="63"/>
    </row>
    <row r="29" spans="1:15" ht="12.75" customHeight="1" x14ac:dyDescent="0.2">
      <c r="A29" s="19"/>
      <c r="B29" s="62"/>
      <c r="D29" s="63"/>
      <c r="E29" s="63"/>
    </row>
    <row r="30" spans="1:15" ht="12.75" customHeight="1" x14ac:dyDescent="0.2">
      <c r="A30" s="19"/>
      <c r="B30" s="62"/>
      <c r="D30" s="63"/>
      <c r="E30" s="63"/>
    </row>
    <row r="31" spans="1:15" ht="12.75" customHeight="1" x14ac:dyDescent="0.2">
      <c r="B31" s="10"/>
      <c r="D31" s="68"/>
      <c r="E31" s="26"/>
    </row>
    <row r="32" spans="1:15" ht="12.75" customHeight="1" x14ac:dyDescent="0.2">
      <c r="D32" s="51"/>
      <c r="E32" s="51"/>
    </row>
    <row r="33" spans="1:5" ht="12.75" customHeight="1" x14ac:dyDescent="0.2">
      <c r="E33" s="51"/>
    </row>
    <row r="34" spans="1:5" ht="12.75" customHeight="1" x14ac:dyDescent="0.2">
      <c r="A34" s="69"/>
      <c r="E34" s="51"/>
    </row>
    <row r="35" spans="1:5" ht="12.75" customHeight="1" x14ac:dyDescent="0.2"/>
    <row r="36" spans="1:5" ht="12.75" customHeight="1" x14ac:dyDescent="0.2"/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2.5703125" customWidth="1"/>
    <col min="2" max="2" width="19.5703125" customWidth="1"/>
    <col min="3" max="3" width="16.42578125" hidden="1" customWidth="1"/>
    <col min="4" max="4" width="2.5703125" customWidth="1"/>
    <col min="5" max="5" width="16.42578125" customWidth="1"/>
    <col min="6" max="6" width="18.85546875" customWidth="1"/>
    <col min="7" max="7" width="2.42578125" customWidth="1"/>
    <col min="8" max="8" width="14" hidden="1" customWidth="1"/>
    <col min="9" max="9" width="19.140625" hidden="1" customWidth="1"/>
    <col min="10" max="11" width="19.42578125" customWidth="1"/>
    <col min="12" max="12" width="2.42578125" customWidth="1"/>
    <col min="13" max="26" width="8.5703125" customWidth="1"/>
  </cols>
  <sheetData>
    <row r="1" spans="1:26" ht="21.75" customHeight="1" x14ac:dyDescent="0.3">
      <c r="B1" s="134" t="s">
        <v>69</v>
      </c>
      <c r="C1" s="132"/>
      <c r="D1" s="132"/>
      <c r="E1" s="132"/>
      <c r="F1" s="132"/>
      <c r="G1" s="132"/>
      <c r="H1" s="132"/>
      <c r="I1" s="132"/>
      <c r="J1" s="132"/>
      <c r="K1" s="132"/>
      <c r="L1" s="70"/>
      <c r="M1" s="71"/>
      <c r="N1" s="70"/>
      <c r="O1" s="72"/>
      <c r="P1" s="72"/>
      <c r="Q1" s="72"/>
    </row>
    <row r="2" spans="1:26" ht="25.5" customHeight="1" x14ac:dyDescent="0.3">
      <c r="B2" s="135" t="s">
        <v>70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1:26" ht="21.75" customHeight="1" x14ac:dyDescent="0.3">
      <c r="B3" s="74"/>
      <c r="C3" s="75"/>
      <c r="D3" s="72"/>
      <c r="E3" s="76"/>
      <c r="F3" s="76"/>
      <c r="G3" s="72"/>
      <c r="H3" s="73"/>
      <c r="I3" s="72"/>
      <c r="J3" s="77"/>
      <c r="K3" s="77"/>
      <c r="L3" s="70"/>
      <c r="M3" s="71"/>
      <c r="N3" s="70"/>
      <c r="O3" s="72"/>
      <c r="P3" s="72"/>
      <c r="Q3" s="72"/>
    </row>
    <row r="4" spans="1:26" ht="14.25" customHeight="1" x14ac:dyDescent="0.3">
      <c r="A4" s="78"/>
      <c r="B4" s="79"/>
      <c r="C4" s="80"/>
      <c r="D4" s="81"/>
      <c r="E4" s="82"/>
      <c r="F4" s="82"/>
      <c r="G4" s="81"/>
      <c r="H4" s="83"/>
      <c r="I4" s="81"/>
      <c r="J4" s="84"/>
      <c r="K4" s="84"/>
      <c r="L4" s="85"/>
      <c r="M4" s="71"/>
      <c r="N4" s="70"/>
      <c r="O4" s="72"/>
      <c r="P4" s="72"/>
      <c r="Q4" s="72"/>
    </row>
    <row r="5" spans="1:26" ht="12.75" customHeight="1" x14ac:dyDescent="0.25">
      <c r="A5" s="86"/>
      <c r="B5" s="87"/>
      <c r="C5" s="88"/>
      <c r="D5" s="89"/>
      <c r="E5" s="136" t="s">
        <v>71</v>
      </c>
      <c r="F5" s="137"/>
      <c r="G5" s="89"/>
      <c r="H5" s="90" t="s">
        <v>72</v>
      </c>
      <c r="I5" s="88"/>
      <c r="J5" s="138" t="s">
        <v>73</v>
      </c>
      <c r="K5" s="137"/>
      <c r="L5" s="89"/>
      <c r="M5" s="91"/>
      <c r="N5" s="91"/>
      <c r="O5" s="91"/>
      <c r="P5" s="91"/>
      <c r="Q5" s="91"/>
      <c r="R5" s="52"/>
      <c r="S5" s="52"/>
      <c r="T5" s="52"/>
      <c r="U5" s="52"/>
      <c r="V5" s="52"/>
      <c r="W5" s="52"/>
      <c r="X5" s="52"/>
      <c r="Y5" s="52"/>
      <c r="Z5" s="52"/>
    </row>
    <row r="6" spans="1:26" ht="12.75" customHeight="1" x14ac:dyDescent="0.25">
      <c r="A6" s="92"/>
      <c r="B6" s="93"/>
      <c r="C6" s="94"/>
      <c r="D6" s="95"/>
      <c r="E6" s="96" t="s">
        <v>74</v>
      </c>
      <c r="F6" s="96" t="s">
        <v>75</v>
      </c>
      <c r="G6" s="95"/>
      <c r="H6" s="97"/>
      <c r="I6" s="94"/>
      <c r="J6" s="96" t="s">
        <v>74</v>
      </c>
      <c r="K6" s="96" t="s">
        <v>75</v>
      </c>
      <c r="L6" s="95"/>
      <c r="M6" s="1"/>
      <c r="N6" s="1"/>
      <c r="O6" s="1"/>
      <c r="P6" s="1"/>
      <c r="Q6" s="1"/>
      <c r="R6" s="11"/>
      <c r="S6" s="11"/>
      <c r="T6" s="11"/>
      <c r="U6" s="11"/>
      <c r="V6" s="11"/>
      <c r="W6" s="11"/>
      <c r="X6" s="11"/>
      <c r="Y6" s="11"/>
      <c r="Z6" s="11"/>
    </row>
    <row r="7" spans="1:26" ht="12.75" customHeight="1" x14ac:dyDescent="0.2">
      <c r="A7" s="78"/>
      <c r="B7" s="98"/>
      <c r="C7" s="99"/>
      <c r="D7" s="100"/>
      <c r="E7" s="101"/>
      <c r="F7" s="101"/>
      <c r="G7" s="100"/>
      <c r="H7" s="102" t="s">
        <v>76</v>
      </c>
      <c r="I7" s="103"/>
      <c r="J7" s="101"/>
      <c r="K7" s="101"/>
      <c r="L7" s="100"/>
      <c r="M7" s="10"/>
      <c r="N7" s="10"/>
      <c r="O7" s="10"/>
      <c r="P7" s="10"/>
      <c r="Q7" s="10"/>
    </row>
    <row r="8" spans="1:26" ht="12.75" hidden="1" customHeight="1" x14ac:dyDescent="0.2">
      <c r="A8" s="78"/>
      <c r="B8" s="104" t="s">
        <v>77</v>
      </c>
      <c r="C8" s="99" t="s">
        <v>76</v>
      </c>
      <c r="D8" s="100"/>
      <c r="E8" s="105">
        <f>+'Data Entry_Web Posting'!D11</f>
        <v>0</v>
      </c>
      <c r="F8" s="105" t="e">
        <f>+E8/'Data Entry_Web Posting'!$D$9</f>
        <v>#DIV/0!</v>
      </c>
      <c r="G8" s="100"/>
      <c r="H8" s="102">
        <v>11</v>
      </c>
      <c r="I8" s="103" t="s">
        <v>76</v>
      </c>
      <c r="J8" s="105">
        <f>+'Data Entry_Web Posting'!E11</f>
        <v>0</v>
      </c>
      <c r="K8" s="105" t="e">
        <f>+J8/'Data Entry_Web Posting'!$E$9</f>
        <v>#DIV/0!</v>
      </c>
      <c r="L8" s="100"/>
      <c r="M8" s="10"/>
      <c r="N8" s="10"/>
      <c r="O8" s="10"/>
      <c r="P8" s="10"/>
      <c r="Q8" s="10"/>
    </row>
    <row r="9" spans="1:26" ht="12.75" hidden="1" customHeight="1" x14ac:dyDescent="0.2">
      <c r="A9" s="78"/>
      <c r="B9" s="104" t="s">
        <v>78</v>
      </c>
      <c r="C9" s="99" t="s">
        <v>79</v>
      </c>
      <c r="D9" s="100"/>
      <c r="E9" s="105">
        <f>+'Data Entry_Web Posting'!D12</f>
        <v>0</v>
      </c>
      <c r="F9" s="105" t="e">
        <f>+E9/'Data Entry_Web Posting'!$D$9</f>
        <v>#DIV/0!</v>
      </c>
      <c r="G9" s="100"/>
      <c r="H9" s="102">
        <v>12</v>
      </c>
      <c r="I9" s="103" t="s">
        <v>79</v>
      </c>
      <c r="J9" s="105">
        <f>+'Data Entry_Web Posting'!E12</f>
        <v>0</v>
      </c>
      <c r="K9" s="105" t="e">
        <f>+J9/'Data Entry_Web Posting'!$E$9</f>
        <v>#DIV/0!</v>
      </c>
      <c r="L9" s="100"/>
      <c r="M9" s="10"/>
      <c r="N9" s="10"/>
      <c r="O9" s="10"/>
      <c r="P9" s="10"/>
      <c r="Q9" s="10"/>
    </row>
    <row r="10" spans="1:26" ht="12.75" hidden="1" customHeight="1" x14ac:dyDescent="0.2">
      <c r="A10" s="78"/>
      <c r="B10" s="104" t="s">
        <v>80</v>
      </c>
      <c r="C10" s="99" t="s">
        <v>81</v>
      </c>
      <c r="D10" s="100"/>
      <c r="E10" s="105">
        <f>+'Data Entry_Web Posting'!D13</f>
        <v>0</v>
      </c>
      <c r="F10" s="105" t="e">
        <f>+E10/'Data Entry_Web Posting'!$D$9</f>
        <v>#DIV/0!</v>
      </c>
      <c r="G10" s="100"/>
      <c r="H10" s="102">
        <v>13</v>
      </c>
      <c r="I10" s="103" t="s">
        <v>81</v>
      </c>
      <c r="J10" s="105">
        <f>+'Data Entry_Web Posting'!E13</f>
        <v>0</v>
      </c>
      <c r="K10" s="105" t="e">
        <f>+J10/'Data Entry_Web Posting'!$E$9</f>
        <v>#DIV/0!</v>
      </c>
      <c r="L10" s="100"/>
      <c r="M10" s="10"/>
      <c r="N10" s="10"/>
      <c r="O10" s="10"/>
      <c r="P10" s="10"/>
      <c r="Q10" s="10"/>
    </row>
    <row r="11" spans="1:26" ht="12.75" customHeight="1" x14ac:dyDescent="0.2">
      <c r="A11" s="100"/>
      <c r="B11" s="106" t="s">
        <v>76</v>
      </c>
      <c r="C11" s="107" t="s">
        <v>82</v>
      </c>
      <c r="D11" s="100"/>
      <c r="E11" s="108">
        <f t="shared" ref="E11:F11" si="0">SUM(E8:E10)</f>
        <v>0</v>
      </c>
      <c r="F11" s="108" t="e">
        <f t="shared" si="0"/>
        <v>#DIV/0!</v>
      </c>
      <c r="G11" s="100"/>
      <c r="H11" s="109"/>
      <c r="I11" s="110" t="s">
        <v>82</v>
      </c>
      <c r="J11" s="108">
        <f t="shared" ref="J11:K11" si="1">SUM(J8:J10)</f>
        <v>0</v>
      </c>
      <c r="K11" s="108" t="e">
        <f t="shared" si="1"/>
        <v>#DIV/0!</v>
      </c>
      <c r="L11" s="10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hidden="1" customHeight="1" x14ac:dyDescent="0.2">
      <c r="A12" s="78"/>
      <c r="B12" s="111"/>
      <c r="C12" s="112"/>
      <c r="D12" s="100"/>
      <c r="E12" s="108"/>
      <c r="F12" s="101"/>
      <c r="G12" s="100"/>
      <c r="H12" s="109"/>
      <c r="I12" s="113"/>
      <c r="J12" s="101"/>
      <c r="K12" s="101"/>
      <c r="L12" s="100"/>
      <c r="M12" s="10"/>
      <c r="N12" s="10"/>
      <c r="O12" s="10"/>
      <c r="P12" s="10"/>
      <c r="Q12" s="10"/>
    </row>
    <row r="13" spans="1:26" ht="12.75" hidden="1" customHeight="1" x14ac:dyDescent="0.2">
      <c r="A13" s="78"/>
      <c r="B13" s="111" t="s">
        <v>83</v>
      </c>
      <c r="C13" s="112"/>
      <c r="D13" s="100"/>
      <c r="E13" s="108">
        <f>+'Data Entry_Web Posting'!D14</f>
        <v>0</v>
      </c>
      <c r="F13" s="101" t="e">
        <f>+E13/'Data Entry_Web Posting'!$D$9</f>
        <v>#DIV/0!</v>
      </c>
      <c r="G13" s="100"/>
      <c r="H13" s="109"/>
      <c r="I13" s="113"/>
      <c r="J13" s="101">
        <f>+'Data Entry_Web Posting'!E14</f>
        <v>0</v>
      </c>
      <c r="K13" s="101" t="e">
        <f>+J13/'Data Entry_Web Posting'!$E$9</f>
        <v>#DIV/0!</v>
      </c>
      <c r="L13" s="100"/>
      <c r="M13" s="10"/>
      <c r="N13" s="10"/>
      <c r="O13" s="10"/>
      <c r="P13" s="10"/>
      <c r="Q13" s="10"/>
    </row>
    <row r="14" spans="1:26" ht="12.75" hidden="1" customHeight="1" x14ac:dyDescent="0.2">
      <c r="A14" s="78"/>
      <c r="B14" s="106" t="s">
        <v>84</v>
      </c>
      <c r="C14" s="99" t="s">
        <v>85</v>
      </c>
      <c r="D14" s="100"/>
      <c r="E14" s="101">
        <f>+'Data Entry_Web Posting'!D15</f>
        <v>0</v>
      </c>
      <c r="F14" s="101" t="e">
        <f>+E14/'Data Entry_Web Posting'!$D$9</f>
        <v>#DIV/0!</v>
      </c>
      <c r="G14" s="100"/>
      <c r="H14" s="102">
        <v>23</v>
      </c>
      <c r="I14" s="103" t="s">
        <v>85</v>
      </c>
      <c r="J14" s="101">
        <f>+'Data Entry_Web Posting'!E15</f>
        <v>0</v>
      </c>
      <c r="K14" s="101" t="e">
        <f>+J14/'Data Entry_Web Posting'!$E$9</f>
        <v>#DIV/0!</v>
      </c>
      <c r="L14" s="100"/>
      <c r="M14" s="10"/>
      <c r="N14" s="10"/>
      <c r="O14" s="10"/>
      <c r="P14" s="10"/>
      <c r="Q14" s="10"/>
    </row>
    <row r="15" spans="1:26" ht="12.75" hidden="1" customHeight="1" x14ac:dyDescent="0.2">
      <c r="A15" s="78"/>
      <c r="B15" s="106" t="s">
        <v>86</v>
      </c>
      <c r="C15" s="99" t="s">
        <v>87</v>
      </c>
      <c r="D15" s="100"/>
      <c r="E15" s="101">
        <f>+'Data Entry_Web Posting'!D16</f>
        <v>0</v>
      </c>
      <c r="F15" s="101" t="e">
        <f>+E15/'Data Entry_Web Posting'!$D$9</f>
        <v>#DIV/0!</v>
      </c>
      <c r="G15" s="100"/>
      <c r="H15" s="102">
        <v>31</v>
      </c>
      <c r="I15" s="103" t="s">
        <v>87</v>
      </c>
      <c r="J15" s="101">
        <f>+'Data Entry_Web Posting'!E16</f>
        <v>0</v>
      </c>
      <c r="K15" s="101" t="e">
        <f>+J15/'Data Entry_Web Posting'!$E$9</f>
        <v>#DIV/0!</v>
      </c>
      <c r="L15" s="100"/>
      <c r="M15" s="10"/>
      <c r="N15" s="10"/>
      <c r="O15" s="10"/>
      <c r="P15" s="10"/>
      <c r="Q15" s="10"/>
    </row>
    <row r="16" spans="1:26" ht="12.75" hidden="1" customHeight="1" x14ac:dyDescent="0.2">
      <c r="A16" s="78"/>
      <c r="B16" s="106" t="s">
        <v>88</v>
      </c>
      <c r="C16" s="99" t="s">
        <v>89</v>
      </c>
      <c r="D16" s="100"/>
      <c r="E16" s="101">
        <f>+'Data Entry_Web Posting'!D17</f>
        <v>0</v>
      </c>
      <c r="F16" s="101" t="e">
        <f>+E16/'Data Entry_Web Posting'!$D$9</f>
        <v>#DIV/0!</v>
      </c>
      <c r="G16" s="100"/>
      <c r="H16" s="102">
        <v>33</v>
      </c>
      <c r="I16" s="103" t="s">
        <v>89</v>
      </c>
      <c r="J16" s="101">
        <f>+'Data Entry_Web Posting'!E17</f>
        <v>0</v>
      </c>
      <c r="K16" s="101" t="e">
        <f>+J16/'Data Entry_Web Posting'!$E$9</f>
        <v>#DIV/0!</v>
      </c>
      <c r="L16" s="100"/>
      <c r="M16" s="10"/>
      <c r="N16" s="10"/>
      <c r="O16" s="10"/>
      <c r="P16" s="10"/>
      <c r="Q16" s="10"/>
    </row>
    <row r="17" spans="1:26" ht="12.75" hidden="1" customHeight="1" x14ac:dyDescent="0.2">
      <c r="A17" s="78"/>
      <c r="B17" s="106" t="s">
        <v>90</v>
      </c>
      <c r="C17" s="99" t="s">
        <v>89</v>
      </c>
      <c r="D17" s="100"/>
      <c r="E17" s="101">
        <f>+'Data Entry_Web Posting'!D18</f>
        <v>0</v>
      </c>
      <c r="F17" s="101" t="e">
        <f>+E17/'Data Entry_Web Posting'!$D$9</f>
        <v>#DIV/0!</v>
      </c>
      <c r="G17" s="100"/>
      <c r="H17" s="102">
        <v>33</v>
      </c>
      <c r="I17" s="103" t="s">
        <v>89</v>
      </c>
      <c r="J17" s="101">
        <f>+'Data Entry_Web Posting'!E18</f>
        <v>0</v>
      </c>
      <c r="K17" s="101" t="e">
        <f>+J17/'Data Entry_Web Posting'!$E$9</f>
        <v>#DIV/0!</v>
      </c>
      <c r="L17" s="100"/>
      <c r="M17" s="10"/>
      <c r="N17" s="10"/>
      <c r="O17" s="10"/>
      <c r="P17" s="10"/>
      <c r="Q17" s="10"/>
    </row>
    <row r="18" spans="1:26" ht="12.75" hidden="1" customHeight="1" x14ac:dyDescent="0.2">
      <c r="A18" s="78"/>
      <c r="B18" s="114" t="s">
        <v>91</v>
      </c>
      <c r="C18" s="115" t="s">
        <v>92</v>
      </c>
      <c r="D18" s="100"/>
      <c r="E18" s="116">
        <f>+'Data Entry_Web Posting'!D21</f>
        <v>0</v>
      </c>
      <c r="F18" s="101" t="e">
        <f>+E18/'Data Entry_Web Posting'!$D$9</f>
        <v>#DIV/0!</v>
      </c>
      <c r="G18" s="100"/>
      <c r="H18" s="117">
        <v>36</v>
      </c>
      <c r="I18" s="118" t="s">
        <v>92</v>
      </c>
      <c r="J18" s="116">
        <f>+'Data Entry_Web Posting'!E21</f>
        <v>0</v>
      </c>
      <c r="K18" s="101" t="e">
        <f>+J18/'Data Entry_Web Posting'!$E$9</f>
        <v>#DIV/0!</v>
      </c>
      <c r="L18" s="100"/>
      <c r="M18" s="10"/>
      <c r="N18" s="10"/>
      <c r="O18" s="10"/>
      <c r="P18" s="10"/>
      <c r="Q18" s="10"/>
    </row>
    <row r="19" spans="1:26" ht="12.75" customHeight="1" x14ac:dyDescent="0.2">
      <c r="A19" s="100"/>
      <c r="B19" s="106" t="s">
        <v>93</v>
      </c>
      <c r="C19" s="107" t="s">
        <v>94</v>
      </c>
      <c r="D19" s="100"/>
      <c r="E19" s="108">
        <f t="shared" ref="E19:F19" si="2">SUM(E13:E18)</f>
        <v>0</v>
      </c>
      <c r="F19" s="108" t="e">
        <f t="shared" si="2"/>
        <v>#DIV/0!</v>
      </c>
      <c r="G19" s="100"/>
      <c r="H19" s="109"/>
      <c r="I19" s="110" t="s">
        <v>94</v>
      </c>
      <c r="J19" s="108">
        <f t="shared" ref="J19:K19" si="3">SUM(J13:J18)</f>
        <v>0</v>
      </c>
      <c r="K19" s="108" t="e">
        <f t="shared" si="3"/>
        <v>#DIV/0!</v>
      </c>
      <c r="L19" s="10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hidden="1" customHeight="1" x14ac:dyDescent="0.2">
      <c r="A20" s="78"/>
      <c r="B20" s="106"/>
      <c r="C20" s="99"/>
      <c r="D20" s="100"/>
      <c r="E20" s="101"/>
      <c r="F20" s="101"/>
      <c r="G20" s="100"/>
      <c r="H20" s="102"/>
      <c r="I20" s="103"/>
      <c r="J20" s="101"/>
      <c r="K20" s="101">
        <v>0</v>
      </c>
      <c r="L20" s="100"/>
      <c r="M20" s="10"/>
      <c r="N20" s="10"/>
      <c r="O20" s="10"/>
      <c r="P20" s="10"/>
      <c r="Q20" s="10"/>
    </row>
    <row r="21" spans="1:26" ht="12.75" hidden="1" customHeight="1" x14ac:dyDescent="0.2">
      <c r="A21" s="78"/>
      <c r="B21" s="119"/>
      <c r="C21" s="99"/>
      <c r="D21" s="100"/>
      <c r="E21" s="101"/>
      <c r="F21" s="101"/>
      <c r="G21" s="100"/>
      <c r="H21" s="120" t="s">
        <v>95</v>
      </c>
      <c r="I21" s="103"/>
      <c r="J21" s="101"/>
      <c r="K21" s="101">
        <v>0</v>
      </c>
      <c r="L21" s="100"/>
      <c r="M21" s="10"/>
      <c r="N21" s="10"/>
      <c r="O21" s="10"/>
      <c r="P21" s="10"/>
      <c r="Q21" s="10"/>
    </row>
    <row r="22" spans="1:26" ht="12.75" customHeight="1" x14ac:dyDescent="0.2">
      <c r="A22" s="78"/>
      <c r="B22" s="106" t="s">
        <v>96</v>
      </c>
      <c r="C22" s="99" t="s">
        <v>97</v>
      </c>
      <c r="D22" s="100"/>
      <c r="E22" s="101">
        <f>+'Data Entry_Web Posting'!D22</f>
        <v>0</v>
      </c>
      <c r="F22" s="101" t="e">
        <f>+E22/'Data Entry_Web Posting'!$D$9</f>
        <v>#DIV/0!</v>
      </c>
      <c r="G22" s="100"/>
      <c r="H22" s="120">
        <v>41</v>
      </c>
      <c r="I22" s="103" t="s">
        <v>97</v>
      </c>
      <c r="J22" s="101">
        <f>+'Data Entry_Web Posting'!E22</f>
        <v>0</v>
      </c>
      <c r="K22" s="101" t="e">
        <f>+J22/'Data Entry_Web Posting'!$E$9</f>
        <v>#DIV/0!</v>
      </c>
      <c r="L22" s="100"/>
      <c r="M22" s="10"/>
      <c r="N22" s="10"/>
      <c r="O22" s="10"/>
      <c r="P22" s="10"/>
      <c r="Q22" s="10"/>
    </row>
    <row r="23" spans="1:26" ht="12.75" hidden="1" customHeight="1" x14ac:dyDescent="0.2">
      <c r="A23" s="78"/>
      <c r="B23" s="106"/>
      <c r="C23" s="99"/>
      <c r="D23" s="100"/>
      <c r="E23" s="101"/>
      <c r="F23" s="101"/>
      <c r="G23" s="100"/>
      <c r="H23" s="99"/>
      <c r="I23" s="103"/>
      <c r="J23" s="101"/>
      <c r="K23" s="101"/>
      <c r="L23" s="100"/>
      <c r="M23" s="10"/>
      <c r="N23" s="10"/>
      <c r="O23" s="10"/>
      <c r="P23" s="10"/>
      <c r="Q23" s="10"/>
    </row>
    <row r="24" spans="1:26" ht="12.75" hidden="1" customHeight="1" x14ac:dyDescent="0.2">
      <c r="A24" s="78"/>
      <c r="B24" s="119"/>
      <c r="C24" s="99"/>
      <c r="D24" s="100"/>
      <c r="E24" s="101"/>
      <c r="F24" s="101"/>
      <c r="G24" s="100"/>
      <c r="H24" s="99" t="s">
        <v>98</v>
      </c>
      <c r="I24" s="103"/>
      <c r="J24" s="101"/>
      <c r="K24" s="101"/>
      <c r="L24" s="100"/>
      <c r="M24" s="10"/>
      <c r="N24" s="10"/>
      <c r="O24" s="10"/>
      <c r="P24" s="10"/>
      <c r="Q24" s="10"/>
    </row>
    <row r="25" spans="1:26" ht="12.75" hidden="1" customHeight="1" x14ac:dyDescent="0.2">
      <c r="A25" s="78"/>
      <c r="B25" s="106" t="s">
        <v>99</v>
      </c>
      <c r="C25" s="99" t="s">
        <v>100</v>
      </c>
      <c r="D25" s="100"/>
      <c r="E25" s="101">
        <f>+'Data Entry_Web Posting'!D23</f>
        <v>0</v>
      </c>
      <c r="F25" s="101" t="e">
        <f>+E25/'Data Entry_Web Posting'!$D$9</f>
        <v>#DIV/0!</v>
      </c>
      <c r="G25" s="100"/>
      <c r="H25" s="120">
        <v>51</v>
      </c>
      <c r="I25" s="103" t="s">
        <v>100</v>
      </c>
      <c r="J25" s="101">
        <f>+'Data Entry_Web Posting'!E23</f>
        <v>0</v>
      </c>
      <c r="K25" s="101" t="e">
        <f>+J25/'Data Entry_Web Posting'!$E$9</f>
        <v>#DIV/0!</v>
      </c>
      <c r="L25" s="100"/>
      <c r="M25" s="10"/>
      <c r="N25" s="10"/>
      <c r="O25" s="10"/>
      <c r="P25" s="10"/>
      <c r="Q25" s="10"/>
    </row>
    <row r="26" spans="1:26" ht="12.75" hidden="1" customHeight="1" x14ac:dyDescent="0.2">
      <c r="A26" s="78"/>
      <c r="B26" s="106" t="s">
        <v>101</v>
      </c>
      <c r="C26" s="99"/>
      <c r="D26" s="100"/>
      <c r="E26" s="101">
        <f>+'Data Entry_Web Posting'!D24</f>
        <v>0</v>
      </c>
      <c r="F26" s="101" t="e">
        <f>+E26/'Data Entry_Web Posting'!$D$9</f>
        <v>#DIV/0!</v>
      </c>
      <c r="G26" s="100"/>
      <c r="H26" s="120"/>
      <c r="I26" s="103"/>
      <c r="J26" s="101">
        <f>+'Data Entry_Web Posting'!E24</f>
        <v>0</v>
      </c>
      <c r="K26" s="101" t="e">
        <f>+J26/'Data Entry_Web Posting'!$E$9</f>
        <v>#DIV/0!</v>
      </c>
      <c r="L26" s="100"/>
      <c r="M26" s="10"/>
      <c r="N26" s="10"/>
      <c r="O26" s="10"/>
      <c r="P26" s="10"/>
      <c r="Q26" s="10"/>
    </row>
    <row r="27" spans="1:26" ht="12.75" hidden="1" customHeight="1" x14ac:dyDescent="0.2">
      <c r="A27" s="78"/>
      <c r="B27" s="106" t="s">
        <v>102</v>
      </c>
      <c r="C27" s="99" t="s">
        <v>103</v>
      </c>
      <c r="D27" s="100"/>
      <c r="E27" s="101">
        <f>+'Data Entry_Web Posting'!D25</f>
        <v>0</v>
      </c>
      <c r="F27" s="101" t="e">
        <f>+E27/'Data Entry_Web Posting'!$D$9</f>
        <v>#DIV/0!</v>
      </c>
      <c r="G27" s="100"/>
      <c r="H27" s="120">
        <v>53</v>
      </c>
      <c r="I27" s="103" t="s">
        <v>103</v>
      </c>
      <c r="J27" s="101">
        <f>+'Data Entry_Web Posting'!E25</f>
        <v>0</v>
      </c>
      <c r="K27" s="101" t="e">
        <f>+J27/'Data Entry_Web Posting'!$E$9</f>
        <v>#DIV/0!</v>
      </c>
      <c r="L27" s="100"/>
      <c r="M27" s="10"/>
      <c r="N27" s="10"/>
      <c r="O27" s="10"/>
      <c r="P27" s="10"/>
      <c r="Q27" s="10"/>
    </row>
    <row r="28" spans="1:26" ht="12.75" hidden="1" customHeight="1" x14ac:dyDescent="0.2">
      <c r="A28" s="78"/>
      <c r="B28" s="106" t="s">
        <v>104</v>
      </c>
      <c r="C28" s="99" t="s">
        <v>105</v>
      </c>
      <c r="D28" s="100"/>
      <c r="E28" s="101">
        <f>+'Data Entry_Web Posting'!D19</f>
        <v>0</v>
      </c>
      <c r="F28" s="101" t="e">
        <f>+E28/'Data Entry_Web Posting'!$D$9</f>
        <v>#DIV/0!</v>
      </c>
      <c r="G28" s="100"/>
      <c r="H28" s="120">
        <v>34</v>
      </c>
      <c r="I28" s="103" t="s">
        <v>105</v>
      </c>
      <c r="J28" s="101">
        <f>+'Data Entry_Web Posting'!E19</f>
        <v>0</v>
      </c>
      <c r="K28" s="101" t="e">
        <f>+J28/'Data Entry_Web Posting'!$E$9</f>
        <v>#DIV/0!</v>
      </c>
      <c r="L28" s="100"/>
      <c r="M28" s="10"/>
      <c r="N28" s="10"/>
      <c r="O28" s="10"/>
      <c r="P28" s="10"/>
      <c r="Q28" s="10"/>
    </row>
    <row r="29" spans="1:26" ht="12.75" hidden="1" customHeight="1" x14ac:dyDescent="0.2">
      <c r="A29" s="78"/>
      <c r="B29" s="114" t="s">
        <v>106</v>
      </c>
      <c r="C29" s="115" t="s">
        <v>107</v>
      </c>
      <c r="D29" s="100"/>
      <c r="E29" s="116">
        <f>+'Data Entry_Web Posting'!D20</f>
        <v>0</v>
      </c>
      <c r="F29" s="101" t="e">
        <f>+E29/'Data Entry_Web Posting'!$D$9</f>
        <v>#DIV/0!</v>
      </c>
      <c r="G29" s="100"/>
      <c r="H29" s="121">
        <v>35</v>
      </c>
      <c r="I29" s="118" t="s">
        <v>107</v>
      </c>
      <c r="J29" s="116">
        <f>+'Data Entry_Web Posting'!E20</f>
        <v>0</v>
      </c>
      <c r="K29" s="101" t="e">
        <f>+J29/'Data Entry_Web Posting'!$E$9</f>
        <v>#DIV/0!</v>
      </c>
      <c r="L29" s="100"/>
      <c r="M29" s="10"/>
      <c r="N29" s="10"/>
      <c r="O29" s="10"/>
      <c r="P29" s="10"/>
      <c r="Q29" s="10"/>
    </row>
    <row r="30" spans="1:26" ht="12.75" customHeight="1" x14ac:dyDescent="0.2">
      <c r="A30" s="100"/>
      <c r="B30" s="106" t="s">
        <v>98</v>
      </c>
      <c r="C30" s="107" t="s">
        <v>82</v>
      </c>
      <c r="D30" s="100"/>
      <c r="E30" s="108">
        <f t="shared" ref="E30:F30" si="4">SUM(E25:E29)</f>
        <v>0</v>
      </c>
      <c r="F30" s="108" t="e">
        <f t="shared" si="4"/>
        <v>#DIV/0!</v>
      </c>
      <c r="G30" s="100"/>
      <c r="H30" s="112"/>
      <c r="I30" s="110" t="s">
        <v>82</v>
      </c>
      <c r="J30" s="108">
        <f t="shared" ref="J30:K30" si="5">SUM(J25:J29)</f>
        <v>0</v>
      </c>
      <c r="K30" s="108" t="e">
        <f t="shared" si="5"/>
        <v>#DIV/0!</v>
      </c>
      <c r="L30" s="10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hidden="1" customHeight="1" x14ac:dyDescent="0.2">
      <c r="A31" s="78"/>
      <c r="B31" s="106"/>
      <c r="C31" s="99"/>
      <c r="D31" s="100"/>
      <c r="E31" s="101"/>
      <c r="F31" s="101"/>
      <c r="G31" s="100"/>
      <c r="H31" s="99"/>
      <c r="I31" s="103"/>
      <c r="J31" s="101"/>
      <c r="K31" s="101"/>
      <c r="L31" s="100"/>
      <c r="M31" s="10"/>
      <c r="N31" s="10"/>
      <c r="O31" s="10"/>
      <c r="P31" s="10"/>
      <c r="Q31" s="10"/>
    </row>
    <row r="32" spans="1:26" ht="12.75" hidden="1" customHeight="1" x14ac:dyDescent="0.2">
      <c r="A32" s="78"/>
      <c r="B32" s="119"/>
      <c r="C32" s="99"/>
      <c r="D32" s="100"/>
      <c r="E32" s="101"/>
      <c r="F32" s="101"/>
      <c r="G32" s="100"/>
      <c r="H32" s="99" t="s">
        <v>13</v>
      </c>
      <c r="I32" s="103"/>
      <c r="J32" s="101"/>
      <c r="K32" s="101"/>
      <c r="L32" s="100"/>
      <c r="M32" s="10"/>
      <c r="N32" s="10"/>
      <c r="O32" s="10"/>
      <c r="P32" s="10"/>
      <c r="Q32" s="10"/>
    </row>
    <row r="33" spans="1:17" ht="12.75" customHeight="1" x14ac:dyDescent="0.2">
      <c r="A33" s="78"/>
      <c r="B33" s="106" t="s">
        <v>108</v>
      </c>
      <c r="C33" s="99" t="s">
        <v>13</v>
      </c>
      <c r="D33" s="100"/>
      <c r="E33" s="101">
        <f>+'Data Entry_Web Posting'!D27</f>
        <v>0</v>
      </c>
      <c r="F33" s="101" t="e">
        <f>+E33/'Data Entry_Web Posting'!$D$9</f>
        <v>#DIV/0!</v>
      </c>
      <c r="G33" s="100"/>
      <c r="H33" s="120">
        <v>71</v>
      </c>
      <c r="I33" s="103" t="s">
        <v>13</v>
      </c>
      <c r="J33" s="101">
        <f>+'Data Entry_Web Posting'!E27</f>
        <v>0</v>
      </c>
      <c r="K33" s="101" t="e">
        <f>+J33/'Data Entry_Web Posting'!$E$9</f>
        <v>#DIV/0!</v>
      </c>
      <c r="L33" s="100"/>
      <c r="M33" s="10"/>
      <c r="N33" s="10"/>
      <c r="O33" s="10"/>
      <c r="P33" s="10"/>
      <c r="Q33" s="10"/>
    </row>
    <row r="34" spans="1:17" ht="12.75" hidden="1" customHeight="1" x14ac:dyDescent="0.2">
      <c r="A34" s="78"/>
      <c r="B34" s="106"/>
      <c r="C34" s="99"/>
      <c r="D34" s="100"/>
      <c r="E34" s="101"/>
      <c r="F34" s="101"/>
      <c r="G34" s="100"/>
      <c r="H34" s="99"/>
      <c r="I34" s="103"/>
      <c r="J34" s="101"/>
      <c r="K34" s="101"/>
      <c r="L34" s="100"/>
      <c r="M34" s="10"/>
      <c r="N34" s="10"/>
      <c r="O34" s="10"/>
      <c r="P34" s="10"/>
    </row>
    <row r="35" spans="1:17" ht="12.75" hidden="1" customHeight="1" x14ac:dyDescent="0.2">
      <c r="A35" s="78"/>
      <c r="B35" s="119"/>
      <c r="C35" s="99"/>
      <c r="D35" s="100"/>
      <c r="E35" s="101"/>
      <c r="F35" s="101"/>
      <c r="G35" s="100"/>
      <c r="H35" s="99" t="s">
        <v>109</v>
      </c>
      <c r="I35" s="103"/>
      <c r="J35" s="101"/>
      <c r="K35" s="101"/>
      <c r="L35" s="100"/>
      <c r="M35" s="10"/>
      <c r="N35" s="10"/>
      <c r="O35" s="10"/>
      <c r="P35" s="10"/>
    </row>
    <row r="36" spans="1:17" ht="12.75" customHeight="1" x14ac:dyDescent="0.2">
      <c r="A36" s="78"/>
      <c r="B36" s="106" t="s">
        <v>110</v>
      </c>
      <c r="C36" s="99" t="s">
        <v>111</v>
      </c>
      <c r="D36" s="100"/>
      <c r="E36" s="116">
        <f>+'Data Entry_Web Posting'!D28+'Data Entry_Web Posting'!D29+'Data Entry_Web Posting'!D30+'Data Entry_Web Posting'!D26</f>
        <v>0</v>
      </c>
      <c r="F36" s="116" t="e">
        <f>+E36/'Data Entry_Web Posting'!$D$9</f>
        <v>#DIV/0!</v>
      </c>
      <c r="G36" s="100"/>
      <c r="H36" s="120">
        <v>93</v>
      </c>
      <c r="I36" s="103" t="s">
        <v>111</v>
      </c>
      <c r="J36" s="101">
        <f>+'Data Entry_Web Posting'!E28+'Data Entry_Web Posting'!E29+'Data Entry_Web Posting'!E30+'Data Entry_Web Posting'!E26</f>
        <v>0</v>
      </c>
      <c r="K36" s="101" t="e">
        <f>+J36/'Data Entry_Web Posting'!$E$9</f>
        <v>#DIV/0!</v>
      </c>
      <c r="L36" s="100"/>
      <c r="M36" s="10"/>
      <c r="N36" s="10"/>
      <c r="O36" s="10"/>
      <c r="P36" s="10"/>
    </row>
    <row r="37" spans="1:17" ht="12.75" customHeight="1" x14ac:dyDescent="0.2">
      <c r="A37" s="78"/>
      <c r="B37" s="122"/>
      <c r="C37" s="123" t="s">
        <v>82</v>
      </c>
      <c r="D37" s="100"/>
      <c r="E37" s="124"/>
      <c r="F37" s="124"/>
      <c r="G37" s="100"/>
      <c r="H37" s="125"/>
      <c r="I37" s="126" t="s">
        <v>82</v>
      </c>
      <c r="J37" s="127"/>
      <c r="K37" s="127"/>
      <c r="L37" s="100"/>
      <c r="M37" s="10"/>
      <c r="N37" s="10"/>
      <c r="O37" s="10"/>
      <c r="P37" s="10"/>
    </row>
    <row r="38" spans="1:17" ht="12.75" customHeight="1" x14ac:dyDescent="0.2">
      <c r="A38" s="78"/>
      <c r="B38" s="119" t="s">
        <v>14</v>
      </c>
      <c r="C38" s="8"/>
      <c r="D38" s="100"/>
      <c r="E38" s="68">
        <f t="shared" ref="E38:F38" si="6">+E11+E19+E22+E30+E33+E36</f>
        <v>0</v>
      </c>
      <c r="F38" s="68" t="e">
        <f t="shared" si="6"/>
        <v>#DIV/0!</v>
      </c>
      <c r="G38" s="100"/>
      <c r="H38" s="18"/>
      <c r="I38" s="8"/>
      <c r="J38" s="68">
        <f t="shared" ref="J38:K38" si="7">+J11+J19+J22+J30+J33+J36</f>
        <v>0</v>
      </c>
      <c r="K38" s="68" t="e">
        <f t="shared" si="7"/>
        <v>#DIV/0!</v>
      </c>
      <c r="L38" s="100"/>
      <c r="M38" s="10"/>
      <c r="N38" s="10"/>
      <c r="O38" s="10"/>
      <c r="P38" s="10"/>
    </row>
    <row r="39" spans="1:17" ht="12.75" customHeight="1" x14ac:dyDescent="0.2">
      <c r="A39" s="78"/>
      <c r="B39" s="128"/>
      <c r="C39" s="129"/>
      <c r="D39" s="100"/>
      <c r="E39" s="130"/>
      <c r="F39" s="130"/>
      <c r="G39" s="100"/>
      <c r="H39" s="129"/>
      <c r="I39" s="129"/>
      <c r="J39" s="130"/>
      <c r="K39" s="130"/>
      <c r="L39" s="100"/>
      <c r="M39" s="10"/>
      <c r="N39" s="10"/>
      <c r="O39" s="10"/>
      <c r="P39" s="10"/>
    </row>
    <row r="40" spans="1:17" ht="12.75" customHeight="1" x14ac:dyDescent="0.2">
      <c r="B40" s="119"/>
      <c r="C40" s="18"/>
      <c r="D40" s="10"/>
      <c r="E40" s="68"/>
      <c r="F40" s="68"/>
      <c r="G40" s="10"/>
      <c r="H40" s="18"/>
      <c r="I40" s="18"/>
      <c r="J40" s="68"/>
      <c r="K40" s="68"/>
      <c r="L40" s="10"/>
      <c r="M40" s="10"/>
      <c r="N40" s="10"/>
      <c r="O40" s="10"/>
      <c r="P40" s="10"/>
    </row>
    <row r="41" spans="1:17" ht="12.75" customHeight="1" x14ac:dyDescent="0.2">
      <c r="B41" s="119"/>
      <c r="C41" s="18"/>
      <c r="D41" s="10"/>
      <c r="E41" s="68"/>
      <c r="F41" s="68"/>
      <c r="G41" s="10"/>
      <c r="H41" s="18"/>
      <c r="I41" s="18"/>
      <c r="J41" s="68"/>
      <c r="K41" s="68"/>
      <c r="L41" s="10"/>
      <c r="M41" s="10"/>
      <c r="N41" s="10"/>
      <c r="O41" s="10"/>
      <c r="P41" s="10"/>
    </row>
    <row r="42" spans="1:17" ht="12.75" customHeight="1" x14ac:dyDescent="0.2">
      <c r="B42" s="119"/>
      <c r="C42" s="18"/>
      <c r="D42" s="10"/>
      <c r="E42" s="68"/>
      <c r="F42" s="68"/>
      <c r="G42" s="10"/>
      <c r="H42" s="18"/>
      <c r="I42" s="18"/>
      <c r="J42" s="68"/>
      <c r="K42" s="68"/>
      <c r="L42" s="10"/>
      <c r="M42" s="10"/>
      <c r="N42" s="10"/>
      <c r="O42" s="10"/>
      <c r="P42" s="10"/>
    </row>
    <row r="43" spans="1:17" ht="12.75" customHeight="1" x14ac:dyDescent="0.2">
      <c r="B43" s="119"/>
      <c r="C43" s="18"/>
      <c r="D43" s="10"/>
      <c r="E43" s="68"/>
      <c r="F43" s="68"/>
      <c r="G43" s="10"/>
      <c r="H43" s="18"/>
      <c r="I43" s="18"/>
      <c r="J43" s="68"/>
      <c r="K43" s="68"/>
      <c r="L43" s="10"/>
      <c r="M43" s="10"/>
      <c r="N43" s="10"/>
      <c r="O43" s="10"/>
      <c r="P43" s="10"/>
    </row>
    <row r="44" spans="1:17" ht="12.75" customHeight="1" x14ac:dyDescent="0.2">
      <c r="B44" s="119"/>
      <c r="C44" s="18"/>
      <c r="D44" s="10"/>
      <c r="E44" s="68"/>
      <c r="F44" s="68"/>
      <c r="G44" s="10"/>
      <c r="H44" s="8"/>
      <c r="I44" s="18"/>
      <c r="J44" s="68"/>
      <c r="K44" s="68"/>
      <c r="L44" s="10"/>
      <c r="M44" s="10"/>
      <c r="N44" s="10"/>
      <c r="O44" s="10"/>
      <c r="P44" s="10"/>
    </row>
    <row r="45" spans="1:17" ht="12.75" customHeight="1" x14ac:dyDescent="0.2">
      <c r="B45" s="98"/>
    </row>
    <row r="46" spans="1:17" ht="12.75" customHeight="1" x14ac:dyDescent="0.2">
      <c r="B46" s="98"/>
    </row>
    <row r="47" spans="1:17" ht="12.75" customHeight="1" x14ac:dyDescent="0.2">
      <c r="B47" s="98"/>
    </row>
    <row r="48" spans="1:17" ht="12.75" customHeight="1" x14ac:dyDescent="0.2">
      <c r="B48" s="98"/>
    </row>
    <row r="49" spans="2:2" ht="12.75" customHeight="1" x14ac:dyDescent="0.2">
      <c r="B49" s="98"/>
    </row>
    <row r="50" spans="2:2" ht="12.75" customHeight="1" x14ac:dyDescent="0.2">
      <c r="B50" s="98"/>
    </row>
    <row r="51" spans="2:2" ht="12.75" customHeight="1" x14ac:dyDescent="0.2">
      <c r="B51" s="98"/>
    </row>
    <row r="52" spans="2:2" ht="12.75" customHeight="1" x14ac:dyDescent="0.2">
      <c r="B52" s="98"/>
    </row>
    <row r="53" spans="2:2" ht="12.75" customHeight="1" x14ac:dyDescent="0.2">
      <c r="B53" s="98"/>
    </row>
    <row r="54" spans="2:2" ht="12.75" customHeight="1" x14ac:dyDescent="0.2">
      <c r="B54" s="98"/>
    </row>
    <row r="55" spans="2:2" ht="12.75" customHeight="1" x14ac:dyDescent="0.2">
      <c r="B55" s="98"/>
    </row>
    <row r="56" spans="2:2" ht="12.75" customHeight="1" x14ac:dyDescent="0.2">
      <c r="B56" s="98"/>
    </row>
    <row r="57" spans="2:2" ht="12.75" customHeight="1" x14ac:dyDescent="0.2">
      <c r="B57" s="98"/>
    </row>
    <row r="58" spans="2:2" ht="12.75" customHeight="1" x14ac:dyDescent="0.2">
      <c r="B58" s="98"/>
    </row>
    <row r="59" spans="2:2" ht="12.75" customHeight="1" x14ac:dyDescent="0.2">
      <c r="B59" s="98"/>
    </row>
    <row r="60" spans="2:2" ht="12.75" customHeight="1" x14ac:dyDescent="0.2">
      <c r="B60" s="98"/>
    </row>
    <row r="61" spans="2:2" ht="12.75" customHeight="1" x14ac:dyDescent="0.2">
      <c r="B61" s="98"/>
    </row>
    <row r="62" spans="2:2" ht="12.75" customHeight="1" x14ac:dyDescent="0.2">
      <c r="B62" s="98"/>
    </row>
    <row r="63" spans="2:2" ht="12.75" customHeight="1" x14ac:dyDescent="0.2">
      <c r="B63" s="98"/>
    </row>
    <row r="64" spans="2:2" ht="12.75" customHeight="1" x14ac:dyDescent="0.2">
      <c r="B64" s="98"/>
    </row>
    <row r="65" spans="2:2" ht="12.75" customHeight="1" x14ac:dyDescent="0.2">
      <c r="B65" s="98"/>
    </row>
    <row r="66" spans="2:2" ht="12.75" customHeight="1" x14ac:dyDescent="0.2">
      <c r="B66" s="98"/>
    </row>
    <row r="67" spans="2:2" ht="12.75" customHeight="1" x14ac:dyDescent="0.2">
      <c r="B67" s="98"/>
    </row>
    <row r="68" spans="2:2" ht="12.75" customHeight="1" x14ac:dyDescent="0.2">
      <c r="B68" s="98"/>
    </row>
    <row r="69" spans="2:2" ht="12.75" customHeight="1" x14ac:dyDescent="0.2">
      <c r="B69" s="98"/>
    </row>
    <row r="70" spans="2:2" ht="12.75" customHeight="1" x14ac:dyDescent="0.2">
      <c r="B70" s="98"/>
    </row>
    <row r="71" spans="2:2" ht="12.75" customHeight="1" x14ac:dyDescent="0.2">
      <c r="B71" s="98"/>
    </row>
    <row r="72" spans="2:2" ht="12.75" customHeight="1" x14ac:dyDescent="0.2">
      <c r="B72" s="98"/>
    </row>
    <row r="73" spans="2:2" ht="12.75" customHeight="1" x14ac:dyDescent="0.2">
      <c r="B73" s="98"/>
    </row>
    <row r="74" spans="2:2" ht="12.75" customHeight="1" x14ac:dyDescent="0.2">
      <c r="B74" s="98"/>
    </row>
    <row r="75" spans="2:2" ht="12.75" customHeight="1" x14ac:dyDescent="0.2">
      <c r="B75" s="98"/>
    </row>
    <row r="76" spans="2:2" ht="12.75" customHeight="1" x14ac:dyDescent="0.2">
      <c r="B76" s="98"/>
    </row>
    <row r="77" spans="2:2" ht="12.75" customHeight="1" x14ac:dyDescent="0.2">
      <c r="B77" s="98"/>
    </row>
    <row r="78" spans="2:2" ht="12.75" customHeight="1" x14ac:dyDescent="0.2">
      <c r="B78" s="98"/>
    </row>
    <row r="79" spans="2:2" ht="12.75" customHeight="1" x14ac:dyDescent="0.2">
      <c r="B79" s="98"/>
    </row>
    <row r="80" spans="2:2" ht="12.75" customHeight="1" x14ac:dyDescent="0.2">
      <c r="B80" s="98"/>
    </row>
    <row r="81" spans="2:2" ht="12.75" customHeight="1" x14ac:dyDescent="0.2">
      <c r="B81" s="98"/>
    </row>
    <row r="82" spans="2:2" ht="12.75" customHeight="1" x14ac:dyDescent="0.2">
      <c r="B82" s="98"/>
    </row>
    <row r="83" spans="2:2" ht="12.75" customHeight="1" x14ac:dyDescent="0.2">
      <c r="B83" s="98"/>
    </row>
    <row r="84" spans="2:2" ht="12.75" customHeight="1" x14ac:dyDescent="0.2">
      <c r="B84" s="98"/>
    </row>
    <row r="85" spans="2:2" ht="12.75" customHeight="1" x14ac:dyDescent="0.2">
      <c r="B85" s="98"/>
    </row>
    <row r="86" spans="2:2" ht="12.75" customHeight="1" x14ac:dyDescent="0.2">
      <c r="B86" s="98"/>
    </row>
    <row r="87" spans="2:2" ht="12.75" customHeight="1" x14ac:dyDescent="0.2">
      <c r="B87" s="98"/>
    </row>
    <row r="88" spans="2:2" ht="12.75" customHeight="1" x14ac:dyDescent="0.2">
      <c r="B88" s="98"/>
    </row>
    <row r="89" spans="2:2" ht="12.75" customHeight="1" x14ac:dyDescent="0.2">
      <c r="B89" s="98"/>
    </row>
    <row r="90" spans="2:2" ht="12.75" customHeight="1" x14ac:dyDescent="0.2">
      <c r="B90" s="98"/>
    </row>
    <row r="91" spans="2:2" ht="12.75" customHeight="1" x14ac:dyDescent="0.2">
      <c r="B91" s="98"/>
    </row>
    <row r="92" spans="2:2" ht="12.75" customHeight="1" x14ac:dyDescent="0.2">
      <c r="B92" s="98"/>
    </row>
    <row r="93" spans="2:2" ht="12.75" customHeight="1" x14ac:dyDescent="0.2">
      <c r="B93" s="98"/>
    </row>
    <row r="94" spans="2:2" ht="12.75" customHeight="1" x14ac:dyDescent="0.2">
      <c r="B94" s="98"/>
    </row>
    <row r="95" spans="2:2" ht="12.75" customHeight="1" x14ac:dyDescent="0.2">
      <c r="B95" s="98"/>
    </row>
    <row r="96" spans="2:2" ht="12.75" customHeight="1" x14ac:dyDescent="0.2">
      <c r="B96" s="98"/>
    </row>
    <row r="97" spans="2:2" ht="12.75" customHeight="1" x14ac:dyDescent="0.2">
      <c r="B97" s="98"/>
    </row>
    <row r="98" spans="2:2" ht="12.75" customHeight="1" x14ac:dyDescent="0.2">
      <c r="B98" s="98"/>
    </row>
    <row r="99" spans="2:2" ht="12.75" customHeight="1" x14ac:dyDescent="0.2">
      <c r="B99" s="98"/>
    </row>
    <row r="100" spans="2:2" ht="12.75" customHeight="1" x14ac:dyDescent="0.2">
      <c r="B100" s="98"/>
    </row>
    <row r="101" spans="2:2" ht="12.75" customHeight="1" x14ac:dyDescent="0.2">
      <c r="B101" s="98"/>
    </row>
    <row r="102" spans="2:2" ht="12.75" customHeight="1" x14ac:dyDescent="0.2">
      <c r="B102" s="98"/>
    </row>
    <row r="103" spans="2:2" ht="12.75" customHeight="1" x14ac:dyDescent="0.2">
      <c r="B103" s="98"/>
    </row>
    <row r="104" spans="2:2" ht="12.75" customHeight="1" x14ac:dyDescent="0.2">
      <c r="B104" s="98"/>
    </row>
    <row r="105" spans="2:2" ht="12.75" customHeight="1" x14ac:dyDescent="0.2">
      <c r="B105" s="98"/>
    </row>
    <row r="106" spans="2:2" ht="12.75" customHeight="1" x14ac:dyDescent="0.2">
      <c r="B106" s="98"/>
    </row>
    <row r="107" spans="2:2" ht="12.75" customHeight="1" x14ac:dyDescent="0.2">
      <c r="B107" s="98"/>
    </row>
    <row r="108" spans="2:2" ht="12.75" customHeight="1" x14ac:dyDescent="0.2">
      <c r="B108" s="98"/>
    </row>
    <row r="109" spans="2:2" ht="12.75" customHeight="1" x14ac:dyDescent="0.2">
      <c r="B109" s="98"/>
    </row>
    <row r="110" spans="2:2" ht="12.75" customHeight="1" x14ac:dyDescent="0.2">
      <c r="B110" s="98"/>
    </row>
    <row r="111" spans="2:2" ht="12.75" customHeight="1" x14ac:dyDescent="0.2">
      <c r="B111" s="98"/>
    </row>
    <row r="112" spans="2:2" ht="12.75" customHeight="1" x14ac:dyDescent="0.2">
      <c r="B112" s="98"/>
    </row>
    <row r="113" spans="2:2" ht="12.75" customHeight="1" x14ac:dyDescent="0.2">
      <c r="B113" s="98"/>
    </row>
    <row r="114" spans="2:2" ht="12.75" customHeight="1" x14ac:dyDescent="0.2">
      <c r="B114" s="98"/>
    </row>
    <row r="115" spans="2:2" ht="12.75" customHeight="1" x14ac:dyDescent="0.2">
      <c r="B115" s="98"/>
    </row>
    <row r="116" spans="2:2" ht="12.75" customHeight="1" x14ac:dyDescent="0.2">
      <c r="B116" s="98"/>
    </row>
    <row r="117" spans="2:2" ht="12.75" customHeight="1" x14ac:dyDescent="0.2">
      <c r="B117" s="98"/>
    </row>
    <row r="118" spans="2:2" ht="12.75" customHeight="1" x14ac:dyDescent="0.2">
      <c r="B118" s="98"/>
    </row>
    <row r="119" spans="2:2" ht="12.75" customHeight="1" x14ac:dyDescent="0.2">
      <c r="B119" s="98"/>
    </row>
    <row r="120" spans="2:2" ht="12.75" customHeight="1" x14ac:dyDescent="0.2">
      <c r="B120" s="98"/>
    </row>
    <row r="121" spans="2:2" ht="12.75" customHeight="1" x14ac:dyDescent="0.2">
      <c r="B121" s="98"/>
    </row>
    <row r="122" spans="2:2" ht="12.75" customHeight="1" x14ac:dyDescent="0.2">
      <c r="B122" s="98"/>
    </row>
    <row r="123" spans="2:2" ht="12.75" customHeight="1" x14ac:dyDescent="0.2">
      <c r="B123" s="98"/>
    </row>
    <row r="124" spans="2:2" ht="12.75" customHeight="1" x14ac:dyDescent="0.2">
      <c r="B124" s="98"/>
    </row>
    <row r="125" spans="2:2" ht="12.75" customHeight="1" x14ac:dyDescent="0.2">
      <c r="B125" s="98"/>
    </row>
    <row r="126" spans="2:2" ht="12.75" customHeight="1" x14ac:dyDescent="0.2">
      <c r="B126" s="98"/>
    </row>
    <row r="127" spans="2:2" ht="12.75" customHeight="1" x14ac:dyDescent="0.2">
      <c r="B127" s="98"/>
    </row>
    <row r="128" spans="2:2" ht="12.75" customHeight="1" x14ac:dyDescent="0.2">
      <c r="B128" s="98"/>
    </row>
    <row r="129" spans="2:2" ht="12.75" customHeight="1" x14ac:dyDescent="0.2">
      <c r="B129" s="98"/>
    </row>
    <row r="130" spans="2:2" ht="12.75" customHeight="1" x14ac:dyDescent="0.2">
      <c r="B130" s="98"/>
    </row>
    <row r="131" spans="2:2" ht="12.75" customHeight="1" x14ac:dyDescent="0.2">
      <c r="B131" s="98"/>
    </row>
    <row r="132" spans="2:2" ht="12.75" customHeight="1" x14ac:dyDescent="0.2">
      <c r="B132" s="98"/>
    </row>
    <row r="133" spans="2:2" ht="12.75" customHeight="1" x14ac:dyDescent="0.2">
      <c r="B133" s="98"/>
    </row>
    <row r="134" spans="2:2" ht="12.75" customHeight="1" x14ac:dyDescent="0.2">
      <c r="B134" s="98"/>
    </row>
    <row r="135" spans="2:2" ht="12.75" customHeight="1" x14ac:dyDescent="0.2">
      <c r="B135" s="98"/>
    </row>
    <row r="136" spans="2:2" ht="12.75" customHeight="1" x14ac:dyDescent="0.2">
      <c r="B136" s="98"/>
    </row>
    <row r="137" spans="2:2" ht="12.75" customHeight="1" x14ac:dyDescent="0.2">
      <c r="B137" s="98"/>
    </row>
    <row r="138" spans="2:2" ht="12.75" customHeight="1" x14ac:dyDescent="0.2">
      <c r="B138" s="98"/>
    </row>
    <row r="139" spans="2:2" ht="12.75" customHeight="1" x14ac:dyDescent="0.2">
      <c r="B139" s="98"/>
    </row>
    <row r="140" spans="2:2" ht="12.75" customHeight="1" x14ac:dyDescent="0.2">
      <c r="B140" s="98"/>
    </row>
    <row r="141" spans="2:2" ht="12.75" customHeight="1" x14ac:dyDescent="0.2">
      <c r="B141" s="98"/>
    </row>
    <row r="142" spans="2:2" ht="12.75" customHeight="1" x14ac:dyDescent="0.2">
      <c r="B142" s="98"/>
    </row>
    <row r="143" spans="2:2" ht="12.75" customHeight="1" x14ac:dyDescent="0.2">
      <c r="B143" s="98"/>
    </row>
    <row r="144" spans="2:2" ht="12.75" customHeight="1" x14ac:dyDescent="0.2">
      <c r="B144" s="98"/>
    </row>
    <row r="145" spans="2:2" ht="12.75" customHeight="1" x14ac:dyDescent="0.2">
      <c r="B145" s="98"/>
    </row>
    <row r="146" spans="2:2" ht="12.75" customHeight="1" x14ac:dyDescent="0.2">
      <c r="B146" s="98"/>
    </row>
    <row r="147" spans="2:2" ht="12.75" customHeight="1" x14ac:dyDescent="0.2">
      <c r="B147" s="98"/>
    </row>
    <row r="148" spans="2:2" ht="12.75" customHeight="1" x14ac:dyDescent="0.2">
      <c r="B148" s="98"/>
    </row>
    <row r="149" spans="2:2" ht="12.75" customHeight="1" x14ac:dyDescent="0.2">
      <c r="B149" s="98"/>
    </row>
    <row r="150" spans="2:2" ht="12.75" customHeight="1" x14ac:dyDescent="0.2">
      <c r="B150" s="98"/>
    </row>
    <row r="151" spans="2:2" ht="12.75" customHeight="1" x14ac:dyDescent="0.2">
      <c r="B151" s="98"/>
    </row>
    <row r="152" spans="2:2" ht="12.75" customHeight="1" x14ac:dyDescent="0.2">
      <c r="B152" s="98"/>
    </row>
    <row r="153" spans="2:2" ht="12.75" customHeight="1" x14ac:dyDescent="0.2">
      <c r="B153" s="98"/>
    </row>
    <row r="154" spans="2:2" ht="12.75" customHeight="1" x14ac:dyDescent="0.2">
      <c r="B154" s="98"/>
    </row>
    <row r="155" spans="2:2" ht="12.75" customHeight="1" x14ac:dyDescent="0.2">
      <c r="B155" s="98"/>
    </row>
    <row r="156" spans="2:2" ht="12.75" customHeight="1" x14ac:dyDescent="0.2">
      <c r="B156" s="98"/>
    </row>
    <row r="157" spans="2:2" ht="12.75" customHeight="1" x14ac:dyDescent="0.2">
      <c r="B157" s="98"/>
    </row>
    <row r="158" spans="2:2" ht="12.75" customHeight="1" x14ac:dyDescent="0.2">
      <c r="B158" s="98"/>
    </row>
    <row r="159" spans="2:2" ht="12.75" customHeight="1" x14ac:dyDescent="0.2">
      <c r="B159" s="98"/>
    </row>
    <row r="160" spans="2:2" ht="12.75" customHeight="1" x14ac:dyDescent="0.2">
      <c r="B160" s="98"/>
    </row>
    <row r="161" spans="2:2" ht="12.75" customHeight="1" x14ac:dyDescent="0.2">
      <c r="B161" s="98"/>
    </row>
    <row r="162" spans="2:2" ht="12.75" customHeight="1" x14ac:dyDescent="0.2">
      <c r="B162" s="98"/>
    </row>
    <row r="163" spans="2:2" ht="12.75" customHeight="1" x14ac:dyDescent="0.2">
      <c r="B163" s="98"/>
    </row>
    <row r="164" spans="2:2" ht="12.75" customHeight="1" x14ac:dyDescent="0.2">
      <c r="B164" s="98"/>
    </row>
    <row r="165" spans="2:2" ht="12.75" customHeight="1" x14ac:dyDescent="0.2">
      <c r="B165" s="98"/>
    </row>
    <row r="166" spans="2:2" ht="12.75" customHeight="1" x14ac:dyDescent="0.2">
      <c r="B166" s="98"/>
    </row>
    <row r="167" spans="2:2" ht="12.75" customHeight="1" x14ac:dyDescent="0.2">
      <c r="B167" s="98"/>
    </row>
    <row r="168" spans="2:2" ht="12.75" customHeight="1" x14ac:dyDescent="0.2">
      <c r="B168" s="98"/>
    </row>
    <row r="169" spans="2:2" ht="12.75" customHeight="1" x14ac:dyDescent="0.2">
      <c r="B169" s="98"/>
    </row>
    <row r="170" spans="2:2" ht="12.75" customHeight="1" x14ac:dyDescent="0.2">
      <c r="B170" s="98"/>
    </row>
    <row r="171" spans="2:2" ht="12.75" customHeight="1" x14ac:dyDescent="0.2">
      <c r="B171" s="98"/>
    </row>
    <row r="172" spans="2:2" ht="12.75" customHeight="1" x14ac:dyDescent="0.2">
      <c r="B172" s="98"/>
    </row>
    <row r="173" spans="2:2" ht="12.75" customHeight="1" x14ac:dyDescent="0.2">
      <c r="B173" s="98"/>
    </row>
    <row r="174" spans="2:2" ht="12.75" customHeight="1" x14ac:dyDescent="0.2">
      <c r="B174" s="98"/>
    </row>
    <row r="175" spans="2:2" ht="12.75" customHeight="1" x14ac:dyDescent="0.2">
      <c r="B175" s="98"/>
    </row>
    <row r="176" spans="2:2" ht="12.75" customHeight="1" x14ac:dyDescent="0.2">
      <c r="B176" s="98"/>
    </row>
    <row r="177" spans="2:2" ht="12.75" customHeight="1" x14ac:dyDescent="0.2">
      <c r="B177" s="98"/>
    </row>
    <row r="178" spans="2:2" ht="12.75" customHeight="1" x14ac:dyDescent="0.2">
      <c r="B178" s="98"/>
    </row>
    <row r="179" spans="2:2" ht="12.75" customHeight="1" x14ac:dyDescent="0.2">
      <c r="B179" s="98"/>
    </row>
    <row r="180" spans="2:2" ht="12.75" customHeight="1" x14ac:dyDescent="0.2">
      <c r="B180" s="98"/>
    </row>
    <row r="181" spans="2:2" ht="12.75" customHeight="1" x14ac:dyDescent="0.2">
      <c r="B181" s="98"/>
    </row>
    <row r="182" spans="2:2" ht="12.75" customHeight="1" x14ac:dyDescent="0.2">
      <c r="B182" s="98"/>
    </row>
    <row r="183" spans="2:2" ht="12.75" customHeight="1" x14ac:dyDescent="0.2">
      <c r="B183" s="98"/>
    </row>
    <row r="184" spans="2:2" ht="12.75" customHeight="1" x14ac:dyDescent="0.2">
      <c r="B184" s="98"/>
    </row>
    <row r="185" spans="2:2" ht="12.75" customHeight="1" x14ac:dyDescent="0.2">
      <c r="B185" s="98"/>
    </row>
    <row r="186" spans="2:2" ht="12.75" customHeight="1" x14ac:dyDescent="0.2">
      <c r="B186" s="98"/>
    </row>
    <row r="187" spans="2:2" ht="12.75" customHeight="1" x14ac:dyDescent="0.2">
      <c r="B187" s="98"/>
    </row>
    <row r="188" spans="2:2" ht="12.75" customHeight="1" x14ac:dyDescent="0.2">
      <c r="B188" s="98"/>
    </row>
    <row r="189" spans="2:2" ht="12.75" customHeight="1" x14ac:dyDescent="0.2">
      <c r="B189" s="98"/>
    </row>
    <row r="190" spans="2:2" ht="12.75" customHeight="1" x14ac:dyDescent="0.2">
      <c r="B190" s="98"/>
    </row>
    <row r="191" spans="2:2" ht="12.75" customHeight="1" x14ac:dyDescent="0.2">
      <c r="B191" s="98"/>
    </row>
    <row r="192" spans="2:2" ht="12.75" customHeight="1" x14ac:dyDescent="0.2">
      <c r="B192" s="98"/>
    </row>
    <row r="193" spans="2:2" ht="12.75" customHeight="1" x14ac:dyDescent="0.2">
      <c r="B193" s="98"/>
    </row>
    <row r="194" spans="2:2" ht="12.75" customHeight="1" x14ac:dyDescent="0.2">
      <c r="B194" s="98"/>
    </row>
    <row r="195" spans="2:2" ht="12.75" customHeight="1" x14ac:dyDescent="0.2">
      <c r="B195" s="98"/>
    </row>
    <row r="196" spans="2:2" ht="12.75" customHeight="1" x14ac:dyDescent="0.2">
      <c r="B196" s="98"/>
    </row>
    <row r="197" spans="2:2" ht="12.75" customHeight="1" x14ac:dyDescent="0.2">
      <c r="B197" s="98"/>
    </row>
    <row r="198" spans="2:2" ht="12.75" customHeight="1" x14ac:dyDescent="0.2">
      <c r="B198" s="98"/>
    </row>
    <row r="199" spans="2:2" ht="12.75" customHeight="1" x14ac:dyDescent="0.2">
      <c r="B199" s="98"/>
    </row>
    <row r="200" spans="2:2" ht="12.75" customHeight="1" x14ac:dyDescent="0.2">
      <c r="B200" s="98"/>
    </row>
    <row r="201" spans="2:2" ht="12.75" customHeight="1" x14ac:dyDescent="0.2">
      <c r="B201" s="98"/>
    </row>
    <row r="202" spans="2:2" ht="12.75" customHeight="1" x14ac:dyDescent="0.2">
      <c r="B202" s="98"/>
    </row>
    <row r="203" spans="2:2" ht="12.75" customHeight="1" x14ac:dyDescent="0.2">
      <c r="B203" s="98"/>
    </row>
    <row r="204" spans="2:2" ht="12.75" customHeight="1" x14ac:dyDescent="0.2">
      <c r="B204" s="98"/>
    </row>
    <row r="205" spans="2:2" ht="12.75" customHeight="1" x14ac:dyDescent="0.2">
      <c r="B205" s="98"/>
    </row>
    <row r="206" spans="2:2" ht="12.75" customHeight="1" x14ac:dyDescent="0.2">
      <c r="B206" s="98"/>
    </row>
    <row r="207" spans="2:2" ht="12.75" customHeight="1" x14ac:dyDescent="0.2">
      <c r="B207" s="98"/>
    </row>
    <row r="208" spans="2:2" ht="12.75" customHeight="1" x14ac:dyDescent="0.2">
      <c r="B208" s="98"/>
    </row>
    <row r="209" spans="2:2" ht="12.75" customHeight="1" x14ac:dyDescent="0.2">
      <c r="B209" s="98"/>
    </row>
    <row r="210" spans="2:2" ht="12.75" customHeight="1" x14ac:dyDescent="0.2">
      <c r="B210" s="98"/>
    </row>
    <row r="211" spans="2:2" ht="12.75" customHeight="1" x14ac:dyDescent="0.2">
      <c r="B211" s="98"/>
    </row>
    <row r="212" spans="2:2" ht="12.75" customHeight="1" x14ac:dyDescent="0.2">
      <c r="B212" s="98"/>
    </row>
    <row r="213" spans="2:2" ht="12.75" customHeight="1" x14ac:dyDescent="0.2">
      <c r="B213" s="98"/>
    </row>
    <row r="214" spans="2:2" ht="12.75" customHeight="1" x14ac:dyDescent="0.2">
      <c r="B214" s="98"/>
    </row>
    <row r="215" spans="2:2" ht="12.75" customHeight="1" x14ac:dyDescent="0.2">
      <c r="B215" s="98"/>
    </row>
    <row r="216" spans="2:2" ht="12.75" customHeight="1" x14ac:dyDescent="0.2">
      <c r="B216" s="98"/>
    </row>
    <row r="217" spans="2:2" ht="12.75" customHeight="1" x14ac:dyDescent="0.2">
      <c r="B217" s="98"/>
    </row>
    <row r="218" spans="2:2" ht="12.75" customHeight="1" x14ac:dyDescent="0.2">
      <c r="B218" s="98"/>
    </row>
    <row r="219" spans="2:2" ht="12.75" customHeight="1" x14ac:dyDescent="0.2">
      <c r="B219" s="98"/>
    </row>
    <row r="220" spans="2:2" ht="12.75" customHeight="1" x14ac:dyDescent="0.2">
      <c r="B220" s="98"/>
    </row>
    <row r="221" spans="2:2" ht="12.75" customHeight="1" x14ac:dyDescent="0.2">
      <c r="B221" s="98"/>
    </row>
    <row r="222" spans="2:2" ht="12.75" customHeight="1" x14ac:dyDescent="0.2">
      <c r="B222" s="98"/>
    </row>
    <row r="223" spans="2:2" ht="12.75" customHeight="1" x14ac:dyDescent="0.2">
      <c r="B223" s="98"/>
    </row>
    <row r="224" spans="2:2" ht="12.75" customHeight="1" x14ac:dyDescent="0.2">
      <c r="B224" s="98"/>
    </row>
    <row r="225" spans="2:2" ht="12.75" customHeight="1" x14ac:dyDescent="0.2">
      <c r="B225" s="98"/>
    </row>
    <row r="226" spans="2:2" ht="12.75" customHeight="1" x14ac:dyDescent="0.2">
      <c r="B226" s="98"/>
    </row>
    <row r="227" spans="2:2" ht="12.75" customHeight="1" x14ac:dyDescent="0.2">
      <c r="B227" s="98"/>
    </row>
    <row r="228" spans="2:2" ht="12.75" customHeight="1" x14ac:dyDescent="0.2">
      <c r="B228" s="98"/>
    </row>
    <row r="229" spans="2:2" ht="12.75" customHeight="1" x14ac:dyDescent="0.2">
      <c r="B229" s="98"/>
    </row>
    <row r="230" spans="2:2" ht="12.75" customHeight="1" x14ac:dyDescent="0.2">
      <c r="B230" s="98"/>
    </row>
    <row r="231" spans="2:2" ht="12.75" customHeight="1" x14ac:dyDescent="0.2">
      <c r="B231" s="98"/>
    </row>
    <row r="232" spans="2:2" ht="12.75" customHeight="1" x14ac:dyDescent="0.2">
      <c r="B232" s="98"/>
    </row>
    <row r="233" spans="2:2" ht="12.75" customHeight="1" x14ac:dyDescent="0.2">
      <c r="B233" s="98"/>
    </row>
    <row r="234" spans="2:2" ht="12.75" customHeight="1" x14ac:dyDescent="0.2">
      <c r="B234" s="98"/>
    </row>
    <row r="235" spans="2:2" ht="12.75" customHeight="1" x14ac:dyDescent="0.2">
      <c r="B235" s="98"/>
    </row>
    <row r="236" spans="2:2" ht="12.75" customHeight="1" x14ac:dyDescent="0.2">
      <c r="B236" s="98"/>
    </row>
    <row r="237" spans="2:2" ht="12.75" customHeight="1" x14ac:dyDescent="0.2">
      <c r="B237" s="98"/>
    </row>
    <row r="238" spans="2:2" ht="12.75" customHeight="1" x14ac:dyDescent="0.2">
      <c r="B238" s="98"/>
    </row>
    <row r="239" spans="2:2" ht="12.75" customHeight="1" x14ac:dyDescent="0.2">
      <c r="B239" s="98"/>
    </row>
    <row r="240" spans="2:2" ht="12.75" customHeight="1" x14ac:dyDescent="0.2">
      <c r="B240" s="98"/>
    </row>
    <row r="241" spans="2:2" ht="12.75" customHeight="1" x14ac:dyDescent="0.2">
      <c r="B241" s="98"/>
    </row>
    <row r="242" spans="2:2" ht="12.75" customHeight="1" x14ac:dyDescent="0.2">
      <c r="B242" s="98"/>
    </row>
    <row r="243" spans="2:2" ht="12.75" customHeight="1" x14ac:dyDescent="0.2">
      <c r="B243" s="98"/>
    </row>
    <row r="244" spans="2:2" ht="12.75" customHeight="1" x14ac:dyDescent="0.2">
      <c r="B244" s="98"/>
    </row>
    <row r="245" spans="2:2" ht="12.75" customHeight="1" x14ac:dyDescent="0.2">
      <c r="B245" s="98"/>
    </row>
    <row r="246" spans="2:2" ht="12.75" customHeight="1" x14ac:dyDescent="0.2">
      <c r="B246" s="98"/>
    </row>
    <row r="247" spans="2:2" ht="12.75" customHeight="1" x14ac:dyDescent="0.2">
      <c r="B247" s="98"/>
    </row>
    <row r="248" spans="2:2" ht="12.75" customHeight="1" x14ac:dyDescent="0.2">
      <c r="B248" s="98"/>
    </row>
    <row r="249" spans="2:2" ht="12.75" customHeight="1" x14ac:dyDescent="0.2">
      <c r="B249" s="98"/>
    </row>
    <row r="250" spans="2:2" ht="12.75" customHeight="1" x14ac:dyDescent="0.2">
      <c r="B250" s="98"/>
    </row>
    <row r="251" spans="2:2" ht="12.75" customHeight="1" x14ac:dyDescent="0.2">
      <c r="B251" s="98"/>
    </row>
    <row r="252" spans="2:2" ht="12.75" customHeight="1" x14ac:dyDescent="0.2">
      <c r="B252" s="98"/>
    </row>
    <row r="253" spans="2:2" ht="12.75" customHeight="1" x14ac:dyDescent="0.2">
      <c r="B253" s="98"/>
    </row>
    <row r="254" spans="2:2" ht="12.75" customHeight="1" x14ac:dyDescent="0.2">
      <c r="B254" s="98"/>
    </row>
    <row r="255" spans="2:2" ht="12.75" customHeight="1" x14ac:dyDescent="0.2">
      <c r="B255" s="98"/>
    </row>
    <row r="256" spans="2:2" ht="12.75" customHeight="1" x14ac:dyDescent="0.2">
      <c r="B256" s="98"/>
    </row>
    <row r="257" spans="2:2" ht="12.75" customHeight="1" x14ac:dyDescent="0.2">
      <c r="B257" s="98"/>
    </row>
    <row r="258" spans="2:2" ht="12.75" customHeight="1" x14ac:dyDescent="0.2">
      <c r="B258" s="98"/>
    </row>
    <row r="259" spans="2:2" ht="12.75" customHeight="1" x14ac:dyDescent="0.2">
      <c r="B259" s="98"/>
    </row>
    <row r="260" spans="2:2" ht="12.75" customHeight="1" x14ac:dyDescent="0.2">
      <c r="B260" s="98"/>
    </row>
    <row r="261" spans="2:2" ht="12.75" customHeight="1" x14ac:dyDescent="0.2">
      <c r="B261" s="98"/>
    </row>
    <row r="262" spans="2:2" ht="12.75" customHeight="1" x14ac:dyDescent="0.2">
      <c r="B262" s="98"/>
    </row>
    <row r="263" spans="2:2" ht="12.75" customHeight="1" x14ac:dyDescent="0.2">
      <c r="B263" s="98"/>
    </row>
    <row r="264" spans="2:2" ht="12.75" customHeight="1" x14ac:dyDescent="0.2">
      <c r="B264" s="98"/>
    </row>
    <row r="265" spans="2:2" ht="12.75" customHeight="1" x14ac:dyDescent="0.2">
      <c r="B265" s="98"/>
    </row>
    <row r="266" spans="2:2" ht="12.75" customHeight="1" x14ac:dyDescent="0.2">
      <c r="B266" s="98"/>
    </row>
    <row r="267" spans="2:2" ht="12.75" customHeight="1" x14ac:dyDescent="0.2">
      <c r="B267" s="98"/>
    </row>
    <row r="268" spans="2:2" ht="12.75" customHeight="1" x14ac:dyDescent="0.2">
      <c r="B268" s="98"/>
    </row>
    <row r="269" spans="2:2" ht="12.75" customHeight="1" x14ac:dyDescent="0.2">
      <c r="B269" s="98"/>
    </row>
    <row r="270" spans="2:2" ht="12.75" customHeight="1" x14ac:dyDescent="0.2">
      <c r="B270" s="98"/>
    </row>
    <row r="271" spans="2:2" ht="12.75" customHeight="1" x14ac:dyDescent="0.2">
      <c r="B271" s="98"/>
    </row>
    <row r="272" spans="2:2" ht="12.75" customHeight="1" x14ac:dyDescent="0.2">
      <c r="B272" s="98"/>
    </row>
    <row r="273" spans="2:2" ht="12.75" customHeight="1" x14ac:dyDescent="0.2">
      <c r="B273" s="98"/>
    </row>
    <row r="274" spans="2:2" ht="12.75" customHeight="1" x14ac:dyDescent="0.2">
      <c r="B274" s="98"/>
    </row>
    <row r="275" spans="2:2" ht="12.75" customHeight="1" x14ac:dyDescent="0.2">
      <c r="B275" s="98"/>
    </row>
    <row r="276" spans="2:2" ht="12.75" customHeight="1" x14ac:dyDescent="0.2">
      <c r="B276" s="98"/>
    </row>
    <row r="277" spans="2:2" ht="12.75" customHeight="1" x14ac:dyDescent="0.2">
      <c r="B277" s="98"/>
    </row>
    <row r="278" spans="2:2" ht="12.75" customHeight="1" x14ac:dyDescent="0.2">
      <c r="B278" s="98"/>
    </row>
    <row r="279" spans="2:2" ht="12.75" customHeight="1" x14ac:dyDescent="0.2">
      <c r="B279" s="98"/>
    </row>
    <row r="280" spans="2:2" ht="12.75" customHeight="1" x14ac:dyDescent="0.2">
      <c r="B280" s="98"/>
    </row>
    <row r="281" spans="2:2" ht="12.75" customHeight="1" x14ac:dyDescent="0.2">
      <c r="B281" s="98"/>
    </row>
    <row r="282" spans="2:2" ht="12.75" customHeight="1" x14ac:dyDescent="0.2">
      <c r="B282" s="98"/>
    </row>
    <row r="283" spans="2:2" ht="12.75" customHeight="1" x14ac:dyDescent="0.2">
      <c r="B283" s="98"/>
    </row>
    <row r="284" spans="2:2" ht="12.75" customHeight="1" x14ac:dyDescent="0.2">
      <c r="B284" s="98"/>
    </row>
    <row r="285" spans="2:2" ht="12.75" customHeight="1" x14ac:dyDescent="0.2">
      <c r="B285" s="98"/>
    </row>
    <row r="286" spans="2:2" ht="12.75" customHeight="1" x14ac:dyDescent="0.2">
      <c r="B286" s="98"/>
    </row>
    <row r="287" spans="2:2" ht="12.75" customHeight="1" x14ac:dyDescent="0.2">
      <c r="B287" s="98"/>
    </row>
    <row r="288" spans="2:2" ht="12.75" customHeight="1" x14ac:dyDescent="0.2">
      <c r="B288" s="98"/>
    </row>
    <row r="289" spans="2:2" ht="12.75" customHeight="1" x14ac:dyDescent="0.2">
      <c r="B289" s="98"/>
    </row>
    <row r="290" spans="2:2" ht="12.75" customHeight="1" x14ac:dyDescent="0.2">
      <c r="B290" s="98"/>
    </row>
    <row r="291" spans="2:2" ht="12.75" customHeight="1" x14ac:dyDescent="0.2">
      <c r="B291" s="98"/>
    </row>
    <row r="292" spans="2:2" ht="12.75" customHeight="1" x14ac:dyDescent="0.2">
      <c r="B292" s="98"/>
    </row>
    <row r="293" spans="2:2" ht="12.75" customHeight="1" x14ac:dyDescent="0.2">
      <c r="B293" s="98"/>
    </row>
    <row r="294" spans="2:2" ht="12.75" customHeight="1" x14ac:dyDescent="0.2">
      <c r="B294" s="98"/>
    </row>
    <row r="295" spans="2:2" ht="12.75" customHeight="1" x14ac:dyDescent="0.2">
      <c r="B295" s="98"/>
    </row>
    <row r="296" spans="2:2" ht="12.75" customHeight="1" x14ac:dyDescent="0.2">
      <c r="B296" s="98"/>
    </row>
    <row r="297" spans="2:2" ht="12.75" customHeight="1" x14ac:dyDescent="0.2">
      <c r="B297" s="98"/>
    </row>
    <row r="298" spans="2:2" ht="12.75" customHeight="1" x14ac:dyDescent="0.2">
      <c r="B298" s="98"/>
    </row>
    <row r="299" spans="2:2" ht="12.75" customHeight="1" x14ac:dyDescent="0.2">
      <c r="B299" s="98"/>
    </row>
    <row r="300" spans="2:2" ht="12.75" customHeight="1" x14ac:dyDescent="0.2">
      <c r="B300" s="98"/>
    </row>
    <row r="301" spans="2:2" ht="12.75" customHeight="1" x14ac:dyDescent="0.2">
      <c r="B301" s="98"/>
    </row>
    <row r="302" spans="2:2" ht="12.75" customHeight="1" x14ac:dyDescent="0.2">
      <c r="B302" s="98"/>
    </row>
    <row r="303" spans="2:2" ht="12.75" customHeight="1" x14ac:dyDescent="0.2">
      <c r="B303" s="98"/>
    </row>
    <row r="304" spans="2:2" ht="12.75" customHeight="1" x14ac:dyDescent="0.2">
      <c r="B304" s="98"/>
    </row>
    <row r="305" spans="2:2" ht="12.75" customHeight="1" x14ac:dyDescent="0.2">
      <c r="B305" s="98"/>
    </row>
    <row r="306" spans="2:2" ht="12.75" customHeight="1" x14ac:dyDescent="0.2">
      <c r="B306" s="98"/>
    </row>
    <row r="307" spans="2:2" ht="12.75" customHeight="1" x14ac:dyDescent="0.2">
      <c r="B307" s="98"/>
    </row>
    <row r="308" spans="2:2" ht="12.75" customHeight="1" x14ac:dyDescent="0.2">
      <c r="B308" s="98"/>
    </row>
    <row r="309" spans="2:2" ht="12.75" customHeight="1" x14ac:dyDescent="0.2">
      <c r="B309" s="98"/>
    </row>
    <row r="310" spans="2:2" ht="12.75" customHeight="1" x14ac:dyDescent="0.2">
      <c r="B310" s="98"/>
    </row>
    <row r="311" spans="2:2" ht="12.75" customHeight="1" x14ac:dyDescent="0.2">
      <c r="B311" s="98"/>
    </row>
    <row r="312" spans="2:2" ht="12.75" customHeight="1" x14ac:dyDescent="0.2">
      <c r="B312" s="98"/>
    </row>
    <row r="313" spans="2:2" ht="12.75" customHeight="1" x14ac:dyDescent="0.2">
      <c r="B313" s="98"/>
    </row>
    <row r="314" spans="2:2" ht="12.75" customHeight="1" x14ac:dyDescent="0.2">
      <c r="B314" s="98"/>
    </row>
    <row r="315" spans="2:2" ht="12.75" customHeight="1" x14ac:dyDescent="0.2">
      <c r="B315" s="98"/>
    </row>
    <row r="316" spans="2:2" ht="12.75" customHeight="1" x14ac:dyDescent="0.2">
      <c r="B316" s="98"/>
    </row>
    <row r="317" spans="2:2" ht="12.75" customHeight="1" x14ac:dyDescent="0.2">
      <c r="B317" s="98"/>
    </row>
    <row r="318" spans="2:2" ht="12.75" customHeight="1" x14ac:dyDescent="0.2">
      <c r="B318" s="98"/>
    </row>
    <row r="319" spans="2:2" ht="12.75" customHeight="1" x14ac:dyDescent="0.2">
      <c r="B319" s="98"/>
    </row>
    <row r="320" spans="2:2" ht="12.75" customHeight="1" x14ac:dyDescent="0.2">
      <c r="B320" s="98"/>
    </row>
    <row r="321" spans="2:2" ht="12.75" customHeight="1" x14ac:dyDescent="0.2">
      <c r="B321" s="98"/>
    </row>
    <row r="322" spans="2:2" ht="12.75" customHeight="1" x14ac:dyDescent="0.2">
      <c r="B322" s="98"/>
    </row>
    <row r="323" spans="2:2" ht="12.75" customHeight="1" x14ac:dyDescent="0.2">
      <c r="B323" s="98"/>
    </row>
    <row r="324" spans="2:2" ht="12.75" customHeight="1" x14ac:dyDescent="0.2">
      <c r="B324" s="98"/>
    </row>
    <row r="325" spans="2:2" ht="12.75" customHeight="1" x14ac:dyDescent="0.2">
      <c r="B325" s="98"/>
    </row>
    <row r="326" spans="2:2" ht="12.75" customHeight="1" x14ac:dyDescent="0.2">
      <c r="B326" s="98"/>
    </row>
    <row r="327" spans="2:2" ht="12.75" customHeight="1" x14ac:dyDescent="0.2">
      <c r="B327" s="98"/>
    </row>
    <row r="328" spans="2:2" ht="12.75" customHeight="1" x14ac:dyDescent="0.2">
      <c r="B328" s="98"/>
    </row>
    <row r="329" spans="2:2" ht="12.75" customHeight="1" x14ac:dyDescent="0.2">
      <c r="B329" s="98"/>
    </row>
    <row r="330" spans="2:2" ht="12.75" customHeight="1" x14ac:dyDescent="0.2">
      <c r="B330" s="98"/>
    </row>
    <row r="331" spans="2:2" ht="12.75" customHeight="1" x14ac:dyDescent="0.2">
      <c r="B331" s="98"/>
    </row>
    <row r="332" spans="2:2" ht="12.75" customHeight="1" x14ac:dyDescent="0.2">
      <c r="B332" s="98"/>
    </row>
    <row r="333" spans="2:2" ht="12.75" customHeight="1" x14ac:dyDescent="0.2">
      <c r="B333" s="98"/>
    </row>
    <row r="334" spans="2:2" ht="12.75" customHeight="1" x14ac:dyDescent="0.2">
      <c r="B334" s="98"/>
    </row>
    <row r="335" spans="2:2" ht="12.75" customHeight="1" x14ac:dyDescent="0.2">
      <c r="B335" s="98"/>
    </row>
    <row r="336" spans="2:2" ht="12.75" customHeight="1" x14ac:dyDescent="0.2">
      <c r="B336" s="98"/>
    </row>
    <row r="337" spans="2:2" ht="12.75" customHeight="1" x14ac:dyDescent="0.2">
      <c r="B337" s="98"/>
    </row>
    <row r="338" spans="2:2" ht="12.75" customHeight="1" x14ac:dyDescent="0.2">
      <c r="B338" s="98"/>
    </row>
    <row r="339" spans="2:2" ht="12.75" customHeight="1" x14ac:dyDescent="0.2">
      <c r="B339" s="98"/>
    </row>
    <row r="340" spans="2:2" ht="12.75" customHeight="1" x14ac:dyDescent="0.2">
      <c r="B340" s="98"/>
    </row>
    <row r="341" spans="2:2" ht="12.75" customHeight="1" x14ac:dyDescent="0.2">
      <c r="B341" s="98"/>
    </row>
    <row r="342" spans="2:2" ht="12.75" customHeight="1" x14ac:dyDescent="0.2">
      <c r="B342" s="98"/>
    </row>
    <row r="343" spans="2:2" ht="12.75" customHeight="1" x14ac:dyDescent="0.2">
      <c r="B343" s="98"/>
    </row>
    <row r="344" spans="2:2" ht="12.75" customHeight="1" x14ac:dyDescent="0.2">
      <c r="B344" s="98"/>
    </row>
    <row r="345" spans="2:2" ht="12.75" customHeight="1" x14ac:dyDescent="0.2">
      <c r="B345" s="98"/>
    </row>
    <row r="346" spans="2:2" ht="12.75" customHeight="1" x14ac:dyDescent="0.2">
      <c r="B346" s="98"/>
    </row>
    <row r="347" spans="2:2" ht="12.75" customHeight="1" x14ac:dyDescent="0.2">
      <c r="B347" s="98"/>
    </row>
    <row r="348" spans="2:2" ht="12.75" customHeight="1" x14ac:dyDescent="0.2">
      <c r="B348" s="98"/>
    </row>
    <row r="349" spans="2:2" ht="12.75" customHeight="1" x14ac:dyDescent="0.2">
      <c r="B349" s="98"/>
    </row>
    <row r="350" spans="2:2" ht="12.75" customHeight="1" x14ac:dyDescent="0.2">
      <c r="B350" s="98"/>
    </row>
    <row r="351" spans="2:2" ht="12.75" customHeight="1" x14ac:dyDescent="0.2">
      <c r="B351" s="98"/>
    </row>
    <row r="352" spans="2:2" ht="12.75" customHeight="1" x14ac:dyDescent="0.2">
      <c r="B352" s="98"/>
    </row>
    <row r="353" spans="2:2" ht="12.75" customHeight="1" x14ac:dyDescent="0.2">
      <c r="B353" s="98"/>
    </row>
    <row r="354" spans="2:2" ht="12.75" customHeight="1" x14ac:dyDescent="0.2">
      <c r="B354" s="98"/>
    </row>
    <row r="355" spans="2:2" ht="12.75" customHeight="1" x14ac:dyDescent="0.2">
      <c r="B355" s="98"/>
    </row>
    <row r="356" spans="2:2" ht="12.75" customHeight="1" x14ac:dyDescent="0.2">
      <c r="B356" s="98"/>
    </row>
    <row r="357" spans="2:2" ht="12.75" customHeight="1" x14ac:dyDescent="0.2">
      <c r="B357" s="98"/>
    </row>
    <row r="358" spans="2:2" ht="12.75" customHeight="1" x14ac:dyDescent="0.2">
      <c r="B358" s="98"/>
    </row>
    <row r="359" spans="2:2" ht="12.75" customHeight="1" x14ac:dyDescent="0.2">
      <c r="B359" s="98"/>
    </row>
    <row r="360" spans="2:2" ht="12.75" customHeight="1" x14ac:dyDescent="0.2">
      <c r="B360" s="98"/>
    </row>
    <row r="361" spans="2:2" ht="12.75" customHeight="1" x14ac:dyDescent="0.2">
      <c r="B361" s="98"/>
    </row>
    <row r="362" spans="2:2" ht="12.75" customHeight="1" x14ac:dyDescent="0.2">
      <c r="B362" s="98"/>
    </row>
    <row r="363" spans="2:2" ht="12.75" customHeight="1" x14ac:dyDescent="0.2">
      <c r="B363" s="98"/>
    </row>
    <row r="364" spans="2:2" ht="12.75" customHeight="1" x14ac:dyDescent="0.2">
      <c r="B364" s="98"/>
    </row>
    <row r="365" spans="2:2" ht="12.75" customHeight="1" x14ac:dyDescent="0.2">
      <c r="B365" s="98"/>
    </row>
    <row r="366" spans="2:2" ht="12.75" customHeight="1" x14ac:dyDescent="0.2">
      <c r="B366" s="98"/>
    </row>
    <row r="367" spans="2:2" ht="12.75" customHeight="1" x14ac:dyDescent="0.2">
      <c r="B367" s="98"/>
    </row>
    <row r="368" spans="2:2" ht="12.75" customHeight="1" x14ac:dyDescent="0.2">
      <c r="B368" s="98"/>
    </row>
    <row r="369" spans="2:2" ht="12.75" customHeight="1" x14ac:dyDescent="0.2">
      <c r="B369" s="98"/>
    </row>
    <row r="370" spans="2:2" ht="12.75" customHeight="1" x14ac:dyDescent="0.2">
      <c r="B370" s="98"/>
    </row>
    <row r="371" spans="2:2" ht="12.75" customHeight="1" x14ac:dyDescent="0.2">
      <c r="B371" s="98"/>
    </row>
    <row r="372" spans="2:2" ht="12.75" customHeight="1" x14ac:dyDescent="0.2">
      <c r="B372" s="98"/>
    </row>
    <row r="373" spans="2:2" ht="12.75" customHeight="1" x14ac:dyDescent="0.2">
      <c r="B373" s="98"/>
    </row>
    <row r="374" spans="2:2" ht="12.75" customHeight="1" x14ac:dyDescent="0.2">
      <c r="B374" s="98"/>
    </row>
    <row r="375" spans="2:2" ht="12.75" customHeight="1" x14ac:dyDescent="0.2">
      <c r="B375" s="98"/>
    </row>
    <row r="376" spans="2:2" ht="12.75" customHeight="1" x14ac:dyDescent="0.2">
      <c r="B376" s="98"/>
    </row>
    <row r="377" spans="2:2" ht="12.75" customHeight="1" x14ac:dyDescent="0.2">
      <c r="B377" s="98"/>
    </row>
    <row r="378" spans="2:2" ht="12.75" customHeight="1" x14ac:dyDescent="0.2">
      <c r="B378" s="98"/>
    </row>
    <row r="379" spans="2:2" ht="12.75" customHeight="1" x14ac:dyDescent="0.2">
      <c r="B379" s="98"/>
    </row>
    <row r="380" spans="2:2" ht="12.75" customHeight="1" x14ac:dyDescent="0.2">
      <c r="B380" s="98"/>
    </row>
    <row r="381" spans="2:2" ht="12.75" customHeight="1" x14ac:dyDescent="0.2">
      <c r="B381" s="98"/>
    </row>
    <row r="382" spans="2:2" ht="12.75" customHeight="1" x14ac:dyDescent="0.2">
      <c r="B382" s="98"/>
    </row>
    <row r="383" spans="2:2" ht="12.75" customHeight="1" x14ac:dyDescent="0.2">
      <c r="B383" s="98"/>
    </row>
    <row r="384" spans="2:2" ht="12.75" customHeight="1" x14ac:dyDescent="0.2">
      <c r="B384" s="98"/>
    </row>
    <row r="385" spans="2:2" ht="12.75" customHeight="1" x14ac:dyDescent="0.2">
      <c r="B385" s="98"/>
    </row>
    <row r="386" spans="2:2" ht="12.75" customHeight="1" x14ac:dyDescent="0.2">
      <c r="B386" s="98"/>
    </row>
    <row r="387" spans="2:2" ht="12.75" customHeight="1" x14ac:dyDescent="0.2">
      <c r="B387" s="98"/>
    </row>
    <row r="388" spans="2:2" ht="12.75" customHeight="1" x14ac:dyDescent="0.2">
      <c r="B388" s="98"/>
    </row>
    <row r="389" spans="2:2" ht="12.75" customHeight="1" x14ac:dyDescent="0.2">
      <c r="B389" s="98"/>
    </row>
    <row r="390" spans="2:2" ht="12.75" customHeight="1" x14ac:dyDescent="0.2">
      <c r="B390" s="98"/>
    </row>
    <row r="391" spans="2:2" ht="12.75" customHeight="1" x14ac:dyDescent="0.2">
      <c r="B391" s="98"/>
    </row>
    <row r="392" spans="2:2" ht="12.75" customHeight="1" x14ac:dyDescent="0.2">
      <c r="B392" s="98"/>
    </row>
    <row r="393" spans="2:2" ht="12.75" customHeight="1" x14ac:dyDescent="0.2">
      <c r="B393" s="98"/>
    </row>
    <row r="394" spans="2:2" ht="12.75" customHeight="1" x14ac:dyDescent="0.2">
      <c r="B394" s="98"/>
    </row>
    <row r="395" spans="2:2" ht="12.75" customHeight="1" x14ac:dyDescent="0.2">
      <c r="B395" s="98"/>
    </row>
    <row r="396" spans="2:2" ht="12.75" customHeight="1" x14ac:dyDescent="0.2">
      <c r="B396" s="98"/>
    </row>
    <row r="397" spans="2:2" ht="12.75" customHeight="1" x14ac:dyDescent="0.2">
      <c r="B397" s="98"/>
    </row>
    <row r="398" spans="2:2" ht="12.75" customHeight="1" x14ac:dyDescent="0.2">
      <c r="B398" s="98"/>
    </row>
    <row r="399" spans="2:2" ht="12.75" customHeight="1" x14ac:dyDescent="0.2">
      <c r="B399" s="98"/>
    </row>
    <row r="400" spans="2:2" ht="12.75" customHeight="1" x14ac:dyDescent="0.2">
      <c r="B400" s="98"/>
    </row>
    <row r="401" spans="2:2" ht="12.75" customHeight="1" x14ac:dyDescent="0.2">
      <c r="B401" s="98"/>
    </row>
    <row r="402" spans="2:2" ht="12.75" customHeight="1" x14ac:dyDescent="0.2">
      <c r="B402" s="98"/>
    </row>
    <row r="403" spans="2:2" ht="12.75" customHeight="1" x14ac:dyDescent="0.2">
      <c r="B403" s="98"/>
    </row>
    <row r="404" spans="2:2" ht="12.75" customHeight="1" x14ac:dyDescent="0.2">
      <c r="B404" s="98"/>
    </row>
    <row r="405" spans="2:2" ht="12.75" customHeight="1" x14ac:dyDescent="0.2">
      <c r="B405" s="98"/>
    </row>
    <row r="406" spans="2:2" ht="12.75" customHeight="1" x14ac:dyDescent="0.2">
      <c r="B406" s="98"/>
    </row>
    <row r="407" spans="2:2" ht="12.75" customHeight="1" x14ac:dyDescent="0.2">
      <c r="B407" s="98"/>
    </row>
    <row r="408" spans="2:2" ht="12.75" customHeight="1" x14ac:dyDescent="0.2">
      <c r="B408" s="98"/>
    </row>
    <row r="409" spans="2:2" ht="12.75" customHeight="1" x14ac:dyDescent="0.2">
      <c r="B409" s="98"/>
    </row>
    <row r="410" spans="2:2" ht="12.75" customHeight="1" x14ac:dyDescent="0.2">
      <c r="B410" s="98"/>
    </row>
    <row r="411" spans="2:2" ht="12.75" customHeight="1" x14ac:dyDescent="0.2">
      <c r="B411" s="98"/>
    </row>
    <row r="412" spans="2:2" ht="12.75" customHeight="1" x14ac:dyDescent="0.2">
      <c r="B412" s="98"/>
    </row>
    <row r="413" spans="2:2" ht="12.75" customHeight="1" x14ac:dyDescent="0.2">
      <c r="B413" s="98"/>
    </row>
    <row r="414" spans="2:2" ht="12.75" customHeight="1" x14ac:dyDescent="0.2">
      <c r="B414" s="98"/>
    </row>
    <row r="415" spans="2:2" ht="12.75" customHeight="1" x14ac:dyDescent="0.2">
      <c r="B415" s="98"/>
    </row>
    <row r="416" spans="2:2" ht="12.75" customHeight="1" x14ac:dyDescent="0.2">
      <c r="B416" s="98"/>
    </row>
    <row r="417" spans="2:2" ht="12.75" customHeight="1" x14ac:dyDescent="0.2">
      <c r="B417" s="98"/>
    </row>
    <row r="418" spans="2:2" ht="12.75" customHeight="1" x14ac:dyDescent="0.2">
      <c r="B418" s="98"/>
    </row>
    <row r="419" spans="2:2" ht="12.75" customHeight="1" x14ac:dyDescent="0.2">
      <c r="B419" s="98"/>
    </row>
    <row r="420" spans="2:2" ht="12.75" customHeight="1" x14ac:dyDescent="0.2">
      <c r="B420" s="98"/>
    </row>
    <row r="421" spans="2:2" ht="12.75" customHeight="1" x14ac:dyDescent="0.2">
      <c r="B421" s="98"/>
    </row>
    <row r="422" spans="2:2" ht="12.75" customHeight="1" x14ac:dyDescent="0.2">
      <c r="B422" s="98"/>
    </row>
    <row r="423" spans="2:2" ht="12.75" customHeight="1" x14ac:dyDescent="0.2">
      <c r="B423" s="98"/>
    </row>
    <row r="424" spans="2:2" ht="12.75" customHeight="1" x14ac:dyDescent="0.2">
      <c r="B424" s="98"/>
    </row>
    <row r="425" spans="2:2" ht="12.75" customHeight="1" x14ac:dyDescent="0.2">
      <c r="B425" s="98"/>
    </row>
    <row r="426" spans="2:2" ht="12.75" customHeight="1" x14ac:dyDescent="0.2">
      <c r="B426" s="98"/>
    </row>
    <row r="427" spans="2:2" ht="12.75" customHeight="1" x14ac:dyDescent="0.2">
      <c r="B427" s="98"/>
    </row>
    <row r="428" spans="2:2" ht="12.75" customHeight="1" x14ac:dyDescent="0.2">
      <c r="B428" s="98"/>
    </row>
    <row r="429" spans="2:2" ht="12.75" customHeight="1" x14ac:dyDescent="0.2">
      <c r="B429" s="98"/>
    </row>
    <row r="430" spans="2:2" ht="12.75" customHeight="1" x14ac:dyDescent="0.2">
      <c r="B430" s="98"/>
    </row>
    <row r="431" spans="2:2" ht="12.75" customHeight="1" x14ac:dyDescent="0.2">
      <c r="B431" s="98"/>
    </row>
    <row r="432" spans="2:2" ht="12.75" customHeight="1" x14ac:dyDescent="0.2">
      <c r="B432" s="98"/>
    </row>
    <row r="433" spans="2:2" ht="12.75" customHeight="1" x14ac:dyDescent="0.2">
      <c r="B433" s="98"/>
    </row>
    <row r="434" spans="2:2" ht="12.75" customHeight="1" x14ac:dyDescent="0.2">
      <c r="B434" s="98"/>
    </row>
    <row r="435" spans="2:2" ht="12.75" customHeight="1" x14ac:dyDescent="0.2">
      <c r="B435" s="98"/>
    </row>
    <row r="436" spans="2:2" ht="12.75" customHeight="1" x14ac:dyDescent="0.2">
      <c r="B436" s="98"/>
    </row>
    <row r="437" spans="2:2" ht="12.75" customHeight="1" x14ac:dyDescent="0.2">
      <c r="B437" s="98"/>
    </row>
    <row r="438" spans="2:2" ht="12.75" customHeight="1" x14ac:dyDescent="0.2">
      <c r="B438" s="98"/>
    </row>
    <row r="439" spans="2:2" ht="12.75" customHeight="1" x14ac:dyDescent="0.2">
      <c r="B439" s="98"/>
    </row>
    <row r="440" spans="2:2" ht="12.75" customHeight="1" x14ac:dyDescent="0.2">
      <c r="B440" s="98"/>
    </row>
    <row r="441" spans="2:2" ht="12.75" customHeight="1" x14ac:dyDescent="0.2">
      <c r="B441" s="98"/>
    </row>
    <row r="442" spans="2:2" ht="12.75" customHeight="1" x14ac:dyDescent="0.2">
      <c r="B442" s="98"/>
    </row>
    <row r="443" spans="2:2" ht="12.75" customHeight="1" x14ac:dyDescent="0.2">
      <c r="B443" s="98"/>
    </row>
    <row r="444" spans="2:2" ht="12.75" customHeight="1" x14ac:dyDescent="0.2">
      <c r="B444" s="98"/>
    </row>
    <row r="445" spans="2:2" ht="12.75" customHeight="1" x14ac:dyDescent="0.2">
      <c r="B445" s="98"/>
    </row>
    <row r="446" spans="2:2" ht="12.75" customHeight="1" x14ac:dyDescent="0.2">
      <c r="B446" s="98"/>
    </row>
    <row r="447" spans="2:2" ht="12.75" customHeight="1" x14ac:dyDescent="0.2">
      <c r="B447" s="98"/>
    </row>
    <row r="448" spans="2:2" ht="12.75" customHeight="1" x14ac:dyDescent="0.2">
      <c r="B448" s="98"/>
    </row>
    <row r="449" spans="2:2" ht="12.75" customHeight="1" x14ac:dyDescent="0.2">
      <c r="B449" s="98"/>
    </row>
    <row r="450" spans="2:2" ht="12.75" customHeight="1" x14ac:dyDescent="0.2">
      <c r="B450" s="98"/>
    </row>
    <row r="451" spans="2:2" ht="12.75" customHeight="1" x14ac:dyDescent="0.2">
      <c r="B451" s="98"/>
    </row>
    <row r="452" spans="2:2" ht="12.75" customHeight="1" x14ac:dyDescent="0.2">
      <c r="B452" s="98"/>
    </row>
    <row r="453" spans="2:2" ht="12.75" customHeight="1" x14ac:dyDescent="0.2">
      <c r="B453" s="98"/>
    </row>
    <row r="454" spans="2:2" ht="12.75" customHeight="1" x14ac:dyDescent="0.2">
      <c r="B454" s="98"/>
    </row>
    <row r="455" spans="2:2" ht="12.75" customHeight="1" x14ac:dyDescent="0.2">
      <c r="B455" s="98"/>
    </row>
    <row r="456" spans="2:2" ht="12.75" customHeight="1" x14ac:dyDescent="0.2">
      <c r="B456" s="98"/>
    </row>
    <row r="457" spans="2:2" ht="12.75" customHeight="1" x14ac:dyDescent="0.2">
      <c r="B457" s="98"/>
    </row>
    <row r="458" spans="2:2" ht="12.75" customHeight="1" x14ac:dyDescent="0.2">
      <c r="B458" s="98"/>
    </row>
    <row r="459" spans="2:2" ht="12.75" customHeight="1" x14ac:dyDescent="0.2">
      <c r="B459" s="98"/>
    </row>
    <row r="460" spans="2:2" ht="12.75" customHeight="1" x14ac:dyDescent="0.2">
      <c r="B460" s="98"/>
    </row>
    <row r="461" spans="2:2" ht="12.75" customHeight="1" x14ac:dyDescent="0.2">
      <c r="B461" s="98"/>
    </row>
    <row r="462" spans="2:2" ht="12.75" customHeight="1" x14ac:dyDescent="0.2">
      <c r="B462" s="98"/>
    </row>
    <row r="463" spans="2:2" ht="12.75" customHeight="1" x14ac:dyDescent="0.2">
      <c r="B463" s="98"/>
    </row>
    <row r="464" spans="2:2" ht="12.75" customHeight="1" x14ac:dyDescent="0.2">
      <c r="B464" s="98"/>
    </row>
    <row r="465" spans="2:2" ht="12.75" customHeight="1" x14ac:dyDescent="0.2">
      <c r="B465" s="98"/>
    </row>
    <row r="466" spans="2:2" ht="12.75" customHeight="1" x14ac:dyDescent="0.2">
      <c r="B466" s="98"/>
    </row>
    <row r="467" spans="2:2" ht="12.75" customHeight="1" x14ac:dyDescent="0.2">
      <c r="B467" s="98"/>
    </row>
    <row r="468" spans="2:2" ht="12.75" customHeight="1" x14ac:dyDescent="0.2">
      <c r="B468" s="98"/>
    </row>
    <row r="469" spans="2:2" ht="12.75" customHeight="1" x14ac:dyDescent="0.2">
      <c r="B469" s="98"/>
    </row>
    <row r="470" spans="2:2" ht="12.75" customHeight="1" x14ac:dyDescent="0.2">
      <c r="B470" s="98"/>
    </row>
    <row r="471" spans="2:2" ht="12.75" customHeight="1" x14ac:dyDescent="0.2">
      <c r="B471" s="98"/>
    </row>
    <row r="472" spans="2:2" ht="12.75" customHeight="1" x14ac:dyDescent="0.2">
      <c r="B472" s="98"/>
    </row>
    <row r="473" spans="2:2" ht="12.75" customHeight="1" x14ac:dyDescent="0.2">
      <c r="B473" s="98"/>
    </row>
    <row r="474" spans="2:2" ht="12.75" customHeight="1" x14ac:dyDescent="0.2">
      <c r="B474" s="98"/>
    </row>
    <row r="475" spans="2:2" ht="12.75" customHeight="1" x14ac:dyDescent="0.2">
      <c r="B475" s="98"/>
    </row>
    <row r="476" spans="2:2" ht="12.75" customHeight="1" x14ac:dyDescent="0.2">
      <c r="B476" s="98"/>
    </row>
    <row r="477" spans="2:2" ht="12.75" customHeight="1" x14ac:dyDescent="0.2">
      <c r="B477" s="98"/>
    </row>
    <row r="478" spans="2:2" ht="12.75" customHeight="1" x14ac:dyDescent="0.2">
      <c r="B478" s="98"/>
    </row>
    <row r="479" spans="2:2" ht="12.75" customHeight="1" x14ac:dyDescent="0.2">
      <c r="B479" s="98"/>
    </row>
    <row r="480" spans="2:2" ht="12.75" customHeight="1" x14ac:dyDescent="0.2">
      <c r="B480" s="98"/>
    </row>
    <row r="481" spans="2:2" ht="12.75" customHeight="1" x14ac:dyDescent="0.2">
      <c r="B481" s="98"/>
    </row>
    <row r="482" spans="2:2" ht="12.75" customHeight="1" x14ac:dyDescent="0.2">
      <c r="B482" s="98"/>
    </row>
    <row r="483" spans="2:2" ht="12.75" customHeight="1" x14ac:dyDescent="0.2">
      <c r="B483" s="98"/>
    </row>
    <row r="484" spans="2:2" ht="12.75" customHeight="1" x14ac:dyDescent="0.2">
      <c r="B484" s="98"/>
    </row>
    <row r="485" spans="2:2" ht="12.75" customHeight="1" x14ac:dyDescent="0.2">
      <c r="B485" s="98"/>
    </row>
    <row r="486" spans="2:2" ht="12.75" customHeight="1" x14ac:dyDescent="0.2">
      <c r="B486" s="98"/>
    </row>
    <row r="487" spans="2:2" ht="12.75" customHeight="1" x14ac:dyDescent="0.2">
      <c r="B487" s="98"/>
    </row>
    <row r="488" spans="2:2" ht="12.75" customHeight="1" x14ac:dyDescent="0.2">
      <c r="B488" s="98"/>
    </row>
    <row r="489" spans="2:2" ht="12.75" customHeight="1" x14ac:dyDescent="0.2">
      <c r="B489" s="98"/>
    </row>
    <row r="490" spans="2:2" ht="12.75" customHeight="1" x14ac:dyDescent="0.2">
      <c r="B490" s="98"/>
    </row>
    <row r="491" spans="2:2" ht="12.75" customHeight="1" x14ac:dyDescent="0.2">
      <c r="B491" s="98"/>
    </row>
    <row r="492" spans="2:2" ht="12.75" customHeight="1" x14ac:dyDescent="0.2">
      <c r="B492" s="98"/>
    </row>
    <row r="493" spans="2:2" ht="12.75" customHeight="1" x14ac:dyDescent="0.2">
      <c r="B493" s="98"/>
    </row>
    <row r="494" spans="2:2" ht="12.75" customHeight="1" x14ac:dyDescent="0.2">
      <c r="B494" s="98"/>
    </row>
    <row r="495" spans="2:2" ht="12.75" customHeight="1" x14ac:dyDescent="0.2">
      <c r="B495" s="98"/>
    </row>
    <row r="496" spans="2:2" ht="12.75" customHeight="1" x14ac:dyDescent="0.2">
      <c r="B496" s="98"/>
    </row>
    <row r="497" spans="2:2" ht="12.75" customHeight="1" x14ac:dyDescent="0.2">
      <c r="B497" s="98"/>
    </row>
    <row r="498" spans="2:2" ht="12.75" customHeight="1" x14ac:dyDescent="0.2">
      <c r="B498" s="98"/>
    </row>
    <row r="499" spans="2:2" ht="12.75" customHeight="1" x14ac:dyDescent="0.2">
      <c r="B499" s="98"/>
    </row>
    <row r="500" spans="2:2" ht="12.75" customHeight="1" x14ac:dyDescent="0.2">
      <c r="B500" s="98"/>
    </row>
    <row r="501" spans="2:2" ht="12.75" customHeight="1" x14ac:dyDescent="0.2">
      <c r="B501" s="98"/>
    </row>
    <row r="502" spans="2:2" ht="12.75" customHeight="1" x14ac:dyDescent="0.2">
      <c r="B502" s="98"/>
    </row>
    <row r="503" spans="2:2" ht="12.75" customHeight="1" x14ac:dyDescent="0.2">
      <c r="B503" s="98"/>
    </row>
    <row r="504" spans="2:2" ht="12.75" customHeight="1" x14ac:dyDescent="0.2">
      <c r="B504" s="98"/>
    </row>
    <row r="505" spans="2:2" ht="12.75" customHeight="1" x14ac:dyDescent="0.2">
      <c r="B505" s="98"/>
    </row>
    <row r="506" spans="2:2" ht="12.75" customHeight="1" x14ac:dyDescent="0.2">
      <c r="B506" s="98"/>
    </row>
    <row r="507" spans="2:2" ht="12.75" customHeight="1" x14ac:dyDescent="0.2">
      <c r="B507" s="98"/>
    </row>
    <row r="508" spans="2:2" ht="12.75" customHeight="1" x14ac:dyDescent="0.2">
      <c r="B508" s="98"/>
    </row>
    <row r="509" spans="2:2" ht="12.75" customHeight="1" x14ac:dyDescent="0.2">
      <c r="B509" s="98"/>
    </row>
    <row r="510" spans="2:2" ht="12.75" customHeight="1" x14ac:dyDescent="0.2">
      <c r="B510" s="98"/>
    </row>
    <row r="511" spans="2:2" ht="12.75" customHeight="1" x14ac:dyDescent="0.2">
      <c r="B511" s="98"/>
    </row>
    <row r="512" spans="2:2" ht="12.75" customHeight="1" x14ac:dyDescent="0.2">
      <c r="B512" s="98"/>
    </row>
    <row r="513" spans="2:2" ht="12.75" customHeight="1" x14ac:dyDescent="0.2">
      <c r="B513" s="98"/>
    </row>
    <row r="514" spans="2:2" ht="12.75" customHeight="1" x14ac:dyDescent="0.2">
      <c r="B514" s="98"/>
    </row>
    <row r="515" spans="2:2" ht="12.75" customHeight="1" x14ac:dyDescent="0.2">
      <c r="B515" s="98"/>
    </row>
    <row r="516" spans="2:2" ht="12.75" customHeight="1" x14ac:dyDescent="0.2">
      <c r="B516" s="98"/>
    </row>
    <row r="517" spans="2:2" ht="12.75" customHeight="1" x14ac:dyDescent="0.2">
      <c r="B517" s="98"/>
    </row>
    <row r="518" spans="2:2" ht="12.75" customHeight="1" x14ac:dyDescent="0.2">
      <c r="B518" s="98"/>
    </row>
    <row r="519" spans="2:2" ht="12.75" customHeight="1" x14ac:dyDescent="0.2">
      <c r="B519" s="98"/>
    </row>
    <row r="520" spans="2:2" ht="12.75" customHeight="1" x14ac:dyDescent="0.2">
      <c r="B520" s="98"/>
    </row>
    <row r="521" spans="2:2" ht="12.75" customHeight="1" x14ac:dyDescent="0.2">
      <c r="B521" s="98"/>
    </row>
    <row r="522" spans="2:2" ht="12.75" customHeight="1" x14ac:dyDescent="0.2">
      <c r="B522" s="98"/>
    </row>
    <row r="523" spans="2:2" ht="12.75" customHeight="1" x14ac:dyDescent="0.2">
      <c r="B523" s="98"/>
    </row>
    <row r="524" spans="2:2" ht="12.75" customHeight="1" x14ac:dyDescent="0.2">
      <c r="B524" s="98"/>
    </row>
    <row r="525" spans="2:2" ht="12.75" customHeight="1" x14ac:dyDescent="0.2">
      <c r="B525" s="98"/>
    </row>
    <row r="526" spans="2:2" ht="12.75" customHeight="1" x14ac:dyDescent="0.2">
      <c r="B526" s="98"/>
    </row>
    <row r="527" spans="2:2" ht="12.75" customHeight="1" x14ac:dyDescent="0.2">
      <c r="B527" s="98"/>
    </row>
    <row r="528" spans="2:2" ht="12.75" customHeight="1" x14ac:dyDescent="0.2">
      <c r="B528" s="98"/>
    </row>
    <row r="529" spans="2:2" ht="12.75" customHeight="1" x14ac:dyDescent="0.2">
      <c r="B529" s="98"/>
    </row>
    <row r="530" spans="2:2" ht="12.75" customHeight="1" x14ac:dyDescent="0.2">
      <c r="B530" s="98"/>
    </row>
    <row r="531" spans="2:2" ht="12.75" customHeight="1" x14ac:dyDescent="0.2">
      <c r="B531" s="98"/>
    </row>
    <row r="532" spans="2:2" ht="12.75" customHeight="1" x14ac:dyDescent="0.2">
      <c r="B532" s="98"/>
    </row>
    <row r="533" spans="2:2" ht="12.75" customHeight="1" x14ac:dyDescent="0.2">
      <c r="B533" s="98"/>
    </row>
    <row r="534" spans="2:2" ht="12.75" customHeight="1" x14ac:dyDescent="0.2">
      <c r="B534" s="98"/>
    </row>
    <row r="535" spans="2:2" ht="12.75" customHeight="1" x14ac:dyDescent="0.2">
      <c r="B535" s="98"/>
    </row>
    <row r="536" spans="2:2" ht="12.75" customHeight="1" x14ac:dyDescent="0.2">
      <c r="B536" s="98"/>
    </row>
    <row r="537" spans="2:2" ht="12.75" customHeight="1" x14ac:dyDescent="0.2">
      <c r="B537" s="98"/>
    </row>
    <row r="538" spans="2:2" ht="12.75" customHeight="1" x14ac:dyDescent="0.2">
      <c r="B538" s="98"/>
    </row>
    <row r="539" spans="2:2" ht="12.75" customHeight="1" x14ac:dyDescent="0.2">
      <c r="B539" s="98"/>
    </row>
    <row r="540" spans="2:2" ht="12.75" customHeight="1" x14ac:dyDescent="0.2">
      <c r="B540" s="98"/>
    </row>
    <row r="541" spans="2:2" ht="12.75" customHeight="1" x14ac:dyDescent="0.2">
      <c r="B541" s="98"/>
    </row>
    <row r="542" spans="2:2" ht="12.75" customHeight="1" x14ac:dyDescent="0.2">
      <c r="B542" s="98"/>
    </row>
    <row r="543" spans="2:2" ht="12.75" customHeight="1" x14ac:dyDescent="0.2">
      <c r="B543" s="98"/>
    </row>
    <row r="544" spans="2:2" ht="12.75" customHeight="1" x14ac:dyDescent="0.2">
      <c r="B544" s="98"/>
    </row>
    <row r="545" spans="2:2" ht="12.75" customHeight="1" x14ac:dyDescent="0.2">
      <c r="B545" s="98"/>
    </row>
    <row r="546" spans="2:2" ht="12.75" customHeight="1" x14ac:dyDescent="0.2">
      <c r="B546" s="98"/>
    </row>
    <row r="547" spans="2:2" ht="12.75" customHeight="1" x14ac:dyDescent="0.2">
      <c r="B547" s="98"/>
    </row>
    <row r="548" spans="2:2" ht="12.75" customHeight="1" x14ac:dyDescent="0.2">
      <c r="B548" s="98"/>
    </row>
    <row r="549" spans="2:2" ht="12.75" customHeight="1" x14ac:dyDescent="0.2">
      <c r="B549" s="98"/>
    </row>
    <row r="550" spans="2:2" ht="12.75" customHeight="1" x14ac:dyDescent="0.2">
      <c r="B550" s="98"/>
    </row>
    <row r="551" spans="2:2" ht="12.75" customHeight="1" x14ac:dyDescent="0.2">
      <c r="B551" s="98"/>
    </row>
    <row r="552" spans="2:2" ht="12.75" customHeight="1" x14ac:dyDescent="0.2">
      <c r="B552" s="98"/>
    </row>
    <row r="553" spans="2:2" ht="12.75" customHeight="1" x14ac:dyDescent="0.2">
      <c r="B553" s="98"/>
    </row>
    <row r="554" spans="2:2" ht="12.75" customHeight="1" x14ac:dyDescent="0.2">
      <c r="B554" s="98"/>
    </row>
    <row r="555" spans="2:2" ht="12.75" customHeight="1" x14ac:dyDescent="0.2">
      <c r="B555" s="98"/>
    </row>
    <row r="556" spans="2:2" ht="12.75" customHeight="1" x14ac:dyDescent="0.2">
      <c r="B556" s="98"/>
    </row>
    <row r="557" spans="2:2" ht="12.75" customHeight="1" x14ac:dyDescent="0.2">
      <c r="B557" s="98"/>
    </row>
    <row r="558" spans="2:2" ht="12.75" customHeight="1" x14ac:dyDescent="0.2">
      <c r="B558" s="98"/>
    </row>
    <row r="559" spans="2:2" ht="12.75" customHeight="1" x14ac:dyDescent="0.2">
      <c r="B559" s="98"/>
    </row>
    <row r="560" spans="2:2" ht="12.75" customHeight="1" x14ac:dyDescent="0.2">
      <c r="B560" s="98"/>
    </row>
    <row r="561" spans="2:2" ht="12.75" customHeight="1" x14ac:dyDescent="0.2">
      <c r="B561" s="98"/>
    </row>
    <row r="562" spans="2:2" ht="12.75" customHeight="1" x14ac:dyDescent="0.2">
      <c r="B562" s="98"/>
    </row>
    <row r="563" spans="2:2" ht="12.75" customHeight="1" x14ac:dyDescent="0.2">
      <c r="B563" s="98"/>
    </row>
    <row r="564" spans="2:2" ht="12.75" customHeight="1" x14ac:dyDescent="0.2">
      <c r="B564" s="98"/>
    </row>
    <row r="565" spans="2:2" ht="12.75" customHeight="1" x14ac:dyDescent="0.2">
      <c r="B565" s="98"/>
    </row>
    <row r="566" spans="2:2" ht="12.75" customHeight="1" x14ac:dyDescent="0.2">
      <c r="B566" s="98"/>
    </row>
    <row r="567" spans="2:2" ht="12.75" customHeight="1" x14ac:dyDescent="0.2">
      <c r="B567" s="98"/>
    </row>
    <row r="568" spans="2:2" ht="12.75" customHeight="1" x14ac:dyDescent="0.2">
      <c r="B568" s="98"/>
    </row>
    <row r="569" spans="2:2" ht="12.75" customHeight="1" x14ac:dyDescent="0.2">
      <c r="B569" s="98"/>
    </row>
    <row r="570" spans="2:2" ht="12.75" customHeight="1" x14ac:dyDescent="0.2">
      <c r="B570" s="98"/>
    </row>
    <row r="571" spans="2:2" ht="12.75" customHeight="1" x14ac:dyDescent="0.2">
      <c r="B571" s="98"/>
    </row>
    <row r="572" spans="2:2" ht="12.75" customHeight="1" x14ac:dyDescent="0.2">
      <c r="B572" s="98"/>
    </row>
    <row r="573" spans="2:2" ht="12.75" customHeight="1" x14ac:dyDescent="0.2">
      <c r="B573" s="98"/>
    </row>
    <row r="574" spans="2:2" ht="12.75" customHeight="1" x14ac:dyDescent="0.2">
      <c r="B574" s="98"/>
    </row>
    <row r="575" spans="2:2" ht="12.75" customHeight="1" x14ac:dyDescent="0.2">
      <c r="B575" s="98"/>
    </row>
    <row r="576" spans="2:2" ht="12.75" customHeight="1" x14ac:dyDescent="0.2">
      <c r="B576" s="98"/>
    </row>
    <row r="577" spans="2:2" ht="12.75" customHeight="1" x14ac:dyDescent="0.2">
      <c r="B577" s="98"/>
    </row>
    <row r="578" spans="2:2" ht="12.75" customHeight="1" x14ac:dyDescent="0.2">
      <c r="B578" s="98"/>
    </row>
    <row r="579" spans="2:2" ht="12.75" customHeight="1" x14ac:dyDescent="0.2">
      <c r="B579" s="98"/>
    </row>
    <row r="580" spans="2:2" ht="12.75" customHeight="1" x14ac:dyDescent="0.2">
      <c r="B580" s="98"/>
    </row>
    <row r="581" spans="2:2" ht="12.75" customHeight="1" x14ac:dyDescent="0.2">
      <c r="B581" s="98"/>
    </row>
    <row r="582" spans="2:2" ht="12.75" customHeight="1" x14ac:dyDescent="0.2">
      <c r="B582" s="98"/>
    </row>
    <row r="583" spans="2:2" ht="12.75" customHeight="1" x14ac:dyDescent="0.2">
      <c r="B583" s="98"/>
    </row>
    <row r="584" spans="2:2" ht="12.75" customHeight="1" x14ac:dyDescent="0.2">
      <c r="B584" s="98"/>
    </row>
    <row r="585" spans="2:2" ht="12.75" customHeight="1" x14ac:dyDescent="0.2">
      <c r="B585" s="98"/>
    </row>
    <row r="586" spans="2:2" ht="12.75" customHeight="1" x14ac:dyDescent="0.2">
      <c r="B586" s="98"/>
    </row>
    <row r="587" spans="2:2" ht="12.75" customHeight="1" x14ac:dyDescent="0.2">
      <c r="B587" s="98"/>
    </row>
    <row r="588" spans="2:2" ht="12.75" customHeight="1" x14ac:dyDescent="0.2">
      <c r="B588" s="98"/>
    </row>
    <row r="589" spans="2:2" ht="12.75" customHeight="1" x14ac:dyDescent="0.2">
      <c r="B589" s="98"/>
    </row>
    <row r="590" spans="2:2" ht="12.75" customHeight="1" x14ac:dyDescent="0.2">
      <c r="B590" s="98"/>
    </row>
    <row r="591" spans="2:2" ht="12.75" customHeight="1" x14ac:dyDescent="0.2">
      <c r="B591" s="98"/>
    </row>
    <row r="592" spans="2:2" ht="12.75" customHeight="1" x14ac:dyDescent="0.2">
      <c r="B592" s="98"/>
    </row>
    <row r="593" spans="2:2" ht="12.75" customHeight="1" x14ac:dyDescent="0.2">
      <c r="B593" s="98"/>
    </row>
    <row r="594" spans="2:2" ht="12.75" customHeight="1" x14ac:dyDescent="0.2">
      <c r="B594" s="98"/>
    </row>
    <row r="595" spans="2:2" ht="12.75" customHeight="1" x14ac:dyDescent="0.2">
      <c r="B595" s="98"/>
    </row>
    <row r="596" spans="2:2" ht="12.75" customHeight="1" x14ac:dyDescent="0.2">
      <c r="B596" s="98"/>
    </row>
    <row r="597" spans="2:2" ht="12.75" customHeight="1" x14ac:dyDescent="0.2">
      <c r="B597" s="98"/>
    </row>
    <row r="598" spans="2:2" ht="12.75" customHeight="1" x14ac:dyDescent="0.2">
      <c r="B598" s="98"/>
    </row>
    <row r="599" spans="2:2" ht="12.75" customHeight="1" x14ac:dyDescent="0.2">
      <c r="B599" s="98"/>
    </row>
    <row r="600" spans="2:2" ht="12.75" customHeight="1" x14ac:dyDescent="0.2">
      <c r="B600" s="98"/>
    </row>
    <row r="601" spans="2:2" ht="12.75" customHeight="1" x14ac:dyDescent="0.2">
      <c r="B601" s="98"/>
    </row>
    <row r="602" spans="2:2" ht="12.75" customHeight="1" x14ac:dyDescent="0.2">
      <c r="B602" s="98"/>
    </row>
    <row r="603" spans="2:2" ht="12.75" customHeight="1" x14ac:dyDescent="0.2">
      <c r="B603" s="98"/>
    </row>
    <row r="604" spans="2:2" ht="12.75" customHeight="1" x14ac:dyDescent="0.2">
      <c r="B604" s="98"/>
    </row>
    <row r="605" spans="2:2" ht="12.75" customHeight="1" x14ac:dyDescent="0.2">
      <c r="B605" s="98"/>
    </row>
    <row r="606" spans="2:2" ht="12.75" customHeight="1" x14ac:dyDescent="0.2">
      <c r="B606" s="98"/>
    </row>
    <row r="607" spans="2:2" ht="12.75" customHeight="1" x14ac:dyDescent="0.2">
      <c r="B607" s="98"/>
    </row>
    <row r="608" spans="2:2" ht="12.75" customHeight="1" x14ac:dyDescent="0.2">
      <c r="B608" s="98"/>
    </row>
    <row r="609" spans="2:2" ht="12.75" customHeight="1" x14ac:dyDescent="0.2">
      <c r="B609" s="98"/>
    </row>
    <row r="610" spans="2:2" ht="12.75" customHeight="1" x14ac:dyDescent="0.2">
      <c r="B610" s="98"/>
    </row>
    <row r="611" spans="2:2" ht="12.75" customHeight="1" x14ac:dyDescent="0.2">
      <c r="B611" s="98"/>
    </row>
    <row r="612" spans="2:2" ht="12.75" customHeight="1" x14ac:dyDescent="0.2">
      <c r="B612" s="98"/>
    </row>
    <row r="613" spans="2:2" ht="12.75" customHeight="1" x14ac:dyDescent="0.2">
      <c r="B613" s="98"/>
    </row>
    <row r="614" spans="2:2" ht="12.75" customHeight="1" x14ac:dyDescent="0.2">
      <c r="B614" s="98"/>
    </row>
    <row r="615" spans="2:2" ht="12.75" customHeight="1" x14ac:dyDescent="0.2">
      <c r="B615" s="98"/>
    </row>
    <row r="616" spans="2:2" ht="12.75" customHeight="1" x14ac:dyDescent="0.2">
      <c r="B616" s="98"/>
    </row>
    <row r="617" spans="2:2" ht="12.75" customHeight="1" x14ac:dyDescent="0.2">
      <c r="B617" s="98"/>
    </row>
    <row r="618" spans="2:2" ht="12.75" customHeight="1" x14ac:dyDescent="0.2">
      <c r="B618" s="98"/>
    </row>
    <row r="619" spans="2:2" ht="12.75" customHeight="1" x14ac:dyDescent="0.2">
      <c r="B619" s="98"/>
    </row>
    <row r="620" spans="2:2" ht="12.75" customHeight="1" x14ac:dyDescent="0.2">
      <c r="B620" s="98"/>
    </row>
    <row r="621" spans="2:2" ht="12.75" customHeight="1" x14ac:dyDescent="0.2">
      <c r="B621" s="98"/>
    </row>
    <row r="622" spans="2:2" ht="12.75" customHeight="1" x14ac:dyDescent="0.2">
      <c r="B622" s="98"/>
    </row>
    <row r="623" spans="2:2" ht="12.75" customHeight="1" x14ac:dyDescent="0.2">
      <c r="B623" s="98"/>
    </row>
    <row r="624" spans="2:2" ht="12.75" customHeight="1" x14ac:dyDescent="0.2">
      <c r="B624" s="98"/>
    </row>
    <row r="625" spans="2:2" ht="12.75" customHeight="1" x14ac:dyDescent="0.2">
      <c r="B625" s="98"/>
    </row>
    <row r="626" spans="2:2" ht="12.75" customHeight="1" x14ac:dyDescent="0.2">
      <c r="B626" s="98"/>
    </row>
    <row r="627" spans="2:2" ht="12.75" customHeight="1" x14ac:dyDescent="0.2">
      <c r="B627" s="98"/>
    </row>
    <row r="628" spans="2:2" ht="12.75" customHeight="1" x14ac:dyDescent="0.2">
      <c r="B628" s="98"/>
    </row>
    <row r="629" spans="2:2" ht="12.75" customHeight="1" x14ac:dyDescent="0.2">
      <c r="B629" s="98"/>
    </row>
    <row r="630" spans="2:2" ht="12.75" customHeight="1" x14ac:dyDescent="0.2">
      <c r="B630" s="98"/>
    </row>
    <row r="631" spans="2:2" ht="12.75" customHeight="1" x14ac:dyDescent="0.2">
      <c r="B631" s="98"/>
    </row>
    <row r="632" spans="2:2" ht="12.75" customHeight="1" x14ac:dyDescent="0.2">
      <c r="B632" s="98"/>
    </row>
    <row r="633" spans="2:2" ht="12.75" customHeight="1" x14ac:dyDescent="0.2">
      <c r="B633" s="98"/>
    </row>
    <row r="634" spans="2:2" ht="12.75" customHeight="1" x14ac:dyDescent="0.2">
      <c r="B634" s="98"/>
    </row>
    <row r="635" spans="2:2" ht="12.75" customHeight="1" x14ac:dyDescent="0.2">
      <c r="B635" s="98"/>
    </row>
    <row r="636" spans="2:2" ht="12.75" customHeight="1" x14ac:dyDescent="0.2">
      <c r="B636" s="98"/>
    </row>
    <row r="637" spans="2:2" ht="12.75" customHeight="1" x14ac:dyDescent="0.2">
      <c r="B637" s="98"/>
    </row>
    <row r="638" spans="2:2" ht="12.75" customHeight="1" x14ac:dyDescent="0.2">
      <c r="B638" s="98"/>
    </row>
    <row r="639" spans="2:2" ht="12.75" customHeight="1" x14ac:dyDescent="0.2">
      <c r="B639" s="98"/>
    </row>
    <row r="640" spans="2:2" ht="12.75" customHeight="1" x14ac:dyDescent="0.2">
      <c r="B640" s="98"/>
    </row>
    <row r="641" spans="2:2" ht="12.75" customHeight="1" x14ac:dyDescent="0.2">
      <c r="B641" s="98"/>
    </row>
    <row r="642" spans="2:2" ht="12.75" customHeight="1" x14ac:dyDescent="0.2">
      <c r="B642" s="98"/>
    </row>
    <row r="643" spans="2:2" ht="12.75" customHeight="1" x14ac:dyDescent="0.2">
      <c r="B643" s="98"/>
    </row>
    <row r="644" spans="2:2" ht="12.75" customHeight="1" x14ac:dyDescent="0.2">
      <c r="B644" s="98"/>
    </row>
    <row r="645" spans="2:2" ht="12.75" customHeight="1" x14ac:dyDescent="0.2">
      <c r="B645" s="98"/>
    </row>
    <row r="646" spans="2:2" ht="12.75" customHeight="1" x14ac:dyDescent="0.2">
      <c r="B646" s="98"/>
    </row>
    <row r="647" spans="2:2" ht="12.75" customHeight="1" x14ac:dyDescent="0.2">
      <c r="B647" s="98"/>
    </row>
    <row r="648" spans="2:2" ht="12.75" customHeight="1" x14ac:dyDescent="0.2">
      <c r="B648" s="98"/>
    </row>
    <row r="649" spans="2:2" ht="12.75" customHeight="1" x14ac:dyDescent="0.2">
      <c r="B649" s="98"/>
    </row>
    <row r="650" spans="2:2" ht="12.75" customHeight="1" x14ac:dyDescent="0.2">
      <c r="B650" s="98"/>
    </row>
    <row r="651" spans="2:2" ht="12.75" customHeight="1" x14ac:dyDescent="0.2">
      <c r="B651" s="98"/>
    </row>
    <row r="652" spans="2:2" ht="12.75" customHeight="1" x14ac:dyDescent="0.2">
      <c r="B652" s="98"/>
    </row>
    <row r="653" spans="2:2" ht="12.75" customHeight="1" x14ac:dyDescent="0.2">
      <c r="B653" s="98"/>
    </row>
    <row r="654" spans="2:2" ht="12.75" customHeight="1" x14ac:dyDescent="0.2">
      <c r="B654" s="98"/>
    </row>
    <row r="655" spans="2:2" ht="12.75" customHeight="1" x14ac:dyDescent="0.2">
      <c r="B655" s="98"/>
    </row>
    <row r="656" spans="2:2" ht="12.75" customHeight="1" x14ac:dyDescent="0.2">
      <c r="B656" s="98"/>
    </row>
    <row r="657" spans="2:2" ht="12.75" customHeight="1" x14ac:dyDescent="0.2">
      <c r="B657" s="98"/>
    </row>
    <row r="658" spans="2:2" ht="12.75" customHeight="1" x14ac:dyDescent="0.2">
      <c r="B658" s="98"/>
    </row>
    <row r="659" spans="2:2" ht="12.75" customHeight="1" x14ac:dyDescent="0.2">
      <c r="B659" s="98"/>
    </row>
    <row r="660" spans="2:2" ht="12.75" customHeight="1" x14ac:dyDescent="0.2">
      <c r="B660" s="98"/>
    </row>
    <row r="661" spans="2:2" ht="12.75" customHeight="1" x14ac:dyDescent="0.2">
      <c r="B661" s="98"/>
    </row>
    <row r="662" spans="2:2" ht="12.75" customHeight="1" x14ac:dyDescent="0.2">
      <c r="B662" s="98"/>
    </row>
    <row r="663" spans="2:2" ht="12.75" customHeight="1" x14ac:dyDescent="0.2">
      <c r="B663" s="98"/>
    </row>
    <row r="664" spans="2:2" ht="12.75" customHeight="1" x14ac:dyDescent="0.2">
      <c r="B664" s="98"/>
    </row>
    <row r="665" spans="2:2" ht="12.75" customHeight="1" x14ac:dyDescent="0.2">
      <c r="B665" s="98"/>
    </row>
    <row r="666" spans="2:2" ht="12.75" customHeight="1" x14ac:dyDescent="0.2">
      <c r="B666" s="98"/>
    </row>
    <row r="667" spans="2:2" ht="12.75" customHeight="1" x14ac:dyDescent="0.2">
      <c r="B667" s="98"/>
    </row>
    <row r="668" spans="2:2" ht="12.75" customHeight="1" x14ac:dyDescent="0.2">
      <c r="B668" s="98"/>
    </row>
    <row r="669" spans="2:2" ht="12.75" customHeight="1" x14ac:dyDescent="0.2">
      <c r="B669" s="98"/>
    </row>
    <row r="670" spans="2:2" ht="12.75" customHeight="1" x14ac:dyDescent="0.2">
      <c r="B670" s="98"/>
    </row>
    <row r="671" spans="2:2" ht="12.75" customHeight="1" x14ac:dyDescent="0.2">
      <c r="B671" s="98"/>
    </row>
    <row r="672" spans="2:2" ht="12.75" customHeight="1" x14ac:dyDescent="0.2">
      <c r="B672" s="98"/>
    </row>
    <row r="673" spans="2:2" ht="12.75" customHeight="1" x14ac:dyDescent="0.2">
      <c r="B673" s="98"/>
    </row>
    <row r="674" spans="2:2" ht="12.75" customHeight="1" x14ac:dyDescent="0.2">
      <c r="B674" s="98"/>
    </row>
    <row r="675" spans="2:2" ht="12.75" customHeight="1" x14ac:dyDescent="0.2">
      <c r="B675" s="98"/>
    </row>
    <row r="676" spans="2:2" ht="12.75" customHeight="1" x14ac:dyDescent="0.2">
      <c r="B676" s="98"/>
    </row>
    <row r="677" spans="2:2" ht="12.75" customHeight="1" x14ac:dyDescent="0.2">
      <c r="B677" s="98"/>
    </row>
    <row r="678" spans="2:2" ht="12.75" customHeight="1" x14ac:dyDescent="0.2">
      <c r="B678" s="98"/>
    </row>
    <row r="679" spans="2:2" ht="12.75" customHeight="1" x14ac:dyDescent="0.2">
      <c r="B679" s="98"/>
    </row>
    <row r="680" spans="2:2" ht="12.75" customHeight="1" x14ac:dyDescent="0.2">
      <c r="B680" s="98"/>
    </row>
    <row r="681" spans="2:2" ht="12.75" customHeight="1" x14ac:dyDescent="0.2">
      <c r="B681" s="98"/>
    </row>
    <row r="682" spans="2:2" ht="12.75" customHeight="1" x14ac:dyDescent="0.2">
      <c r="B682" s="98"/>
    </row>
    <row r="683" spans="2:2" ht="12.75" customHeight="1" x14ac:dyDescent="0.2">
      <c r="B683" s="98"/>
    </row>
    <row r="684" spans="2:2" ht="12.75" customHeight="1" x14ac:dyDescent="0.2">
      <c r="B684" s="98"/>
    </row>
    <row r="685" spans="2:2" ht="12.75" customHeight="1" x14ac:dyDescent="0.2">
      <c r="B685" s="98"/>
    </row>
    <row r="686" spans="2:2" ht="12.75" customHeight="1" x14ac:dyDescent="0.2">
      <c r="B686" s="98"/>
    </row>
    <row r="687" spans="2:2" ht="12.75" customHeight="1" x14ac:dyDescent="0.2">
      <c r="B687" s="98"/>
    </row>
    <row r="688" spans="2:2" ht="12.75" customHeight="1" x14ac:dyDescent="0.2">
      <c r="B688" s="98"/>
    </row>
    <row r="689" spans="2:2" ht="12.75" customHeight="1" x14ac:dyDescent="0.2">
      <c r="B689" s="98"/>
    </row>
    <row r="690" spans="2:2" ht="12.75" customHeight="1" x14ac:dyDescent="0.2">
      <c r="B690" s="98"/>
    </row>
    <row r="691" spans="2:2" ht="12.75" customHeight="1" x14ac:dyDescent="0.2">
      <c r="B691" s="98"/>
    </row>
    <row r="692" spans="2:2" ht="12.75" customHeight="1" x14ac:dyDescent="0.2">
      <c r="B692" s="98"/>
    </row>
    <row r="693" spans="2:2" ht="12.75" customHeight="1" x14ac:dyDescent="0.2">
      <c r="B693" s="98"/>
    </row>
    <row r="694" spans="2:2" ht="12.75" customHeight="1" x14ac:dyDescent="0.2">
      <c r="B694" s="98"/>
    </row>
    <row r="695" spans="2:2" ht="12.75" customHeight="1" x14ac:dyDescent="0.2">
      <c r="B695" s="98"/>
    </row>
    <row r="696" spans="2:2" ht="12.75" customHeight="1" x14ac:dyDescent="0.2">
      <c r="B696" s="98"/>
    </row>
    <row r="697" spans="2:2" ht="12.75" customHeight="1" x14ac:dyDescent="0.2">
      <c r="B697" s="98"/>
    </row>
    <row r="698" spans="2:2" ht="12.75" customHeight="1" x14ac:dyDescent="0.2">
      <c r="B698" s="98"/>
    </row>
    <row r="699" spans="2:2" ht="12.75" customHeight="1" x14ac:dyDescent="0.2">
      <c r="B699" s="98"/>
    </row>
    <row r="700" spans="2:2" ht="12.75" customHeight="1" x14ac:dyDescent="0.2">
      <c r="B700" s="98"/>
    </row>
    <row r="701" spans="2:2" ht="12.75" customHeight="1" x14ac:dyDescent="0.2">
      <c r="B701" s="98"/>
    </row>
    <row r="702" spans="2:2" ht="12.75" customHeight="1" x14ac:dyDescent="0.2">
      <c r="B702" s="98"/>
    </row>
    <row r="703" spans="2:2" ht="12.75" customHeight="1" x14ac:dyDescent="0.2">
      <c r="B703" s="98"/>
    </row>
    <row r="704" spans="2:2" ht="12.75" customHeight="1" x14ac:dyDescent="0.2">
      <c r="B704" s="98"/>
    </row>
    <row r="705" spans="2:2" ht="12.75" customHeight="1" x14ac:dyDescent="0.2">
      <c r="B705" s="98"/>
    </row>
    <row r="706" spans="2:2" ht="12.75" customHeight="1" x14ac:dyDescent="0.2">
      <c r="B706" s="98"/>
    </row>
    <row r="707" spans="2:2" ht="12.75" customHeight="1" x14ac:dyDescent="0.2">
      <c r="B707" s="98"/>
    </row>
    <row r="708" spans="2:2" ht="12.75" customHeight="1" x14ac:dyDescent="0.2">
      <c r="B708" s="98"/>
    </row>
    <row r="709" spans="2:2" ht="12.75" customHeight="1" x14ac:dyDescent="0.2">
      <c r="B709" s="98"/>
    </row>
    <row r="710" spans="2:2" ht="12.75" customHeight="1" x14ac:dyDescent="0.2">
      <c r="B710" s="98"/>
    </row>
    <row r="711" spans="2:2" ht="12.75" customHeight="1" x14ac:dyDescent="0.2">
      <c r="B711" s="98"/>
    </row>
    <row r="712" spans="2:2" ht="12.75" customHeight="1" x14ac:dyDescent="0.2">
      <c r="B712" s="98"/>
    </row>
    <row r="713" spans="2:2" ht="12.75" customHeight="1" x14ac:dyDescent="0.2">
      <c r="B713" s="98"/>
    </row>
    <row r="714" spans="2:2" ht="12.75" customHeight="1" x14ac:dyDescent="0.2">
      <c r="B714" s="98"/>
    </row>
    <row r="715" spans="2:2" ht="12.75" customHeight="1" x14ac:dyDescent="0.2">
      <c r="B715" s="98"/>
    </row>
    <row r="716" spans="2:2" ht="12.75" customHeight="1" x14ac:dyDescent="0.2">
      <c r="B716" s="98"/>
    </row>
    <row r="717" spans="2:2" ht="12.75" customHeight="1" x14ac:dyDescent="0.2">
      <c r="B717" s="98"/>
    </row>
    <row r="718" spans="2:2" ht="12.75" customHeight="1" x14ac:dyDescent="0.2">
      <c r="B718" s="98"/>
    </row>
    <row r="719" spans="2:2" ht="12.75" customHeight="1" x14ac:dyDescent="0.2">
      <c r="B719" s="98"/>
    </row>
    <row r="720" spans="2:2" ht="12.75" customHeight="1" x14ac:dyDescent="0.2">
      <c r="B720" s="98"/>
    </row>
    <row r="721" spans="2:2" ht="12.75" customHeight="1" x14ac:dyDescent="0.2">
      <c r="B721" s="98"/>
    </row>
    <row r="722" spans="2:2" ht="12.75" customHeight="1" x14ac:dyDescent="0.2">
      <c r="B722" s="98"/>
    </row>
    <row r="723" spans="2:2" ht="12.75" customHeight="1" x14ac:dyDescent="0.2">
      <c r="B723" s="98"/>
    </row>
    <row r="724" spans="2:2" ht="12.75" customHeight="1" x14ac:dyDescent="0.2">
      <c r="B724" s="98"/>
    </row>
    <row r="725" spans="2:2" ht="12.75" customHeight="1" x14ac:dyDescent="0.2">
      <c r="B725" s="98"/>
    </row>
    <row r="726" spans="2:2" ht="12.75" customHeight="1" x14ac:dyDescent="0.2">
      <c r="B726" s="98"/>
    </row>
    <row r="727" spans="2:2" ht="12.75" customHeight="1" x14ac:dyDescent="0.2">
      <c r="B727" s="98"/>
    </row>
    <row r="728" spans="2:2" ht="12.75" customHeight="1" x14ac:dyDescent="0.2">
      <c r="B728" s="98"/>
    </row>
    <row r="729" spans="2:2" ht="12.75" customHeight="1" x14ac:dyDescent="0.2">
      <c r="B729" s="98"/>
    </row>
    <row r="730" spans="2:2" ht="12.75" customHeight="1" x14ac:dyDescent="0.2">
      <c r="B730" s="98"/>
    </row>
    <row r="731" spans="2:2" ht="12.75" customHeight="1" x14ac:dyDescent="0.2">
      <c r="B731" s="98"/>
    </row>
    <row r="732" spans="2:2" ht="12.75" customHeight="1" x14ac:dyDescent="0.2">
      <c r="B732" s="98"/>
    </row>
    <row r="733" spans="2:2" ht="12.75" customHeight="1" x14ac:dyDescent="0.2">
      <c r="B733" s="98"/>
    </row>
    <row r="734" spans="2:2" ht="12.75" customHeight="1" x14ac:dyDescent="0.2">
      <c r="B734" s="98"/>
    </row>
    <row r="735" spans="2:2" ht="12.75" customHeight="1" x14ac:dyDescent="0.2">
      <c r="B735" s="98"/>
    </row>
    <row r="736" spans="2:2" ht="12.75" customHeight="1" x14ac:dyDescent="0.2">
      <c r="B736" s="98"/>
    </row>
    <row r="737" spans="2:2" ht="12.75" customHeight="1" x14ac:dyDescent="0.2">
      <c r="B737" s="98"/>
    </row>
    <row r="738" spans="2:2" ht="12.75" customHeight="1" x14ac:dyDescent="0.2">
      <c r="B738" s="98"/>
    </row>
    <row r="739" spans="2:2" ht="12.75" customHeight="1" x14ac:dyDescent="0.2">
      <c r="B739" s="98"/>
    </row>
    <row r="740" spans="2:2" ht="12.75" customHeight="1" x14ac:dyDescent="0.2">
      <c r="B740" s="98"/>
    </row>
    <row r="741" spans="2:2" ht="12.75" customHeight="1" x14ac:dyDescent="0.2">
      <c r="B741" s="98"/>
    </row>
    <row r="742" spans="2:2" ht="12.75" customHeight="1" x14ac:dyDescent="0.2">
      <c r="B742" s="98"/>
    </row>
    <row r="743" spans="2:2" ht="12.75" customHeight="1" x14ac:dyDescent="0.2">
      <c r="B743" s="98"/>
    </row>
    <row r="744" spans="2:2" ht="12.75" customHeight="1" x14ac:dyDescent="0.2">
      <c r="B744" s="98"/>
    </row>
    <row r="745" spans="2:2" ht="12.75" customHeight="1" x14ac:dyDescent="0.2">
      <c r="B745" s="98"/>
    </row>
    <row r="746" spans="2:2" ht="12.75" customHeight="1" x14ac:dyDescent="0.2">
      <c r="B746" s="98"/>
    </row>
    <row r="747" spans="2:2" ht="12.75" customHeight="1" x14ac:dyDescent="0.2">
      <c r="B747" s="98"/>
    </row>
    <row r="748" spans="2:2" ht="12.75" customHeight="1" x14ac:dyDescent="0.2">
      <c r="B748" s="98"/>
    </row>
    <row r="749" spans="2:2" ht="12.75" customHeight="1" x14ac:dyDescent="0.2">
      <c r="B749" s="98"/>
    </row>
    <row r="750" spans="2:2" ht="12.75" customHeight="1" x14ac:dyDescent="0.2">
      <c r="B750" s="98"/>
    </row>
    <row r="751" spans="2:2" ht="12.75" customHeight="1" x14ac:dyDescent="0.2">
      <c r="B751" s="98"/>
    </row>
    <row r="752" spans="2:2" ht="12.75" customHeight="1" x14ac:dyDescent="0.2">
      <c r="B752" s="98"/>
    </row>
    <row r="753" spans="2:2" ht="12.75" customHeight="1" x14ac:dyDescent="0.2">
      <c r="B753" s="98"/>
    </row>
    <row r="754" spans="2:2" ht="12.75" customHeight="1" x14ac:dyDescent="0.2">
      <c r="B754" s="98"/>
    </row>
    <row r="755" spans="2:2" ht="12.75" customHeight="1" x14ac:dyDescent="0.2">
      <c r="B755" s="98"/>
    </row>
    <row r="756" spans="2:2" ht="12.75" customHeight="1" x14ac:dyDescent="0.2">
      <c r="B756" s="98"/>
    </row>
    <row r="757" spans="2:2" ht="12.75" customHeight="1" x14ac:dyDescent="0.2">
      <c r="B757" s="98"/>
    </row>
    <row r="758" spans="2:2" ht="12.75" customHeight="1" x14ac:dyDescent="0.2">
      <c r="B758" s="98"/>
    </row>
    <row r="759" spans="2:2" ht="12.75" customHeight="1" x14ac:dyDescent="0.2">
      <c r="B759" s="98"/>
    </row>
    <row r="760" spans="2:2" ht="12.75" customHeight="1" x14ac:dyDescent="0.2">
      <c r="B760" s="98"/>
    </row>
    <row r="761" spans="2:2" ht="12.75" customHeight="1" x14ac:dyDescent="0.2">
      <c r="B761" s="98"/>
    </row>
    <row r="762" spans="2:2" ht="12.75" customHeight="1" x14ac:dyDescent="0.2">
      <c r="B762" s="98"/>
    </row>
    <row r="763" spans="2:2" ht="12.75" customHeight="1" x14ac:dyDescent="0.2">
      <c r="B763" s="98"/>
    </row>
    <row r="764" spans="2:2" ht="12.75" customHeight="1" x14ac:dyDescent="0.2">
      <c r="B764" s="98"/>
    </row>
    <row r="765" spans="2:2" ht="12.75" customHeight="1" x14ac:dyDescent="0.2">
      <c r="B765" s="98"/>
    </row>
    <row r="766" spans="2:2" ht="12.75" customHeight="1" x14ac:dyDescent="0.2">
      <c r="B766" s="98"/>
    </row>
    <row r="767" spans="2:2" ht="12.75" customHeight="1" x14ac:dyDescent="0.2">
      <c r="B767" s="98"/>
    </row>
    <row r="768" spans="2:2" ht="12.75" customHeight="1" x14ac:dyDescent="0.2">
      <c r="B768" s="98"/>
    </row>
    <row r="769" spans="2:2" ht="12.75" customHeight="1" x14ac:dyDescent="0.2">
      <c r="B769" s="98"/>
    </row>
    <row r="770" spans="2:2" ht="12.75" customHeight="1" x14ac:dyDescent="0.2">
      <c r="B770" s="98"/>
    </row>
    <row r="771" spans="2:2" ht="12.75" customHeight="1" x14ac:dyDescent="0.2">
      <c r="B771" s="98"/>
    </row>
    <row r="772" spans="2:2" ht="12.75" customHeight="1" x14ac:dyDescent="0.2">
      <c r="B772" s="98"/>
    </row>
    <row r="773" spans="2:2" ht="12.75" customHeight="1" x14ac:dyDescent="0.2">
      <c r="B773" s="98"/>
    </row>
    <row r="774" spans="2:2" ht="12.75" customHeight="1" x14ac:dyDescent="0.2">
      <c r="B774" s="98"/>
    </row>
    <row r="775" spans="2:2" ht="12.75" customHeight="1" x14ac:dyDescent="0.2">
      <c r="B775" s="98"/>
    </row>
    <row r="776" spans="2:2" ht="12.75" customHeight="1" x14ac:dyDescent="0.2">
      <c r="B776" s="98"/>
    </row>
    <row r="777" spans="2:2" ht="12.75" customHeight="1" x14ac:dyDescent="0.2">
      <c r="B777" s="98"/>
    </row>
    <row r="778" spans="2:2" ht="12.75" customHeight="1" x14ac:dyDescent="0.2">
      <c r="B778" s="98"/>
    </row>
    <row r="779" spans="2:2" ht="12.75" customHeight="1" x14ac:dyDescent="0.2">
      <c r="B779" s="98"/>
    </row>
    <row r="780" spans="2:2" ht="12.75" customHeight="1" x14ac:dyDescent="0.2">
      <c r="B780" s="98"/>
    </row>
    <row r="781" spans="2:2" ht="12.75" customHeight="1" x14ac:dyDescent="0.2">
      <c r="B781" s="98"/>
    </row>
    <row r="782" spans="2:2" ht="12.75" customHeight="1" x14ac:dyDescent="0.2">
      <c r="B782" s="98"/>
    </row>
    <row r="783" spans="2:2" ht="12.75" customHeight="1" x14ac:dyDescent="0.2">
      <c r="B783" s="98"/>
    </row>
    <row r="784" spans="2:2" ht="12.75" customHeight="1" x14ac:dyDescent="0.2">
      <c r="B784" s="98"/>
    </row>
    <row r="785" spans="2:2" ht="12.75" customHeight="1" x14ac:dyDescent="0.2">
      <c r="B785" s="98"/>
    </row>
    <row r="786" spans="2:2" ht="12.75" customHeight="1" x14ac:dyDescent="0.2">
      <c r="B786" s="98"/>
    </row>
    <row r="787" spans="2:2" ht="12.75" customHeight="1" x14ac:dyDescent="0.2">
      <c r="B787" s="98"/>
    </row>
    <row r="788" spans="2:2" ht="12.75" customHeight="1" x14ac:dyDescent="0.2">
      <c r="B788" s="98"/>
    </row>
    <row r="789" spans="2:2" ht="12.75" customHeight="1" x14ac:dyDescent="0.2">
      <c r="B789" s="98"/>
    </row>
    <row r="790" spans="2:2" ht="12.75" customHeight="1" x14ac:dyDescent="0.2">
      <c r="B790" s="98"/>
    </row>
    <row r="791" spans="2:2" ht="12.75" customHeight="1" x14ac:dyDescent="0.2">
      <c r="B791" s="98"/>
    </row>
    <row r="792" spans="2:2" ht="12.75" customHeight="1" x14ac:dyDescent="0.2">
      <c r="B792" s="98"/>
    </row>
    <row r="793" spans="2:2" ht="12.75" customHeight="1" x14ac:dyDescent="0.2">
      <c r="B793" s="98"/>
    </row>
    <row r="794" spans="2:2" ht="12.75" customHeight="1" x14ac:dyDescent="0.2">
      <c r="B794" s="98"/>
    </row>
    <row r="795" spans="2:2" ht="12.75" customHeight="1" x14ac:dyDescent="0.2">
      <c r="B795" s="98"/>
    </row>
    <row r="796" spans="2:2" ht="12.75" customHeight="1" x14ac:dyDescent="0.2">
      <c r="B796" s="98"/>
    </row>
    <row r="797" spans="2:2" ht="12.75" customHeight="1" x14ac:dyDescent="0.2">
      <c r="B797" s="98"/>
    </row>
    <row r="798" spans="2:2" ht="12.75" customHeight="1" x14ac:dyDescent="0.2">
      <c r="B798" s="98"/>
    </row>
    <row r="799" spans="2:2" ht="12.75" customHeight="1" x14ac:dyDescent="0.2">
      <c r="B799" s="98"/>
    </row>
    <row r="800" spans="2:2" ht="12.75" customHeight="1" x14ac:dyDescent="0.2">
      <c r="B800" s="98"/>
    </row>
    <row r="801" spans="2:2" ht="12.75" customHeight="1" x14ac:dyDescent="0.2">
      <c r="B801" s="98"/>
    </row>
    <row r="802" spans="2:2" ht="12.75" customHeight="1" x14ac:dyDescent="0.2">
      <c r="B802" s="98"/>
    </row>
    <row r="803" spans="2:2" ht="12.75" customHeight="1" x14ac:dyDescent="0.2">
      <c r="B803" s="98"/>
    </row>
    <row r="804" spans="2:2" ht="12.75" customHeight="1" x14ac:dyDescent="0.2">
      <c r="B804" s="98"/>
    </row>
    <row r="805" spans="2:2" ht="12.75" customHeight="1" x14ac:dyDescent="0.2">
      <c r="B805" s="98"/>
    </row>
    <row r="806" spans="2:2" ht="12.75" customHeight="1" x14ac:dyDescent="0.2">
      <c r="B806" s="98"/>
    </row>
    <row r="807" spans="2:2" ht="12.75" customHeight="1" x14ac:dyDescent="0.2">
      <c r="B807" s="98"/>
    </row>
    <row r="808" spans="2:2" ht="12.75" customHeight="1" x14ac:dyDescent="0.2">
      <c r="B808" s="98"/>
    </row>
    <row r="809" spans="2:2" ht="12.75" customHeight="1" x14ac:dyDescent="0.2">
      <c r="B809" s="98"/>
    </row>
    <row r="810" spans="2:2" ht="12.75" customHeight="1" x14ac:dyDescent="0.2">
      <c r="B810" s="98"/>
    </row>
    <row r="811" spans="2:2" ht="12.75" customHeight="1" x14ac:dyDescent="0.2">
      <c r="B811" s="98"/>
    </row>
    <row r="812" spans="2:2" ht="12.75" customHeight="1" x14ac:dyDescent="0.2">
      <c r="B812" s="98"/>
    </row>
    <row r="813" spans="2:2" ht="12.75" customHeight="1" x14ac:dyDescent="0.2">
      <c r="B813" s="98"/>
    </row>
    <row r="814" spans="2:2" ht="12.75" customHeight="1" x14ac:dyDescent="0.2">
      <c r="B814" s="98"/>
    </row>
    <row r="815" spans="2:2" ht="12.75" customHeight="1" x14ac:dyDescent="0.2">
      <c r="B815" s="98"/>
    </row>
    <row r="816" spans="2:2" ht="12.75" customHeight="1" x14ac:dyDescent="0.2">
      <c r="B816" s="98"/>
    </row>
    <row r="817" spans="2:2" ht="12.75" customHeight="1" x14ac:dyDescent="0.2">
      <c r="B817" s="98"/>
    </row>
    <row r="818" spans="2:2" ht="12.75" customHeight="1" x14ac:dyDescent="0.2">
      <c r="B818" s="98"/>
    </row>
    <row r="819" spans="2:2" ht="12.75" customHeight="1" x14ac:dyDescent="0.2">
      <c r="B819" s="98"/>
    </row>
    <row r="820" spans="2:2" ht="12.75" customHeight="1" x14ac:dyDescent="0.2">
      <c r="B820" s="98"/>
    </row>
    <row r="821" spans="2:2" ht="12.75" customHeight="1" x14ac:dyDescent="0.2">
      <c r="B821" s="98"/>
    </row>
    <row r="822" spans="2:2" ht="12.75" customHeight="1" x14ac:dyDescent="0.2">
      <c r="B822" s="98"/>
    </row>
    <row r="823" spans="2:2" ht="12.75" customHeight="1" x14ac:dyDescent="0.2">
      <c r="B823" s="98"/>
    </row>
    <row r="824" spans="2:2" ht="12.75" customHeight="1" x14ac:dyDescent="0.2">
      <c r="B824" s="98"/>
    </row>
    <row r="825" spans="2:2" ht="12.75" customHeight="1" x14ac:dyDescent="0.2">
      <c r="B825" s="98"/>
    </row>
    <row r="826" spans="2:2" ht="12.75" customHeight="1" x14ac:dyDescent="0.2">
      <c r="B826" s="98"/>
    </row>
    <row r="827" spans="2:2" ht="12.75" customHeight="1" x14ac:dyDescent="0.2">
      <c r="B827" s="98"/>
    </row>
    <row r="828" spans="2:2" ht="12.75" customHeight="1" x14ac:dyDescent="0.2">
      <c r="B828" s="98"/>
    </row>
    <row r="829" spans="2:2" ht="12.75" customHeight="1" x14ac:dyDescent="0.2">
      <c r="B829" s="98"/>
    </row>
    <row r="830" spans="2:2" ht="12.75" customHeight="1" x14ac:dyDescent="0.2">
      <c r="B830" s="98"/>
    </row>
    <row r="831" spans="2:2" ht="12.75" customHeight="1" x14ac:dyDescent="0.2">
      <c r="B831" s="98"/>
    </row>
    <row r="832" spans="2:2" ht="12.75" customHeight="1" x14ac:dyDescent="0.2">
      <c r="B832" s="98"/>
    </row>
    <row r="833" spans="2:2" ht="12.75" customHeight="1" x14ac:dyDescent="0.2">
      <c r="B833" s="98"/>
    </row>
    <row r="834" spans="2:2" ht="12.75" customHeight="1" x14ac:dyDescent="0.2">
      <c r="B834" s="98"/>
    </row>
    <row r="835" spans="2:2" ht="12.75" customHeight="1" x14ac:dyDescent="0.2">
      <c r="B835" s="98"/>
    </row>
    <row r="836" spans="2:2" ht="12.75" customHeight="1" x14ac:dyDescent="0.2">
      <c r="B836" s="98"/>
    </row>
    <row r="837" spans="2:2" ht="12.75" customHeight="1" x14ac:dyDescent="0.2">
      <c r="B837" s="98"/>
    </row>
    <row r="838" spans="2:2" ht="12.75" customHeight="1" x14ac:dyDescent="0.2">
      <c r="B838" s="98"/>
    </row>
    <row r="839" spans="2:2" ht="12.75" customHeight="1" x14ac:dyDescent="0.2">
      <c r="B839" s="98"/>
    </row>
    <row r="840" spans="2:2" ht="12.75" customHeight="1" x14ac:dyDescent="0.2">
      <c r="B840" s="98"/>
    </row>
    <row r="841" spans="2:2" ht="12.75" customHeight="1" x14ac:dyDescent="0.2">
      <c r="B841" s="98"/>
    </row>
    <row r="842" spans="2:2" ht="12.75" customHeight="1" x14ac:dyDescent="0.2">
      <c r="B842" s="98"/>
    </row>
    <row r="843" spans="2:2" ht="12.75" customHeight="1" x14ac:dyDescent="0.2">
      <c r="B843" s="98"/>
    </row>
    <row r="844" spans="2:2" ht="12.75" customHeight="1" x14ac:dyDescent="0.2">
      <c r="B844" s="98"/>
    </row>
    <row r="845" spans="2:2" ht="12.75" customHeight="1" x14ac:dyDescent="0.2">
      <c r="B845" s="98"/>
    </row>
    <row r="846" spans="2:2" ht="12.75" customHeight="1" x14ac:dyDescent="0.2">
      <c r="B846" s="98"/>
    </row>
    <row r="847" spans="2:2" ht="12.75" customHeight="1" x14ac:dyDescent="0.2">
      <c r="B847" s="98"/>
    </row>
    <row r="848" spans="2:2" ht="12.75" customHeight="1" x14ac:dyDescent="0.2">
      <c r="B848" s="98"/>
    </row>
    <row r="849" spans="2:2" ht="12.75" customHeight="1" x14ac:dyDescent="0.2">
      <c r="B849" s="98"/>
    </row>
    <row r="850" spans="2:2" ht="12.75" customHeight="1" x14ac:dyDescent="0.2">
      <c r="B850" s="98"/>
    </row>
    <row r="851" spans="2:2" ht="12.75" customHeight="1" x14ac:dyDescent="0.2">
      <c r="B851" s="98"/>
    </row>
    <row r="852" spans="2:2" ht="12.75" customHeight="1" x14ac:dyDescent="0.2">
      <c r="B852" s="98"/>
    </row>
    <row r="853" spans="2:2" ht="12.75" customHeight="1" x14ac:dyDescent="0.2">
      <c r="B853" s="98"/>
    </row>
    <row r="854" spans="2:2" ht="12.75" customHeight="1" x14ac:dyDescent="0.2">
      <c r="B854" s="98"/>
    </row>
    <row r="855" spans="2:2" ht="12.75" customHeight="1" x14ac:dyDescent="0.2">
      <c r="B855" s="98"/>
    </row>
    <row r="856" spans="2:2" ht="12.75" customHeight="1" x14ac:dyDescent="0.2">
      <c r="B856" s="98"/>
    </row>
    <row r="857" spans="2:2" ht="12.75" customHeight="1" x14ac:dyDescent="0.2">
      <c r="B857" s="98"/>
    </row>
    <row r="858" spans="2:2" ht="12.75" customHeight="1" x14ac:dyDescent="0.2">
      <c r="B858" s="98"/>
    </row>
    <row r="859" spans="2:2" ht="12.75" customHeight="1" x14ac:dyDescent="0.2">
      <c r="B859" s="98"/>
    </row>
    <row r="860" spans="2:2" ht="12.75" customHeight="1" x14ac:dyDescent="0.2">
      <c r="B860" s="98"/>
    </row>
    <row r="861" spans="2:2" ht="12.75" customHeight="1" x14ac:dyDescent="0.2">
      <c r="B861" s="98"/>
    </row>
    <row r="862" spans="2:2" ht="12.75" customHeight="1" x14ac:dyDescent="0.2">
      <c r="B862" s="98"/>
    </row>
    <row r="863" spans="2:2" ht="12.75" customHeight="1" x14ac:dyDescent="0.2">
      <c r="B863" s="98"/>
    </row>
    <row r="864" spans="2:2" ht="12.75" customHeight="1" x14ac:dyDescent="0.2">
      <c r="B864" s="98"/>
    </row>
    <row r="865" spans="2:2" ht="12.75" customHeight="1" x14ac:dyDescent="0.2">
      <c r="B865" s="98"/>
    </row>
    <row r="866" spans="2:2" ht="12.75" customHeight="1" x14ac:dyDescent="0.2">
      <c r="B866" s="98"/>
    </row>
    <row r="867" spans="2:2" ht="12.75" customHeight="1" x14ac:dyDescent="0.2">
      <c r="B867" s="98"/>
    </row>
    <row r="868" spans="2:2" ht="12.75" customHeight="1" x14ac:dyDescent="0.2">
      <c r="B868" s="98"/>
    </row>
    <row r="869" spans="2:2" ht="12.75" customHeight="1" x14ac:dyDescent="0.2">
      <c r="B869" s="98"/>
    </row>
    <row r="870" spans="2:2" ht="12.75" customHeight="1" x14ac:dyDescent="0.2">
      <c r="B870" s="98"/>
    </row>
    <row r="871" spans="2:2" ht="12.75" customHeight="1" x14ac:dyDescent="0.2">
      <c r="B871" s="98"/>
    </row>
    <row r="872" spans="2:2" ht="12.75" customHeight="1" x14ac:dyDescent="0.2">
      <c r="B872" s="98"/>
    </row>
    <row r="873" spans="2:2" ht="12.75" customHeight="1" x14ac:dyDescent="0.2">
      <c r="B873" s="98"/>
    </row>
    <row r="874" spans="2:2" ht="12.75" customHeight="1" x14ac:dyDescent="0.2">
      <c r="B874" s="98"/>
    </row>
    <row r="875" spans="2:2" ht="12.75" customHeight="1" x14ac:dyDescent="0.2">
      <c r="B875" s="98"/>
    </row>
    <row r="876" spans="2:2" ht="12.75" customHeight="1" x14ac:dyDescent="0.2">
      <c r="B876" s="98"/>
    </row>
    <row r="877" spans="2:2" ht="12.75" customHeight="1" x14ac:dyDescent="0.2">
      <c r="B877" s="98"/>
    </row>
    <row r="878" spans="2:2" ht="12.75" customHeight="1" x14ac:dyDescent="0.2">
      <c r="B878" s="98"/>
    </row>
    <row r="879" spans="2:2" ht="12.75" customHeight="1" x14ac:dyDescent="0.2">
      <c r="B879" s="98"/>
    </row>
    <row r="880" spans="2:2" ht="12.75" customHeight="1" x14ac:dyDescent="0.2">
      <c r="B880" s="98"/>
    </row>
    <row r="881" spans="2:2" ht="12.75" customHeight="1" x14ac:dyDescent="0.2">
      <c r="B881" s="98"/>
    </row>
    <row r="882" spans="2:2" ht="12.75" customHeight="1" x14ac:dyDescent="0.2">
      <c r="B882" s="98"/>
    </row>
    <row r="883" spans="2:2" ht="12.75" customHeight="1" x14ac:dyDescent="0.2">
      <c r="B883" s="98"/>
    </row>
    <row r="884" spans="2:2" ht="12.75" customHeight="1" x14ac:dyDescent="0.2">
      <c r="B884" s="98"/>
    </row>
    <row r="885" spans="2:2" ht="12.75" customHeight="1" x14ac:dyDescent="0.2">
      <c r="B885" s="98"/>
    </row>
    <row r="886" spans="2:2" ht="12.75" customHeight="1" x14ac:dyDescent="0.2">
      <c r="B886" s="98"/>
    </row>
    <row r="887" spans="2:2" ht="12.75" customHeight="1" x14ac:dyDescent="0.2">
      <c r="B887" s="98"/>
    </row>
    <row r="888" spans="2:2" ht="12.75" customHeight="1" x14ac:dyDescent="0.2">
      <c r="B888" s="98"/>
    </row>
    <row r="889" spans="2:2" ht="12.75" customHeight="1" x14ac:dyDescent="0.2">
      <c r="B889" s="98"/>
    </row>
    <row r="890" spans="2:2" ht="12.75" customHeight="1" x14ac:dyDescent="0.2">
      <c r="B890" s="98"/>
    </row>
    <row r="891" spans="2:2" ht="12.75" customHeight="1" x14ac:dyDescent="0.2">
      <c r="B891" s="98"/>
    </row>
    <row r="892" spans="2:2" ht="12.75" customHeight="1" x14ac:dyDescent="0.2">
      <c r="B892" s="98"/>
    </row>
    <row r="893" spans="2:2" ht="12.75" customHeight="1" x14ac:dyDescent="0.2">
      <c r="B893" s="98"/>
    </row>
    <row r="894" spans="2:2" ht="12.75" customHeight="1" x14ac:dyDescent="0.2">
      <c r="B894" s="98"/>
    </row>
    <row r="895" spans="2:2" ht="12.75" customHeight="1" x14ac:dyDescent="0.2">
      <c r="B895" s="98"/>
    </row>
    <row r="896" spans="2:2" ht="12.75" customHeight="1" x14ac:dyDescent="0.2">
      <c r="B896" s="98"/>
    </row>
    <row r="897" spans="2:2" ht="12.75" customHeight="1" x14ac:dyDescent="0.2">
      <c r="B897" s="98"/>
    </row>
    <row r="898" spans="2:2" ht="12.75" customHeight="1" x14ac:dyDescent="0.2">
      <c r="B898" s="98"/>
    </row>
    <row r="899" spans="2:2" ht="12.75" customHeight="1" x14ac:dyDescent="0.2">
      <c r="B899" s="98"/>
    </row>
    <row r="900" spans="2:2" ht="12.75" customHeight="1" x14ac:dyDescent="0.2">
      <c r="B900" s="98"/>
    </row>
    <row r="901" spans="2:2" ht="12.75" customHeight="1" x14ac:dyDescent="0.2">
      <c r="B901" s="98"/>
    </row>
    <row r="902" spans="2:2" ht="12.75" customHeight="1" x14ac:dyDescent="0.2">
      <c r="B902" s="98"/>
    </row>
    <row r="903" spans="2:2" ht="12.75" customHeight="1" x14ac:dyDescent="0.2">
      <c r="B903" s="98"/>
    </row>
    <row r="904" spans="2:2" ht="12.75" customHeight="1" x14ac:dyDescent="0.2">
      <c r="B904" s="98"/>
    </row>
    <row r="905" spans="2:2" ht="12.75" customHeight="1" x14ac:dyDescent="0.2">
      <c r="B905" s="98"/>
    </row>
    <row r="906" spans="2:2" ht="12.75" customHeight="1" x14ac:dyDescent="0.2">
      <c r="B906" s="98"/>
    </row>
    <row r="907" spans="2:2" ht="12.75" customHeight="1" x14ac:dyDescent="0.2">
      <c r="B907" s="98"/>
    </row>
    <row r="908" spans="2:2" ht="12.75" customHeight="1" x14ac:dyDescent="0.2">
      <c r="B908" s="98"/>
    </row>
    <row r="909" spans="2:2" ht="12.75" customHeight="1" x14ac:dyDescent="0.2">
      <c r="B909" s="98"/>
    </row>
    <row r="910" spans="2:2" ht="12.75" customHeight="1" x14ac:dyDescent="0.2">
      <c r="B910" s="98"/>
    </row>
    <row r="911" spans="2:2" ht="12.75" customHeight="1" x14ac:dyDescent="0.2">
      <c r="B911" s="98"/>
    </row>
    <row r="912" spans="2:2" ht="12.75" customHeight="1" x14ac:dyDescent="0.2">
      <c r="B912" s="98"/>
    </row>
    <row r="913" spans="2:2" ht="12.75" customHeight="1" x14ac:dyDescent="0.2">
      <c r="B913" s="98"/>
    </row>
    <row r="914" spans="2:2" ht="12.75" customHeight="1" x14ac:dyDescent="0.2">
      <c r="B914" s="98"/>
    </row>
    <row r="915" spans="2:2" ht="12.75" customHeight="1" x14ac:dyDescent="0.2">
      <c r="B915" s="98"/>
    </row>
    <row r="916" spans="2:2" ht="12.75" customHeight="1" x14ac:dyDescent="0.2">
      <c r="B916" s="98"/>
    </row>
    <row r="917" spans="2:2" ht="12.75" customHeight="1" x14ac:dyDescent="0.2">
      <c r="B917" s="98"/>
    </row>
    <row r="918" spans="2:2" ht="12.75" customHeight="1" x14ac:dyDescent="0.2">
      <c r="B918" s="98"/>
    </row>
    <row r="919" spans="2:2" ht="12.75" customHeight="1" x14ac:dyDescent="0.2">
      <c r="B919" s="98"/>
    </row>
    <row r="920" spans="2:2" ht="12.75" customHeight="1" x14ac:dyDescent="0.2">
      <c r="B920" s="98"/>
    </row>
    <row r="921" spans="2:2" ht="12.75" customHeight="1" x14ac:dyDescent="0.2">
      <c r="B921" s="98"/>
    </row>
    <row r="922" spans="2:2" ht="12.75" customHeight="1" x14ac:dyDescent="0.2">
      <c r="B922" s="98"/>
    </row>
    <row r="923" spans="2:2" ht="12.75" customHeight="1" x14ac:dyDescent="0.2">
      <c r="B923" s="98"/>
    </row>
    <row r="924" spans="2:2" ht="12.75" customHeight="1" x14ac:dyDescent="0.2">
      <c r="B924" s="98"/>
    </row>
    <row r="925" spans="2:2" ht="12.75" customHeight="1" x14ac:dyDescent="0.2">
      <c r="B925" s="98"/>
    </row>
    <row r="926" spans="2:2" ht="12.75" customHeight="1" x14ac:dyDescent="0.2">
      <c r="B926" s="98"/>
    </row>
    <row r="927" spans="2:2" ht="12.75" customHeight="1" x14ac:dyDescent="0.2">
      <c r="B927" s="98"/>
    </row>
    <row r="928" spans="2:2" ht="12.75" customHeight="1" x14ac:dyDescent="0.2">
      <c r="B928" s="98"/>
    </row>
    <row r="929" spans="2:2" ht="12.75" customHeight="1" x14ac:dyDescent="0.2">
      <c r="B929" s="98"/>
    </row>
    <row r="930" spans="2:2" ht="12.75" customHeight="1" x14ac:dyDescent="0.2">
      <c r="B930" s="98"/>
    </row>
    <row r="931" spans="2:2" ht="12.75" customHeight="1" x14ac:dyDescent="0.2">
      <c r="B931" s="98"/>
    </row>
    <row r="932" spans="2:2" ht="12.75" customHeight="1" x14ac:dyDescent="0.2">
      <c r="B932" s="98"/>
    </row>
    <row r="933" spans="2:2" ht="12.75" customHeight="1" x14ac:dyDescent="0.2">
      <c r="B933" s="98"/>
    </row>
    <row r="934" spans="2:2" ht="12.75" customHeight="1" x14ac:dyDescent="0.2">
      <c r="B934" s="98"/>
    </row>
    <row r="935" spans="2:2" ht="12.75" customHeight="1" x14ac:dyDescent="0.2">
      <c r="B935" s="98"/>
    </row>
    <row r="936" spans="2:2" ht="12.75" customHeight="1" x14ac:dyDescent="0.2">
      <c r="B936" s="98"/>
    </row>
    <row r="937" spans="2:2" ht="12.75" customHeight="1" x14ac:dyDescent="0.2">
      <c r="B937" s="98"/>
    </row>
    <row r="938" spans="2:2" ht="12.75" customHeight="1" x14ac:dyDescent="0.2">
      <c r="B938" s="98"/>
    </row>
    <row r="939" spans="2:2" ht="12.75" customHeight="1" x14ac:dyDescent="0.2">
      <c r="B939" s="98"/>
    </row>
    <row r="940" spans="2:2" ht="12.75" customHeight="1" x14ac:dyDescent="0.2">
      <c r="B940" s="98"/>
    </row>
    <row r="941" spans="2:2" ht="12.75" customHeight="1" x14ac:dyDescent="0.2">
      <c r="B941" s="98"/>
    </row>
    <row r="942" spans="2:2" ht="12.75" customHeight="1" x14ac:dyDescent="0.2">
      <c r="B942" s="98"/>
    </row>
    <row r="943" spans="2:2" ht="12.75" customHeight="1" x14ac:dyDescent="0.2">
      <c r="B943" s="98"/>
    </row>
    <row r="944" spans="2:2" ht="12.75" customHeight="1" x14ac:dyDescent="0.2">
      <c r="B944" s="98"/>
    </row>
    <row r="945" spans="2:2" ht="12.75" customHeight="1" x14ac:dyDescent="0.2">
      <c r="B945" s="98"/>
    </row>
    <row r="946" spans="2:2" ht="12.75" customHeight="1" x14ac:dyDescent="0.2">
      <c r="B946" s="98"/>
    </row>
    <row r="947" spans="2:2" ht="12.75" customHeight="1" x14ac:dyDescent="0.2">
      <c r="B947" s="98"/>
    </row>
    <row r="948" spans="2:2" ht="12.75" customHeight="1" x14ac:dyDescent="0.2">
      <c r="B948" s="98"/>
    </row>
    <row r="949" spans="2:2" ht="12.75" customHeight="1" x14ac:dyDescent="0.2">
      <c r="B949" s="98"/>
    </row>
    <row r="950" spans="2:2" ht="12.75" customHeight="1" x14ac:dyDescent="0.2">
      <c r="B950" s="98"/>
    </row>
    <row r="951" spans="2:2" ht="12.75" customHeight="1" x14ac:dyDescent="0.2">
      <c r="B951" s="98"/>
    </row>
    <row r="952" spans="2:2" ht="12.75" customHeight="1" x14ac:dyDescent="0.2">
      <c r="B952" s="98"/>
    </row>
    <row r="953" spans="2:2" ht="12.75" customHeight="1" x14ac:dyDescent="0.2">
      <c r="B953" s="98"/>
    </row>
    <row r="954" spans="2:2" ht="12.75" customHeight="1" x14ac:dyDescent="0.2">
      <c r="B954" s="98"/>
    </row>
    <row r="955" spans="2:2" ht="12.75" customHeight="1" x14ac:dyDescent="0.2">
      <c r="B955" s="98"/>
    </row>
    <row r="956" spans="2:2" ht="12.75" customHeight="1" x14ac:dyDescent="0.2">
      <c r="B956" s="98"/>
    </row>
    <row r="957" spans="2:2" ht="12.75" customHeight="1" x14ac:dyDescent="0.2">
      <c r="B957" s="98"/>
    </row>
    <row r="958" spans="2:2" ht="12.75" customHeight="1" x14ac:dyDescent="0.2">
      <c r="B958" s="98"/>
    </row>
    <row r="959" spans="2:2" ht="12.75" customHeight="1" x14ac:dyDescent="0.2">
      <c r="B959" s="98"/>
    </row>
    <row r="960" spans="2:2" ht="12.75" customHeight="1" x14ac:dyDescent="0.2">
      <c r="B960" s="98"/>
    </row>
    <row r="961" spans="2:2" ht="12.75" customHeight="1" x14ac:dyDescent="0.2">
      <c r="B961" s="98"/>
    </row>
    <row r="962" spans="2:2" ht="12.75" customHeight="1" x14ac:dyDescent="0.2">
      <c r="B962" s="98"/>
    </row>
    <row r="963" spans="2:2" ht="12.75" customHeight="1" x14ac:dyDescent="0.2">
      <c r="B963" s="98"/>
    </row>
    <row r="964" spans="2:2" ht="12.75" customHeight="1" x14ac:dyDescent="0.2">
      <c r="B964" s="98"/>
    </row>
    <row r="965" spans="2:2" ht="12.75" customHeight="1" x14ac:dyDescent="0.2">
      <c r="B965" s="98"/>
    </row>
    <row r="966" spans="2:2" ht="12.75" customHeight="1" x14ac:dyDescent="0.2">
      <c r="B966" s="98"/>
    </row>
    <row r="967" spans="2:2" ht="12.75" customHeight="1" x14ac:dyDescent="0.2">
      <c r="B967" s="98"/>
    </row>
    <row r="968" spans="2:2" ht="12.75" customHeight="1" x14ac:dyDescent="0.2">
      <c r="B968" s="98"/>
    </row>
    <row r="969" spans="2:2" ht="12.75" customHeight="1" x14ac:dyDescent="0.2">
      <c r="B969" s="98"/>
    </row>
    <row r="970" spans="2:2" ht="12.75" customHeight="1" x14ac:dyDescent="0.2">
      <c r="B970" s="98"/>
    </row>
    <row r="971" spans="2:2" ht="12.75" customHeight="1" x14ac:dyDescent="0.2">
      <c r="B971" s="98"/>
    </row>
    <row r="972" spans="2:2" ht="12.75" customHeight="1" x14ac:dyDescent="0.2">
      <c r="B972" s="98"/>
    </row>
    <row r="973" spans="2:2" ht="12.75" customHeight="1" x14ac:dyDescent="0.2">
      <c r="B973" s="98"/>
    </row>
    <row r="974" spans="2:2" ht="12.75" customHeight="1" x14ac:dyDescent="0.2">
      <c r="B974" s="98"/>
    </row>
    <row r="975" spans="2:2" ht="12.75" customHeight="1" x14ac:dyDescent="0.2">
      <c r="B975" s="98"/>
    </row>
    <row r="976" spans="2:2" ht="12.75" customHeight="1" x14ac:dyDescent="0.2">
      <c r="B976" s="98"/>
    </row>
    <row r="977" spans="2:2" ht="12.75" customHeight="1" x14ac:dyDescent="0.2">
      <c r="B977" s="98"/>
    </row>
    <row r="978" spans="2:2" ht="12.75" customHeight="1" x14ac:dyDescent="0.2">
      <c r="B978" s="98"/>
    </row>
    <row r="979" spans="2:2" ht="12.75" customHeight="1" x14ac:dyDescent="0.2">
      <c r="B979" s="98"/>
    </row>
    <row r="980" spans="2:2" ht="12.75" customHeight="1" x14ac:dyDescent="0.2">
      <c r="B980" s="98"/>
    </row>
    <row r="981" spans="2:2" ht="12.75" customHeight="1" x14ac:dyDescent="0.2">
      <c r="B981" s="98"/>
    </row>
    <row r="982" spans="2:2" ht="12.75" customHeight="1" x14ac:dyDescent="0.2">
      <c r="B982" s="98"/>
    </row>
    <row r="983" spans="2:2" ht="12.75" customHeight="1" x14ac:dyDescent="0.2">
      <c r="B983" s="98"/>
    </row>
    <row r="984" spans="2:2" ht="12.75" customHeight="1" x14ac:dyDescent="0.2">
      <c r="B984" s="98"/>
    </row>
    <row r="985" spans="2:2" ht="12.75" customHeight="1" x14ac:dyDescent="0.2">
      <c r="B985" s="98"/>
    </row>
    <row r="986" spans="2:2" ht="12.75" customHeight="1" x14ac:dyDescent="0.2">
      <c r="B986" s="98"/>
    </row>
    <row r="987" spans="2:2" ht="12.75" customHeight="1" x14ac:dyDescent="0.2">
      <c r="B987" s="98"/>
    </row>
    <row r="988" spans="2:2" ht="12.75" customHeight="1" x14ac:dyDescent="0.2">
      <c r="B988" s="98"/>
    </row>
    <row r="989" spans="2:2" ht="12.75" customHeight="1" x14ac:dyDescent="0.2">
      <c r="B989" s="98"/>
    </row>
    <row r="990" spans="2:2" ht="12.75" customHeight="1" x14ac:dyDescent="0.2">
      <c r="B990" s="98"/>
    </row>
    <row r="991" spans="2:2" ht="12.75" customHeight="1" x14ac:dyDescent="0.2">
      <c r="B991" s="98"/>
    </row>
    <row r="992" spans="2:2" ht="12.75" customHeight="1" x14ac:dyDescent="0.2">
      <c r="B992" s="98"/>
    </row>
    <row r="993" spans="2:2" ht="12.75" customHeight="1" x14ac:dyDescent="0.2">
      <c r="B993" s="98"/>
    </row>
    <row r="994" spans="2:2" ht="12.75" customHeight="1" x14ac:dyDescent="0.2">
      <c r="B994" s="98"/>
    </row>
    <row r="995" spans="2:2" ht="12.75" customHeight="1" x14ac:dyDescent="0.2">
      <c r="B995" s="98"/>
    </row>
    <row r="996" spans="2:2" ht="12.75" customHeight="1" x14ac:dyDescent="0.2">
      <c r="B996" s="98"/>
    </row>
    <row r="997" spans="2:2" ht="12.75" customHeight="1" x14ac:dyDescent="0.2">
      <c r="B997" s="98"/>
    </row>
    <row r="998" spans="2:2" ht="12.75" customHeight="1" x14ac:dyDescent="0.2">
      <c r="B998" s="98"/>
    </row>
    <row r="999" spans="2:2" ht="12.75" customHeight="1" x14ac:dyDescent="0.2">
      <c r="B999" s="98"/>
    </row>
    <row r="1000" spans="2:2" ht="12.75" customHeight="1" x14ac:dyDescent="0.2">
      <c r="B1000" s="98"/>
    </row>
  </sheetData>
  <mergeCells count="4">
    <mergeCell ref="B1:K1"/>
    <mergeCell ref="B2:K2"/>
    <mergeCell ref="E5:F5"/>
    <mergeCell ref="J5:K5"/>
  </mergeCells>
  <pageMargins left="0.75" right="0.75" top="1" bottom="1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Budgets</vt:lpstr>
      <vt:lpstr>FUND 199 PROPOSED BUDGET BY MA</vt:lpstr>
      <vt:lpstr>Data Entry_Web Posting</vt:lpstr>
      <vt:lpstr>Web Page Notice of Budgets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Myres</dc:creator>
  <cp:lastModifiedBy>Spencer Davis</cp:lastModifiedBy>
  <dcterms:created xsi:type="dcterms:W3CDTF">2016-08-07T00:46:53Z</dcterms:created>
  <dcterms:modified xsi:type="dcterms:W3CDTF">2025-01-31T17:56:00Z</dcterms:modified>
</cp:coreProperties>
</file>