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pencerdavis\Downloads\"/>
    </mc:Choice>
  </mc:AlternateContent>
  <xr:revisionPtr revIDLastSave="0" documentId="8_{B33917D3-D88A-4B55-BB61-B19591E15359}" xr6:coauthVersionLast="47" xr6:coauthVersionMax="47" xr10:uidLastSave="{00000000-0000-0000-0000-000000000000}"/>
  <bookViews>
    <workbookView xWindow="-28920" yWindow="-120" windowWidth="29040" windowHeight="15720" xr2:uid="{61928290-5EAD-4403-82C3-106298F4676F}"/>
  </bookViews>
  <sheets>
    <sheet name="Issue by Issue Deb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1" i="1"/>
  <c r="C13" i="1"/>
  <c r="C19" i="1"/>
  <c r="C25" i="1" l="1"/>
  <c r="B25" i="1"/>
  <c r="C16" i="1"/>
  <c r="B16" i="1"/>
  <c r="C10" i="1"/>
  <c r="B10" i="1"/>
</calcChain>
</file>

<file path=xl/sharedStrings.xml><?xml version="1.0" encoding="utf-8"?>
<sst xmlns="http://schemas.openxmlformats.org/spreadsheetml/2006/main" count="28" uniqueCount="20">
  <si>
    <t>Bond Title</t>
  </si>
  <si>
    <t>Original Issue Amount</t>
  </si>
  <si>
    <t>Principal Outstanding</t>
  </si>
  <si>
    <t>Final Maturity Date</t>
  </si>
  <si>
    <t>U/L Tax Ref Bds Ser 2015</t>
  </si>
  <si>
    <t>U/L Tax Ref Bds Ser 2015A</t>
  </si>
  <si>
    <t>U/L Tax Sch Bldg Bds Ser 2016</t>
  </si>
  <si>
    <t>U/L Tax Sch Bldg Bds Ser 2019</t>
  </si>
  <si>
    <t>U/L Tax Sch Bldg Bds Ser 2021</t>
  </si>
  <si>
    <t>U/L Tax Sch Bldg Bds Ser 2022</t>
  </si>
  <si>
    <t>U/L Tax Sch Bldg Bds Ser 2023</t>
  </si>
  <si>
    <t>Totals</t>
  </si>
  <si>
    <t>Note Payable</t>
  </si>
  <si>
    <t>2019 Note Payable</t>
  </si>
  <si>
    <t>Leases and SBITAs</t>
  </si>
  <si>
    <t>Combined Principal Outstanding</t>
  </si>
  <si>
    <t>Wells Fargo - Copiers</t>
  </si>
  <si>
    <t>Xerox - Copiers (JCSSA)</t>
  </si>
  <si>
    <t>FinalSite - SBITA</t>
  </si>
  <si>
    <t>As of 08/31/2024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</si>
</sst>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409]* #,##0_ ;_-[$$-409]* \-#,##0\ ;_-[$$-409]* &quot;-&quot;??_ ;_-@_ "/>
    <numFmt numFmtId="165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65" fontId="0" fillId="0" borderId="0" xfId="1" applyNumberFormat="1" applyFont="1" applyAlignment="1">
      <alignment horizontal="right"/>
    </xf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6A199-036F-43D4-8F20-7B7CA86951D0}">
  <dimension ref="A1:D26"/>
  <sheetViews>
    <sheetView tabSelected="1" workbookViewId="0">
      <selection activeCell="E21" sqref="E21"/>
    </sheetView>
  </sheetViews>
  <sheetFormatPr defaultRowHeight="15" x14ac:dyDescent="0.25"/>
  <cols>
    <col min="1" max="1" width="27" bestFit="1" customWidth="1"/>
    <col min="2" max="2" width="22" customWidth="1"/>
    <col min="3" max="3" width="30.85546875" bestFit="1" customWidth="1"/>
    <col min="4" max="4" width="19.5703125" customWidth="1"/>
    <col min="7" max="7" width="10.5703125" bestFit="1" customWidth="1"/>
  </cols>
  <sheetData>
    <row r="1" spans="1:4" x14ac:dyDescent="0.25">
      <c r="C1" s="1" t="s">
        <v>19</v>
      </c>
    </row>
    <row r="2" spans="1:4" x14ac:dyDescent="0.25">
      <c r="A2" s="2" t="s">
        <v>0</v>
      </c>
      <c r="B2" s="3" t="s">
        <v>1</v>
      </c>
      <c r="C2" s="3" t="s">
        <v>2</v>
      </c>
      <c r="D2" s="3" t="s">
        <v>3</v>
      </c>
    </row>
    <row r="3" spans="1:4" x14ac:dyDescent="0.25">
      <c r="A3" t="s">
        <v>4</v>
      </c>
      <c r="B3" s="4">
        <v>24615000</v>
      </c>
      <c r="C3" s="4">
        <v>18085000</v>
      </c>
      <c r="D3" s="5">
        <v>48625</v>
      </c>
    </row>
    <row r="4" spans="1:4" x14ac:dyDescent="0.25">
      <c r="A4" t="s">
        <v>5</v>
      </c>
      <c r="B4" s="6">
        <v>4100000</v>
      </c>
      <c r="C4" s="6">
        <v>1245000</v>
      </c>
      <c r="D4" s="5">
        <v>47710</v>
      </c>
    </row>
    <row r="5" spans="1:4" x14ac:dyDescent="0.25">
      <c r="A5" t="s">
        <v>6</v>
      </c>
      <c r="B5" s="6">
        <v>32180000</v>
      </c>
      <c r="C5" s="6">
        <v>32180000</v>
      </c>
      <c r="D5" s="5">
        <v>52277</v>
      </c>
    </row>
    <row r="6" spans="1:4" x14ac:dyDescent="0.25">
      <c r="A6" t="s">
        <v>7</v>
      </c>
      <c r="B6" s="6">
        <v>13225000</v>
      </c>
      <c r="C6" s="6">
        <v>13225000</v>
      </c>
      <c r="D6" s="5">
        <v>53738</v>
      </c>
    </row>
    <row r="7" spans="1:4" x14ac:dyDescent="0.25">
      <c r="A7" t="s">
        <v>8</v>
      </c>
      <c r="B7" s="6">
        <v>93680000</v>
      </c>
      <c r="C7" s="6">
        <v>93680000</v>
      </c>
      <c r="D7" s="5">
        <v>55199</v>
      </c>
    </row>
    <row r="8" spans="1:4" x14ac:dyDescent="0.25">
      <c r="A8" t="s">
        <v>9</v>
      </c>
      <c r="B8" s="6">
        <v>48590000</v>
      </c>
      <c r="C8" s="6">
        <v>48590000</v>
      </c>
      <c r="D8" s="5">
        <v>56295</v>
      </c>
    </row>
    <row r="9" spans="1:4" x14ac:dyDescent="0.25">
      <c r="A9" t="s">
        <v>10</v>
      </c>
      <c r="B9" s="6">
        <v>18485000</v>
      </c>
      <c r="C9" s="6">
        <v>18485000</v>
      </c>
      <c r="D9" s="5">
        <v>56660</v>
      </c>
    </row>
    <row r="10" spans="1:4" ht="15.75" thickBot="1" x14ac:dyDescent="0.3">
      <c r="A10" s="7" t="s">
        <v>11</v>
      </c>
      <c r="B10" s="8">
        <f t="shared" ref="B10:C10" si="0">SUM(B3:B9)</f>
        <v>234875000</v>
      </c>
      <c r="C10" s="8">
        <f t="shared" si="0"/>
        <v>225490000</v>
      </c>
      <c r="D10" s="9"/>
    </row>
    <row r="11" spans="1:4" ht="15.75" thickTop="1" x14ac:dyDescent="0.25"/>
    <row r="13" spans="1:4" x14ac:dyDescent="0.25">
      <c r="C13" s="1" t="str">
        <f>+C1</f>
        <v>As of 08/31/2024</v>
      </c>
    </row>
    <row r="14" spans="1:4" x14ac:dyDescent="0.25">
      <c r="A14" s="2" t="s">
        <v>12</v>
      </c>
      <c r="B14" s="3" t="s">
        <v>1</v>
      </c>
      <c r="C14" s="3" t="s">
        <v>2</v>
      </c>
      <c r="D14" s="3" t="s">
        <v>3</v>
      </c>
    </row>
    <row r="15" spans="1:4" x14ac:dyDescent="0.25">
      <c r="A15" t="s">
        <v>13</v>
      </c>
      <c r="B15" s="4">
        <v>340701</v>
      </c>
      <c r="C15" s="4">
        <v>18905</v>
      </c>
      <c r="D15" s="5">
        <v>45626</v>
      </c>
    </row>
    <row r="16" spans="1:4" ht="15.75" thickBot="1" x14ac:dyDescent="0.3">
      <c r="A16" s="7" t="s">
        <v>11</v>
      </c>
      <c r="B16" s="8">
        <f>SUM(B15:B15)</f>
        <v>340701</v>
      </c>
      <c r="C16" s="8">
        <f>SUM(C15:C15)</f>
        <v>18905</v>
      </c>
      <c r="D16" s="9"/>
    </row>
    <row r="17" spans="1:4" ht="15.75" thickTop="1" x14ac:dyDescent="0.25"/>
    <row r="19" spans="1:4" x14ac:dyDescent="0.25">
      <c r="C19" s="1" t="str">
        <f>+C13</f>
        <v>As of 08/31/2024</v>
      </c>
    </row>
    <row r="20" spans="1:4" x14ac:dyDescent="0.25">
      <c r="A20" s="2" t="s">
        <v>14</v>
      </c>
      <c r="B20" s="3" t="s">
        <v>1</v>
      </c>
      <c r="C20" s="3" t="s">
        <v>15</v>
      </c>
      <c r="D20" s="3" t="s">
        <v>3</v>
      </c>
    </row>
    <row r="21" spans="1:4" x14ac:dyDescent="0.25">
      <c r="A21" t="s">
        <v>16</v>
      </c>
      <c r="B21" s="4">
        <v>159404</v>
      </c>
      <c r="C21" s="4">
        <f>2917*11</f>
        <v>32087</v>
      </c>
      <c r="D21" s="5">
        <v>45869</v>
      </c>
    </row>
    <row r="22" spans="1:4" x14ac:dyDescent="0.25">
      <c r="A22" t="s">
        <v>16</v>
      </c>
      <c r="B22" s="6">
        <v>60057</v>
      </c>
      <c r="C22" s="6">
        <f>1099*35</f>
        <v>38465</v>
      </c>
      <c r="D22" s="5">
        <v>46599</v>
      </c>
    </row>
    <row r="23" spans="1:4" x14ac:dyDescent="0.25">
      <c r="A23" t="s">
        <v>17</v>
      </c>
      <c r="B23" s="6">
        <v>40988</v>
      </c>
      <c r="C23" s="6">
        <v>51704</v>
      </c>
      <c r="D23" s="5">
        <v>46670</v>
      </c>
    </row>
    <row r="24" spans="1:4" x14ac:dyDescent="0.25">
      <c r="A24" t="s">
        <v>18</v>
      </c>
      <c r="B24" s="6">
        <v>39143</v>
      </c>
      <c r="C24" s="6">
        <v>7825</v>
      </c>
      <c r="D24" s="5">
        <v>46941</v>
      </c>
    </row>
    <row r="25" spans="1:4" ht="15.75" thickBot="1" x14ac:dyDescent="0.3">
      <c r="A25" s="7" t="s">
        <v>11</v>
      </c>
      <c r="B25" s="8">
        <f>SUM(B21:B24)</f>
        <v>299592</v>
      </c>
      <c r="C25" s="8">
        <f>146447+31656</f>
        <v>178103</v>
      </c>
      <c r="D25" s="9"/>
    </row>
    <row r="26" spans="1:4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by Issue 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Davis</dc:creator>
  <cp:lastModifiedBy>Spencer Davis</cp:lastModifiedBy>
  <dcterms:created xsi:type="dcterms:W3CDTF">2024-08-14T18:52:01Z</dcterms:created>
  <dcterms:modified xsi:type="dcterms:W3CDTF">2025-01-31T17:28:31Z</dcterms:modified>
</cp:coreProperties>
</file>