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ADMNAS02\Business\Policies and Forms\"/>
    </mc:Choice>
  </mc:AlternateContent>
  <xr:revisionPtr revIDLastSave="0" documentId="13_ncr:1_{0386C8BA-C063-427B-889A-D48EE3FD16DF}" xr6:coauthVersionLast="47" xr6:coauthVersionMax="47" xr10:uidLastSave="{00000000-0000-0000-0000-000000000000}"/>
  <workbookProtection workbookAlgorithmName="SHA-512" workbookHashValue="vf6hwQOdD3Prb28nm9OTB/WNiT/rFggE6uhFwBPdeUrdM5xZOT8q4IbpeNeA6ZtsCzTbscPCEQiqel5F3WC3Pw==" workbookSaltValue="9HBKZv0inFb2IoaackLYMw==" workbookSpinCount="100000" lockStructure="1"/>
  <bookViews>
    <workbookView xWindow="28680" yWindow="-120" windowWidth="29040" windowHeight="15720" tabRatio="557" xr2:uid="{00000000-000D-0000-FFFF-FFFF00000000}"/>
  </bookViews>
  <sheets>
    <sheet name="Sheet1" sheetId="1" r:id="rId1"/>
    <sheet name="Sheet2" sheetId="3" state="hidden" r:id="rId2"/>
  </sheets>
  <definedNames>
    <definedName name="Building">Sheet2!$B$9:$B$28</definedName>
    <definedName name="_xlnm.Print_Area" localSheetId="0">Sheet1!$A$1:$AM$51</definedName>
    <definedName name="State">#REF!</definedName>
    <definedName name="Substitute">Sheet2!$B$4:$B$4</definedName>
    <definedName name="Yes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3" l="1"/>
  <c r="V20" i="1" l="1"/>
  <c r="R19" i="1"/>
  <c r="Y21" i="1" l="1"/>
  <c r="W24" i="1" l="1"/>
  <c r="Y30" i="1"/>
  <c r="Y20" i="1" l="1"/>
  <c r="AF13" i="1" l="1"/>
  <c r="AF12" i="1"/>
  <c r="W25" i="1" s="1"/>
  <c r="Y28" i="1" l="1"/>
  <c r="V49" i="1" s="1"/>
</calcChain>
</file>

<file path=xl/sharedStrings.xml><?xml version="1.0" encoding="utf-8"?>
<sst xmlns="http://schemas.openxmlformats.org/spreadsheetml/2006/main" count="82" uniqueCount="78">
  <si>
    <t>Attendee:</t>
  </si>
  <si>
    <t>Building Location:</t>
  </si>
  <si>
    <t>Name of Meeting:</t>
  </si>
  <si>
    <t>Location of Meeting:</t>
  </si>
  <si>
    <t>Total Days Out Of Building:</t>
  </si>
  <si>
    <t>Lunch</t>
  </si>
  <si>
    <t>Dinner</t>
  </si>
  <si>
    <t>Breakfast</t>
  </si>
  <si>
    <t>Year</t>
  </si>
  <si>
    <t>Function</t>
  </si>
  <si>
    <t>Funding</t>
  </si>
  <si>
    <t>Level</t>
  </si>
  <si>
    <t>Program</t>
  </si>
  <si>
    <t>Location</t>
  </si>
  <si>
    <t>Account</t>
  </si>
  <si>
    <t>Fund</t>
  </si>
  <si>
    <t>Mileage</t>
  </si>
  <si>
    <t>miles @ IRS rate</t>
  </si>
  <si>
    <t>Registration Fee (not including membership)</t>
  </si>
  <si>
    <t>Subtotal of Actual Meeting Expenses</t>
  </si>
  <si>
    <t>Not to Exceed</t>
  </si>
  <si>
    <t>Substitute Cost</t>
  </si>
  <si>
    <t>less than 20 days including retirement/other benefits</t>
  </si>
  <si>
    <t>more than 20 days including retirement/other benefits</t>
  </si>
  <si>
    <t>Administrator Signature (Principal/Supervisor)</t>
  </si>
  <si>
    <t>Date</t>
  </si>
  <si>
    <t>(Business Office Use Only)</t>
  </si>
  <si>
    <t>Attendee Signature</t>
  </si>
  <si>
    <t>Substitute</t>
  </si>
  <si>
    <t>Building</t>
  </si>
  <si>
    <t>East High School</t>
  </si>
  <si>
    <t>Henderson High School</t>
  </si>
  <si>
    <t>East Bradford Elementary</t>
  </si>
  <si>
    <t>East Goshen Elementary</t>
  </si>
  <si>
    <t>Exton Elementary</t>
  </si>
  <si>
    <t>Fern Hill Elementary</t>
  </si>
  <si>
    <t>Fugett Middle School</t>
  </si>
  <si>
    <t>Glen Acres Elementary</t>
  </si>
  <si>
    <t>Hillsdale Elementary</t>
  </si>
  <si>
    <t>Mary C Howse Elementary</t>
  </si>
  <si>
    <t>Operational Services</t>
  </si>
  <si>
    <t>Peirce Middle School</t>
  </si>
  <si>
    <t>Penn Wood Elementary</t>
  </si>
  <si>
    <t>Sarah Starkweather Elementary</t>
  </si>
  <si>
    <t>Stetson Middle School</t>
  </si>
  <si>
    <t>Westtown Thornbury Elementary</t>
  </si>
  <si>
    <t>Spellman Administration Building</t>
  </si>
  <si>
    <t>Day(s) @</t>
  </si>
  <si>
    <t/>
  </si>
  <si>
    <t>Meeting Start Date:</t>
  </si>
  <si>
    <t>Meeting End Date:</t>
  </si>
  <si>
    <t>/night for</t>
  </si>
  <si>
    <t>Advance is requested in the amount of:</t>
  </si>
  <si>
    <t>Total Cost $</t>
  </si>
  <si>
    <t>Administrator Signature
(Superintendent/Asst. Superintendent/Director)</t>
  </si>
  <si>
    <t>Amount</t>
  </si>
  <si>
    <t>Description</t>
  </si>
  <si>
    <t>Teacher Coverage</t>
  </si>
  <si>
    <t>Advance Needed:</t>
  </si>
  <si>
    <t>Registration Literature:</t>
  </si>
  <si>
    <t>Travel Advance $</t>
  </si>
  <si>
    <t>Conference Hotel Room Rate</t>
  </si>
  <si>
    <t>/night</t>
  </si>
  <si>
    <t>Room reimbursement rate:</t>
  </si>
  <si>
    <t>Approved Room Rate x Days*</t>
  </si>
  <si>
    <t>Other*</t>
  </si>
  <si>
    <t># of Hotel Nights</t>
  </si>
  <si>
    <t>Nights</t>
  </si>
  <si>
    <t>(Use the Tab key to move from field to field)</t>
  </si>
  <si>
    <t>See page 2 for instructions.</t>
  </si>
  <si>
    <t>Incidental Expenses</t>
  </si>
  <si>
    <t>Notes:</t>
  </si>
  <si>
    <t>* Itemized Receipts Required</t>
  </si>
  <si>
    <r>
      <t>Actual Meals Expense</t>
    </r>
    <r>
      <rPr>
        <b/>
        <sz val="14"/>
        <color theme="1"/>
        <rFont val="Calibri"/>
        <family val="2"/>
        <scheme val="minor"/>
      </rPr>
      <t>*</t>
    </r>
  </si>
  <si>
    <t>Rustin High School</t>
  </si>
  <si>
    <r>
      <t>Meals</t>
    </r>
    <r>
      <rPr>
        <b/>
        <sz val="14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(maximum amount)</t>
    </r>
  </si>
  <si>
    <t>Maximum Room Rate</t>
  </si>
  <si>
    <t>Maximum Allowance per Day: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</si>
</sst>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"/>
    <numFmt numFmtId="165" formatCode="mmmm"/>
    <numFmt numFmtId="166" formatCode="&quot;$&quot;#,##0.00"/>
    <numFmt numFmtId="167" formatCode="m/d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color theme="1"/>
      <name val="Arial Narrow"/>
      <family val="2"/>
    </font>
    <font>
      <sz val="10.5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44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0" xfId="0" quotePrefix="1"/>
    <xf numFmtId="0" fontId="4" fillId="0" borderId="0" xfId="0" applyFont="1"/>
    <xf numFmtId="0" fontId="0" fillId="0" borderId="0" xfId="0" applyAlignment="1">
      <alignment horizontal="left"/>
    </xf>
    <xf numFmtId="0" fontId="5" fillId="0" borderId="2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2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10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0" xfId="0" applyAlignment="1">
      <alignment horizontal="centerContinuous" vertical="top"/>
    </xf>
    <xf numFmtId="0" fontId="8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/>
    <xf numFmtId="0" fontId="11" fillId="0" borderId="0" xfId="0" applyFont="1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/>
    <xf numFmtId="165" fontId="0" fillId="0" borderId="0" xfId="0" applyNumberFormat="1"/>
    <xf numFmtId="39" fontId="0" fillId="0" borderId="0" xfId="0" applyNumberFormat="1"/>
    <xf numFmtId="0" fontId="6" fillId="0" borderId="9" xfId="0" applyFont="1" applyBorder="1" applyAlignment="1">
      <alignment horizontal="center"/>
    </xf>
    <xf numFmtId="0" fontId="9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39" fontId="0" fillId="0" borderId="5" xfId="0" applyNumberFormat="1" applyBorder="1"/>
    <xf numFmtId="0" fontId="8" fillId="0" borderId="0" xfId="0" applyFont="1" applyAlignment="1">
      <alignment horizontal="left" indent="1"/>
    </xf>
    <xf numFmtId="0" fontId="8" fillId="0" borderId="0" xfId="0" applyFont="1" applyAlignment="1">
      <alignment horizontal="left" vertical="center" indent="1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centerContinuous" vertical="top"/>
    </xf>
    <xf numFmtId="0" fontId="0" fillId="0" borderId="17" xfId="0" applyBorder="1" applyProtection="1">
      <protection locked="0"/>
    </xf>
    <xf numFmtId="0" fontId="0" fillId="0" borderId="0" xfId="0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22" xfId="0" applyFont="1" applyBorder="1"/>
    <xf numFmtId="0" fontId="0" fillId="0" borderId="23" xfId="0" applyBorder="1"/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quotePrefix="1" applyBorder="1"/>
    <xf numFmtId="0" fontId="0" fillId="0" borderId="27" xfId="0" applyBorder="1"/>
    <xf numFmtId="0" fontId="0" fillId="0" borderId="28" xfId="0" applyBorder="1"/>
    <xf numFmtId="0" fontId="0" fillId="0" borderId="28" xfId="0" quotePrefix="1" applyBorder="1"/>
    <xf numFmtId="0" fontId="0" fillId="0" borderId="30" xfId="0" applyBorder="1"/>
    <xf numFmtId="0" fontId="0" fillId="0" borderId="26" xfId="0" applyBorder="1"/>
    <xf numFmtId="0" fontId="6" fillId="0" borderId="0" xfId="0" applyFont="1" applyProtection="1">
      <protection locked="0"/>
    </xf>
    <xf numFmtId="0" fontId="4" fillId="0" borderId="0" xfId="0" applyFont="1" applyAlignment="1">
      <alignment horizontal="centerContinuous"/>
    </xf>
    <xf numFmtId="0" fontId="13" fillId="2" borderId="2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12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39" fontId="0" fillId="2" borderId="10" xfId="0" applyNumberFormat="1" applyFill="1" applyBorder="1" applyProtection="1">
      <protection locked="0"/>
    </xf>
    <xf numFmtId="0" fontId="13" fillId="0" borderId="32" xfId="0" applyFont="1" applyBorder="1"/>
    <xf numFmtId="0" fontId="0" fillId="0" borderId="33" xfId="0" applyBorder="1"/>
    <xf numFmtId="0" fontId="0" fillId="0" borderId="34" xfId="0" applyBorder="1"/>
    <xf numFmtId="167" fontId="6" fillId="0" borderId="5" xfId="0" quotePrefix="1" applyNumberFormat="1" applyFont="1" applyBorder="1" applyAlignment="1" applyProtection="1">
      <alignment horizontal="center"/>
      <protection locked="0"/>
    </xf>
    <xf numFmtId="167" fontId="6" fillId="0" borderId="5" xfId="0" applyNumberFormat="1" applyFont="1" applyBorder="1" applyAlignment="1" applyProtection="1">
      <alignment horizontal="center"/>
      <protection locked="0"/>
    </xf>
    <xf numFmtId="39" fontId="0" fillId="0" borderId="2" xfId="0" applyNumberFormat="1" applyBorder="1"/>
    <xf numFmtId="165" fontId="0" fillId="0" borderId="0" xfId="0" applyNumberFormat="1" applyAlignment="1">
      <alignment horizontal="left"/>
    </xf>
    <xf numFmtId="0" fontId="15" fillId="0" borderId="0" xfId="0" applyFont="1"/>
    <xf numFmtId="39" fontId="0" fillId="0" borderId="31" xfId="0" applyNumberFormat="1" applyBorder="1"/>
    <xf numFmtId="39" fontId="0" fillId="0" borderId="15" xfId="0" applyNumberFormat="1" applyBorder="1"/>
    <xf numFmtId="0" fontId="0" fillId="2" borderId="5" xfId="0" applyFill="1" applyBorder="1" applyAlignment="1" applyProtection="1">
      <alignment shrinkToFit="1"/>
      <protection locked="0"/>
    </xf>
    <xf numFmtId="44" fontId="0" fillId="0" borderId="5" xfId="0" applyNumberFormat="1" applyBorder="1"/>
    <xf numFmtId="39" fontId="0" fillId="0" borderId="5" xfId="0" applyNumberFormat="1" applyBorder="1"/>
    <xf numFmtId="0" fontId="5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39" fontId="0" fillId="0" borderId="14" xfId="0" applyNumberForma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2" borderId="18" xfId="0" applyFont="1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shrinkToFit="1"/>
      <protection locked="0"/>
    </xf>
    <xf numFmtId="0" fontId="0" fillId="2" borderId="14" xfId="0" applyFill="1" applyBorder="1" applyAlignment="1" applyProtection="1">
      <alignment horizontal="right" shrinkToFit="1"/>
      <protection locked="0"/>
    </xf>
    <xf numFmtId="0" fontId="0" fillId="2" borderId="8" xfId="0" applyFill="1" applyBorder="1" applyAlignment="1" applyProtection="1">
      <alignment horizontal="right" shrinkToFit="1"/>
      <protection locked="0"/>
    </xf>
    <xf numFmtId="7" fontId="0" fillId="2" borderId="14" xfId="0" applyNumberFormat="1" applyFill="1" applyBorder="1" applyAlignment="1" applyProtection="1">
      <alignment horizontal="right"/>
      <protection locked="0"/>
    </xf>
    <xf numFmtId="39" fontId="0" fillId="2" borderId="14" xfId="0" applyNumberFormat="1" applyFill="1" applyBorder="1" applyAlignment="1" applyProtection="1">
      <alignment horizontal="right"/>
      <protection locked="0"/>
    </xf>
    <xf numFmtId="0" fontId="6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0" fillId="2" borderId="18" xfId="0" applyFill="1" applyBorder="1" applyAlignment="1" applyProtection="1">
      <alignment horizontal="left" vertical="top" wrapText="1"/>
      <protection locked="0"/>
    </xf>
    <xf numFmtId="0" fontId="0" fillId="2" borderId="16" xfId="0" applyFill="1" applyBorder="1" applyAlignment="1" applyProtection="1">
      <alignment horizontal="left" vertical="top" wrapText="1"/>
      <protection locked="0"/>
    </xf>
    <xf numFmtId="0" fontId="0" fillId="2" borderId="19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21" xfId="0" applyFill="1" applyBorder="1" applyAlignment="1" applyProtection="1">
      <alignment horizontal="left" vertical="top" wrapText="1"/>
      <protection locked="0"/>
    </xf>
    <xf numFmtId="0" fontId="0" fillId="0" borderId="7" xfId="0" applyBorder="1" applyAlignment="1">
      <alignment horizontal="right" wrapText="1"/>
    </xf>
    <xf numFmtId="0" fontId="0" fillId="0" borderId="0" xfId="0" applyAlignment="1">
      <alignment horizontal="right" wrapText="1"/>
    </xf>
    <xf numFmtId="39" fontId="0" fillId="2" borderId="35" xfId="0" applyNumberFormat="1" applyFill="1" applyBorder="1" applyAlignment="1" applyProtection="1">
      <alignment horizontal="right"/>
      <protection locked="0"/>
    </xf>
    <xf numFmtId="39" fontId="0" fillId="2" borderId="5" xfId="0" applyNumberFormat="1" applyFill="1" applyBorder="1" applyAlignment="1" applyProtection="1">
      <alignment horizontal="right"/>
      <protection locked="0"/>
    </xf>
    <xf numFmtId="39" fontId="0" fillId="0" borderId="5" xfId="0" applyNumberFormat="1" applyBorder="1" applyAlignment="1" applyProtection="1">
      <alignment horizontal="right"/>
      <protection locked="0"/>
    </xf>
    <xf numFmtId="0" fontId="0" fillId="3" borderId="28" xfId="0" applyFill="1" applyBorder="1" applyAlignment="1" applyProtection="1">
      <alignment horizontal="center"/>
      <protection locked="0"/>
    </xf>
    <xf numFmtId="166" fontId="0" fillId="0" borderId="5" xfId="0" quotePrefix="1" applyNumberFormat="1" applyBorder="1" applyAlignment="1">
      <alignment horizontal="center"/>
    </xf>
    <xf numFmtId="39" fontId="0" fillId="3" borderId="29" xfId="0" applyNumberFormat="1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left" wrapText="1" shrinkToFit="1"/>
      <protection locked="0"/>
    </xf>
    <xf numFmtId="0" fontId="0" fillId="2" borderId="5" xfId="0" applyFill="1" applyBorder="1" applyAlignment="1" applyProtection="1">
      <alignment horizontal="center"/>
      <protection locked="0"/>
    </xf>
    <xf numFmtId="39" fontId="0" fillId="0" borderId="5" xfId="0" applyNumberFormat="1" applyBorder="1" applyAlignment="1">
      <alignment horizontal="center"/>
    </xf>
    <xf numFmtId="7" fontId="0" fillId="0" borderId="14" xfId="0" applyNumberFormat="1" applyBorder="1" applyAlignment="1">
      <alignment horizontal="right"/>
    </xf>
    <xf numFmtId="39" fontId="0" fillId="0" borderId="14" xfId="0" applyNumberFormat="1" applyBorder="1" applyAlignment="1">
      <alignment horizontal="right"/>
    </xf>
    <xf numFmtId="0" fontId="6" fillId="0" borderId="15" xfId="0" applyFont="1" applyBorder="1" applyAlignment="1">
      <alignment horizontal="center"/>
    </xf>
    <xf numFmtId="39" fontId="0" fillId="0" borderId="5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3" borderId="5" xfId="0" applyFill="1" applyBorder="1" applyAlignment="1" applyProtection="1">
      <alignment horizontal="center"/>
      <protection locked="0"/>
    </xf>
    <xf numFmtId="14" fontId="0" fillId="2" borderId="4" xfId="0" applyNumberFormat="1" applyFill="1" applyBorder="1" applyAlignment="1" applyProtection="1">
      <alignment shrinkToFit="1"/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0" xfId="0" applyFill="1" applyAlignment="1" applyProtection="1">
      <alignment wrapText="1" shrinkToFit="1"/>
      <protection locked="0"/>
    </xf>
    <xf numFmtId="0" fontId="5" fillId="0" borderId="18" xfId="0" applyFont="1" applyBorder="1" applyAlignment="1">
      <alignment horizontal="center" wrapText="1"/>
    </xf>
    <xf numFmtId="0" fontId="0" fillId="0" borderId="19" xfId="0" applyBorder="1"/>
  </cellXfs>
  <cellStyles count="5">
    <cellStyle name="Comma 2" xfId="4" xr:uid="{00000000-0005-0000-0000-000000000000}"/>
    <cellStyle name="Currency 2" xfId="3" xr:uid="{00000000-0005-0000-0000-000001000000}"/>
    <cellStyle name="Normal" xfId="0" builtinId="0"/>
    <cellStyle name="Normal 2" xfId="1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colors>
    <mruColors>
      <color rgb="FFACB9CA"/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gsa.gov/portal/category/104711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9525</xdr:rowOff>
    </xdr:from>
    <xdr:to>
      <xdr:col>4</xdr:col>
      <xdr:colOff>36830</xdr:colOff>
      <xdr:row>4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9525"/>
          <a:ext cx="760730" cy="8001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133986</xdr:colOff>
      <xdr:row>0</xdr:row>
      <xdr:rowOff>85725</xdr:rowOff>
    </xdr:from>
    <xdr:to>
      <xdr:col>25</xdr:col>
      <xdr:colOff>254000</xdr:colOff>
      <xdr:row>4</xdr:row>
      <xdr:rowOff>38100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71153" y="85725"/>
          <a:ext cx="6501764" cy="71437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400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WEST CHESTER AREA SCHOOL DISTRICT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algn="ctr">
            <a:lnSpc>
              <a:spcPct val="115000"/>
            </a:lnSpc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PREAPPROVAL TO ATTEND EDUCATIONAL MEETING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24</xdr:col>
      <xdr:colOff>172508</xdr:colOff>
      <xdr:row>0</xdr:row>
      <xdr:rowOff>140758</xdr:rowOff>
    </xdr:from>
    <xdr:to>
      <xdr:col>25</xdr:col>
      <xdr:colOff>538691</xdr:colOff>
      <xdr:row>6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77591" y="140758"/>
          <a:ext cx="980017" cy="94932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  <a:effectLst>
          <a:glow rad="228600">
            <a:srgbClr val="FF0000">
              <a:alpha val="40000"/>
            </a:srgbClr>
          </a:glo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000" b="1"/>
            <a:t>All highlighted</a:t>
          </a:r>
          <a:r>
            <a:rPr lang="en-US" sz="1000" b="1" baseline="0"/>
            <a:t> boxes will be filled in by employee.</a:t>
          </a:r>
          <a:endParaRPr lang="en-US" sz="1000" b="1"/>
        </a:p>
      </xdr:txBody>
    </xdr:sp>
    <xdr:clientData fPrintsWithSheet="0"/>
  </xdr:twoCellAnchor>
  <xdr:twoCellAnchor>
    <xdr:from>
      <xdr:col>4</xdr:col>
      <xdr:colOff>179916</xdr:colOff>
      <xdr:row>3</xdr:row>
      <xdr:rowOff>21167</xdr:rowOff>
    </xdr:from>
    <xdr:to>
      <xdr:col>25</xdr:col>
      <xdr:colOff>222249</xdr:colOff>
      <xdr:row>4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17083" y="592667"/>
          <a:ext cx="6424083" cy="16933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800" baseline="0"/>
            <a:t>revised 01/2025</a:t>
          </a:r>
          <a:endParaRPr lang="en-US" sz="800"/>
        </a:p>
      </xdr:txBody>
    </xdr:sp>
    <xdr:clientData/>
  </xdr:twoCellAnchor>
  <xdr:twoCellAnchor>
    <xdr:from>
      <xdr:col>27</xdr:col>
      <xdr:colOff>420149</xdr:colOff>
      <xdr:row>25</xdr:row>
      <xdr:rowOff>20116</xdr:rowOff>
    </xdr:from>
    <xdr:to>
      <xdr:col>34</xdr:col>
      <xdr:colOff>347124</xdr:colOff>
      <xdr:row>25</xdr:row>
      <xdr:rowOff>241307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554499" y="5439841"/>
          <a:ext cx="3584575" cy="22119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/>
          <a:r>
            <a:rPr lang="en-US" sz="1000" u="sng">
              <a:solidFill>
                <a:srgbClr val="0070C0"/>
              </a:solidFill>
            </a:rPr>
            <a:t>Click here for GSA web-site.</a:t>
          </a:r>
        </a:p>
      </xdr:txBody>
    </xdr:sp>
    <xdr:clientData/>
  </xdr:twoCellAnchor>
  <xdr:twoCellAnchor>
    <xdr:from>
      <xdr:col>27</xdr:col>
      <xdr:colOff>200025</xdr:colOff>
      <xdr:row>0</xdr:row>
      <xdr:rowOff>114300</xdr:rowOff>
    </xdr:from>
    <xdr:to>
      <xdr:col>39</xdr:col>
      <xdr:colOff>12700</xdr:colOff>
      <xdr:row>2</xdr:row>
      <xdr:rowOff>114300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747125" y="114300"/>
          <a:ext cx="7508875" cy="368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PREAPPROVAL TO ATTEND EDUCATIONAL MEETING INSTRUCTIONS</a:t>
          </a:r>
          <a:r>
            <a:rPr lang="en-US"/>
            <a:t> </a:t>
          </a:r>
          <a:endParaRPr lang="en-US" sz="1100"/>
        </a:p>
      </xdr:txBody>
    </xdr:sp>
    <xdr:clientData/>
  </xdr:twoCellAnchor>
  <xdr:twoCellAnchor>
    <xdr:from>
      <xdr:col>27</xdr:col>
      <xdr:colOff>485775</xdr:colOff>
      <xdr:row>36</xdr:row>
      <xdr:rowOff>6338</xdr:rowOff>
    </xdr:from>
    <xdr:to>
      <xdr:col>28</xdr:col>
      <xdr:colOff>607695</xdr:colOff>
      <xdr:row>36</xdr:row>
      <xdr:rowOff>6338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8620125" y="8293088"/>
          <a:ext cx="73152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504825</xdr:colOff>
      <xdr:row>32</xdr:row>
      <xdr:rowOff>114300</xdr:rowOff>
    </xdr:from>
    <xdr:to>
      <xdr:col>29</xdr:col>
      <xdr:colOff>72009</xdr:colOff>
      <xdr:row>32</xdr:row>
      <xdr:rowOff>114300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8639175" y="7543800"/>
          <a:ext cx="78638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485775</xdr:colOff>
      <xdr:row>40</xdr:row>
      <xdr:rowOff>0</xdr:rowOff>
    </xdr:from>
    <xdr:to>
      <xdr:col>34</xdr:col>
      <xdr:colOff>485775</xdr:colOff>
      <xdr:row>40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8620125" y="9048750"/>
          <a:ext cx="3657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27</xdr:col>
      <xdr:colOff>263524</xdr:colOff>
      <xdr:row>0</xdr:row>
      <xdr:rowOff>142874</xdr:rowOff>
    </xdr:from>
    <xdr:to>
      <xdr:col>39</xdr:col>
      <xdr:colOff>123825</xdr:colOff>
      <xdr:row>42</xdr:row>
      <xdr:rowOff>9525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97874" y="142874"/>
          <a:ext cx="7175501" cy="9010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AO59"/>
  <sheetViews>
    <sheetView tabSelected="1" zoomScaleNormal="100" workbookViewId="0">
      <selection activeCell="Q25" sqref="Q25:S25"/>
    </sheetView>
  </sheetViews>
  <sheetFormatPr defaultColWidth="9.140625" defaultRowHeight="15" x14ac:dyDescent="0.25"/>
  <cols>
    <col min="1" max="1" width="1.42578125" customWidth="1"/>
    <col min="2" max="2" width="6" customWidth="1"/>
    <col min="3" max="21" width="3.7109375" customWidth="1"/>
    <col min="22" max="22" width="3.5703125" customWidth="1"/>
    <col min="23" max="23" width="11.5703125" bestFit="1" customWidth="1"/>
    <col min="24" max="24" width="9.140625" customWidth="1"/>
    <col min="27" max="27" width="1.42578125" customWidth="1"/>
    <col min="31" max="33" width="9.140625" customWidth="1"/>
    <col min="41" max="41" width="5" customWidth="1"/>
  </cols>
  <sheetData>
    <row r="2" spans="2:41" x14ac:dyDescent="0.25">
      <c r="AB2" s="12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</row>
    <row r="5" spans="2:41" ht="20.25" customHeight="1" x14ac:dyDescent="0.25">
      <c r="F5" s="8" t="s">
        <v>68</v>
      </c>
    </row>
    <row r="6" spans="2:41" ht="6" customHeight="1" x14ac:dyDescent="0.25">
      <c r="J6" s="9"/>
      <c r="K6" s="9"/>
    </row>
    <row r="7" spans="2:41" x14ac:dyDescent="0.25">
      <c r="B7" s="7" t="s">
        <v>69</v>
      </c>
      <c r="C7" s="1"/>
      <c r="D7" s="1"/>
    </row>
    <row r="8" spans="2:41" ht="6" customHeight="1" x14ac:dyDescent="0.25"/>
    <row r="9" spans="2:4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K9" s="3"/>
    </row>
    <row r="10" spans="2:41" ht="21" customHeight="1" x14ac:dyDescent="0.25">
      <c r="B10" s="4" t="s">
        <v>0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Q10" s="4" t="s">
        <v>1</v>
      </c>
      <c r="W10" s="66"/>
      <c r="X10" s="66"/>
      <c r="Y10" s="66"/>
      <c r="Z10" s="66"/>
      <c r="AF10" s="34" t="s">
        <v>48</v>
      </c>
      <c r="AK10" s="3"/>
    </row>
    <row r="11" spans="2:41" ht="21" customHeight="1" x14ac:dyDescent="0.25">
      <c r="B11" s="4" t="s">
        <v>4</v>
      </c>
      <c r="H11" s="112"/>
      <c r="I11" s="112"/>
      <c r="J11" s="112"/>
      <c r="K11" s="112"/>
      <c r="L11" s="112"/>
      <c r="M11" s="112"/>
      <c r="Q11" s="4" t="s">
        <v>3</v>
      </c>
      <c r="W11" s="121"/>
      <c r="X11" s="121"/>
      <c r="Y11" s="121"/>
      <c r="Z11" s="121"/>
    </row>
    <row r="12" spans="2:41" ht="21" customHeight="1" x14ac:dyDescent="0.25">
      <c r="B12" s="4" t="s">
        <v>2</v>
      </c>
      <c r="P12" s="5"/>
      <c r="Q12" s="4" t="s">
        <v>49</v>
      </c>
      <c r="W12" s="120"/>
      <c r="X12" s="120"/>
      <c r="Y12" s="120"/>
      <c r="Z12" s="120"/>
      <c r="AF12">
        <f>MONTH(W12)</f>
        <v>1</v>
      </c>
      <c r="AH12" s="23"/>
    </row>
    <row r="13" spans="2:41" ht="31.5" customHeight="1" x14ac:dyDescent="0.25"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5"/>
      <c r="Q13" s="4" t="s">
        <v>50</v>
      </c>
      <c r="W13" s="120"/>
      <c r="X13" s="120"/>
      <c r="Y13" s="120"/>
      <c r="Z13" s="120"/>
      <c r="AF13">
        <f>MONTH(W13)</f>
        <v>1</v>
      </c>
    </row>
    <row r="14" spans="2:41" x14ac:dyDescent="0.25">
      <c r="B14" s="4" t="s">
        <v>59</v>
      </c>
    </row>
    <row r="15" spans="2:41" x14ac:dyDescent="0.25">
      <c r="B15" s="75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7"/>
      <c r="Q15" s="48" t="s">
        <v>77</v>
      </c>
      <c r="R15" s="13"/>
      <c r="S15" s="13"/>
      <c r="T15" s="13"/>
      <c r="U15" s="13"/>
      <c r="V15" s="13"/>
      <c r="W15" s="13"/>
      <c r="X15" s="13"/>
      <c r="Y15" s="13"/>
    </row>
    <row r="16" spans="2:41" x14ac:dyDescent="0.25">
      <c r="B16" s="78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80"/>
      <c r="P16" s="21"/>
      <c r="Q16" s="73" t="s">
        <v>7</v>
      </c>
      <c r="R16" s="74"/>
      <c r="S16" s="74"/>
      <c r="T16" s="69" t="s">
        <v>5</v>
      </c>
      <c r="U16" s="70"/>
      <c r="V16" s="71"/>
      <c r="W16" s="6" t="s">
        <v>6</v>
      </c>
      <c r="X16" s="123" t="s">
        <v>70</v>
      </c>
      <c r="Y16" s="124"/>
    </row>
    <row r="17" spans="2:32" x14ac:dyDescent="0.25">
      <c r="B17" s="81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3"/>
      <c r="P17" s="22"/>
      <c r="Q17" s="64">
        <v>23</v>
      </c>
      <c r="R17" s="72"/>
      <c r="S17" s="65"/>
      <c r="T17" s="64">
        <v>26</v>
      </c>
      <c r="U17" s="72"/>
      <c r="V17" s="65"/>
      <c r="W17" s="61">
        <v>38</v>
      </c>
      <c r="X17" s="64">
        <v>5</v>
      </c>
      <c r="Y17" s="65"/>
    </row>
    <row r="18" spans="2:32" ht="15.75" thickBot="1" x14ac:dyDescent="0.3"/>
    <row r="19" spans="2:32" ht="20.45" customHeight="1" thickBot="1" x14ac:dyDescent="0.35">
      <c r="B19" s="56" t="s">
        <v>72</v>
      </c>
      <c r="C19" s="57"/>
      <c r="D19" s="57"/>
      <c r="E19" s="57"/>
      <c r="F19" s="57"/>
      <c r="G19" s="57"/>
      <c r="H19" s="57"/>
      <c r="I19" s="58"/>
      <c r="J19" t="s">
        <v>75</v>
      </c>
      <c r="N19" s="3"/>
      <c r="O19" s="3"/>
      <c r="R19" s="117">
        <f>IF(OR($H$11="",$H$11=0),0,($H$11)*($Q$17+$T$17+$W$17))</f>
        <v>0</v>
      </c>
      <c r="S19" s="117"/>
      <c r="T19" s="117"/>
      <c r="U19" s="117"/>
      <c r="X19" s="11" t="s">
        <v>73</v>
      </c>
      <c r="Y19" s="107"/>
      <c r="Z19" s="107"/>
    </row>
    <row r="20" spans="2:32" ht="20.45" customHeight="1" x14ac:dyDescent="0.25">
      <c r="J20" t="s">
        <v>16</v>
      </c>
      <c r="M20" s="119"/>
      <c r="N20" s="119"/>
      <c r="O20" s="119"/>
      <c r="P20" s="119"/>
      <c r="Q20" s="3" t="s">
        <v>17</v>
      </c>
      <c r="V20" s="118" t="str">
        <f>IF(ISERROR(VLOOKUP(YEAR(W12),Sheet2!G7:H17,2,FALSE)),"",VLOOKUP(YEAR(W12),Sheet2!G1:H17,2,FALSE))</f>
        <v/>
      </c>
      <c r="W20" s="118"/>
      <c r="Y20" s="107">
        <f>IF(V20="",0,ROUND(V20*M20,2))</f>
        <v>0</v>
      </c>
      <c r="Z20" s="107"/>
    </row>
    <row r="21" spans="2:32" ht="20.45" customHeight="1" x14ac:dyDescent="0.25">
      <c r="B21" s="94" t="s">
        <v>71</v>
      </c>
      <c r="C21" s="95"/>
      <c r="D21" s="95"/>
      <c r="E21" s="95"/>
      <c r="F21" s="95"/>
      <c r="G21" s="95"/>
      <c r="H21" s="96"/>
      <c r="J21" t="s">
        <v>64</v>
      </c>
      <c r="O21" s="24"/>
      <c r="P21" s="24"/>
      <c r="Q21" s="3"/>
      <c r="U21" s="20"/>
      <c r="V21" s="20"/>
      <c r="W21" s="20"/>
      <c r="Y21" s="107">
        <f>Q25*P22</f>
        <v>0</v>
      </c>
      <c r="Z21" s="107"/>
      <c r="AF21" s="34" t="s">
        <v>48</v>
      </c>
    </row>
    <row r="22" spans="2:32" ht="20.45" customHeight="1" thickBot="1" x14ac:dyDescent="0.3">
      <c r="B22" s="97"/>
      <c r="C22" s="98"/>
      <c r="D22" s="98"/>
      <c r="E22" s="98"/>
      <c r="F22" s="98"/>
      <c r="G22" s="98"/>
      <c r="H22" s="99"/>
      <c r="K22" t="s">
        <v>66</v>
      </c>
      <c r="P22" s="108"/>
      <c r="Q22" s="108"/>
      <c r="R22" s="108"/>
      <c r="S22" t="s">
        <v>67</v>
      </c>
    </row>
    <row r="23" spans="2:32" ht="20.45" customHeight="1" x14ac:dyDescent="0.25">
      <c r="B23" s="97"/>
      <c r="C23" s="98"/>
      <c r="D23" s="98"/>
      <c r="E23" s="98"/>
      <c r="F23" s="98"/>
      <c r="G23" s="98"/>
      <c r="H23" s="99"/>
      <c r="J23" s="37" t="s">
        <v>63</v>
      </c>
      <c r="K23" s="38"/>
      <c r="L23" s="38"/>
      <c r="M23" s="38"/>
      <c r="N23" s="38"/>
      <c r="O23" s="38"/>
      <c r="P23" s="39"/>
      <c r="Q23" s="39"/>
      <c r="R23" s="39"/>
      <c r="S23" s="38"/>
      <c r="T23" s="38"/>
      <c r="U23" s="38"/>
      <c r="V23" s="38"/>
      <c r="W23" s="38"/>
      <c r="X23" s="38"/>
      <c r="Y23" s="38"/>
      <c r="Z23" s="40"/>
    </row>
    <row r="24" spans="2:32" ht="20.45" customHeight="1" thickBot="1" x14ac:dyDescent="0.3">
      <c r="B24" s="97"/>
      <c r="C24" s="98"/>
      <c r="D24" s="98"/>
      <c r="E24" s="98"/>
      <c r="F24" s="98"/>
      <c r="G24" s="98"/>
      <c r="H24" s="99"/>
      <c r="J24" s="41" t="s">
        <v>76</v>
      </c>
      <c r="Q24" s="109">
        <v>218</v>
      </c>
      <c r="R24" s="109"/>
      <c r="S24" s="109"/>
      <c r="T24" s="3" t="s">
        <v>51</v>
      </c>
      <c r="W24" s="62" t="str">
        <f>IF(W12="","",W12)</f>
        <v/>
      </c>
      <c r="X24" s="62"/>
      <c r="Y24" s="62"/>
      <c r="Z24" s="46"/>
    </row>
    <row r="25" spans="2:32" ht="20.45" customHeight="1" thickBot="1" x14ac:dyDescent="0.3">
      <c r="B25" s="97"/>
      <c r="C25" s="98"/>
      <c r="D25" s="98"/>
      <c r="E25" s="98"/>
      <c r="F25" s="98"/>
      <c r="G25" s="98"/>
      <c r="H25" s="99"/>
      <c r="I25" s="26"/>
      <c r="J25" s="42" t="s">
        <v>61</v>
      </c>
      <c r="K25" s="43"/>
      <c r="L25" s="43"/>
      <c r="M25" s="43"/>
      <c r="N25" s="43"/>
      <c r="O25" s="43"/>
      <c r="P25" s="43"/>
      <c r="Q25" s="110"/>
      <c r="R25" s="110"/>
      <c r="S25" s="110"/>
      <c r="T25" s="44" t="s">
        <v>62</v>
      </c>
      <c r="U25" s="43"/>
      <c r="V25" s="33"/>
      <c r="W25" s="44" t="str">
        <f>IF(Q25&gt;Q24,"Rate Needs to be Approved by Director","")</f>
        <v/>
      </c>
      <c r="X25" s="43"/>
      <c r="Y25" s="43"/>
      <c r="Z25" s="45"/>
    </row>
    <row r="26" spans="2:32" ht="20.45" customHeight="1" x14ac:dyDescent="0.25">
      <c r="B26" s="97"/>
      <c r="C26" s="98"/>
      <c r="D26" s="98"/>
      <c r="E26" s="98"/>
      <c r="F26" s="98"/>
      <c r="G26" s="98"/>
      <c r="H26" s="99"/>
      <c r="J26" t="s">
        <v>18</v>
      </c>
      <c r="Y26" s="105"/>
      <c r="Z26" s="105"/>
    </row>
    <row r="27" spans="2:32" ht="20.45" customHeight="1" x14ac:dyDescent="0.25">
      <c r="B27" s="97"/>
      <c r="C27" s="98"/>
      <c r="D27" s="98"/>
      <c r="E27" s="98"/>
      <c r="F27" s="98"/>
      <c r="G27" s="98"/>
      <c r="H27" s="99"/>
      <c r="J27" t="s">
        <v>65</v>
      </c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Y27" s="106"/>
      <c r="Z27" s="106"/>
    </row>
    <row r="28" spans="2:32" ht="20.45" customHeight="1" x14ac:dyDescent="0.25">
      <c r="B28" s="97"/>
      <c r="C28" s="98"/>
      <c r="D28" s="98"/>
      <c r="E28" s="98"/>
      <c r="F28" s="98"/>
      <c r="G28" s="98"/>
      <c r="H28" s="99"/>
      <c r="J28" t="s">
        <v>19</v>
      </c>
      <c r="Y28" s="114">
        <f>SUM(Y19:Z27)</f>
        <v>0</v>
      </c>
      <c r="Z28" s="114"/>
    </row>
    <row r="29" spans="2:32" ht="20.45" customHeight="1" x14ac:dyDescent="0.25">
      <c r="B29" s="97"/>
      <c r="C29" s="98"/>
      <c r="D29" s="98"/>
      <c r="E29" s="98"/>
      <c r="F29" s="98"/>
      <c r="G29" s="98"/>
      <c r="H29" s="99"/>
      <c r="J29" t="s">
        <v>20</v>
      </c>
      <c r="Y29" s="88"/>
      <c r="Z29" s="88"/>
    </row>
    <row r="30" spans="2:32" ht="20.45" customHeight="1" x14ac:dyDescent="0.25">
      <c r="B30" s="97"/>
      <c r="C30" s="98"/>
      <c r="D30" s="98"/>
      <c r="E30" s="98"/>
      <c r="F30" s="98"/>
      <c r="G30" s="98"/>
      <c r="H30" s="99"/>
      <c r="J30" t="s">
        <v>21</v>
      </c>
      <c r="P30" s="112"/>
      <c r="Q30" s="112"/>
      <c r="R30" t="s">
        <v>47</v>
      </c>
      <c r="U30" s="113">
        <v>202.13</v>
      </c>
      <c r="V30" s="113"/>
      <c r="W30" s="113"/>
      <c r="Y30" s="115">
        <f>+P30*U30</f>
        <v>0</v>
      </c>
      <c r="Z30" s="115"/>
    </row>
    <row r="31" spans="2:32" ht="20.45" customHeight="1" x14ac:dyDescent="0.25">
      <c r="B31" s="97"/>
      <c r="C31" s="98"/>
      <c r="D31" s="98"/>
      <c r="E31" s="98"/>
      <c r="F31" s="98"/>
      <c r="G31" s="98"/>
      <c r="H31" s="99"/>
      <c r="J31" t="s">
        <v>57</v>
      </c>
      <c r="Y31" s="88"/>
      <c r="Z31" s="88"/>
    </row>
    <row r="32" spans="2:32" ht="9" customHeight="1" x14ac:dyDescent="0.25">
      <c r="B32" s="97"/>
      <c r="C32" s="98"/>
      <c r="D32" s="98"/>
      <c r="E32" s="98"/>
      <c r="F32" s="98"/>
      <c r="G32" s="98"/>
      <c r="H32" s="99"/>
      <c r="Y32" s="28"/>
      <c r="Z32" s="28"/>
    </row>
    <row r="33" spans="2:26" ht="20.45" customHeight="1" x14ac:dyDescent="0.25">
      <c r="B33" s="100"/>
      <c r="C33" s="101"/>
      <c r="D33" s="101"/>
      <c r="E33" s="101"/>
      <c r="F33" s="101"/>
      <c r="G33" s="101"/>
      <c r="H33" s="102"/>
      <c r="J33" t="s">
        <v>58</v>
      </c>
      <c r="O33" s="49"/>
      <c r="P33" s="103" t="s">
        <v>52</v>
      </c>
      <c r="Q33" s="104"/>
      <c r="R33" s="104"/>
      <c r="S33" s="104"/>
      <c r="T33" s="104"/>
      <c r="U33" s="104"/>
      <c r="V33" s="104"/>
      <c r="W33" s="104"/>
      <c r="Y33" s="87"/>
      <c r="Z33" s="87"/>
    </row>
    <row r="34" spans="2:26" ht="9" customHeight="1" x14ac:dyDescent="0.25">
      <c r="W34" s="16"/>
    </row>
    <row r="35" spans="2:26" ht="21" customHeight="1" x14ac:dyDescent="0.25">
      <c r="B35" s="25" t="s">
        <v>8</v>
      </c>
      <c r="C35" s="89" t="s">
        <v>15</v>
      </c>
      <c r="D35" s="90"/>
      <c r="E35" s="89" t="s">
        <v>9</v>
      </c>
      <c r="F35" s="91"/>
      <c r="G35" s="91"/>
      <c r="H35" s="90"/>
      <c r="I35" s="89" t="s">
        <v>10</v>
      </c>
      <c r="J35" s="91"/>
      <c r="K35" s="90"/>
      <c r="L35" s="89" t="s">
        <v>11</v>
      </c>
      <c r="M35" s="90"/>
      <c r="N35" s="89" t="s">
        <v>12</v>
      </c>
      <c r="O35" s="91"/>
      <c r="P35" s="90"/>
      <c r="Q35" s="89" t="s">
        <v>13</v>
      </c>
      <c r="R35" s="91"/>
      <c r="S35" s="90"/>
      <c r="T35" s="89" t="s">
        <v>14</v>
      </c>
      <c r="U35" s="91"/>
      <c r="V35" s="90"/>
      <c r="W35" s="31" t="s">
        <v>55</v>
      </c>
      <c r="X35" s="89" t="s">
        <v>56</v>
      </c>
      <c r="Y35" s="91"/>
      <c r="Z35" s="116"/>
    </row>
    <row r="36" spans="2:26" x14ac:dyDescent="0.25">
      <c r="B36" s="50"/>
      <c r="C36" s="51"/>
      <c r="D36" s="50"/>
      <c r="E36" s="51"/>
      <c r="F36" s="52"/>
      <c r="G36" s="52"/>
      <c r="H36" s="50"/>
      <c r="I36" s="51"/>
      <c r="J36" s="52"/>
      <c r="K36" s="50"/>
      <c r="L36" s="51"/>
      <c r="M36" s="50"/>
      <c r="N36" s="51"/>
      <c r="O36" s="52"/>
      <c r="P36" s="50"/>
      <c r="Q36" s="51"/>
      <c r="R36" s="52"/>
      <c r="S36" s="50"/>
      <c r="T36" s="52"/>
      <c r="U36" s="53"/>
      <c r="V36" s="54"/>
      <c r="W36" s="55"/>
      <c r="X36" s="84"/>
      <c r="Y36" s="85"/>
      <c r="Z36" s="86"/>
    </row>
    <row r="37" spans="2:26" x14ac:dyDescent="0.25">
      <c r="B37" s="50"/>
      <c r="C37" s="51"/>
      <c r="D37" s="50"/>
      <c r="E37" s="51"/>
      <c r="F37" s="52"/>
      <c r="G37" s="52"/>
      <c r="H37" s="50"/>
      <c r="I37" s="51"/>
      <c r="J37" s="52"/>
      <c r="K37" s="50"/>
      <c r="L37" s="51"/>
      <c r="M37" s="50"/>
      <c r="N37" s="51"/>
      <c r="O37" s="52"/>
      <c r="P37" s="50"/>
      <c r="Q37" s="51"/>
      <c r="R37" s="52"/>
      <c r="S37" s="50"/>
      <c r="T37" s="52"/>
      <c r="U37" s="53"/>
      <c r="V37" s="54"/>
      <c r="W37" s="55"/>
      <c r="X37" s="84"/>
      <c r="Y37" s="85"/>
      <c r="Z37" s="86"/>
    </row>
    <row r="38" spans="2:26" x14ac:dyDescent="0.25">
      <c r="B38" s="50"/>
      <c r="C38" s="51"/>
      <c r="D38" s="50"/>
      <c r="E38" s="51"/>
      <c r="F38" s="52"/>
      <c r="G38" s="52"/>
      <c r="H38" s="50"/>
      <c r="I38" s="51"/>
      <c r="J38" s="52"/>
      <c r="K38" s="50"/>
      <c r="L38" s="51"/>
      <c r="M38" s="50"/>
      <c r="N38" s="51"/>
      <c r="O38" s="52"/>
      <c r="P38" s="50"/>
      <c r="Q38" s="51"/>
      <c r="R38" s="52"/>
      <c r="S38" s="50"/>
      <c r="T38" s="52"/>
      <c r="U38" s="53"/>
      <c r="V38" s="54"/>
      <c r="W38" s="55"/>
      <c r="X38" s="84"/>
      <c r="Y38" s="85"/>
      <c r="Z38" s="86"/>
    </row>
    <row r="39" spans="2:26" x14ac:dyDescent="0.25">
      <c r="B39" s="50"/>
      <c r="C39" s="51"/>
      <c r="D39" s="50"/>
      <c r="E39" s="51"/>
      <c r="F39" s="52"/>
      <c r="G39" s="52"/>
      <c r="H39" s="50"/>
      <c r="I39" s="51"/>
      <c r="J39" s="52"/>
      <c r="K39" s="50"/>
      <c r="L39" s="51"/>
      <c r="M39" s="50"/>
      <c r="N39" s="51"/>
      <c r="O39" s="52"/>
      <c r="P39" s="50"/>
      <c r="Q39" s="51"/>
      <c r="R39" s="52"/>
      <c r="S39" s="50"/>
      <c r="T39" s="52"/>
      <c r="U39" s="53"/>
      <c r="V39" s="54"/>
      <c r="W39" s="55"/>
      <c r="X39" s="84"/>
      <c r="Y39" s="85"/>
      <c r="Z39" s="86"/>
    </row>
    <row r="40" spans="2:26" x14ac:dyDescent="0.25">
      <c r="B40" s="50"/>
      <c r="C40" s="51"/>
      <c r="D40" s="50"/>
      <c r="E40" s="51"/>
      <c r="F40" s="52"/>
      <c r="G40" s="52"/>
      <c r="H40" s="50"/>
      <c r="I40" s="51"/>
      <c r="J40" s="52"/>
      <c r="K40" s="50"/>
      <c r="L40" s="51"/>
      <c r="M40" s="50"/>
      <c r="N40" s="51"/>
      <c r="O40" s="52"/>
      <c r="P40" s="50"/>
      <c r="Q40" s="51"/>
      <c r="R40" s="52"/>
      <c r="S40" s="50"/>
      <c r="T40" s="52"/>
      <c r="U40" s="53"/>
      <c r="V40" s="54"/>
      <c r="W40" s="55"/>
      <c r="X40" s="84"/>
      <c r="Y40" s="85"/>
      <c r="Z40" s="86"/>
    </row>
    <row r="41" spans="2:26" x14ac:dyDescent="0.25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2:26" x14ac:dyDescent="0.25"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4"/>
      <c r="N42" s="47"/>
      <c r="O42" s="7"/>
      <c r="P42" s="59"/>
      <c r="Q42" s="59"/>
      <c r="R42" s="59"/>
      <c r="S42" s="59"/>
      <c r="T42" s="59"/>
      <c r="U42" s="36"/>
      <c r="V42" s="36"/>
      <c r="W42" s="36"/>
      <c r="X42" s="36"/>
    </row>
    <row r="43" spans="2:26" x14ac:dyDescent="0.25">
      <c r="B43" s="17" t="s">
        <v>27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17" t="s">
        <v>25</v>
      </c>
      <c r="S43" s="7"/>
      <c r="T43" s="7"/>
      <c r="U43" s="7"/>
      <c r="V43" s="7"/>
      <c r="W43" s="7"/>
    </row>
    <row r="44" spans="2:26" ht="15" customHeight="1" x14ac:dyDescent="0.25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4"/>
      <c r="N44" s="47"/>
      <c r="P44" s="60"/>
      <c r="Q44" s="60"/>
      <c r="R44" s="60"/>
      <c r="S44" s="60"/>
      <c r="T44" s="60"/>
      <c r="U44" s="36"/>
      <c r="V44" s="36"/>
      <c r="W44" s="36"/>
      <c r="X44" s="36"/>
    </row>
    <row r="45" spans="2:26" x14ac:dyDescent="0.25">
      <c r="B45" s="17" t="s">
        <v>24</v>
      </c>
      <c r="N45" s="7"/>
      <c r="P45" s="17" t="s">
        <v>25</v>
      </c>
      <c r="S45" s="7"/>
      <c r="T45" s="7"/>
      <c r="U45" s="7"/>
      <c r="V45" s="7"/>
      <c r="W45" s="7"/>
      <c r="Z45" s="15"/>
    </row>
    <row r="46" spans="2:26" ht="15" customHeight="1" x14ac:dyDescent="0.25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4"/>
      <c r="N46" s="47"/>
      <c r="P46" s="60"/>
      <c r="Q46" s="60"/>
      <c r="R46" s="60"/>
      <c r="S46" s="60"/>
      <c r="T46" s="60"/>
      <c r="U46" s="36"/>
      <c r="V46" s="36"/>
      <c r="W46" s="36"/>
      <c r="X46" s="36"/>
    </row>
    <row r="47" spans="2:26" x14ac:dyDescent="0.25">
      <c r="B47" s="92" t="s">
        <v>54</v>
      </c>
      <c r="C47" s="92"/>
      <c r="D47" s="92"/>
      <c r="E47" s="92"/>
      <c r="F47" s="92"/>
      <c r="G47" s="92"/>
      <c r="H47" s="92"/>
      <c r="I47" s="92"/>
      <c r="J47" s="92"/>
      <c r="K47" s="92"/>
      <c r="L47" s="92"/>
      <c r="N47" s="15"/>
      <c r="P47" s="17" t="s">
        <v>25</v>
      </c>
      <c r="S47" s="7"/>
      <c r="T47" s="7"/>
      <c r="U47" s="7"/>
      <c r="V47" s="7"/>
      <c r="Z47" s="15"/>
    </row>
    <row r="48" spans="2:26" ht="15" customHeight="1" x14ac:dyDescent="0.2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</row>
    <row r="49" spans="2:26" ht="15.6" customHeight="1" x14ac:dyDescent="0.25">
      <c r="E49" s="11" t="s">
        <v>60</v>
      </c>
      <c r="F49" s="67"/>
      <c r="G49" s="67"/>
      <c r="H49" s="67"/>
      <c r="I49" s="67"/>
      <c r="J49" s="67"/>
      <c r="K49" s="67"/>
      <c r="S49" s="11"/>
      <c r="U49" s="11" t="s">
        <v>53</v>
      </c>
      <c r="V49" s="68">
        <f>IF(Y29="",+Y28+Y30,IF(Y29&gt;Y28,Y30+Y28,Y29+Y30))</f>
        <v>0</v>
      </c>
      <c r="W49" s="68"/>
    </row>
    <row r="50" spans="2:26" x14ac:dyDescent="0.25">
      <c r="F50" s="32" t="s">
        <v>26</v>
      </c>
      <c r="G50" s="14"/>
      <c r="H50" s="14"/>
      <c r="I50" s="14"/>
      <c r="J50" s="14"/>
      <c r="K50" s="14"/>
    </row>
    <row r="53" spans="2:26" s="29" customFormat="1" ht="15" customHeight="1" x14ac:dyDescent="0.2">
      <c r="D53" s="30"/>
      <c r="L53" s="30"/>
      <c r="V53" s="30"/>
    </row>
    <row r="54" spans="2:26" ht="7.5" customHeight="1" x14ac:dyDescent="0.25"/>
    <row r="56" spans="2:26" x14ac:dyDescent="0.25"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8" spans="2:26" x14ac:dyDescent="0.25">
      <c r="B58" s="18"/>
    </row>
    <row r="59" spans="2:26" x14ac:dyDescent="0.25">
      <c r="B59" s="18"/>
      <c r="C59" s="7"/>
    </row>
  </sheetData>
  <sheetProtection algorithmName="SHA-512" hashValue="CSzSzWOAJa6gXFNCGj8fMtf6Yc9McJNJBlUv70xtZB7ebphYumwXKrAmTEOTWbBTE9DrPCW3NIPXb6xu9KWpUg==" saltValue="Z8lWMcTQDlgdkSCnK7p3hA==" spinCount="100000" sheet="1" selectLockedCells="1"/>
  <mergeCells count="53">
    <mergeCell ref="W10:Z10"/>
    <mergeCell ref="N35:P35"/>
    <mergeCell ref="Q35:S35"/>
    <mergeCell ref="T35:V35"/>
    <mergeCell ref="X35:Z35"/>
    <mergeCell ref="R19:U19"/>
    <mergeCell ref="Y19:Z19"/>
    <mergeCell ref="Y20:Z20"/>
    <mergeCell ref="V20:W20"/>
    <mergeCell ref="M20:P20"/>
    <mergeCell ref="W12:Z12"/>
    <mergeCell ref="W11:Z11"/>
    <mergeCell ref="H11:M11"/>
    <mergeCell ref="W13:Z13"/>
    <mergeCell ref="B13:O13"/>
    <mergeCell ref="X16:Y16"/>
    <mergeCell ref="B47:L48"/>
    <mergeCell ref="B21:H33"/>
    <mergeCell ref="P33:W33"/>
    <mergeCell ref="Y26:Z26"/>
    <mergeCell ref="Y27:Z27"/>
    <mergeCell ref="Y21:Z21"/>
    <mergeCell ref="P22:R22"/>
    <mergeCell ref="Q24:S24"/>
    <mergeCell ref="Q25:S25"/>
    <mergeCell ref="L27:W27"/>
    <mergeCell ref="P30:Q30"/>
    <mergeCell ref="U30:W30"/>
    <mergeCell ref="Y28:Z28"/>
    <mergeCell ref="X38:Z38"/>
    <mergeCell ref="Y30:Z30"/>
    <mergeCell ref="Y31:Z31"/>
    <mergeCell ref="X36:Z36"/>
    <mergeCell ref="C35:D35"/>
    <mergeCell ref="E35:H35"/>
    <mergeCell ref="I35:K35"/>
    <mergeCell ref="L35:M35"/>
    <mergeCell ref="X17:Y17"/>
    <mergeCell ref="D10:G10"/>
    <mergeCell ref="H10:K10"/>
    <mergeCell ref="L10:O10"/>
    <mergeCell ref="F49:K49"/>
    <mergeCell ref="V49:W49"/>
    <mergeCell ref="T16:V16"/>
    <mergeCell ref="T17:V17"/>
    <mergeCell ref="Q17:S17"/>
    <mergeCell ref="Q16:S16"/>
    <mergeCell ref="B15:O17"/>
    <mergeCell ref="X39:Z39"/>
    <mergeCell ref="X40:Z40"/>
    <mergeCell ref="Y33:Z33"/>
    <mergeCell ref="Y29:Z29"/>
    <mergeCell ref="X37:Z37"/>
  </mergeCells>
  <dataValidations count="8">
    <dataValidation type="list" showInputMessage="1" showErrorMessage="1" sqref="L18:M18" xr:uid="{00000000-0002-0000-0000-000000000000}">
      <formula1>State</formula1>
    </dataValidation>
    <dataValidation type="whole" operator="greaterThanOrEqual" allowBlank="1" showInputMessage="1" showErrorMessage="1" error="Cash Advance must be a whole number ≥ $300.00." sqref="Y33" xr:uid="{00000000-0002-0000-0000-000002000000}">
      <formula1>300</formula1>
    </dataValidation>
    <dataValidation type="whole" allowBlank="1" showInputMessage="1" showErrorMessage="1" sqref="B37:B41" xr:uid="{00000000-0002-0000-0000-000003000000}">
      <formula1>2015</formula1>
      <formula2>2025</formula2>
    </dataValidation>
    <dataValidation type="whole" allowBlank="1" showInputMessage="1" showErrorMessage="1" sqref="C36:C41" xr:uid="{00000000-0002-0000-0000-000004000000}">
      <formula1>0</formula1>
      <formula2>8</formula2>
    </dataValidation>
    <dataValidation type="whole" allowBlank="1" showInputMessage="1" showErrorMessage="1" sqref="T36:V40 S41:U41 D36:O41 Q36:R41 P41" xr:uid="{00000000-0002-0000-0000-000005000000}">
      <formula1>0</formula1>
      <formula2>9</formula2>
    </dataValidation>
    <dataValidation type="whole" allowBlank="1" showInputMessage="1" showErrorMessage="1" error="Please enter the fiscal year between 2015 and 2025" sqref="B36" xr:uid="{00000000-0002-0000-0000-000006000000}">
      <formula1>2015</formula1>
      <formula2>2025</formula2>
    </dataValidation>
    <dataValidation type="textLength" operator="equal" allowBlank="1" showInputMessage="1" showErrorMessage="1" sqref="P36:P40" xr:uid="{00000000-0002-0000-0000-000007000000}">
      <formula1>1</formula1>
    </dataValidation>
    <dataValidation allowBlank="1" showInputMessage="1" showErrorMessage="1" prompt="Date must be in xx/xx/xxxx format" sqref="W12:Z13" xr:uid="{00000000-0002-0000-0000-000008000000}"/>
  </dataValidations>
  <printOptions horizontalCentered="1"/>
  <pageMargins left="0.2" right="0.2" top="0.25" bottom="0.25" header="0.3" footer="0.15"/>
  <pageSetup scale="85" fitToWidth="2" orientation="portrait" r:id="rId1"/>
  <headerFooter>
    <oddFooter>&amp;C&amp;8Page &amp;P of &amp;N</oddFooter>
  </headerFooter>
  <rowBreaks count="1" manualBreakCount="1">
    <brk id="54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18E8B13-7753-448B-8212-6B5082E67C35}">
          <x14:formula1>
            <xm:f>Sheet2!B3:B4</xm:f>
          </x14:formula1>
          <xm:sqref>U30:W30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1"/>
  <dimension ref="B2:H24"/>
  <sheetViews>
    <sheetView workbookViewId="0">
      <selection activeCell="J9" sqref="J9"/>
    </sheetView>
  </sheetViews>
  <sheetFormatPr defaultRowHeight="15" x14ac:dyDescent="0.25"/>
  <sheetData>
    <row r="2" spans="2:8" x14ac:dyDescent="0.25">
      <c r="B2" t="s">
        <v>28</v>
      </c>
    </row>
    <row r="3" spans="2:8" x14ac:dyDescent="0.25">
      <c r="B3" s="63">
        <v>202.13</v>
      </c>
      <c r="C3" s="10" t="s">
        <v>22</v>
      </c>
    </row>
    <row r="4" spans="2:8" x14ac:dyDescent="0.25">
      <c r="B4" s="63">
        <f>235.81</f>
        <v>235.81</v>
      </c>
      <c r="C4" s="10" t="s">
        <v>23</v>
      </c>
    </row>
    <row r="6" spans="2:8" x14ac:dyDescent="0.25">
      <c r="B6" t="s">
        <v>29</v>
      </c>
      <c r="G6" t="s">
        <v>16</v>
      </c>
    </row>
    <row r="7" spans="2:8" x14ac:dyDescent="0.25">
      <c r="B7" s="19" t="s">
        <v>30</v>
      </c>
      <c r="G7">
        <v>2025</v>
      </c>
      <c r="H7" s="63">
        <v>0.7</v>
      </c>
    </row>
    <row r="8" spans="2:8" x14ac:dyDescent="0.25">
      <c r="B8" s="19" t="s">
        <v>31</v>
      </c>
      <c r="G8">
        <v>2024</v>
      </c>
      <c r="H8" s="63">
        <v>0.67</v>
      </c>
    </row>
    <row r="9" spans="2:8" x14ac:dyDescent="0.25">
      <c r="B9" s="19" t="s">
        <v>74</v>
      </c>
      <c r="G9">
        <v>2023</v>
      </c>
      <c r="H9" s="63">
        <v>0.65500000000000003</v>
      </c>
    </row>
    <row r="10" spans="2:8" x14ac:dyDescent="0.25">
      <c r="B10" s="19" t="s">
        <v>36</v>
      </c>
      <c r="G10">
        <v>2022</v>
      </c>
      <c r="H10" s="63">
        <v>0.625</v>
      </c>
    </row>
    <row r="11" spans="2:8" x14ac:dyDescent="0.25">
      <c r="B11" s="19" t="s">
        <v>41</v>
      </c>
      <c r="G11">
        <v>2021</v>
      </c>
      <c r="H11" s="63">
        <v>0.56000000000000005</v>
      </c>
    </row>
    <row r="12" spans="2:8" x14ac:dyDescent="0.25">
      <c r="B12" s="19" t="s">
        <v>44</v>
      </c>
      <c r="G12">
        <v>2020</v>
      </c>
      <c r="H12" s="63">
        <v>0.57499999999999996</v>
      </c>
    </row>
    <row r="13" spans="2:8" x14ac:dyDescent="0.25">
      <c r="B13" s="19" t="s">
        <v>32</v>
      </c>
      <c r="G13">
        <v>2019</v>
      </c>
      <c r="H13" s="63">
        <v>0.57999999999999996</v>
      </c>
    </row>
    <row r="14" spans="2:8" x14ac:dyDescent="0.25">
      <c r="B14" s="19" t="s">
        <v>33</v>
      </c>
      <c r="G14">
        <v>2018</v>
      </c>
      <c r="H14" s="63">
        <v>0.54500000000000004</v>
      </c>
    </row>
    <row r="15" spans="2:8" x14ac:dyDescent="0.25">
      <c r="B15" s="19" t="s">
        <v>34</v>
      </c>
      <c r="G15">
        <v>2017</v>
      </c>
      <c r="H15" s="63">
        <v>0.53500000000000003</v>
      </c>
    </row>
    <row r="16" spans="2:8" x14ac:dyDescent="0.25">
      <c r="B16" s="19" t="s">
        <v>35</v>
      </c>
      <c r="G16">
        <v>2016</v>
      </c>
      <c r="H16" s="63">
        <v>0.54</v>
      </c>
    </row>
    <row r="17" spans="2:8" x14ac:dyDescent="0.25">
      <c r="B17" s="19" t="s">
        <v>37</v>
      </c>
      <c r="G17">
        <v>2015</v>
      </c>
      <c r="H17" s="63">
        <v>0.57499999999999996</v>
      </c>
    </row>
    <row r="18" spans="2:8" x14ac:dyDescent="0.25">
      <c r="B18" s="19" t="s">
        <v>38</v>
      </c>
    </row>
    <row r="19" spans="2:8" x14ac:dyDescent="0.25">
      <c r="B19" s="19" t="s">
        <v>39</v>
      </c>
    </row>
    <row r="20" spans="2:8" x14ac:dyDescent="0.25">
      <c r="B20" s="19" t="s">
        <v>42</v>
      </c>
    </row>
    <row r="21" spans="2:8" x14ac:dyDescent="0.25">
      <c r="B21" s="19" t="s">
        <v>43</v>
      </c>
    </row>
    <row r="22" spans="2:8" x14ac:dyDescent="0.25">
      <c r="B22" s="19" t="s">
        <v>45</v>
      </c>
    </row>
    <row r="23" spans="2:8" x14ac:dyDescent="0.25">
      <c r="B23" s="19" t="s">
        <v>40</v>
      </c>
    </row>
    <row r="24" spans="2:8" x14ac:dyDescent="0.25">
      <c r="B24" s="19" t="s">
        <v>46</v>
      </c>
    </row>
  </sheetData>
  <sheetProtection algorithmName="SHA-512" hashValue="YJstFQLl+NRWmLjCVhE7leNV1XnlRNacgjBmyNix3p3Vr/lNTOGuxdn/JJEc7EnR7UbvHko/7KQbwVELBJRxUw==" saltValue="bUeK+fbD0WKSIU+2O/yRQg==" spinCount="100000" sheet="1" objects="1" scenarios="1"/>
  <dataValidations count="1">
    <dataValidation type="list" errorStyle="information" sqref="B14" xr:uid="{00000000-0002-0000-0100-000000000000}">
      <formula1>$P$1:$P$4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Building</vt:lpstr>
      <vt:lpstr>Sheet1!Print_Area</vt:lpstr>
      <vt:lpstr>Substitute</vt:lpstr>
    </vt:vector>
  </TitlesOfParts>
  <Company>Wcasd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 , Catherine</dc:creator>
  <cp:lastModifiedBy>Makos , Trisha</cp:lastModifiedBy>
  <cp:lastPrinted>2023-09-14T14:03:19Z</cp:lastPrinted>
  <dcterms:created xsi:type="dcterms:W3CDTF">2014-09-30T22:51:58Z</dcterms:created>
  <dcterms:modified xsi:type="dcterms:W3CDTF">2025-01-02T16:02:46Z</dcterms:modified>
</cp:coreProperties>
</file>