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Page" sheetId="1" r:id="rId4"/>
    <sheet state="visible" name="Assets &amp; Liabilities" sheetId="2" r:id="rId5"/>
    <sheet state="visible" name="Revenues &amp; Expenditures" sheetId="3" r:id="rId6"/>
    <sheet state="visible" name="Published Summary" sheetId="4" r:id="rId7"/>
    <sheet state="visible" name="Salary Schedule" sheetId="5" r:id="rId8"/>
    <sheet state="visible" name="Paym Over $2,500" sheetId="6" r:id="rId9"/>
    <sheet state="visible" name="Paym $1,000 to $2,500" sheetId="7" r:id="rId10"/>
    <sheet state="visible" name="Paym $500 to $999" sheetId="8" r:id="rId11"/>
    <sheet state="visible" name="Contracts Exceeding $25,000" sheetId="9" r:id="rId12"/>
    <sheet state="visible" name="Error Checks" sheetId="10" r:id="rId13"/>
    <sheet state="hidden" name="Lookups" sheetId="11" r:id="rId14"/>
    <sheet state="hidden" name="ASA24" sheetId="1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AMO_SingleObject_261073214_ROM_F0.SEC2.Print_1.SEC1.HDR.TXT1">'[1]$85M Loss Limit Calc 9-4'!#REF!</definedName>
    <definedName name="_AMO_SingleObject_261073214_ROM_F0.SEC2.Print_2.SEC1.BDY.Data_Set_WORK_SIMTWOA">'[1]$85M Loss Limit Calc 9-4'!#REF!</definedName>
    <definedName name="_AMO_SingleObject_261073214_ROM_F0.SEC2.Print_2.SEC1.HDR.TXT1">'[1]$85M Loss Limit Calc 9-4'!#REF!</definedName>
    <definedName name="_AMO_SingleObject_261073214_ROM_F0.SEC2.Print_2.SEC1.HDR.TXT2">'[1]$85M Loss Limit Calc 9-4'!#REF!</definedName>
    <definedName name="_AMO_SingleObject_261073214_ROM_F0.SEC2.Print_2.SEC1.HDR.TXT3">'[1]$85M Loss Limit Calc 9-4'!#REF!</definedName>
    <definedName name="_AMO_SingleObject_261073214_ROM_F0.SEC2.Print_2.SEC1.HDR.TXT4">'[1]$85M Loss Limit Calc 9-4'!#REF!</definedName>
    <definedName name="_AMO_SingleObject_261073214_ROM_F0.SEC2.Print_2.SEC1.HDR.TXT5">'[1]$85M Loss Limit Calc 9-4'!#REF!</definedName>
    <definedName name="_AMO_SingleObject_297297864_ROM_F0.SEC2.Print_1.SEC1.HDR.TXT1">'[2]FORMULA &amp; DIST TYPE'!#REF!</definedName>
    <definedName name="_AMO_SingleObject_297297864_ROM_F0.SEC2.Print_2.SEC1.BDY.Data_Set_WORK_SIMTWOA">'[2]FORMULA &amp; DIST TYPE'!#REF!</definedName>
    <definedName name="_AMO_SingleObject_297297864_ROM_F0.SEC2.Print_2.SEC1.HDR.TXT1">'[2]FORMULA &amp; DIST TYPE'!#REF!</definedName>
    <definedName name="_AMO_SingleObject_297297864_ROM_F0.SEC2.Print_2.SEC1.HDR.TXT2">'[2]FORMULA &amp; DIST TYPE'!#REF!</definedName>
    <definedName name="_AMO_SingleObject_297297864_ROM_F0.SEC2.Print_2.SEC1.HDR.TXT3">'[2]FORMULA &amp; DIST TYPE'!#REF!</definedName>
    <definedName name="_AMO_SingleObject_297297864_ROM_F0.SEC2.Print_2.SEC1.HDR.TXT4">'[2]FORMULA &amp; DIST TYPE'!#REF!</definedName>
    <definedName name="_AMO_SingleObject_297297864_ROM_F0.SEC2.Print_2.SEC1.HDR.TXT5">'[2]FORMULA &amp; DIST TYPE'!#REF!</definedName>
    <definedName name="_AMO_SingleObject_450755104_ROM_F0.SEC2.Print_2.SEC1.BDY.Data_Set_WORK_SIMTWOA">[3]data!#REF!</definedName>
    <definedName name="_AMO_SingleObject_450755104_ROM_F0.SEC2.Print_2.SEC1.HDR.TXT1">[3]data!#REF!</definedName>
    <definedName name="_AMO_SingleObject_450755104_ROM_F0.SEC2.Print_2.SEC1.HDR.TXT2">[3]data!#REF!</definedName>
    <definedName name="_AMO_SingleObject_450755104_ROM_F0.SEC2.Print_2.SEC1.HDR.TXT3">[3]data!#REF!</definedName>
    <definedName name="_AMO_SingleObject_450755104_ROM_F0.SEC2.Print_2.SEC1.HDR.TXT4">[3]data!#REF!</definedName>
    <definedName name="_AMO_SingleObject_450755104_ROM_F0.SEC2.Print_2.SEC1.HDR.TXT5">[3]data!#REF!</definedName>
    <definedName name="_AMO_SingleObject_480642679_ROM_F0.SEC2.Print_1.SEC1.HDR.TXT1">'[4]2015'!#REF!</definedName>
    <definedName name="_AMO_SingleObject_480642679_ROM_F0.SEC2.Print_2.SEC1.BDY.Data_Set_WORK_SIMTWOA">'[4]2015'!#REF!</definedName>
    <definedName name="_AMO_SingleObject_480642679_ROM_F0.SEC2.Print_2.SEC1.HDR.TXT1">'[4]2015'!#REF!</definedName>
    <definedName name="_AMO_SingleObject_480642679_ROM_F0.SEC2.Print_2.SEC1.HDR.TXT2">'[4]2015'!#REF!</definedName>
    <definedName name="_AMO_SingleObject_480642679_ROM_F0.SEC2.Print_2.SEC1.HDR.TXT3">'[4]2015'!#REF!</definedName>
    <definedName name="_AMO_SingleObject_480642679_ROM_F0.SEC2.Print_2.SEC1.HDR.TXT4">'[4]2015'!#REF!</definedName>
    <definedName name="_AMO_SingleObject_480642679_ROM_F0.SEC2.Print_2.SEC1.HDR.TXT5">'[4]2015'!#REF!</definedName>
    <definedName name="_AMO_SingleObject_492809584_ROM_F0.SEC2.Print_1.SEC1.HDR.TXT1">'[4]2014'!#REF!</definedName>
    <definedName name="_AMO_SingleObject_492809584_ROM_F0.SEC2.Print_2.SEC1.BDY.Data_Set_WORK_SIMTWOA">'[4]2014'!#REF!</definedName>
    <definedName name="_AMO_SingleObject_492809584_ROM_F0.SEC2.Print_2.SEC1.HDR.TXT1">'[4]2014'!#REF!</definedName>
    <definedName name="_AMO_SingleObject_492809584_ROM_F0.SEC2.Print_2.SEC1.HDR.TXT2">'[4]2014'!#REF!</definedName>
    <definedName name="_AMO_SingleObject_492809584_ROM_F0.SEC2.Print_2.SEC1.HDR.TXT3">'[4]2014'!#REF!</definedName>
    <definedName name="_AMO_SingleObject_492809584_ROM_F0.SEC2.Print_2.SEC1.HDR.TXT4">'[4]2014'!#REF!</definedName>
    <definedName name="_AMO_SingleObject_492809584_ROM_F0.SEC2.Print_2.SEC1.HDR.TXT5">'[4]2014'!#REF!</definedName>
    <definedName name="_AMO_SingleObject_601675587_ROM_F0.SEC2.Print_1.SEC1.HDR.TXT1">'[5]2015 Taxes CY 16 CPPRT'!#REF!</definedName>
    <definedName name="_AMO_SingleObject_669565704_ROM_F0.SEC2.Print_1.SEC1.HDR.TXT1">'[4]Real for Checking'!#REF!</definedName>
    <definedName name="_AMO_SingleObject_669565704_ROM_F0.SEC2.Print_2.SEC1.BDY.Data_Set_WORK_SIMTWOA">'[4]Real for Checking'!#REF!</definedName>
    <definedName name="_AMO_SingleObject_669565704_ROM_F0.SEC2.Print_2.SEC1.HDR.TXT1">'[4]Real for Checking'!#REF!</definedName>
    <definedName name="_AMO_SingleObject_669565704_ROM_F0.SEC2.Print_2.SEC1.HDR.TXT2">'[4]Real for Checking'!#REF!</definedName>
    <definedName name="_AMO_SingleObject_669565704_ROM_F0.SEC2.Print_2.SEC1.HDR.TXT3">'[4]Real for Checking'!#REF!</definedName>
    <definedName name="_AMO_SingleObject_669565704_ROM_F0.SEC2.Print_2.SEC1.HDR.TXT4">'[4]Real for Checking'!#REF!</definedName>
    <definedName name="_AMO_SingleObject_669565704_ROM_F0.SEC2.Print_2.SEC1.HDR.TXT5">'[4]Real for Checking'!#REF!</definedName>
    <definedName name="_AMO_SingleObject_739077726_ROM_F0.SEC2.Print_1.SEC1.HDR.TXT1">'[6]WO PTELL'!#REF!</definedName>
    <definedName name="_AMO_SingleObject_739077726_ROM_F0.SEC2.Print_2.SEC1.BDY.Data_Set_WORK_SIMTWOA">'[6]WO PTELL'!#REF!</definedName>
    <definedName name="_AMO_SingleObject_739077726_ROM_F0.SEC2.Print_2.SEC1.HDR.TXT1">'[6]WO PTELL'!#REF!</definedName>
    <definedName name="_AMO_SingleObject_739077726_ROM_F0.SEC2.Print_2.SEC1.HDR.TXT2">'[6]WO PTELL'!#REF!</definedName>
    <definedName name="_AMO_SingleObject_739077726_ROM_F0.SEC2.Print_2.SEC1.HDR.TXT3">'[6]WO PTELL'!#REF!</definedName>
    <definedName name="_AMO_SingleObject_739077726_ROM_F0.SEC2.Print_2.SEC1.HDR.TXT4">'[6]WO PTELL'!#REF!</definedName>
    <definedName name="_AMO_SingleObject_739077726_ROM_F0.SEC2.Print_2.SEC1.HDR.TXT5">'[6]WO PTELL'!#REF!</definedName>
    <definedName name="_AMO_SingleObject_790798588_ROM_F0.SEC2.Print_1.SEC1.HDR.TXT1">'[4]2013'!#REF!</definedName>
    <definedName name="_AMO_SingleObject_790798588_ROM_F0.SEC2.Print_1.SEC1.HDR.TXT2">'[4]2013'!#REF!</definedName>
    <definedName name="_AMO_SingleObject_790798588_ROM_F0.SEC2.Print_1.SEC1.HDR.TXT3">'[4]2013'!#REF!</definedName>
    <definedName name="_AMO_SingleObject_790798588_ROM_F0.SEC2.Print_1.SEC1.HDR.TXT4">'[4]2013'!#REF!</definedName>
    <definedName name="_AMO_SingleObject_790798588_ROM_F0.SEC2.Print_1.SEC1.HDR.TXT5">'[4]2013'!#REF!</definedName>
    <definedName name="_AMO_SingleObject_790798588_ROM_F0.SEC2.Print_2.SEC1.BDY.Data_Set_WORK_SIMTWOA">'[4]2013'!#REF!</definedName>
    <definedName name="_AMO_SingleObject_790798588_ROM_F0.SEC2.Print_2.SEC1.HDR.TXT1">'[4]2013'!#REF!</definedName>
    <definedName name="_AMO_SingleObject_790798588_ROM_F0.SEC2.Print_2.SEC1.HDR.TXT2">'[4]2013'!#REF!</definedName>
    <definedName name="_AMO_SingleObject_790798588_ROM_F0.SEC2.Print_2.SEC1.HDR.TXT3">'[4]2013'!#REF!</definedName>
    <definedName name="_AMO_SingleObject_790798588_ROM_F0.SEC2.Print_2.SEC1.HDR.TXT4">'[4]2013'!#REF!</definedName>
    <definedName name="_AMO_SingleObject_790798588_ROM_F0.SEC2.Print_2.SEC1.HDR.TXT5">'[4]2013'!#REF!</definedName>
    <definedName name="_AMO_SingleObject_84217206_ROM_F0.SEC2.Print_1.SEC1.HDR.TXT1">'[6]W PTELL'!#REF!</definedName>
    <definedName name="_AMO_SingleObject_84217206_ROM_F0.SEC2.Print_2.SEC1.BDY.Data_Set_WORK_SIMTWOA">'[6]W PTELL'!#REF!</definedName>
    <definedName name="_AMO_SingleObject_84217206_ROM_F0.SEC2.Print_2.SEC1.HDR.TXT1">'[6]W PTELL'!#REF!</definedName>
    <definedName name="_AMO_SingleObject_84217206_ROM_F0.SEC2.Print_2.SEC1.HDR.TXT2">'[6]W PTELL'!#REF!</definedName>
    <definedName name="_AMO_SingleObject_84217206_ROM_F0.SEC2.Print_2.SEC1.HDR.TXT3">'[6]W PTELL'!#REF!</definedName>
    <definedName name="_AMO_SingleObject_84217206_ROM_F0.SEC2.Print_2.SEC1.HDR.TXT4">'[6]W PTELL'!#REF!</definedName>
    <definedName name="_AMO_SingleObject_84217206_ROM_F0.SEC2.Print_2.SEC1.HDR.TXT5">'[6]W PTELL'!#REF!</definedName>
    <definedName name="_AMO_SingleObject_847633867_ROM_F0.SEC2.Print_1.SEC1.HDR.TXT1">'[7]GSAVAR 17'!#REF!</definedName>
    <definedName name="_AMO_SingleObject_847633867_ROM_F0.SEC2.Print_2.SEC1.BDY.Data_Set_WORK_SIMTWOA">'[7]GSAVAR 17'!#REF!</definedName>
    <definedName name="_AMO_SingleObject_847633867_ROM_F0.SEC2.Print_2.SEC1.HDR.TXT1">'[7]GSAVAR 17'!#REF!</definedName>
    <definedName name="_AMO_SingleObject_847633867_ROM_F0.SEC2.Print_2.SEC1.HDR.TXT2">'[7]GSAVAR 17'!#REF!</definedName>
    <definedName name="_AMO_SingleObject_847633867_ROM_F0.SEC2.Print_2.SEC1.HDR.TXT3">'[7]GSAVAR 17'!#REF!</definedName>
    <definedName name="_AMO_SingleObject_847633867_ROM_F0.SEC2.Print_2.SEC1.HDR.TXT4">'[7]GSAVAR 17'!#REF!</definedName>
    <definedName name="_AMO_SingleObject_847633867_ROM_F0.SEC2.Print_2.SEC1.HDR.TXT5">'[7]GSAVAR 17'!#REF!</definedName>
    <definedName name="_AMO_SingleObject_875771459_ROM_F0.SEC2.Print_1.SEC1.HDR.TXT1">[7]GSAVAR16!#REF!</definedName>
    <definedName name="_AMO_SingleObject_875771459_ROM_F0.SEC2.Print_2.SEC1.BDY.Data_Set_WORK_SIMTWOA">[7]GSAVAR16!#REF!</definedName>
    <definedName name="_AMO_SingleObject_875771459_ROM_F0.SEC2.Print_2.SEC1.HDR.TXT1">[7]GSAVAR16!#REF!</definedName>
    <definedName name="_AMO_SingleObject_875771459_ROM_F0.SEC2.Print_2.SEC1.HDR.TXT2">[7]GSAVAR16!#REF!</definedName>
    <definedName name="_AMO_SingleObject_875771459_ROM_F0.SEC2.Print_2.SEC1.HDR.TXT3">[7]GSAVAR16!#REF!</definedName>
    <definedName name="_AMO_SingleObject_875771459_ROM_F0.SEC2.Print_2.SEC1.HDR.TXT4">[7]GSAVAR16!#REF!</definedName>
    <definedName name="_AMO_SingleObject_875771459_ROM_F0.SEC2.Print_2.SEC1.HDR.TXT5">[7]GSAVAR16!#REF!</definedName>
    <definedName name="_AMO_SingleObject_978866249_ROM_F0.SEC2.Print_2.SEC1.BDY.Data_Set_WORK_SIMTWOA">'[2]Limiting Rate'!#REF!</definedName>
    <definedName name="_AMO_SingleObject_978866249_ROM_F0.SEC2.Print_2.SEC1.HDR.TXT1">'[2]Limiting Rate'!#REF!</definedName>
    <definedName name="_AMO_SingleObject_978866249_ROM_F0.SEC2.Print_2.SEC1.HDR.TXT2">'[2]Limiting Rate'!#REF!</definedName>
    <definedName name="_AMO_SingleObject_978866249_ROM_F0.SEC2.Print_2.SEC1.HDR.TXT3">'[2]Limiting Rate'!#REF!</definedName>
    <definedName name="_AMO_SingleObject_978866249_ROM_F0.SEC2.Print_2.SEC1.HDR.TXT4">'[2]Limiting Rate'!#REF!</definedName>
    <definedName name="_AMO_SingleObject_978866249_ROM_F0.SEC2.Print_2.SEC1.HDR.TXT5">'[2]Limiting Rate'!#REF!</definedName>
    <definedName name="_Order1">255</definedName>
    <definedName name="_Order2">255</definedName>
    <definedName localSheetId="9" name="School_District">[8]!Table1[School District]</definedName>
    <definedName localSheetId="9" name="validation_list">OFFSET('[8]District Dropdown'!$J$2,,,COUNTIF('[8]District Dropdown'!$J$2:$J$995,"?*"))</definedName>
    <definedName name="validation_list">OFFSET(Lookups!$H$2,,,COUNTIF(Lookups!$H$2:$H$994,"?*"))</definedName>
    <definedName localSheetId="10" name="Z_8245A0A0_8911_4934_9A9B_B83065EDCD65_.wvu.Cols">Lookups!#REF!,Lookups!$U:$AB</definedName>
    <definedName name="_AMO_SingleObject_984896348_ROM_F0.SEC2.Print_3.SEC1.HDR.TXT5">#REF!</definedName>
    <definedName name="_AMO_SingleObject_151849305_ROM_F0.SEC2.Print_2.SEC1.HDR.TXT1">#REF!</definedName>
    <definedName name="_AMO_SingleObject_569590114_ROM_F0.SEC2.Print_2.SEC1.HDR.TXT5">#REF!</definedName>
    <definedName name="SCHOOL_DISTRICT_JOINT_AGREEMENT_NAME">'Cover Page'!$D$9:$G$9</definedName>
    <definedName name="_AMO_SingleObject_768399527_ROM_F0.SEC2.Print_2.SEC1.HDR.TXT4">#REF!</definedName>
    <definedName name="SCHCTY">#REF!</definedName>
    <definedName name="RCDT_NUMBER">'Cover Page'!$D$10:$G$10</definedName>
    <definedName name="_AMO_SingleObject_20457410_ROM_F0.SEC2.Print_1.SEC1.HDR.TXT2">#REF!</definedName>
    <definedName name="_AMO_SingleObject_20457410_ROM_F0.SEC2.Print_1.SEC1.HDR.TXT3">#REF!</definedName>
    <definedName name="_AMO_SingleObject_45729353_ROM_F0.SEC2.Print_2.SEC1.HDR.TXT1">#REF!</definedName>
    <definedName name="School_District">#REF!</definedName>
    <definedName name="_AMO_SingleObject_569590114_ROM_F0.SEC2.Print_1.SEC1.BDY.Data_Set_WORK_COLE">#REF!</definedName>
    <definedName name="_AMO_SingleObject_151849305_ROM_F0.SEC2.Print_2.SEC1.BDY.Data_Set_WORK_SIMTWOA">#REF!</definedName>
    <definedName name="COUNTY">'Cover Page'!$D$12:$G$12</definedName>
    <definedName name="SCHNMBR">#REF!</definedName>
    <definedName localSheetId="10" name="Z_3A864784_2CF4_47E7_9698_97A2E9BA97D9_.wvu.Cols">Lookups!$M:$T</definedName>
    <definedName name="_AMO_SingleObject_847633867_ROM_F0.SEC2.Print_1.SEC1.BDY.Data_Set_WORK_COLE">#REF!</definedName>
    <definedName name="_AMO_SingleObject_875771459_ROM_F0.SEC2.Print_1.SEC1.BDY.Data_Set_WORK_COLE">#REF!</definedName>
    <definedName name="_AMO_SingleObject_45729353_ROM_F0.SEC2.Print_1.SEC1.HDR.TXT1">#REF!</definedName>
    <definedName name="ddTopChoice">Lookups!$B$2</definedName>
    <definedName name="_AMO_SingleObject_151849305_ROM_F0.SEC2.Print_2.SEC1.HDR.TXT4">#REF!</definedName>
    <definedName name="_AMO_SingleObject_984896348_ROM_F0.SEC2.Print_3.SEC1.HDR.TXT4">#REF!</definedName>
    <definedName name="_AMO_SingleObject_768399527_ROM_F0.SEC2.Print_2.SEC1.HDR.TXT5">#REF!</definedName>
    <definedName name="_AMO_SingleObject_768399527_ROM_F0.SEC2.Print_2.SEC1.HDR.TXT2">#REF!</definedName>
    <definedName name="_AMO_SingleObject_45729353_ROM_F0.SEC2.Print_2.SEC1.HDR.TXT4">#REF!</definedName>
    <definedName name="_AMO_SingleObject_768399527_ROM_F0.SEC2.Print_2.SEC1.BDY.Data_Set_WORK_SIMTWOA">#REF!</definedName>
    <definedName name="SUPT">#REF!</definedName>
    <definedName name="SCHNME">#REF!</definedName>
    <definedName name="_AMO_SingleObject_151849305_ROM_F0.SEC2.Print_1.SEC1.HDR.TXT1">#REF!</definedName>
    <definedName name="_AMO_SingleObject_984896348_ROM_F0.SEC2.Print_2.SEC1.HDR.TXT1">#REF!</definedName>
    <definedName name="_AMO_SingleObject_569590114_ROM_F0.SEC2.Print_2.SEC1.HDR.TXT3">#REF!</definedName>
    <definedName name="_AMO_SingleObject_768399527_ROM_F0.SEC2.Print_1.SEC1.BDY.Data_Set_WORK_COLE">#REF!</definedName>
    <definedName name="ADDRESS">'Cover Page'!$D$11:$G$11</definedName>
    <definedName name="_AMO_SingleObject_569590114_ROM_F0.SEC2.Print_2.SEC1.HDR.TXT4">#REF!</definedName>
    <definedName name="_AMO_SingleObject_984896348_ROM_F0.SEC2.Print_3.SEC1.HDR.TXT3">#REF!</definedName>
    <definedName name="_AMO_SingleObject_569590114_ROM_F0.SEC2.Print_2.SEC1.HDR.TXT1">#REF!</definedName>
    <definedName name="_AMO_SingleObject_151849305_ROM_F0.SEC2.Print_2.SEC1.HDR.TXT2">#REF!</definedName>
    <definedName name="_AMO_SingleObject_984896348_ROM_F0.SEC2.Print_3.SEC1.HDR.TXT2">#REF!</definedName>
    <definedName name="_AMO_SingleObject_984896348_ROM_F0.SEC2.Print_1.SEC1.HDR.TXT1">#REF!</definedName>
    <definedName name="_AMO_SingleObject_151849305_ROM_F0.SEC2.Print_2.SEC1.HDR.TXT3">#REF!</definedName>
    <definedName name="_AMO_SingleObject_984896348_ROM_F0.SEC2.Print_1.SEC1.BDY.Data_Set_WORK_COLE">#REF!</definedName>
    <definedName name="_AMO_SingleObject_151849305_ROM_F0.SEC2.Print_1.SEC1.BDY.Data_Set_WORK_COLE">#REF!</definedName>
    <definedName name="_AMO_SingleObject_20457410_ROM_F0.SEC2.Print_1.SEC1.HDR.TXT5">#REF!</definedName>
    <definedName name="_AMO_SingleObject_20457410_ROM_F0.SEC2.Print_1.SEC1.HDR.TXT1">#REF!</definedName>
    <definedName name="NAME_OF_NEWSPAPER__WHERE_PUBLISHED">'Cover Page'!$D$13:$G$13</definedName>
    <definedName name="_AMO_SingleObject_984896348_ROM_F0.SEC2.Print_3.SEC1.BDY.Data_Set_WORK_SIMTWOA">#REF!</definedName>
    <definedName name="_AMO_SingleObject_20457410_ROM_F0.SEC2.Print_1.SEC1.BDY.Data_Set_WORK_FINAL">#REF!</definedName>
    <definedName name="_AMO_SingleObject_151849305_ROM_F0.SEC2.Print_2.SEC1.HDR.TXT5">#REF!</definedName>
    <definedName name="_AMO_SingleObject_20457410_ROM_F0.SEC2.Print_1.SEC1.HDR.TXT4">#REF!</definedName>
    <definedName name="_AMO_SingleObject_768399527_ROM_F0.SEC2.Print_1.SEC1.HDR.TXT1">#REF!</definedName>
    <definedName name="_AMO_SingleObject_768399527_ROM_F0.SEC2.Print_2.SEC1.HDR.TXT1">#REF!</definedName>
    <definedName name="_AMO_SingleObject_45729353_ROM_F0.SEC2.Print_2.SEC1.BDY.Data_Set_WORK_SIMTWOA">#REF!</definedName>
    <definedName name="_AMO_SingleObject_569590114_ROM_F0.SEC2.Print_1.SEC1.HDR.TXT1">#REF!</definedName>
    <definedName name="_AMO_SingleObject_45729353_ROM_F0.SEC2.Print_2.SEC1.HDR.TXT5">#REF!</definedName>
    <definedName name="_AMO_SingleObject_984896348_ROM_F0.SEC2.Print_3.SEC1.HDR.TXT1">#REF!</definedName>
    <definedName name="_AMO_SingleObject_45729353_ROM_F0.SEC2.Print_1.SEC1.BDY.Data_Set_WORK_COLE">#REF!</definedName>
    <definedName name="_AMO_SingleObject_45729353_ROM_F0.SEC2.Print_2.SEC1.HDR.TXT2">#REF!</definedName>
    <definedName name="_AMO_SingleObject_984896348_ROM_F0.SEC2.Print_2.SEC1.BDY.Data_Set_WORK_JIM">#REF!</definedName>
    <definedName name="_AMO_SingleObject_569590114_ROM_F0.SEC2.Print_2.SEC1.HDR.TXT2">#REF!</definedName>
    <definedName name="_AMO_SingleObject_45729353_ROM_F0.SEC2.Print_2.SEC1.HDR.TXT3">#REF!</definedName>
    <definedName name="SCHADDRS">#REF!</definedName>
    <definedName name="_AMO_SingleObject_768399527_ROM_F0.SEC2.Print_2.SEC1.HDR.TXT3">#REF!</definedName>
    <definedName name="_AMO_SingleObject_569590114_ROM_F0.SEC2.Print_2.SEC1.BDY.Data_Set_WORK_SIMTWOA">#REF!</definedName>
  </definedNames>
  <calcPr/>
  <extLst>
    <ext uri="GoogleSheetsCustomDataVersion2">
      <go:sheetsCustomData xmlns:go="http://customooxmlschemas.google.com/" r:id="rId24" roundtripDataChecksum="ESQZwCkV/c+/C6BaYorBJscB8EXuhxOEiZro+1EaTa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8">
      <text>
        <t xml:space="preserve">======
ID#AAABXKyeKRc
DJ Hemberger    (2024-10-28 20:21:48)
Please use Fall Enrollment (students enrolled as of the last day in September).  Student Enrollment can be found at this link under the drop down "2022-2023":  https://www.isbe.net/Pages/Fall-Enrollment-Counts.aspx 
Joint agreements MUST report enrollment if they work directly with student instruction.</t>
      </text>
    </comment>
    <comment authorId="0" ref="G8">
      <text>
        <t xml:space="preserve">======
ID#AAABXKyeKRU
DJ Hemberger    (2024-10-28 20:21:48)
When publishing this report in the newspaper, type requirements must be accordance with 715 ILCS 15/1.</t>
      </text>
    </comment>
    <comment authorId="0" ref="H22">
      <text>
        <t xml:space="preserve">======
ID#AAABXKyeKRM
HEMBERGER MICHELLE    (2024-10-28 20:21:48)
A substitute teacher does not qualify as a certificated employee unless they hold a certificate/license to teach.  A substitute teacher license does not qualify as certificate/license to teach.</t>
      </text>
    </comment>
    <comment authorId="0" ref="G46">
      <text>
        <t xml:space="preserve">======
ID#AAABXKyeJIE
HEMBERGER MICHELLE    (2024-10-28 20:21:48)
If applicable, school districts/joint agreements must complete Long-Term Debt Outstanding.  If it is not applicable, enter "0".</t>
      </text>
    </comment>
    <comment authorId="0" ref="H28">
      <text>
        <t xml:space="preserve">======
ID#AAABXKyeJHs
DJ Hemberger    (2024-10-28 20:21:48)
Example:  If the tax rate for educational purposes is $1.84 per $100 of EAV, it is shown as 1.8400 not as a percentage of the total tax rate.</t>
      </text>
    </comment>
    <comment authorId="0" ref="H25">
      <text>
        <t xml:space="preserve">======
ID#AAABXKyeJHo
HEMBERGER MICHELLE    (2024-10-28 20:21:48)
A substitute teacher does not qualify as a certificated employee unless they hold a certificate/license to teach.  A substitute teacher license does not qualify as certificate/license to teach.</t>
      </text>
    </comment>
    <comment authorId="0" ref="G21">
      <text>
        <t xml:space="preserve">======
ID#AAABXKyeJHk
HEMBERGER MICHELLE    (2024-10-28 20:21:48)
9 month ADA can be found in Student Information System (SIS) in IWAS under Average Daily Attendance.  
Joint Agreements do not report 9-month ADA.</t>
      </text>
    </comment>
  </commentList>
  <extLst>
    <ext uri="GoogleSheetsCustomDataVersion2">
      <go:sheetsCustomData xmlns:go="http://customooxmlschemas.google.com/" r:id="rId1" roundtripDataSignature="AMtx7mikkCUzMo2aT3I6gyPcD7ywQS+g7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0">
      <text>
        <t xml:space="preserve">======
ID#AAABXKyeJIM
DJ Hemberger    (2024-10-28 20:21:48)
Accrued Liabilities should include accounts 401-405, 411-415, 420, 441, 442, 461.</t>
      </text>
    </comment>
    <comment authorId="0" ref="C10">
      <text>
        <t xml:space="preserve">======
ID#AAABXKyeJHc
DJ Hemberger    (2024-10-28 20:21:48)
Other Accrued Assets should include accounts 130, 140, 162, 181, 192.</t>
      </text>
    </comment>
  </commentList>
  <extLst>
    <ext uri="GoogleSheetsCustomDataVersion2">
      <go:sheetsCustomData xmlns:go="http://customooxmlschemas.google.com/" r:id="rId1" roundtripDataSignature="AMtx7miT7FthncDNDpqWW9saBTm+vrI1B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8">
      <text>
        <t xml:space="preserve">======
ID#AAABXKyeKRg
DJ Hemberger    (2024-10-28 20:21:48)
Line 24 minus Line 25.</t>
      </text>
    </comment>
    <comment authorId="0" ref="B14">
      <text>
        <t xml:space="preserve">======
ID#AAABXKyeKRQ
DJ Hemberger    (2024-10-28 20:21:48)
GASB Statement No. 24: Accounting and Financial Reporting for Certain Grants and Other Financial Assistance.  The "On Behalf of" Payments should only be reflected on this page.</t>
      </text>
    </comment>
    <comment authorId="0" ref="A59">
      <text>
        <t xml:space="preserve">======
ID#AAABXKyeJII
ckolaz    (2024-10-28 20:21:48)
Line 38 minus Line 40</t>
      </text>
    </comment>
    <comment authorId="0" ref="B23">
      <text>
        <t xml:space="preserve">======
ID#AAABXKyeJH8
DJ Hemberger    (2024-10-28 20:21:48)
GASB Statement No. 24: Accounting and Financial Reporting for Certain Grants and Other Financial Assistance.  The "On Behalf of" Payments should only be reflected on this page.</t>
      </text>
    </comment>
    <comment authorId="0" ref="A39">
      <text>
        <t xml:space="preserve">======
ID#AAABXKyeJIA
ckolaz    (2024-10-28 20:21:48)
Line 38 minus Line 40</t>
      </text>
    </comment>
    <comment authorId="0" ref="A48">
      <text>
        <t xml:space="preserve">======
ID#AAABXKyeJH4
ckolaz    (2024-10-28 20:21:48)
GASB Statement No. 24; Accounting and Financial Reporting for Certain Grants and Other Financial Assistance.  The "On Behalf of" Payments should only be reflected on this page.</t>
      </text>
    </comment>
    <comment authorId="0" ref="A57">
      <text>
        <t xml:space="preserve">======
ID#AAABXKyeJH0
ckolaz    (2024-10-28 20:21:48)
GASB Statement No. 24; Accounting and Financial Reporting for Certain Grants and Other Financial Assistance.  The "On Behalf of" Payments should only be reflected on this page.</t>
      </text>
    </comment>
    <comment authorId="0" ref="A31">
      <text>
        <t xml:space="preserve">======
ID#AAABXKyeJHw
JONIC JEANNETTE    (2024-10-28 20:21:48)
Include separate additional documentation describing &amp; itemizing</t>
      </text>
    </comment>
    <comment authorId="0" ref="B25">
      <text>
        <t xml:space="preserve">======
ID#AAABXKyeJHg
DJ Hemberger    (2024-10-28 20:21:48)
Line 13 minus Line 22.</t>
      </text>
    </comment>
  </commentList>
  <extLst>
    <ext uri="GoogleSheetsCustomDataVersion2">
      <go:sheetsCustomData xmlns:go="http://customooxmlschemas.google.com/" r:id="rId1" roundtripDataSignature="AMtx7mh7SdAGlZ7LtxP14NN2TWKguZOi9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======
ID#AAABXKyeKRY
DJ Hemberger    (2024-10-28 20:21:48)
The source of total receipts/revenues from Property Tax, State and Federal Funds and Fees</t>
      </text>
    </comment>
  </commentList>
  <extLst>
    <ext uri="GoogleSheetsCustomDataVersion2">
      <go:sheetsCustomData xmlns:go="http://customooxmlschemas.google.com/" r:id="rId1" roundtripDataSignature="AMtx7mg4/k0HoipQ3wCDVQ+805ggYMIyTQ=="/>
    </ext>
  </extLst>
</comments>
</file>

<file path=xl/sharedStrings.xml><?xml version="1.0" encoding="utf-8"?>
<sst xmlns="http://schemas.openxmlformats.org/spreadsheetml/2006/main" count="5776" uniqueCount="3913">
  <si>
    <t>This Excel workbook must be sent to ISBE</t>
  </si>
  <si>
    <t xml:space="preserve">Note:  Submit the Annual Statement of Affairs to ISBE in the Excel workbook format without removing sheets.  </t>
  </si>
  <si>
    <t>and retained within the district/joint agreement</t>
  </si>
  <si>
    <t>ILLINOIS STATE BOARD OF EDUCATION</t>
  </si>
  <si>
    <t>administrative office for public inspection.</t>
  </si>
  <si>
    <t>School Business Services</t>
  </si>
  <si>
    <t>217-785-8779</t>
  </si>
  <si>
    <t>ANNUAL STATEMENT OF AFFAIRS FOR THE FISCAL YEAR ENDING</t>
  </si>
  <si>
    <t>June 30,</t>
  </si>
  <si>
    <t>(Section 10-17 of the School Code)</t>
  </si>
  <si>
    <t xml:space="preserve">SCHOOL DISTRICT/JOINT AGREEMENT NAME:  </t>
  </si>
  <si>
    <t>Fremont SD 79</t>
  </si>
  <si>
    <t xml:space="preserve">Annual Statement of Affairs Instructions </t>
  </si>
  <si>
    <t>DISTRICT TYPE</t>
  </si>
  <si>
    <t xml:space="preserve">RCDT NUMBER:  </t>
  </si>
  <si>
    <t>Elementary</t>
  </si>
  <si>
    <t xml:space="preserve">    ADDRESS:  </t>
  </si>
  <si>
    <t>High School</t>
  </si>
  <si>
    <t xml:space="preserve">COUNTY:  </t>
  </si>
  <si>
    <t>Unit</t>
  </si>
  <si>
    <t xml:space="preserve">NAME OF NEWSPAPER  WHERE PUBLISHED:  </t>
  </si>
  <si>
    <t>Daily Herald</t>
  </si>
  <si>
    <t>Joint Agreement</t>
  </si>
  <si>
    <t>ASSURANCE</t>
  </si>
  <si>
    <t>Joint agreements MUST report enrollment if they work directly with student instruction.</t>
  </si>
  <si>
    <t>YES</t>
  </si>
  <si>
    <t>X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</si>
  <si>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</si>
  <si>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CAPITAL ASSETS</t>
  </si>
  <si>
    <t>VALUE</t>
  </si>
  <si>
    <t>SIZE OF DISTRICT IN SQUARE MILES</t>
  </si>
  <si>
    <t>WORKS OF ART &amp; HISTORICAL TREASURES</t>
  </si>
  <si>
    <t>NUMBER OF ATTENDANCE CENTERS</t>
  </si>
  <si>
    <t>LAND</t>
  </si>
  <si>
    <t>9 MONTH AVERAGE DAILY ATTENDANCE</t>
  </si>
  <si>
    <t>BUILDING &amp; BUILDING IMPROVEMENTS</t>
  </si>
  <si>
    <t>NUMBER OF CERTIFICATED EMPLOYEES</t>
  </si>
  <si>
    <t>SITE IMPROVEMENTS &amp; INFRASTRUCTURE</t>
  </si>
  <si>
    <t>FULL-TIME</t>
  </si>
  <si>
    <t>CAPITALIZED EQUIPMENT</t>
  </si>
  <si>
    <t>PART-TIME</t>
  </si>
  <si>
    <t>CONSTRUCTION IN PROGRESS</t>
  </si>
  <si>
    <t>NUMBER OF NON-CERTIFICATED EMPLOYEES</t>
  </si>
  <si>
    <t>Total</t>
  </si>
  <si>
    <t>NUMBER OF PUPILS ENROLLED PER GRADE</t>
  </si>
  <si>
    <t>TAX RATE BY FUND (IN %)</t>
  </si>
  <si>
    <t>PRE-KINDERGARTEN</t>
  </si>
  <si>
    <t>EDUCATIONAL</t>
  </si>
  <si>
    <t>KINDERGARTEN</t>
  </si>
  <si>
    <t>OPERATIONS &amp; MAINTENANCE</t>
  </si>
  <si>
    <t>FIRST</t>
  </si>
  <si>
    <t xml:space="preserve">BOND &amp; INTEREST </t>
  </si>
  <si>
    <t>SECOND</t>
  </si>
  <si>
    <t>TRANSPORTATION</t>
  </si>
  <si>
    <t>THIRD</t>
  </si>
  <si>
    <t>MUNICIPAL RETIREMENT</t>
  </si>
  <si>
    <t>FOURTH</t>
  </si>
  <si>
    <t>SOCIAL SECURITY</t>
  </si>
  <si>
    <t>FIFTH</t>
  </si>
  <si>
    <t>WORKING CASH</t>
  </si>
  <si>
    <t>SIXTH</t>
  </si>
  <si>
    <t>FIRE PREVENTION &amp; SAFETY</t>
  </si>
  <si>
    <t>SEVENTH</t>
  </si>
  <si>
    <t>TORT IMMUNITY</t>
  </si>
  <si>
    <t>EIGHTH</t>
  </si>
  <si>
    <t>CAPITAL PROJECTS</t>
  </si>
  <si>
    <t>SPECIAL (Special Ed or other enrollment not included on lines 29-38)</t>
  </si>
  <si>
    <t>SPECIAL EDUCATION</t>
  </si>
  <si>
    <t>Total Elementary</t>
  </si>
  <si>
    <t>LEASING</t>
  </si>
  <si>
    <t>NINTH</t>
  </si>
  <si>
    <t>OTHER</t>
  </si>
  <si>
    <t>TENTH</t>
  </si>
  <si>
    <t>ELEVENTH</t>
  </si>
  <si>
    <t>DISTRICT EQUALIZED ASSESSED VALUATION (EAV)</t>
  </si>
  <si>
    <t>TWELFTH</t>
  </si>
  <si>
    <t>EQUALIZED ASSESSED VALUATION PER ADA PUPIL</t>
  </si>
  <si>
    <t>SPECIAL (Special Ed or other enrollment not included on lines 41-44)</t>
  </si>
  <si>
    <t>TOTAL LONG-TERM DEBT ALLOWED</t>
  </si>
  <si>
    <t>Total Secondary</t>
  </si>
  <si>
    <t>Total District</t>
  </si>
  <si>
    <t>PERCENT OF LONG-TERM DEBT OBLIGATED CURRENTLY</t>
  </si>
  <si>
    <t>Form 50-37</t>
  </si>
  <si>
    <t>6/23</t>
  </si>
  <si>
    <t>STATEMENT OF ASSETS AND LIABILITIES</t>
  </si>
  <si>
    <t>Student Activity Funds should be listed separately (on Lines 40, 42-43).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</si>
  <si>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</si>
  <si>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</si>
  <si>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</si>
  <si>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</si>
  <si>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</si>
  <si>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</si>
  <si>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</si>
  <si>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</si>
  <si>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</si>
  <si>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Description</t>
  </si>
  <si>
    <t>Acct No</t>
  </si>
  <si>
    <t>Educational</t>
  </si>
  <si>
    <t>Operations &amp; Maintenance</t>
  </si>
  <si>
    <t>Debt Service</t>
  </si>
  <si>
    <t>Transportation</t>
  </si>
  <si>
    <t>Municipal Retirement &amp; Social Security</t>
  </si>
  <si>
    <t>Capital Projects</t>
  </si>
  <si>
    <t>Working Cash</t>
  </si>
  <si>
    <t>Tort</t>
  </si>
  <si>
    <t>Fire Prevention &amp; Safety</t>
  </si>
  <si>
    <t>CURRENT ASSETS (100)</t>
  </si>
  <si>
    <t>Cash (Accounts 111 thru 115)</t>
  </si>
  <si>
    <t xml:space="preserve"> </t>
  </si>
  <si>
    <t>Investments</t>
  </si>
  <si>
    <t>Taxes Receivable</t>
  </si>
  <si>
    <t>Interfund Receivables</t>
  </si>
  <si>
    <t>Intergovernmental Accounts Receivable</t>
  </si>
  <si>
    <t>Other Receivables</t>
  </si>
  <si>
    <t>Inventory</t>
  </si>
  <si>
    <t>Prepaid Items</t>
  </si>
  <si>
    <t>Other Current Assets</t>
  </si>
  <si>
    <t>Total Current Assets</t>
  </si>
  <si>
    <t>CURRENT LIABILITIES (400)</t>
  </si>
  <si>
    <t>Interfund Payables</t>
  </si>
  <si>
    <t>Intergovernmental Accounts Payable</t>
  </si>
  <si>
    <t>Other Payable</t>
  </si>
  <si>
    <t>Contracts Payable</t>
  </si>
  <si>
    <t>Loans Payable</t>
  </si>
  <si>
    <t>Salaries &amp; Benefits Payable</t>
  </si>
  <si>
    <t>Payroll Deductions &amp; Withholdings</t>
  </si>
  <si>
    <t>Deferred Revenues &amp; Other Current Liabilities</t>
  </si>
  <si>
    <t>Due to Activity Fund Organizations</t>
  </si>
  <si>
    <t>Total Current Liabilities</t>
  </si>
  <si>
    <t>LONG-TERM LIABILITIES (500)</t>
  </si>
  <si>
    <t>Long-Term Debt Payable</t>
  </si>
  <si>
    <t>Total Liabilities</t>
  </si>
  <si>
    <t>Reserved Fund Balance</t>
  </si>
  <si>
    <t>Unreserved Fund Balance</t>
  </si>
  <si>
    <t>Investments in General Fixed Assets</t>
  </si>
  <si>
    <t>Total Liabilities and Fund Balances</t>
  </si>
  <si>
    <t xml:space="preserve">ASSETS/LIABILITIES for Student Activity Funds </t>
  </si>
  <si>
    <t>CURRENT ASSETS (100) for Student Activity Funds</t>
  </si>
  <si>
    <t>Student Activity Fund Cash and Investments</t>
  </si>
  <si>
    <t>CURRENT LIABILITIES (400) for Student Activity Funds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</si>
  <si>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</si>
  <si>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</si>
  <si>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</si>
  <si>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ASSETS/LIABILITIES District with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</si>
  <si>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</si>
  <si>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</si>
  <si>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</si>
  <si>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</si>
  <si>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</si>
  <si>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</si>
  <si>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</si>
  <si>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</si>
  <si>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* Above should match the amounts in the Annual Financial Report (AFR) on the "Assets-Liab" tab </t>
  </si>
  <si>
    <t xml:space="preserve">Change in cash position </t>
  </si>
  <si>
    <t>- Cash and Investments</t>
  </si>
  <si>
    <t>- Cash and Investments*</t>
  </si>
  <si>
    <t xml:space="preserve">*The prior year cash and investments can be found on prior year Annual Financial Report (AFR) on the "Assets/Liab" tab.  </t>
  </si>
  <si>
    <t>STATEMENT OF REVENUES RECEIVED/REVENUES, EXPENDITURES DISBURSED/EXPENDITURES, OTHER SOURCES/USES</t>
  </si>
  <si>
    <t>Student Activity Funds should be listed separately (on Lines 34, 36, and 38).</t>
  </si>
  <si>
    <t>RECEIPTS/REVENUES</t>
  </si>
  <si>
    <t>Local Sources</t>
  </si>
  <si>
    <t>Flow-Through Received/Revenue from One District to Another District</t>
  </si>
  <si>
    <t>State Sources</t>
  </si>
  <si>
    <t>Federal Sources</t>
  </si>
  <si>
    <t>Total Direct Receipts/Revenues</t>
  </si>
  <si>
    <t>Rec./Rev. for "On Behalf" Payments</t>
  </si>
  <si>
    <t>Total Receipts/Revenues</t>
  </si>
  <si>
    <t>DISBURSEMENTS/EXPENDITURES</t>
  </si>
  <si>
    <t>Instruction</t>
  </si>
  <si>
    <t>Support Services</t>
  </si>
  <si>
    <t>Community Services</t>
  </si>
  <si>
    <t>Payments to Other Districts &amp; Govt Units</t>
  </si>
  <si>
    <t>Debt Services</t>
  </si>
  <si>
    <t>Total Direct Disbursements/Expenditures</t>
  </si>
  <si>
    <t>Disb./Expend. for "On Behalf" Payments</t>
  </si>
  <si>
    <t>Total Disbursements/Expenditures</t>
  </si>
  <si>
    <r>
      <rPr>
        <rFont val="Arial"/>
        <color theme="1"/>
        <sz val="8.0"/>
      </rPr>
      <t xml:space="preserve">Excess of Direct Receipts/Revenues Over (Under) </t>
    </r>
    <r>
      <rPr>
        <rFont val="Arial"/>
        <b/>
        <color theme="1"/>
        <sz val="8.0"/>
      </rPr>
      <t>Direct</t>
    </r>
    <r>
      <rPr>
        <rFont val="Arial"/>
        <color theme="1"/>
        <sz val="8.0"/>
      </rPr>
      <t xml:space="preserve"> Disbursements/Expenditures</t>
    </r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</si>
  <si>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</si>
  <si>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</si>
  <si>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</si>
  <si>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</si>
  <si>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Other Changes in Fund Balances - Increases (Decreases)</t>
  </si>
  <si>
    <t>RECEIPTS/REVENUES -Student Activity Funds</t>
  </si>
  <si>
    <t>Student Activity Fund Revenues</t>
  </si>
  <si>
    <t>DISBURSEMENTS/EXPENDITURES -Students Activity Funds</t>
  </si>
  <si>
    <t xml:space="preserve">Student Activity Fund Expenditures </t>
  </si>
  <si>
    <t>Excess of Direct Receipts/Revenues Over (Under) Direct Disbursements/Expenditures</t>
  </si>
  <si>
    <t>RECEIPTS/REVENUES (with Student Activity Funds)</t>
  </si>
  <si>
    <t>DISBURSEMENTS/EXPENDITURES (with Student Activity Funds)</t>
  </si>
  <si>
    <r>
      <rPr>
        <rFont val="Arial"/>
        <color theme="1"/>
        <sz val="8.0"/>
      </rPr>
      <t xml:space="preserve">Excess of Direct Receipts/Revenues Over (Under) </t>
    </r>
    <r>
      <rPr>
        <rFont val="Arial"/>
        <b/>
        <color theme="1"/>
        <sz val="8.0"/>
      </rPr>
      <t>Direct</t>
    </r>
    <r>
      <rPr>
        <rFont val="Arial"/>
        <color theme="1"/>
        <sz val="8.0"/>
      </rPr>
      <t xml:space="preserve"> Disbursements/Expenditures</t>
    </r>
  </si>
  <si>
    <t xml:space="preserve">Total Other Sources/Uses of Funds </t>
  </si>
  <si>
    <t xml:space="preserve">* This tab should match the amounts in the Annual Financial Report (AFR) on the "Acct Summary" tab </t>
  </si>
  <si>
    <t>The summary must be published in the local newspaper.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</si>
  <si>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</si>
  <si>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</si>
  <si>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847-566-0169</t>
  </si>
  <si>
    <t>8:00 - 4:00</t>
  </si>
  <si>
    <t>School District/Joint Agreement Name</t>
  </si>
  <si>
    <t>Address</t>
  </si>
  <si>
    <t>Telephone</t>
  </si>
  <si>
    <t>Office Hours</t>
  </si>
  <si>
    <t>will be posted on the Illinois State Board of Education's website at www.isbe.net.</t>
  </si>
  <si>
    <r>
      <rPr>
        <rFont val="Arial"/>
        <b/>
        <color theme="1"/>
        <sz val="8.0"/>
        <u/>
      </rPr>
      <t xml:space="preserve">SUMMARY: </t>
    </r>
    <r>
      <rPr>
        <rFont val="Arial"/>
        <b val="0"/>
        <color theme="1"/>
        <sz val="8.0"/>
        <u/>
      </rPr>
      <t xml:space="preserve"> The following is the Annual Statement of Affairs Summary that is required to be published by the school district/joint agreement for the past fiscal year.</t>
    </r>
  </si>
  <si>
    <t>Municipal Retirement/Social Security</t>
  </si>
  <si>
    <t>Flow-Through Receipts/Revenues from One District to Another District</t>
  </si>
  <si>
    <t xml:space="preserve">Other Sources/Uses of Funds    </t>
  </si>
  <si>
    <t>Other Changes in Fund Balances</t>
  </si>
  <si>
    <t xml:space="preserve">SALARY SCHEDULE OF GROSS PAYMENTS FOR CERTIFICATED PERSONNEL AND NON-CERTIFICATED PERSONNEL </t>
  </si>
  <si>
    <t>This listing must be published in the local newspaper.</t>
  </si>
  <si>
    <t>District</t>
  </si>
  <si>
    <t>Phone</t>
  </si>
  <si>
    <t>GROSS PAYMENT FOR CERTIFIED PERSONNEL</t>
  </si>
  <si>
    <t>Salary Range:  Less Than $25,000</t>
  </si>
  <si>
    <t>Salary Range:  $25,000 - $39,999</t>
  </si>
  <si>
    <t>Salary Range: $40,000 - $59,999</t>
  </si>
  <si>
    <t>Salary Range:  60,000 - $89,999</t>
  </si>
  <si>
    <t>Salary Range:  $90,000 and Over</t>
  </si>
  <si>
    <t xml:space="preserve">Ashworth, Jennifer M; Bilello, Lawrence;
Bonifazi, Emma;Brak, Mateusz;Casler, Alexander;
Chrestenson; April,Coley, Susan;Coutre Rubin, Megan;
Crow, Jennifer V;Cunliffe, Anne;Delacruz, Margaret M;
Diamond, Deborah L;Gorman, Bridgett;Graham, Sheila;
Gray, Debra;Hamrick,John;Harig, Karla C;Heaton, Rachel;Hensley, Brett;Horvat, Beth M;Jung, Ryan;
Kim, Jemimah;Klehr, Eileen K;Knox, Joanne P;
Kulauzovic, Kelly;Lafnitzegger, Jane A;
Laspisa, Susan;Latter, Tiffany;Lollino, Alicia;
Lonergan, Elin;Maland, Wendy;McMahon, Abby E;
Miller, Jessica;Mlady, David P;Moberg, Kelly;
Mooney, Eileen M;Mooney, Shannon;Muench, Lisa M;
Murray, Jennifer A;Nelson, Sarah; Newsom, Christina;
O'Donnell, Barbara;Okerns, Patrick;Pearlman, Ruth E;
Prezell, Brenda K;Quinn, Michael;Rao, Dipali;
Rollinger, Lauren T;Salte, Charlene L;
Santi, Mary Beth;Sawyer, Kathleen A;
Schotke, Rosa V;Sliozis, Courtney K;Smith, Janice M;
Spector, Lewis I;Srivastava, Shalini;Staron, Rose Lyn;
Stawik, Cameron;Steele, Debra S;Trahan, Tammie C;
Turner, Christine;Weingardt, Lynn R;Winiecki, Kelley A;
Zalazinski, Karen;Zaslavsky, Rebecca;Preston, David;
</t>
  </si>
  <si>
    <t xml:space="preserve">Anzalone, Serena;Bailis, Elisa R;
Guinta, Emily;Johnson, Sarah
</t>
  </si>
  <si>
    <r>
      <rPr>
        <rFont val="Arial"/>
        <color theme="1"/>
        <sz val="8.0"/>
      </rPr>
      <t xml:space="preserve">Arenson, Peyton;Bade, Sandra L;
Bahorik, Trevor;Balogh, Kathryn; Baughman, India;
</t>
    </r>
    <r>
      <rPr>
        <rFont val="Arial"/>
        <color theme="1"/>
        <sz val="8.0"/>
      </rPr>
      <t>Calkins, Amy;Crowley, Kelsey;Crutchfield, Elizabeth;
Deutsch, Lucas;Diamond, Maya;Duffin, Marie;
Fohlmeister, Jaclyn;George, Joanne;
Gonzalez, Jacob;Gould, Jamie;Greenlee, Claire;
Grenier, Olivia;Hay, Jennifer A;Hershman, Amanda;
Hoehne, Joanna;Hood, Juliana;Johnson, Kwanita;
Larson, Heather;Lentsch, Kayla;Ling, May;
Maslov, Lindsey;Mjoen, Jacki A;Moy, Tansy;
Nehlsen, Jennifer;Niziolek, Jeffrey K;
Ostrowski, Melissa;Paul, Brenden;Prinster, Jillian M;
Rychlik, Christina;Saban, Jessica;Sewart, Ashley M;
Sherman, Gillian;Sinde, Steven R;Singer, Jacob;
Smith, Lisa D;Splitt, Madelyn; Watson, Maggie;
Weres, Stefan</t>
    </r>
  </si>
  <si>
    <t xml:space="preserve">Bachmann, Alexis E;Bahnick, Amy T;Bean, Kelly;
Benedict Jr., Mark;Brandstetter, Meghan;
Buschick, Sara N;Casey, Elizabeth R;
Clemons Il, Jerome S;Coe, Angela;Cole, Rebecca;
Davidov, Alana;Davis, Corinne;Deligio, Mara A;
Diaz, Kacyn;Dilworth, Emily;Doll, Donald R;
Drzewiecki, Courtney;Duffy, Aileen M;
Duitsman, Melissa D;Dust, Cathleen P;Eifert, Stacy C;
Foster, Amanda L;Gallup, Dana L;Garcia, Rebecca S;
Glas, Jessica;Harvey, Dana L;Heath, Dawn;
Hengesh, Kimberly;Ho, Richard;Irwin, Rebecca;
Johns, Anne E;Johnson, Jaclyn;Karl, Emily E;
Kochan, Lindsey M;Leitner, Stephanie M;
Liston, Carrie C;Markovic, Andrew;McCarthy, Ashley;
McGee, Colleen E;Miller, Kenneth;Monico, Amanda L;
Nehila, Lisa;Novello, Jennifer A;Pacis, Tyler;
Park, Jacquiline N;Perales, Griselda;Perna, Maria;
Puhr, Elizabeth;Ramirez, Amanda N;Ramirez, Jessica;
Rehani, Kerri R;Relacion, Osa;Russell, Elizabeth L;
Schieffer, Angela;Selzer, Laura;Sents, John A;
Sierzputowski, Jakub;Spino, Jessica L;
Staroszczyk, Abigail G;Steinsdoerfer, Meghan A;
Stopps, David G;Stuprich, Karin;Temple, Megan E;
Valentino, Kelly A;Van Reck, Aurele;Wight, Katie R;
Wiklund, Andrea N;Wyatt, Nicholas A;
Zochowski, Kristen E;
</t>
  </si>
  <si>
    <t xml:space="preserve">Ake, Jill M;Alfano, Ellen M;Anthony, Craig R;
Atchley, Nicholas;Begg, Stacey M;Bock, Jeanine T;
Bonner, Lisa F;Bonner, Joshua S;Bordelon, Lisa M;
Bratta, Christine A;Buehring, Edythe A;Bullis, Brian B;
Burger, Brent S;Buschick, Lisa M;DeFord, Nancy;
Dittmer, Tegan;Dolgin, Marni S;Drumke, Kara S;
Dugan, Marsha S;Eddy, Angela A;Farias, Celestina R;
Fleming, Ivy J;Glogovsky, Rachel A;Goldman, Tracy L;
Halverson, Kathryn A;Jeffries, Cynthia A;Jetter, Scott M;
Karaszewski, Laura L;Kastein, Jessica M;
Kocanda, Trisha;Kondorusis, Heather A;
Lacursia, Daniel R;Ladenburger, Stefan;Lang, Adam W;
Lesser, Melissa S;Lindley, Kirsten I;Listi, Lisa J;
Loerakker, Emily M;Lukemeyer, Nicole M;Lyons, Dale G;
Malitz, Deborah;Martinelli, Tiffany J;Mazzocchi, Denise M;
McCarthy, Laura;McFadden, Katherine A;
Miska, Lindsey L;Ney, Gina L;Northup, Lori L;
O'Brien, Kathleen;Papantony, Marla M;Park, Catherine J;
Parmley, Jennifer;Peas, Christina M;Poglayen, Andrea L;
Price, Meredith A;Redding, Jennifer A;Roscoe, Laura;
Rychlik, Amber;Salerno, Kathryn R;Sciutto, Courtney M;
Shanahan, Joan S;Snow, Kyle L;Stahoviak, Susan D;
Swiderski, Rachal A;Tomaschtik, Suzanne M;
Weldon, Elizabeth R;Winkelman, Krista N;
Wittenkeller, Susan M;Yakapovich, Sarah L;
</t>
  </si>
  <si>
    <t>GROSS PAYMENT FOR NON-CERTIFIED PERSONNEL</t>
  </si>
  <si>
    <t>Salary Range:  $40,000 - $59,999</t>
  </si>
  <si>
    <t>Salary Range:  $60,000 and Over</t>
  </si>
  <si>
    <t xml:space="preserve">Abbott, Kiersten;Alvarez, Eloy;Antczak, Corrine M;
Bauer, Lesley S;Burchardt, Ann M;Burdette, Florian;
Cacini, Grace;Cahill, Kathleen A;Colosi, Becky;
Cook, Debra;Cooper, Molly J;Corbin, Linda L;
Coslet, Leslie;Dunbar, Bernadette;Engelhard, Barbara;
Engle, Jessica;Fiege, Ronald;Figueroa, Rosario;
Garbutt, Susan;Garcia, Danielle;Gonzalez, Rita;
Greger, Janet;Gruber, Daniel;Guest, Sherly;
Haith, Mackenzie;Hangebrauck, Gregg;
Housinger, Susan;Isaacs, John;Jaochico, Gideon;
Jarrett, Karen E;\Jerome, Emily;Keever, Michael;
Knauff, Leeanna J;Kodagahalli Srikanta, Priyanka;
Kozlowski, Stephanie D;Krause, Steven;
Lauritzen, Leslie;Lee, Scott;Merriman, Jill E;
Meyers, Richard;Mihajlovic-Crank, Tiffany;
Milich, Margaret;Miner, Virginia;Montello, Carol J;
Mora, Erendira;Morales, Monica;Nichols, Janet;
Ochoa, Mario;Oder, Elizabeth;OGorden, Doug;
Otte, Mandi;Padilla, Fabiola;Paul, Gillian;
Pawlowski, Cynthia L;Paz, Melissa;Powers, Marie;
Putkonen, Kit B;Ranney, Michelle;Rochon, Andrew;
Rodriguez, Guadalupe;Rodriguez, Alexis;
Root, Elizabeth;Ruiz, Valentina;Ryba, Susan M;
Sanchez, Karen Marie;Santiago, April;Schimpf, John B;
Schwalbach, Karen;Schwartz, Tammy;
Seidner, Clifford J;Shutan, Cynthia L;Smith, Shatoya;
Tekampe, Erica;Tooley, Kathy;Tovar, Laura;
Townsend, Miranda;Trojan, Crystal;
Van Belleghem, Sharon L;Veldhuizen, Aileen;
Walder, Claudia;Webber, John W;Whalen, Lola;
Winner, Audrey;Zires, Andres;
</t>
  </si>
  <si>
    <t xml:space="preserve">Bezak, Keith;Borgford, Lisa;
Demarco, Nicole;Deron, Richard B;
Edgell, Janet M;Fedrigon, Dawn;
Fersch, Verna R;Frer, Carrie A;
Goldstein, Sherri R;Hendricks, Laura;
Hultgren, Debra;Ison, Kathrine;
James, Gregory A;Ko, Janet M;
Krys, Kimberly L;Ley, Tina J;
Minsky, Shari A;Ramani, Anusha;
Sadilek, Joseph;Sanchez Cardenas, Virginia;
Schippel, Lisa A;Servin, Maria T;
Sundblom, Cheryl D;Travers, John;
Vasilyev, Vera;Wax, Beth;
Werdebaugh, Dawn E;Wietecha, Amy M;
</t>
  </si>
  <si>
    <t xml:space="preserve">Barajas, Grace;Bestler, Dana M;Brickman, Sara;
Burnidge, Robert; Carmona, Raquel;Fine, Robin;
Flaherty, Linda;Glazer, Suzanne B;Gray, David;
Hickok, Rachel; Hintze, Erica S; Hu, Juan;
Johnson, Christine N; Linane, Heather L;
Obenauf, Wendy S; O'Malley, Karolina; 
Overton, Kenneth L; Steffens, John T
Swiatkiewicz, Alison A; Vollmer, Paul A;
</t>
  </si>
  <si>
    <t>Albers, Craig; Burback, Vicki;Stempien, Allison;
Wagner, Daniel G; Aytekin, Aynur;Brilowski, Nicholas R;
Burns, Cheryl M;Guardino, Danielle;Gordon Jr, James F;
Olk, Sherri L; Pettinger, James; Smith, Michael E;
Stadlman, Eric; Steagall, Debra A;</t>
  </si>
  <si>
    <t>PAYMENTS TO PERSON, FIRM, OR CORPORATION OVER $2,500 EXCLUDING WAGES AND SALARIES</t>
  </si>
  <si>
    <t>If no payments were made, put "None" in "Person…" column and "0" in "Aggregate" column.</t>
  </si>
  <si>
    <t>Person, Firm, or Corporation</t>
  </si>
  <si>
    <t>Aggregate Amount</t>
  </si>
  <si>
    <t>Catered Productions</t>
  </si>
  <si>
    <t>United States Alliance Fire Protection</t>
  </si>
  <si>
    <t>Adaptivemall.Com Llc</t>
  </si>
  <si>
    <t>M/I Homes of Chicago</t>
  </si>
  <si>
    <t>Texthelp Ltd</t>
  </si>
  <si>
    <t>Winston Knolls Education Group</t>
  </si>
  <si>
    <t>William V Macgill</t>
  </si>
  <si>
    <t>Signs Now</t>
  </si>
  <si>
    <t>Success By Design Inc.</t>
  </si>
  <si>
    <t>Empower Health Services</t>
  </si>
  <si>
    <t>Raptor Technologies Inc</t>
  </si>
  <si>
    <t>Team Select Home Care</t>
  </si>
  <si>
    <t>United Bus Inc</t>
  </si>
  <si>
    <t>Edpuzzle</t>
  </si>
  <si>
    <t>Ali Hearn Coaching &amp; Consulting, LLC</t>
  </si>
  <si>
    <t>Altorfer Industries Inc</t>
  </si>
  <si>
    <t>Heartland Alliance Health Ccis</t>
  </si>
  <si>
    <t>Navigate360 LLC</t>
  </si>
  <si>
    <t>Capstone Press Inc</t>
  </si>
  <si>
    <t>Ruby's Nest: Autism Services</t>
  </si>
  <si>
    <t>Basic Benefits Llc</t>
  </si>
  <si>
    <t>Cahill Heating Air Conditioning &amp; Electric Svc</t>
  </si>
  <si>
    <t>Phonak Inc</t>
  </si>
  <si>
    <t>EMS Linq Inc</t>
  </si>
  <si>
    <t>Make Music Inc</t>
  </si>
  <si>
    <t>Radon Detection Specialists</t>
  </si>
  <si>
    <t>Joshua A. Barras, PH.D. PC</t>
  </si>
  <si>
    <t>Chicagoland Paving Contractors, Inc</t>
  </si>
  <si>
    <t>Mystery Science</t>
  </si>
  <si>
    <t>Center For The Collaborative Classroom</t>
  </si>
  <si>
    <t>Mitchell Furniture Systems Inc.</t>
  </si>
  <si>
    <t>Groot Industries Inc</t>
  </si>
  <si>
    <t>Candor Health Education</t>
  </si>
  <si>
    <t>North American Corporation</t>
  </si>
  <si>
    <t>Sunburst Sportswear Inc</t>
  </si>
  <si>
    <t>R.A. Pinno &amp; Sons Construction Inc</t>
  </si>
  <si>
    <t>ISCorp</t>
  </si>
  <si>
    <t>Sound Incorporated</t>
  </si>
  <si>
    <t>Sage View Consulting Group, Llc</t>
  </si>
  <si>
    <t>J &amp; D Enterprises</t>
  </si>
  <si>
    <t>Moon, Richard J</t>
  </si>
  <si>
    <t>Classic Printery Inc</t>
  </si>
  <si>
    <t>Everyday Speech, Llc</t>
  </si>
  <si>
    <t>Fako Research &amp; Strategies, Inc.</t>
  </si>
  <si>
    <t>Illinois State Police</t>
  </si>
  <si>
    <t>Averus</t>
  </si>
  <si>
    <t>E. Ariel Roofing Solutions LLC</t>
  </si>
  <si>
    <t>Music &amp; Arts Center Inc</t>
  </si>
  <si>
    <t>Deltamath Solutions</t>
  </si>
  <si>
    <t>Doty &amp; Sons Concrete Products, Inc.</t>
  </si>
  <si>
    <t>Office Depot</t>
  </si>
  <si>
    <t>Unity School Bus Parts</t>
  </si>
  <si>
    <t>North Shore Sign</t>
  </si>
  <si>
    <t>CPI</t>
  </si>
  <si>
    <t>Rychlik, Christina</t>
  </si>
  <si>
    <t>Commercial Tire Services Inc</t>
  </si>
  <si>
    <t>Vocabulary.Com</t>
  </si>
  <si>
    <t>Companion Corporation</t>
  </si>
  <si>
    <t>Ed-Red</t>
  </si>
  <si>
    <t>Franks Glass Service, Inc</t>
  </si>
  <si>
    <t>Life Fitness</t>
  </si>
  <si>
    <t>Verizon Wireless</t>
  </si>
  <si>
    <t>Rival5 Technologies Corporation</t>
  </si>
  <si>
    <t>Evans Marshall &amp; Pease Pc</t>
  </si>
  <si>
    <t>Hapara, Inc.</t>
  </si>
  <si>
    <t>Wisconsin Department of Revenue</t>
  </si>
  <si>
    <t>Midwest Principals Center, Inc.</t>
  </si>
  <si>
    <t>Assured Healthcare Staffing</t>
  </si>
  <si>
    <t>Johnson Controls Fire Protection Lp</t>
  </si>
  <si>
    <t>Cropper GIS Consulting LLC</t>
  </si>
  <si>
    <t>Discount Fence Supply Inc</t>
  </si>
  <si>
    <t>Infinite Connections, Inc.</t>
  </si>
  <si>
    <t>Demco Inc</t>
  </si>
  <si>
    <t>COEO Solutions</t>
  </si>
  <si>
    <t>No Barriers Project</t>
  </si>
  <si>
    <t>K&amp;M Printing Co Inc</t>
  </si>
  <si>
    <t>First Security Systems Inc</t>
  </si>
  <si>
    <t>Follett Content Solutions LLC</t>
  </si>
  <si>
    <t>Center For Psychological</t>
  </si>
  <si>
    <t>Finalsite</t>
  </si>
  <si>
    <t>Prinster, Jillian M</t>
  </si>
  <si>
    <t>Tobii Dynavox</t>
  </si>
  <si>
    <t>Edutek Solutions Llc</t>
  </si>
  <si>
    <t>Illinois State Board of Education</t>
  </si>
  <si>
    <t>Imeg Corp.</t>
  </si>
  <si>
    <t>Central States Bus Sales Inc</t>
  </si>
  <si>
    <t>Panera LLC</t>
  </si>
  <si>
    <t>22Vets LLC</t>
  </si>
  <si>
    <t>Gopher</t>
  </si>
  <si>
    <t>Trimark Marlinn Llc</t>
  </si>
  <si>
    <t>Midwest Suburban Superintendents Assoc</t>
  </si>
  <si>
    <t>Learning A-Z</t>
  </si>
  <si>
    <t>Jostens, Inc.</t>
  </si>
  <si>
    <t>Douglas Floor Covering Inc</t>
  </si>
  <si>
    <t>Blackout Ez Window Covers</t>
  </si>
  <si>
    <t>Pavement Solutions LLC</t>
  </si>
  <si>
    <t>Edclub Inc.</t>
  </si>
  <si>
    <t>EAB Global Inc</t>
  </si>
  <si>
    <t>Committee For Children</t>
  </si>
  <si>
    <t>Sunbelt Staffing LLC</t>
  </si>
  <si>
    <t>Lemke, Michael</t>
  </si>
  <si>
    <t>KMGD,LLC</t>
  </si>
  <si>
    <t>Illinois Principals Association</t>
  </si>
  <si>
    <t>Illinois Association of School Boards</t>
  </si>
  <si>
    <t>NCS Pearson Inc</t>
  </si>
  <si>
    <t>The Reading League Inc</t>
  </si>
  <si>
    <t>Renaissance Learning Inc</t>
  </si>
  <si>
    <t>Constellation Energy Services BG-6283</t>
  </si>
  <si>
    <t>Mike's Towing Inc</t>
  </si>
  <si>
    <t>Esscoe LLC</t>
  </si>
  <si>
    <t>Hawthorn School Dist 73</t>
  </si>
  <si>
    <t>Newsela Inc</t>
  </si>
  <si>
    <t>Wevideo Inc</t>
  </si>
  <si>
    <t>Frank Cooney Co</t>
  </si>
  <si>
    <t>Himes, Petrarca &amp; Fester Attorneys At Law</t>
  </si>
  <si>
    <t>Securly Inc.</t>
  </si>
  <si>
    <t>AHW, LLC</t>
  </si>
  <si>
    <t>Constellation Energy Services BG-11641</t>
  </si>
  <si>
    <t>AT&amp;T</t>
  </si>
  <si>
    <t>SHI International Corp</t>
  </si>
  <si>
    <t>Singlewire Software Llc</t>
  </si>
  <si>
    <t>Wold Architects And Engineers</t>
  </si>
  <si>
    <t>Deere and Company</t>
  </si>
  <si>
    <t>Johnson Research Group</t>
  </si>
  <si>
    <t>Classmates Educational Group, Inc</t>
  </si>
  <si>
    <t>Warehouse Direct</t>
  </si>
  <si>
    <t>Truenorth Educational Cooperative 804</t>
  </si>
  <si>
    <t>Frontline Technologies Group LLC</t>
  </si>
  <si>
    <t>Buster, Keaton</t>
  </si>
  <si>
    <t>Literacy Resources LLC</t>
  </si>
  <si>
    <t>Aya Healthcare Services Inc</t>
  </si>
  <si>
    <t>Fremont PTO</t>
  </si>
  <si>
    <t>Darling Ingredients Inc</t>
  </si>
  <si>
    <t>Quest Food Management Services Inc</t>
  </si>
  <si>
    <t>Conserv FS</t>
  </si>
  <si>
    <t>Covers Concrete Contractings Inc.</t>
  </si>
  <si>
    <t>College Of Lake County</t>
  </si>
  <si>
    <t>American Building Services</t>
  </si>
  <si>
    <t>Chicago Filter Supply</t>
  </si>
  <si>
    <t>Tenacious Cleaning Services Inc</t>
  </si>
  <si>
    <t>CIT Trucks</t>
  </si>
  <si>
    <t>Kriha Boucek LLC</t>
  </si>
  <si>
    <t>Seesaw Learning Inc</t>
  </si>
  <si>
    <t>Wallace Academy LLC</t>
  </si>
  <si>
    <t>Riesing, Thomas</t>
  </si>
  <si>
    <t>Jamf Software</t>
  </si>
  <si>
    <t>Embrace Education</t>
  </si>
  <si>
    <t>Horace Mann Insurance Co</t>
  </si>
  <si>
    <t>T-Mobile</t>
  </si>
  <si>
    <t>TRS SSP</t>
  </si>
  <si>
    <t>Star Autism Support</t>
  </si>
  <si>
    <t>AT &amp; T</t>
  </si>
  <si>
    <t>Advance Auto Parts</t>
  </si>
  <si>
    <t>Premistar-North</t>
  </si>
  <si>
    <t>Shadeology</t>
  </si>
  <si>
    <t>Transfinder</t>
  </si>
  <si>
    <t>Country Bumpkin</t>
  </si>
  <si>
    <t>Graphic 14 Incorporated</t>
  </si>
  <si>
    <t>Kemper Lakes Golf Club LLC</t>
  </si>
  <si>
    <t>ECRA Group Inc</t>
  </si>
  <si>
    <t>Metropolitan Industries Inc</t>
  </si>
  <si>
    <t>Nwea</t>
  </si>
  <si>
    <t>Thomson Reuters Corporation</t>
  </si>
  <si>
    <t>Common Goal Systems Inc</t>
  </si>
  <si>
    <t>Riverside Insights</t>
  </si>
  <si>
    <t>Constellation Energy Services BG-5861</t>
  </si>
  <si>
    <t>Steiner Electric Company</t>
  </si>
  <si>
    <t>Pike Systems</t>
  </si>
  <si>
    <t>Pro Access Systems</t>
  </si>
  <si>
    <t>Associated Electrical Contractors Llc</t>
  </si>
  <si>
    <t>Knowbe4 Inc</t>
  </si>
  <si>
    <t>Vista Higher Learning Inc</t>
  </si>
  <si>
    <t>Best Plumbing Specialties Inc</t>
  </si>
  <si>
    <t>Jimmy`z Masonry Corporation</t>
  </si>
  <si>
    <t>Colley Elevator Company</t>
  </si>
  <si>
    <t>DLR Group, Inc.</t>
  </si>
  <si>
    <t>Waukegan Tire</t>
  </si>
  <si>
    <t>Bloomboard, Inc.</t>
  </si>
  <si>
    <t>The Sandner Group</t>
  </si>
  <si>
    <t>Educational Environments</t>
  </si>
  <si>
    <t>USA Fire Protection, Inc</t>
  </si>
  <si>
    <t>Trane US Inc</t>
  </si>
  <si>
    <t>Spring Green Lawn Care</t>
  </si>
  <si>
    <t>Solution Tree</t>
  </si>
  <si>
    <t>Thermosystems</t>
  </si>
  <si>
    <t>Cengage Learning</t>
  </si>
  <si>
    <t>Scholastic Inc</t>
  </si>
  <si>
    <t>Red Feather Group</t>
  </si>
  <si>
    <t>Elemental Solutions LLC</t>
  </si>
  <si>
    <t>Franczek P.C.</t>
  </si>
  <si>
    <t>Leach Enterprises Inc</t>
  </si>
  <si>
    <t>Martin Petersen Company Inc</t>
  </si>
  <si>
    <t>Houghton Mifflin Harcourt Publishing Co</t>
  </si>
  <si>
    <t>Dyopath LLC</t>
  </si>
  <si>
    <t>Learning Without Tears</t>
  </si>
  <si>
    <t>Apple Inc</t>
  </si>
  <si>
    <t>Anderson Pest Solutions</t>
  </si>
  <si>
    <t>World Security &amp; Control Inc</t>
  </si>
  <si>
    <t>Dreambox Learning</t>
  </si>
  <si>
    <t>Exceptional Learners Collaborative</t>
  </si>
  <si>
    <t>Jasculca Terman &amp; Associates Inc.</t>
  </si>
  <si>
    <t>USBancorp Government Leasing &amp; Finance Inc</t>
  </si>
  <si>
    <t>Hughes Environmental Consulting Inc</t>
  </si>
  <si>
    <t>Safe-Way Tuckpointing LLP</t>
  </si>
  <si>
    <t>The Flolo Corporation</t>
  </si>
  <si>
    <t>Pepper Construction</t>
  </si>
  <si>
    <t>Umbdenstock Electric Inc</t>
  </si>
  <si>
    <t>IGS Energy</t>
  </si>
  <si>
    <t>Formative Psychological Services</t>
  </si>
  <si>
    <t>Fremont Education Assn</t>
  </si>
  <si>
    <t>Employee Resources Systems, Inc.</t>
  </si>
  <si>
    <t>First Eagle Bank</t>
  </si>
  <si>
    <t>Wharton Contracting Llc</t>
  </si>
  <si>
    <t>NSSEO</t>
  </si>
  <si>
    <t>Rivera Landscaping</t>
  </si>
  <si>
    <t>BMO Financial Group</t>
  </si>
  <si>
    <t>Gaggle</t>
  </si>
  <si>
    <t>Team Reil Inc</t>
  </si>
  <si>
    <t>Cosgrove Construction Inc</t>
  </si>
  <si>
    <t>Canon Financial Services Inc</t>
  </si>
  <si>
    <t>Brightly Software Inc</t>
  </si>
  <si>
    <t>Blu Petroleum</t>
  </si>
  <si>
    <t>Evergreen Septic Service Llc</t>
  </si>
  <si>
    <t>Imagine Learning</t>
  </si>
  <si>
    <t>Zonar</t>
  </si>
  <si>
    <t>ITSavvy LLC</t>
  </si>
  <si>
    <t>Wilkin Insulation Co</t>
  </si>
  <si>
    <t>Connection's Academy East</t>
  </si>
  <si>
    <t>M&amp;R Electronic Systems, Inc.</t>
  </si>
  <si>
    <t>Amazon Capital Services, Inc.</t>
  </si>
  <si>
    <t>Pace Analytical Services LLC</t>
  </si>
  <si>
    <t>Comed 0039120244</t>
  </si>
  <si>
    <t>Rupczynski, Dana</t>
  </si>
  <si>
    <t>THIS</t>
  </si>
  <si>
    <t>Sports 11 Inc</t>
  </si>
  <si>
    <t>CLIC</t>
  </si>
  <si>
    <t>BrainPop, LLC</t>
  </si>
  <si>
    <t>IL Department of Revenue</t>
  </si>
  <si>
    <t>Lemke, Christine</t>
  </si>
  <si>
    <t>Mundelein Elementary School District 75</t>
  </si>
  <si>
    <t>Chicago Communications Llc</t>
  </si>
  <si>
    <t>Laureate Day School</t>
  </si>
  <si>
    <t>Sweetwater Sound</t>
  </si>
  <si>
    <t>Illinois Department Of Revenue</t>
  </si>
  <si>
    <t>Top Performance Corp</t>
  </si>
  <si>
    <t>IMRF</t>
  </si>
  <si>
    <t>Cotton And Ink LLC</t>
  </si>
  <si>
    <t>Wells Fargo Bank</t>
  </si>
  <si>
    <t>Advocate Occupational Health</t>
  </si>
  <si>
    <t>HES Facilities, LLC</t>
  </si>
  <si>
    <t>Tlk Marketing &amp; Sports</t>
  </si>
  <si>
    <t>Safeway Transportation Services Corp</t>
  </si>
  <si>
    <t>Environmental Futures Inc</t>
  </si>
  <si>
    <t>SEDOL</t>
  </si>
  <si>
    <t>Lexia Learning Systems</t>
  </si>
  <si>
    <t>Amalgamated Bank Of Chicago</t>
  </si>
  <si>
    <t>Blick Art Materials</t>
  </si>
  <si>
    <t>TRS</t>
  </si>
  <si>
    <t>Dirksen Center for Neurobehavioral Health</t>
  </si>
  <si>
    <t>United States Department of Treasury</t>
  </si>
  <si>
    <t>Dreisilker Electric Motors Inc</t>
  </si>
  <si>
    <t>PAYMENTS TO PERSON, FIRM, OR CORPORATION OF $1,000 TO $2,500 EXCLUDING WAGES AND SALARIES</t>
  </si>
  <si>
    <t>Squirrels LLC</t>
  </si>
  <si>
    <t>Noland Sales Corporation</t>
  </si>
  <si>
    <t>Ultimate Screen Printing</t>
  </si>
  <si>
    <t>Hinckley Springs</t>
  </si>
  <si>
    <t>Bucket Golf</t>
  </si>
  <si>
    <t>Calkins, Amy</t>
  </si>
  <si>
    <t>National Louis University</t>
  </si>
  <si>
    <t>Us Arbor Products Inc</t>
  </si>
  <si>
    <t>Smartsign</t>
  </si>
  <si>
    <t>Valentino, Kelly A</t>
  </si>
  <si>
    <t>Village Press Inc, The</t>
  </si>
  <si>
    <t>Blue Jay Paint &amp; Blinds</t>
  </si>
  <si>
    <t>Libertyville Massage Therapy</t>
  </si>
  <si>
    <t>Quavered Inc.</t>
  </si>
  <si>
    <t>Functional Speech Therapy Co.</t>
  </si>
  <si>
    <t>Alexian Brothers Behavioral Health Hospital</t>
  </si>
  <si>
    <t>Rise Vision</t>
  </si>
  <si>
    <t>Marenem Inc.</t>
  </si>
  <si>
    <t>TDS Door Company</t>
  </si>
  <si>
    <t>Lake County Health Dept</t>
  </si>
  <si>
    <t>Coal Creek Software Inc</t>
  </si>
  <si>
    <t>Paddock Publications</t>
  </si>
  <si>
    <t>Jacqueline A. Rhew Lcpc Ltd</t>
  </si>
  <si>
    <t>Lake County Division of Transportation</t>
  </si>
  <si>
    <t>IL ASCD</t>
  </si>
  <si>
    <t>National Investigations, Inc.</t>
  </si>
  <si>
    <t>Great Lakes Kwik Space</t>
  </si>
  <si>
    <t>Flaherty, Linda</t>
  </si>
  <si>
    <t>FP Mailing Solutions</t>
  </si>
  <si>
    <t>Magic School Inc.</t>
  </si>
  <si>
    <t>William H Sadlier Inc</t>
  </si>
  <si>
    <t>PMA Securities Inc</t>
  </si>
  <si>
    <t>Locorobo Innovations Inc.</t>
  </si>
  <si>
    <t>Masterlibrary</t>
  </si>
  <si>
    <t>Auto Jet Muffler Corp</t>
  </si>
  <si>
    <t>BHFX Imaging</t>
  </si>
  <si>
    <t>Begg, Stacey M</t>
  </si>
  <si>
    <t>Schaumburg Boomers</t>
  </si>
  <si>
    <t>Rami, Mehul</t>
  </si>
  <si>
    <t>R &amp; G Consultants</t>
  </si>
  <si>
    <t>Wilson Language Training Corp.</t>
  </si>
  <si>
    <t>School Specialty Inc</t>
  </si>
  <si>
    <t>McCarthy, Ashley</t>
  </si>
  <si>
    <t>Adobe Inc.</t>
  </si>
  <si>
    <t>McGee, Colleen E</t>
  </si>
  <si>
    <t>Kochan, Lindsey M</t>
  </si>
  <si>
    <t>Heinemann Publishing</t>
  </si>
  <si>
    <t>Learning Techniques Ltd</t>
  </si>
  <si>
    <t>Bureau Of Education &amp; Research Inc</t>
  </si>
  <si>
    <t>Dell Marketing Lp</t>
  </si>
  <si>
    <t>Acco Brands Usa Llc</t>
  </si>
  <si>
    <t>Mongin, Alan J</t>
  </si>
  <si>
    <t>CharacterStrong, LLC</t>
  </si>
  <si>
    <t>Hand2mind Inc</t>
  </si>
  <si>
    <t>Wenger Corporation</t>
  </si>
  <si>
    <t>Wyatt, Nicholas A</t>
  </si>
  <si>
    <t>Illinois Association of School Administrators</t>
  </si>
  <si>
    <t>Zoho Corportation</t>
  </si>
  <si>
    <t>Anderson Lock</t>
  </si>
  <si>
    <t>LRP Publications</t>
  </si>
  <si>
    <t>Smith, Janice M</t>
  </si>
  <si>
    <t>Award Emblem Mfg Company Inc</t>
  </si>
  <si>
    <t>Step 'N Wash LLC</t>
  </si>
  <si>
    <t>Class Creator</t>
  </si>
  <si>
    <t>BSN Sports LLC</t>
  </si>
  <si>
    <t>Canon Solutions America Inc</t>
  </si>
  <si>
    <t>City Electric Supply</t>
  </si>
  <si>
    <t>N2Y, LLC</t>
  </si>
  <si>
    <t>Learnwell</t>
  </si>
  <si>
    <t>Ivanhoe Automotive Inc</t>
  </si>
  <si>
    <t>Generation Genius, Inc.</t>
  </si>
  <si>
    <t>Baughman, India</t>
  </si>
  <si>
    <t>The Language Bank Inc</t>
  </si>
  <si>
    <t>Flinn Scientific</t>
  </si>
  <si>
    <t>Crown Trophy</t>
  </si>
  <si>
    <t>School Datebooks</t>
  </si>
  <si>
    <t>Fotos, Sophia</t>
  </si>
  <si>
    <t>The Stepping Stones Group Llc</t>
  </si>
  <si>
    <t>ILMEA</t>
  </si>
  <si>
    <t>Decker Equipment/School Fix</t>
  </si>
  <si>
    <t>PAYMENTS TO PERSON, FIRM, OR CORPORATION OF $500 TO $999 EXCLUDING WAGES AND SALARIES</t>
  </si>
  <si>
    <t>Millburn District 34</t>
  </si>
  <si>
    <t>Lake County Superintendents</t>
  </si>
  <si>
    <t>Epic Sports</t>
  </si>
  <si>
    <t>Starfall Education</t>
  </si>
  <si>
    <t>Jandes, Michael</t>
  </si>
  <si>
    <t>Advantage Signs Llc</t>
  </si>
  <si>
    <t>Carter, Mike</t>
  </si>
  <si>
    <t>Cummins Sales And Service</t>
  </si>
  <si>
    <t>Lakeshore Learning</t>
  </si>
  <si>
    <t>Macoch, Agnieszka</t>
  </si>
  <si>
    <t>EPS Operations LLC</t>
  </si>
  <si>
    <t>Frederichs, Holly</t>
  </si>
  <si>
    <t>UltimateSLP</t>
  </si>
  <si>
    <t>Interstate Battery</t>
  </si>
  <si>
    <t>A Parts Warehouse</t>
  </si>
  <si>
    <t>The Apple Frame Studio</t>
  </si>
  <si>
    <t>Visual Edge</t>
  </si>
  <si>
    <t>Victor Ford Motorsports</t>
  </si>
  <si>
    <t>Midamerica Books</t>
  </si>
  <si>
    <t>Elite Recognition Services Inc</t>
  </si>
  <si>
    <t>Aptakisic Tripp Ccsd 102</t>
  </si>
  <si>
    <t>Compass Health Center Llc</t>
  </si>
  <si>
    <t>Oriental Trading Co</t>
  </si>
  <si>
    <t>Lamination King</t>
  </si>
  <si>
    <t>Discount School Supply</t>
  </si>
  <si>
    <t>Attainment Company Inc</t>
  </si>
  <si>
    <t>Grainger Inc</t>
  </si>
  <si>
    <t>Illinois Office Of The State Fire Marshal</t>
  </si>
  <si>
    <t>Nasp Inc.</t>
  </si>
  <si>
    <t>ACE Hardware</t>
  </si>
  <si>
    <t>Kaeser Compressors Inc.</t>
  </si>
  <si>
    <t>Discipline Associates LLC</t>
  </si>
  <si>
    <t>IXL Learning</t>
  </si>
  <si>
    <t>Terminal Supply Co</t>
  </si>
  <si>
    <t>Simoncelli, Maria</t>
  </si>
  <si>
    <t>Whitson, David</t>
  </si>
  <si>
    <t>National Student Clearinghouse</t>
  </si>
  <si>
    <t>J&amp;R Lock And Safe</t>
  </si>
  <si>
    <t>Alpha Card Systems</t>
  </si>
  <si>
    <t>Asset Control Solutions, Inc</t>
  </si>
  <si>
    <t>E-Control Systems, Inc.</t>
  </si>
  <si>
    <t>Global Compliance Network, Inc.</t>
  </si>
  <si>
    <t>Fremont Sd 79 Transportation Acct</t>
  </si>
  <si>
    <t>Mark Meade</t>
  </si>
  <si>
    <t>Scolab Inc.</t>
  </si>
  <si>
    <t>Foundation Building Materials LLC</t>
  </si>
  <si>
    <t>The Leading Change LLC</t>
  </si>
  <si>
    <t>Animal Quest Entertainment Inc</t>
  </si>
  <si>
    <t>Curriculum Associates Inc</t>
  </si>
  <si>
    <t>Fremont Sd 79 Imprest Account</t>
  </si>
  <si>
    <t>Spotify Usa Inc</t>
  </si>
  <si>
    <t>Interprenet Ltd</t>
  </si>
  <si>
    <t>Shred First Inc</t>
  </si>
  <si>
    <t>NSPRA</t>
  </si>
  <si>
    <t>Jimanos Pizza</t>
  </si>
  <si>
    <t>Johnstone Supply</t>
  </si>
  <si>
    <t>Mundelein High School Bands</t>
  </si>
  <si>
    <t>Intelligent Lighting Creations</t>
  </si>
  <si>
    <t>Super Duper Publications</t>
  </si>
  <si>
    <t>Illinois Elementary School Association</t>
  </si>
  <si>
    <t>Kagan Professional Development</t>
  </si>
  <si>
    <t>Waste Management</t>
  </si>
  <si>
    <t>Pro Ed</t>
  </si>
  <si>
    <t>Steve Weiss Music Inc</t>
  </si>
  <si>
    <t>Spark Movement Llc</t>
  </si>
  <si>
    <t>Read Naturally</t>
  </si>
  <si>
    <t>Airgas USA, LLC</t>
  </si>
  <si>
    <t>McGraw Hill School Education Holdings Llc</t>
  </si>
  <si>
    <t>Crick Software Inc</t>
  </si>
  <si>
    <t>Pickatime</t>
  </si>
  <si>
    <t>Health World Inc.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</si>
  <si>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</si>
  <si>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INSTRUCTIONS:  Double click attached document "Contracts Exceeding $25,000 Guidance" (pdf) below for additional guidance and definitions.</t>
  </si>
  <si>
    <t>The schedule below (Items 1-4) must be completed for contracts exceeding $25,000.</t>
  </si>
  <si>
    <t>If school district/joint agreement does not have any contracts exceeding $25,000, please add zeros (0) to cells "D24"-"D29".</t>
  </si>
  <si>
    <t>; (2) collective</t>
  </si>
  <si>
    <t>bargaining agreements with district employee groups; and (3) personal services contracts with individual district employees.</t>
  </si>
  <si>
    <r>
      <rPr>
        <rFont val="Arial"/>
        <color rgb="FF000000"/>
        <sz val="10.0"/>
      </rPr>
      <t xml:space="preserve">ITEM 2. </t>
    </r>
    <r>
      <rPr>
        <rFont val="Arial"/>
        <color rgb="FF000000"/>
        <sz val="10.0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</si>
  <si>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</si>
  <si>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</si>
  <si>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>; (2) collective bargaining agreements with district employee groups; and (3) personal services contracts</t>
  </si>
  <si>
    <t>with individual district employees.</t>
  </si>
  <si>
    <r>
      <rPr>
        <rFont val="Arial"/>
        <color rgb="FF000000"/>
        <sz val="10.0"/>
      </rPr>
      <t>ITEM 4.</t>
    </r>
    <r>
      <rPr>
        <rFont val="Arial"/>
        <color rgb="FF000000"/>
        <sz val="10.0"/>
      </rPr>
      <t xml:space="preserve"> – Aggregate the value of consideration of all contracts included in item 3 and record the dollar amount below in the space provided.</t>
    </r>
  </si>
  <si>
    <t>1.  Total number of all contracts awarded by the school district:</t>
  </si>
  <si>
    <t>2.  Total value of all contracts awarded:</t>
  </si>
  <si>
    <t>3.  Total number of contracts awarded to minority owned businesses, female owned businesses, businesses owned by persons with disabilities, and locally owned businesses:</t>
  </si>
  <si>
    <t xml:space="preserve">   *If there are no contracts of this nature, please enter "0" in box to the right.</t>
  </si>
  <si>
    <t>4.  Total value of contracts awarded to minority owned businesses, female owned businesses, businesses owned by person with disabilities, and locally owned businesses:</t>
  </si>
  <si>
    <t>CHECK FOR ERRORS</t>
  </si>
  <si>
    <t>This worksheet checks various cells to ensure form is complete and correct.</t>
  </si>
  <si>
    <r>
      <rPr>
        <rFont val="Calibri"/>
        <b/>
        <color theme="1"/>
        <sz val="10.0"/>
      </rPr>
      <t xml:space="preserve">Issues to be resolved are marked here with an </t>
    </r>
    <r>
      <rPr>
        <rFont val="Calibri"/>
        <b/>
        <color rgb="FFFF0000"/>
        <sz val="10.0"/>
      </rPr>
      <t xml:space="preserve">ERROR </t>
    </r>
    <r>
      <rPr>
        <rFont val="Calibri"/>
        <b/>
        <color theme="1"/>
        <sz val="10.0"/>
      </rPr>
      <t>message.</t>
    </r>
  </si>
  <si>
    <t>ASA Item References</t>
  </si>
  <si>
    <t>Message</t>
  </si>
  <si>
    <t>Are all errors corrected?</t>
  </si>
  <si>
    <r>
      <rPr>
        <rFont val="Calibri"/>
        <b/>
        <color theme="1"/>
        <sz val="9.0"/>
      </rPr>
      <t xml:space="preserve">Cover Page </t>
    </r>
    <r>
      <rPr>
        <rFont val="Calibri"/>
        <b/>
        <color rgb="FF800000"/>
        <sz val="9.0"/>
      </rPr>
      <t>(ASA 1 tab)</t>
    </r>
  </si>
  <si>
    <r>
      <rPr>
        <rFont val="Calibri"/>
        <b/>
        <color theme="1"/>
        <sz val="9.0"/>
      </rPr>
      <t>District Name</t>
    </r>
    <r>
      <rPr>
        <rFont val="Calibri"/>
        <color theme="1"/>
        <sz val="9.0"/>
      </rPr>
      <t xml:space="preserve"> must be selected from </t>
    </r>
    <r>
      <rPr>
        <rFont val="Calibri"/>
        <b/>
        <color theme="1"/>
        <sz val="9.0"/>
      </rPr>
      <t>drop-down</t>
    </r>
    <r>
      <rPr>
        <rFont val="Calibri"/>
        <color theme="1"/>
        <sz val="9.0"/>
      </rPr>
      <t xml:space="preserve">. </t>
    </r>
    <r>
      <rPr>
        <rFont val="Calibri"/>
        <b/>
        <color rgb="FF800000"/>
        <sz val="9.0"/>
      </rPr>
      <t xml:space="preserve">(Cell D9)
</t>
    </r>
    <r>
      <rPr>
        <rFont val="Calibri"/>
        <b/>
        <color rgb="FFFF0000"/>
        <sz val="9.0"/>
      </rPr>
      <t>(Do not type full district name manually.)</t>
    </r>
  </si>
  <si>
    <r>
      <rPr>
        <rFont val="Calibri"/>
        <b/>
        <color theme="1"/>
        <sz val="9.0"/>
      </rPr>
      <t>Name of newspaper</t>
    </r>
    <r>
      <rPr>
        <rFont val="Calibri"/>
        <color theme="1"/>
        <sz val="9.0"/>
      </rPr>
      <t xml:space="preserve"> must be entered. </t>
    </r>
    <r>
      <rPr>
        <rFont val="Calibri"/>
        <b/>
        <color rgb="FF800000"/>
        <sz val="9.0"/>
      </rPr>
      <t>(Cell D13)</t>
    </r>
  </si>
  <si>
    <r>
      <rPr>
        <rFont val="Calibri"/>
        <b/>
        <color theme="1"/>
        <sz val="9.0"/>
      </rPr>
      <t xml:space="preserve">Assurance box </t>
    </r>
    <r>
      <rPr>
        <rFont val="Calibri"/>
        <color theme="1"/>
        <sz val="9.0"/>
      </rPr>
      <t xml:space="preserve">must be marked. </t>
    </r>
    <r>
      <rPr>
        <rFont val="Calibri"/>
        <b/>
        <color rgb="FF800000"/>
        <sz val="9.0"/>
      </rPr>
      <t>(Cell F16)</t>
    </r>
  </si>
  <si>
    <r>
      <rPr>
        <rFont val="Calibri"/>
        <b/>
        <color theme="1"/>
        <sz val="9.0"/>
      </rPr>
      <t>Capital Assets</t>
    </r>
    <r>
      <rPr>
        <rFont val="Calibri"/>
        <color theme="1"/>
        <sz val="9.0"/>
      </rPr>
      <t xml:space="preserve"> values entered</t>
    </r>
  </si>
  <si>
    <r>
      <rPr>
        <rFont val="Calibri"/>
        <b/>
        <color theme="1"/>
        <sz val="9.0"/>
      </rPr>
      <t>Number of Pupils Enrolled</t>
    </r>
    <r>
      <rPr>
        <rFont val="Calibri"/>
        <color theme="1"/>
        <sz val="9.0"/>
      </rPr>
      <t xml:space="preserve"> entered</t>
    </r>
  </si>
  <si>
    <r>
      <rPr>
        <rFont val="Calibri"/>
        <b/>
        <color theme="1"/>
        <sz val="9.0"/>
      </rPr>
      <t>Size of District in Square Miles</t>
    </r>
    <r>
      <rPr>
        <rFont val="Calibri"/>
        <color theme="1"/>
        <sz val="9.0"/>
      </rPr>
      <t xml:space="preserve"> entered</t>
    </r>
  </si>
  <si>
    <r>
      <rPr>
        <rFont val="Calibri"/>
        <b/>
        <color theme="1"/>
        <sz val="9.0"/>
      </rPr>
      <t>Number of Attendance Centers</t>
    </r>
    <r>
      <rPr>
        <rFont val="Calibri"/>
        <color theme="1"/>
        <sz val="9.0"/>
      </rPr>
      <t xml:space="preserve"> entered</t>
    </r>
  </si>
  <si>
    <r>
      <rPr>
        <rFont val="Calibri"/>
        <b/>
        <color theme="1"/>
        <sz val="9.0"/>
      </rPr>
      <t>9 Month Average Daily Attendance</t>
    </r>
    <r>
      <rPr>
        <rFont val="Calibri"/>
        <color theme="1"/>
        <sz val="9.0"/>
      </rPr>
      <t xml:space="preserve"> entered</t>
    </r>
  </si>
  <si>
    <r>
      <rPr>
        <rFont val="Calibri"/>
        <b/>
        <color theme="1"/>
        <sz val="9.0"/>
      </rPr>
      <t xml:space="preserve">Number of Employees </t>
    </r>
    <r>
      <rPr>
        <rFont val="Calibri"/>
        <color theme="1"/>
        <sz val="9.0"/>
      </rPr>
      <t>entered</t>
    </r>
  </si>
  <si>
    <r>
      <rPr>
        <rFont val="Calibri"/>
        <b/>
        <color theme="1"/>
        <sz val="9.0"/>
      </rPr>
      <t>Tax Rates</t>
    </r>
    <r>
      <rPr>
        <rFont val="Calibri"/>
        <color theme="1"/>
        <sz val="9.0"/>
      </rPr>
      <t xml:space="preserve"> listed</t>
    </r>
  </si>
  <si>
    <r>
      <rPr>
        <rFont val="Calibri"/>
        <b/>
        <color theme="1"/>
        <sz val="9.0"/>
      </rPr>
      <t>EAV</t>
    </r>
    <r>
      <rPr>
        <rFont val="Calibri"/>
        <color theme="1"/>
        <sz val="9.0"/>
      </rPr>
      <t xml:space="preserve"> entered</t>
    </r>
  </si>
  <si>
    <r>
      <rPr>
        <rFont val="Calibri"/>
        <b/>
        <color theme="1"/>
        <sz val="9.0"/>
      </rPr>
      <t>Long-Term Debt Outstanding</t>
    </r>
    <r>
      <rPr>
        <rFont val="Calibri"/>
        <color theme="1"/>
        <sz val="9.0"/>
      </rPr>
      <t xml:space="preserve"> listed</t>
    </r>
  </si>
  <si>
    <r>
      <rPr>
        <rFont val="Calibri"/>
        <b/>
        <color theme="1"/>
        <sz val="9.0"/>
      </rPr>
      <t xml:space="preserve">Statement of Assets &amp; Liabilities </t>
    </r>
    <r>
      <rPr>
        <rFont val="Calibri"/>
        <b/>
        <color rgb="FF800000"/>
        <sz val="9.0"/>
      </rPr>
      <t>(ASA 2 tab)</t>
    </r>
  </si>
  <si>
    <t>Input amounts.</t>
  </si>
  <si>
    <r>
      <rPr>
        <rFont val="Calibri"/>
        <color theme="1"/>
        <sz val="9.0"/>
      </rPr>
      <t xml:space="preserve">Input estimated </t>
    </r>
    <r>
      <rPr>
        <rFont val="Calibri"/>
        <b/>
        <color theme="1"/>
        <sz val="9.0"/>
      </rPr>
      <t>Student Activity Fund Cash &amp; Assets</t>
    </r>
    <r>
      <rPr>
        <rFont val="Calibri"/>
        <color theme="1"/>
        <sz val="9.0"/>
      </rPr>
      <t xml:space="preserve">. </t>
    </r>
    <r>
      <rPr>
        <rFont val="Calibri"/>
        <b/>
        <color rgb="FF953734"/>
        <sz val="9.0"/>
      </rPr>
      <t xml:space="preserve">(Cell D40)
</t>
    </r>
    <r>
      <rPr>
        <rFont val="Calibri"/>
        <b/>
        <color rgb="FFFF0000"/>
        <sz val="9.0"/>
      </rPr>
      <t>(Cell must have a number or zero. Do not leave blank.)</t>
    </r>
  </si>
  <si>
    <r>
      <rPr>
        <rFont val="Calibri"/>
        <color theme="1"/>
        <sz val="9.0"/>
      </rPr>
      <t xml:space="preserve">Input prior year </t>
    </r>
    <r>
      <rPr>
        <rFont val="Calibri"/>
        <b/>
        <color theme="1"/>
        <sz val="9.0"/>
      </rPr>
      <t>Cash &amp; Investments</t>
    </r>
    <r>
      <rPr>
        <rFont val="Calibri"/>
        <color theme="1"/>
        <sz val="9.0"/>
      </rPr>
      <t xml:space="preserve">. </t>
    </r>
    <r>
      <rPr>
        <rFont val="Calibri"/>
        <b/>
        <color rgb="FF800000"/>
        <sz val="9.0"/>
      </rPr>
      <t>(Cells D62:L62)</t>
    </r>
    <r>
      <rPr>
        <rFont val="Calibri"/>
        <color theme="1"/>
        <sz val="9.0"/>
      </rPr>
      <t xml:space="preserve">
</t>
    </r>
    <r>
      <rPr>
        <rFont val="Calibri"/>
        <b/>
        <color rgb="FFFF0000"/>
        <sz val="9.0"/>
      </rPr>
      <t>(Cells must have a number or zero. Do not leave blank.)</t>
    </r>
  </si>
  <si>
    <r>
      <rPr>
        <rFont val="Calibri"/>
        <b/>
        <color theme="1"/>
        <sz val="9.0"/>
      </rPr>
      <t xml:space="preserve">Statement of Revenues, Expenditures, Other Sources, &amp; Changes in Balance </t>
    </r>
    <r>
      <rPr>
        <rFont val="Calibri"/>
        <b/>
        <color rgb="FF800000"/>
        <sz val="9.0"/>
      </rPr>
      <t>(ASA 3 tab)</t>
    </r>
  </si>
  <si>
    <r>
      <rPr>
        <rFont val="Calibri"/>
        <color theme="1"/>
        <sz val="9.0"/>
      </rPr>
      <t xml:space="preserve">Input </t>
    </r>
    <r>
      <rPr>
        <rFont val="Calibri"/>
        <b/>
        <color theme="1"/>
        <sz val="9.0"/>
      </rPr>
      <t>Beginning Fund Balances without Student Activity Funds</t>
    </r>
    <r>
      <rPr>
        <rFont val="Calibri"/>
        <color theme="1"/>
        <sz val="9.0"/>
      </rPr>
      <t xml:space="preserve">. </t>
    </r>
    <r>
      <rPr>
        <rFont val="Calibri"/>
        <b/>
        <color rgb="FF800000"/>
        <sz val="9.0"/>
      </rPr>
      <t>(Cells C30:K30)</t>
    </r>
    <r>
      <rPr>
        <rFont val="Calibri"/>
        <color theme="1"/>
        <sz val="9.0"/>
      </rPr>
      <t xml:space="preserve">
</t>
    </r>
    <r>
      <rPr>
        <rFont val="Calibri"/>
        <b/>
        <color rgb="FFFF0000"/>
        <sz val="9.0"/>
      </rPr>
      <t>(Cells must have a number or zero. Do not leave blank.)</t>
    </r>
  </si>
  <si>
    <r>
      <rPr>
        <rFont val="Calibri"/>
        <color theme="1"/>
        <sz val="9.0"/>
      </rPr>
      <t xml:space="preserve">Input </t>
    </r>
    <r>
      <rPr>
        <rFont val="Calibri"/>
        <b/>
        <color theme="1"/>
        <sz val="9.0"/>
      </rPr>
      <t>Student Activity Fund Balance as of July 1</t>
    </r>
    <r>
      <rPr>
        <rFont val="Calibri"/>
        <color theme="1"/>
        <sz val="9.0"/>
      </rPr>
      <t xml:space="preserve">. </t>
    </r>
    <r>
      <rPr>
        <rFont val="Calibri"/>
        <b/>
        <color rgb="FF953734"/>
        <sz val="9.0"/>
      </rPr>
      <t xml:space="preserve">(Cell C34)
</t>
    </r>
    <r>
      <rPr>
        <rFont val="Calibri"/>
        <b/>
        <color rgb="FFFF0000"/>
        <sz val="9.0"/>
      </rPr>
      <t>(Cell must have a number or zero. Do not leave blank.)</t>
    </r>
  </si>
  <si>
    <t>Salary Sched 5 tab</t>
  </si>
  <si>
    <t>Record staff under appropriate salary range(s).</t>
  </si>
  <si>
    <r>
      <rPr>
        <rFont val="Calibri"/>
        <b/>
        <color theme="1"/>
        <sz val="9.0"/>
      </rPr>
      <t xml:space="preserve">Payment Schedules </t>
    </r>
    <r>
      <rPr>
        <rFont val="Calibri"/>
        <b/>
        <color rgb="FF800000"/>
        <sz val="9.0"/>
      </rPr>
      <t>(Paym 6-Paym 8 tabs)</t>
    </r>
  </si>
  <si>
    <r>
      <rPr>
        <rFont val="Calibri"/>
        <color theme="1"/>
        <sz val="9.0"/>
      </rPr>
      <t xml:space="preserve">Input payments to vendors.
</t>
    </r>
    <r>
      <rPr>
        <rFont val="Calibri"/>
        <b/>
        <color rgb="FFFF0000"/>
        <sz val="9.0"/>
      </rPr>
      <t>(Input "None" in "Person…"  and "0" in "Amount" columns if no payments were made. Do not leave blank)</t>
    </r>
  </si>
  <si>
    <t>Contracts Exceeding $25,000 9 tab</t>
  </si>
  <si>
    <r>
      <rPr>
        <rFont val="Calibri"/>
        <color theme="1"/>
        <sz val="9.0"/>
      </rPr>
      <t xml:space="preserve">Input number and value of contracts.
</t>
    </r>
    <r>
      <rPr>
        <rFont val="Calibri"/>
        <b/>
        <color rgb="FFFF0000"/>
        <sz val="9.0"/>
      </rPr>
      <t>(Cell must have a number or zero. Do not leave blank.)</t>
    </r>
  </si>
  <si>
    <t>End of Balancing</t>
  </si>
  <si>
    <t>Search hits for VLOOKUP:</t>
  </si>
  <si>
    <t>School District</t>
  </si>
  <si>
    <t>RCDT</t>
  </si>
  <si>
    <t>Dist Type</t>
  </si>
  <si>
    <t>County</t>
  </si>
  <si>
    <t>Offset for validation_list:</t>
  </si>
  <si>
    <t>Dropdown Menu:</t>
  </si>
  <si>
    <t xml:space="preserve"> Click here to choose your district from drop-down list</t>
  </si>
  <si>
    <t xml:space="preserve"> Select dist name from drop-down on line above</t>
  </si>
  <si>
    <t>Abingdon-Avon CUSD 276</t>
  </si>
  <si>
    <t>33-048-2760-26</t>
  </si>
  <si>
    <t>Knox</t>
  </si>
  <si>
    <t>507 N Monroe St Ste 3 Abingdon, IL 61410 1285</t>
  </si>
  <si>
    <t>A-C Central CUSD 262</t>
  </si>
  <si>
    <t>01-009-2620-26</t>
  </si>
  <si>
    <t>Cass/Sangamon/Menard/Morgan</t>
  </si>
  <si>
    <t>501 W Buchanan St Ashland, IL 62612 0260</t>
  </si>
  <si>
    <t>Addison SD 4</t>
  </si>
  <si>
    <t>19-022-0040-02</t>
  </si>
  <si>
    <t>DuPage</t>
  </si>
  <si>
    <t>222 N JF Kennedy Dr Addison, IL 60101 6602</t>
  </si>
  <si>
    <t>Adlai E Stevenson HSD 125</t>
  </si>
  <si>
    <t>34-049-1250-13</t>
  </si>
  <si>
    <t>Lake</t>
  </si>
  <si>
    <t>2 Stevenson Dr Lincolnshire, IL 60069 2824</t>
  </si>
  <si>
    <t>AERO Spec Ed Coop</t>
  </si>
  <si>
    <t>07-016-8060-60</t>
  </si>
  <si>
    <t>JA</t>
  </si>
  <si>
    <t>Cook</t>
  </si>
  <si>
    <t>7600 Mason Ave Burbank, IL 60459 1200</t>
  </si>
  <si>
    <t>Akin CCSD 91</t>
  </si>
  <si>
    <t>21-028-0910-04</t>
  </si>
  <si>
    <t>Franklin</t>
  </si>
  <si>
    <t>21962 Akin Blacktop Akin, IL 62890 1304</t>
  </si>
  <si>
    <t>Albers SD 63</t>
  </si>
  <si>
    <t>13-014-0630-02</t>
  </si>
  <si>
    <t>Clinton</t>
  </si>
  <si>
    <t>206 N Broadway Albers, IL 62215 0104</t>
  </si>
  <si>
    <t>Alden Hebron SD 19</t>
  </si>
  <si>
    <t>44-063-0190-24</t>
  </si>
  <si>
    <t>McHenry</t>
  </si>
  <si>
    <t>9604 Illinois St Hebron, IL 60034 9618</t>
  </si>
  <si>
    <t>Allendale CCSD 17</t>
  </si>
  <si>
    <t>20-093-0170-24</t>
  </si>
  <si>
    <t>Wabash</t>
  </si>
  <si>
    <t>101 N 3rd St Allendale, IL 62410 0130</t>
  </si>
  <si>
    <t>Allen-Otter Creek CCSD 65</t>
  </si>
  <si>
    <t>35-050-0650-04</t>
  </si>
  <si>
    <t>LaSalle/Livingston</t>
  </si>
  <si>
    <t>400 S Lane St Ransom, IL 60470 8087</t>
  </si>
  <si>
    <t>Alsip-Hazlgrn-Oaklwn SD 126</t>
  </si>
  <si>
    <t>07-016-1260-02</t>
  </si>
  <si>
    <t>11900 S Kostner Ave Alsip, IL 60803 2307</t>
  </si>
  <si>
    <t>Altamont CUSD 10</t>
  </si>
  <si>
    <t>03-025-0100-26</t>
  </si>
  <si>
    <t>Effingham/Fayette</t>
  </si>
  <si>
    <t>7 S Ewing St Altamont, IL 62411 1265</t>
  </si>
  <si>
    <t>Alton CUSD 11</t>
  </si>
  <si>
    <t>41-057-0110-26</t>
  </si>
  <si>
    <t>Madison/Jersey</t>
  </si>
  <si>
    <t>550 Landmarks Bld  Suite A Alton, IL 62002 6321</t>
  </si>
  <si>
    <t>AlWood CUSD 225</t>
  </si>
  <si>
    <t>28-037-2250-26</t>
  </si>
  <si>
    <t>Henry</t>
  </si>
  <si>
    <t>301 E 5th Ave Woodhull, IL 61490 9684</t>
  </si>
  <si>
    <t>Amboy CUSD 272</t>
  </si>
  <si>
    <t>47-052-2720-26</t>
  </si>
  <si>
    <t>Lee</t>
  </si>
  <si>
    <t>11 E Hawley St Amboy, IL 61310 1430</t>
  </si>
  <si>
    <t>Anna CCSD 37</t>
  </si>
  <si>
    <t>30-091-0370-04</t>
  </si>
  <si>
    <t>Union</t>
  </si>
  <si>
    <t>301 S Green St Anna, IL 62906 1126</t>
  </si>
  <si>
    <t>Anna Jonesboro CHSD 81</t>
  </si>
  <si>
    <t>30-091-0810-16</t>
  </si>
  <si>
    <t>608 S Main St Anna, IL 62906 1247</t>
  </si>
  <si>
    <t>Annawan CUSD 226</t>
  </si>
  <si>
    <t>28-037-2260-26</t>
  </si>
  <si>
    <t>Henry/Bureau</t>
  </si>
  <si>
    <t>501 W South St Annawan, IL 61234 9715</t>
  </si>
  <si>
    <t>Antioch CCSD 34</t>
  </si>
  <si>
    <t>34-049-0340-04</t>
  </si>
  <si>
    <t>964 Spafford St Antioch, IL 60002 1459</t>
  </si>
  <si>
    <t>Aptakisic-Tripp CCSD 102</t>
  </si>
  <si>
    <t>34-049-1020-04</t>
  </si>
  <si>
    <t>1351 Abbott Court Buffalo Grove, IL 60089 7040</t>
  </si>
  <si>
    <t>Arbor Park SD 145</t>
  </si>
  <si>
    <t>07-016-1450-02</t>
  </si>
  <si>
    <t>17301 Central Ave Oak Forest, IL 60452 4920</t>
  </si>
  <si>
    <t>Arcola CUSD 306</t>
  </si>
  <si>
    <t>11-021-3060-26</t>
  </si>
  <si>
    <t>Douglas</t>
  </si>
  <si>
    <t>351 W Washington St Arcola, IL 61910 1120</t>
  </si>
  <si>
    <t>Argenta-Oreana CUSD 1</t>
  </si>
  <si>
    <t>39-055-0010-26</t>
  </si>
  <si>
    <t>Macon/DeWitt</t>
  </si>
  <si>
    <t>500 N Main St Argenta, IL 62501 0440</t>
  </si>
  <si>
    <t>Argo CHSD 217</t>
  </si>
  <si>
    <t>07-016-2170-16</t>
  </si>
  <si>
    <t>7329 W 63rd St Summit, IL 60501 1817</t>
  </si>
  <si>
    <t>Arlington Heights SD 25</t>
  </si>
  <si>
    <t>05-016-0250-02</t>
  </si>
  <si>
    <t>1200 S Dunton Ave Arlington Heights, IL 60005 3111</t>
  </si>
  <si>
    <t>Armstrong Twp HSD 225</t>
  </si>
  <si>
    <t>54-092-2250-17</t>
  </si>
  <si>
    <t>Vermilion/Champaign</t>
  </si>
  <si>
    <t>30474 Smith Armstrong, IL 61812 0037</t>
  </si>
  <si>
    <t>Armstrong-Ellis Cons SD 61</t>
  </si>
  <si>
    <t>54-092-0610-03</t>
  </si>
  <si>
    <t>Vermilion</t>
  </si>
  <si>
    <t>3571 Gifford Ave Armstrong, IL 61812 0007</t>
  </si>
  <si>
    <t>Arthur CUSD 305</t>
  </si>
  <si>
    <t>11-021-3050-26</t>
  </si>
  <si>
    <t>301 E Columbia St Arthur, IL 61911 1403</t>
  </si>
  <si>
    <t>Ashley CCSD 15</t>
  </si>
  <si>
    <t>13-095-0150-04</t>
  </si>
  <si>
    <t>Washington</t>
  </si>
  <si>
    <t>450 N Third St Ashley, IL 62808 1259</t>
  </si>
  <si>
    <t>Ashton-Franklin Center CUSD 275</t>
  </si>
  <si>
    <t>47-052-2750-26</t>
  </si>
  <si>
    <t>611 Western Ave Ashton, IL 61006 9445</t>
  </si>
  <si>
    <t>Astoria CUSD 1</t>
  </si>
  <si>
    <t>26-029-0010-26</t>
  </si>
  <si>
    <t>Fulton</t>
  </si>
  <si>
    <t>402 N Jefferson St Astoria, IL 61501 8670</t>
  </si>
  <si>
    <t>Athens CUSD 213</t>
  </si>
  <si>
    <t>51-065-2130-26</t>
  </si>
  <si>
    <t>Menard</t>
  </si>
  <si>
    <t>501 Warrior Way Athens, IL 62613 9473</t>
  </si>
  <si>
    <t>Atwood Heights SD 125</t>
  </si>
  <si>
    <t>07-016-1250-02</t>
  </si>
  <si>
    <t>12150 S Hamlin Ave Alsip, IL 60803 1218</t>
  </si>
  <si>
    <t>Auburn CUSD 10</t>
  </si>
  <si>
    <t>51-084-0100-26</t>
  </si>
  <si>
    <t>Sangamon</t>
  </si>
  <si>
    <t>606 W North St Auburn, IL 62615 1144</t>
  </si>
  <si>
    <t>Aurora East USD 131</t>
  </si>
  <si>
    <t>31-045-1310-22</t>
  </si>
  <si>
    <t>Kane</t>
  </si>
  <si>
    <t>310 Seminary Ave Aurora, IL 60505 4768</t>
  </si>
  <si>
    <t>Aurora West USD 129</t>
  </si>
  <si>
    <t>31-045-1290-22</t>
  </si>
  <si>
    <t>1877 W. Downer Pl Aurora, IL 60506 7302</t>
  </si>
  <si>
    <t>Aviston SD 21</t>
  </si>
  <si>
    <t>13-014-0210-02</t>
  </si>
  <si>
    <t>350 S Hull St Aviston, IL 62216 3407</t>
  </si>
  <si>
    <t>Avoca SD 37</t>
  </si>
  <si>
    <t>05-016-0370-02</t>
  </si>
  <si>
    <t>2921 Illinois Rd Wilmette, IL 60091 1103</t>
  </si>
  <si>
    <t>Ball Chatham CUSD 5</t>
  </si>
  <si>
    <t>51-084-0050-26</t>
  </si>
  <si>
    <t>201 W Mulberry St Chatham, IL 62629 1329</t>
  </si>
  <si>
    <t>Bannockburn SD 106</t>
  </si>
  <si>
    <t>34-049-1060-02</t>
  </si>
  <si>
    <t>2165 Telegraph Rd Bannockburn, IL 60015 1531</t>
  </si>
  <si>
    <t>Barrington CUSD 220</t>
  </si>
  <si>
    <t>34-049-2200-26</t>
  </si>
  <si>
    <t>Cook/Lake/Kane/McHenry</t>
  </si>
  <si>
    <t>515 W Main St Barrington, IL 60010 4175</t>
  </si>
  <si>
    <t>Bartelso SD 57</t>
  </si>
  <si>
    <t>13-014-0570-02</t>
  </si>
  <si>
    <t>306 S Washington Bartelso, IL 62218 0267</t>
  </si>
  <si>
    <t>Bartonville SD 66</t>
  </si>
  <si>
    <t>48-072-0660-02</t>
  </si>
  <si>
    <t>Peoria</t>
  </si>
  <si>
    <t>6000 S Adams St Bartonville, IL 61607 2580</t>
  </si>
  <si>
    <t>Batavia USD 101</t>
  </si>
  <si>
    <t>31-045-1010-22</t>
  </si>
  <si>
    <t>335 W Wilson St Batavia, IL 60510 1948</t>
  </si>
  <si>
    <t>Beach Park CCSD 3</t>
  </si>
  <si>
    <t>34-049-0030-04</t>
  </si>
  <si>
    <t>11315 W Wadsworth Rd Beach Park, IL 60099 3359</t>
  </si>
  <si>
    <t>Beardstown CUSD 15</t>
  </si>
  <si>
    <t>01-009-0150-26</t>
  </si>
  <si>
    <t>Cass</t>
  </si>
  <si>
    <t>500 E 15th St Beardstown, IL 62618 2052</t>
  </si>
  <si>
    <t>Beecher City CUSD 20</t>
  </si>
  <si>
    <t>03-025-0200-26</t>
  </si>
  <si>
    <t>Effingham/Fayette/Shelby</t>
  </si>
  <si>
    <t>438 E State Highway 33 Beecher City, IL 62414 2219</t>
  </si>
  <si>
    <t>Beecher CUSD 200U</t>
  </si>
  <si>
    <t>56-099-200U-26</t>
  </si>
  <si>
    <t>Will</t>
  </si>
  <si>
    <t>538 Miller St Beecher, IL 60401 0338</t>
  </si>
  <si>
    <t>Belle Valley SD 119</t>
  </si>
  <si>
    <t>50-082-1190-02</t>
  </si>
  <si>
    <t>St. Clair</t>
  </si>
  <si>
    <t>2465 Amann Dr Belleville, IL 62220 3463</t>
  </si>
  <si>
    <t>Belleville Area Spec Services</t>
  </si>
  <si>
    <t>50-082-8010-60</t>
  </si>
  <si>
    <t>2411 Pathways Xing Belleville, IL 62221 5885</t>
  </si>
  <si>
    <t>Belleville SD 118</t>
  </si>
  <si>
    <t>50-082-1180-02</t>
  </si>
  <si>
    <t>105 W A St Belleville, IL 62220 1326</t>
  </si>
  <si>
    <t>Belleville Twp HSD 201</t>
  </si>
  <si>
    <t>50-082-2010-17</t>
  </si>
  <si>
    <t>920 N Illinois St Belleville, IL 62220 4374</t>
  </si>
  <si>
    <t>Bellwood SD 88</t>
  </si>
  <si>
    <t>06-016-0880-02</t>
  </si>
  <si>
    <t>640 Eastern Ave Bellwood, IL 60104 1878</t>
  </si>
  <si>
    <t>Belvidere CUSD 100</t>
  </si>
  <si>
    <t>04-004-1000-26</t>
  </si>
  <si>
    <t>Boone/McHenry/DeKalb</t>
  </si>
  <si>
    <t>1201 5th Ave Belvidere, IL 61008 5125</t>
  </si>
  <si>
    <t>Bement CUSD 5</t>
  </si>
  <si>
    <t>39-074-0050-26</t>
  </si>
  <si>
    <t>Piatt</t>
  </si>
  <si>
    <t>201 S Champaign St Bement, IL 61813 1512</t>
  </si>
  <si>
    <t>Benjamin SD 25</t>
  </si>
  <si>
    <t>19-022-0250-02</t>
  </si>
  <si>
    <t>28W250 Saint Charles Rd West Chicago, IL 60185 1454</t>
  </si>
  <si>
    <t>Bensenville SD 2</t>
  </si>
  <si>
    <t>19-022-0020-02</t>
  </si>
  <si>
    <t>Dupage</t>
  </si>
  <si>
    <t>210 S Church Rd Bensenville, IL 60106 2303</t>
  </si>
  <si>
    <t>Benton CCSD 47</t>
  </si>
  <si>
    <t>21-028-0470-04</t>
  </si>
  <si>
    <t>1000 Forrest St Benton, IL 62812 3337</t>
  </si>
  <si>
    <t>Benton Cons HSD 103</t>
  </si>
  <si>
    <t>21-028-1030-13</t>
  </si>
  <si>
    <t>511 E Main St Benton, IL 62812 2522</t>
  </si>
  <si>
    <t>Berkeley SD 87</t>
  </si>
  <si>
    <t>06-016-0870-02</t>
  </si>
  <si>
    <t>1200 N Wolf Rd Berkeley, IL 60163 1219</t>
  </si>
  <si>
    <t>Berwyn North SD 98</t>
  </si>
  <si>
    <t>06-016-0980-02</t>
  </si>
  <si>
    <t>6633 16th St Berwyn, IL 60402 1320</t>
  </si>
  <si>
    <t>Berwyn South SD 100</t>
  </si>
  <si>
    <t>06-016-1000-02</t>
  </si>
  <si>
    <t>3401 Gunderson Ave Berwyn, IL 60402 3771</t>
  </si>
  <si>
    <t>Bethalto CUSD 8</t>
  </si>
  <si>
    <t>41-057-0080-26</t>
  </si>
  <si>
    <t>Madison</t>
  </si>
  <si>
    <t>101 School St Bethalto, IL 62010 1005</t>
  </si>
  <si>
    <t>Bethel SD 82</t>
  </si>
  <si>
    <t>13-041-0820-02</t>
  </si>
  <si>
    <t>Jefferson</t>
  </si>
  <si>
    <t>1201 Bethel Rd Mount Vernon, IL 62864 7231</t>
  </si>
  <si>
    <t>Bi-Cty Spec Ed Coop</t>
  </si>
  <si>
    <t>47-098-0000-61</t>
  </si>
  <si>
    <t>Whiteside</t>
  </si>
  <si>
    <t>1900 W Le Fevre Rd Ste A Sterling, IL 61081 9202</t>
  </si>
  <si>
    <t>Big Hollow SD 38</t>
  </si>
  <si>
    <t>34-049-0380-02</t>
  </si>
  <si>
    <t>26051 W Nippersink Rd Ingleside, IL 60041 8785</t>
  </si>
  <si>
    <t>Bismarck Henning CUSD</t>
  </si>
  <si>
    <t>54-092-0010-26</t>
  </si>
  <si>
    <t>17268 E 2750 North Rd Bismarck, IL 61814 0350</t>
  </si>
  <si>
    <t>Bismarck Henning Rossville Alvin Coop HS</t>
  </si>
  <si>
    <t>54-092-8000-80</t>
  </si>
  <si>
    <t>Black Hawk Area Spec Ed Dist</t>
  </si>
  <si>
    <t>49-081-8650-60</t>
  </si>
  <si>
    <t>Rock Island</t>
  </si>
  <si>
    <t>4670 11th St East Moline, IL 61244 4428</t>
  </si>
  <si>
    <t>Bloom Twp HSD 206</t>
  </si>
  <si>
    <t>07-016-2060-17</t>
  </si>
  <si>
    <t>Cook/Will</t>
  </si>
  <si>
    <t>100 W 10th St Chicago Heights, IL 60411 2002</t>
  </si>
  <si>
    <t>Bloomingdale SD 13</t>
  </si>
  <si>
    <t>19-022-0130-02</t>
  </si>
  <si>
    <t>164 Euclid Ave Bloomingdale, IL 60108 1634</t>
  </si>
  <si>
    <t>Bloomington Area Career Ctr</t>
  </si>
  <si>
    <t>17-064-0870-41</t>
  </si>
  <si>
    <t>McLean</t>
  </si>
  <si>
    <t>1202 E Locust St Bloomington, IL 61701 3363</t>
  </si>
  <si>
    <t>Bloomington SD 87</t>
  </si>
  <si>
    <t>17-064-0870-25</t>
  </si>
  <si>
    <t>300 E Monroe St Bloomington, IL 61701 4028</t>
  </si>
  <si>
    <t>Blue Ridge CUSD 18</t>
  </si>
  <si>
    <t>17-020-0180-26</t>
  </si>
  <si>
    <t>DeWitt</t>
  </si>
  <si>
    <t>411 N John St Farmer City, IL 61842 1159</t>
  </si>
  <si>
    <t>Bluford Unit School District 318</t>
  </si>
  <si>
    <t>13-041-3180-27</t>
  </si>
  <si>
    <t>901 6th St Bluford, IL 62814 1418</t>
  </si>
  <si>
    <t>BMP Tri Cty Spec Ed Coop</t>
  </si>
  <si>
    <t>35-059-0050-61</t>
  </si>
  <si>
    <t>Bureau</t>
  </si>
  <si>
    <t>PO Box 239 Tiskilwa, IL 61368 0239</t>
  </si>
  <si>
    <t>Bond County CUSD 2</t>
  </si>
  <si>
    <t>03-003-0020-26</t>
  </si>
  <si>
    <t>Bond/Montgomery</t>
  </si>
  <si>
    <t>1008 N Hena St Greenville, IL 62246 1378</t>
  </si>
  <si>
    <t>Bond Fayette Effingham EFE 410</t>
  </si>
  <si>
    <t>03-026-7410-45</t>
  </si>
  <si>
    <t>Bond/Christian/Effingham/Fayette/Montgomery</t>
  </si>
  <si>
    <t>1109 N 8th St Vandalia, IL 62471 1240</t>
  </si>
  <si>
    <t>Bourbonnais SD 53</t>
  </si>
  <si>
    <t>32-046-0530-02</t>
  </si>
  <si>
    <t>Kankakee</t>
  </si>
  <si>
    <t>281 W John Casey Rd Bourbonnais, IL 60914 1392</t>
  </si>
  <si>
    <t>Braceville SD 75</t>
  </si>
  <si>
    <t>24-032-0750-02</t>
  </si>
  <si>
    <t>Grundy</t>
  </si>
  <si>
    <t>209 N Mitchell St Braceville, IL 60407 9068</t>
  </si>
  <si>
    <t>Bradford CUSD 1</t>
  </si>
  <si>
    <t>28-088-0010-26</t>
  </si>
  <si>
    <t>Stark/Bureau/Marshall</t>
  </si>
  <si>
    <t>115 High St Bradford, IL 61421 5087</t>
  </si>
  <si>
    <t>Bradley Bourbonnais CHSD 307</t>
  </si>
  <si>
    <t>32-046-3070-16</t>
  </si>
  <si>
    <t>700 W North St Bradley, IL 60915 1013</t>
  </si>
  <si>
    <t>Bradley SD 61</t>
  </si>
  <si>
    <t>32-046-0610-02</t>
  </si>
  <si>
    <t>111 N Crosswell Ave Bradley, IL 60915 2091</t>
  </si>
  <si>
    <t>Breese ESD 12</t>
  </si>
  <si>
    <t>13-014-0120-04</t>
  </si>
  <si>
    <t>777 Memorial Dr Breese, IL 62230 1376</t>
  </si>
  <si>
    <t>Bremen CHSD 228</t>
  </si>
  <si>
    <t>07-016-2280-16</t>
  </si>
  <si>
    <t>15233 Pulaski Rd Midlothian, IL 60445 3755</t>
  </si>
  <si>
    <t>Brimfield CUSD 309</t>
  </si>
  <si>
    <t>48-072-3090-26</t>
  </si>
  <si>
    <t>323 E Clinton St Brimfield, IL 61517 0380</t>
  </si>
  <si>
    <t>Brookfield Lagrange Park SD 95</t>
  </si>
  <si>
    <t>06-016-0950-02</t>
  </si>
  <si>
    <t>3724 Prairie Ave Brookfield, IL 60513 1612</t>
  </si>
  <si>
    <t>Brooklyn UD 188</t>
  </si>
  <si>
    <t>50-082-1880-22</t>
  </si>
  <si>
    <t>800 Madison St Lovejoy, IL 62059 0250</t>
  </si>
  <si>
    <t>Brookwood SD 167</t>
  </si>
  <si>
    <t>07-016-1670-02</t>
  </si>
  <si>
    <t>201 E Glenwood Dyer Rd Glenwood, IL 60425 1845</t>
  </si>
  <si>
    <t>Brown County CUSD 1</t>
  </si>
  <si>
    <t>01-005-0010-26</t>
  </si>
  <si>
    <t>Brown</t>
  </si>
  <si>
    <t>502 E Main St Mt Sterling, IL 62353 1377</t>
  </si>
  <si>
    <t>Brownstown CUSD 201</t>
  </si>
  <si>
    <t>03-026-2010-26</t>
  </si>
  <si>
    <t>Fayette</t>
  </si>
  <si>
    <t>421 S College Ave Brownstown, IL 62418 1129</t>
  </si>
  <si>
    <t>Brussels CUSD 42</t>
  </si>
  <si>
    <t>40-007-0420-26</t>
  </si>
  <si>
    <t>Calhoun</t>
  </si>
  <si>
    <t>155 School St Brussels, IL 62013 0128</t>
  </si>
  <si>
    <t>Buncombe Cons SD 43</t>
  </si>
  <si>
    <t>21-044-0430-03</t>
  </si>
  <si>
    <t>Johnson</t>
  </si>
  <si>
    <t>164 Main Buncombe, IL 62912 0040</t>
  </si>
  <si>
    <t>Bunker Hill CUSD 8</t>
  </si>
  <si>
    <t>40-056-0080-26</t>
  </si>
  <si>
    <t>Macoupin/Madison</t>
  </si>
  <si>
    <t>504 E Warren St Bunker Hill, IL 62014 1102</t>
  </si>
  <si>
    <t>Burbank SD 111</t>
  </si>
  <si>
    <t>07-016-1110-02</t>
  </si>
  <si>
    <t>7600 Central Ave Burbank, IL 60459 1308</t>
  </si>
  <si>
    <t>Bureau Valley CUSD 340</t>
  </si>
  <si>
    <t>28-006-3400-26</t>
  </si>
  <si>
    <t>9068 2125 N Avenue Manlius, IL 61338 0289</t>
  </si>
  <si>
    <t>Burnham SD 154-5</t>
  </si>
  <si>
    <t>07-016-1545-02</t>
  </si>
  <si>
    <t>13945 S Green Bay Ave Burnham, IL 60633 1671</t>
  </si>
  <si>
    <t>Bushnell Prairie City CUSD 170</t>
  </si>
  <si>
    <t>26-062-1700-26</t>
  </si>
  <si>
    <t>McDonough</t>
  </si>
  <si>
    <t>845 Walnut St Bushnell, IL 61422 1253</t>
  </si>
  <si>
    <t>Butler SD 53</t>
  </si>
  <si>
    <t>19-022-0530-02</t>
  </si>
  <si>
    <t>2801 York Rd Oak Brook, IL 60523 2334</t>
  </si>
  <si>
    <t>Byron CUSD 226</t>
  </si>
  <si>
    <t>47-071-2260-26</t>
  </si>
  <si>
    <t>Ogle</t>
  </si>
  <si>
    <t>696 N Colfax St Byron, IL 61010 1439</t>
  </si>
  <si>
    <t>Cahokia CUSD 187</t>
  </si>
  <si>
    <t>50-082-1870-26</t>
  </si>
  <si>
    <t>Saint Clair</t>
  </si>
  <si>
    <t>1700 Jerome Ln Cahokia, IL 62206 2329</t>
  </si>
  <si>
    <t>Cairo USD 1</t>
  </si>
  <si>
    <t>30-002-0010-22</t>
  </si>
  <si>
    <t>Alexander</t>
  </si>
  <si>
    <t>4201 Sycamore St Cairo, IL 62914 1047</t>
  </si>
  <si>
    <t>Calhoun CUSD 40</t>
  </si>
  <si>
    <t>40-007-0400-26</t>
  </si>
  <si>
    <t>Calhoun/Greene</t>
  </si>
  <si>
    <t>101 Calhoun Ave Hardin, IL 62047 0387</t>
  </si>
  <si>
    <t>Calumet City SD 155</t>
  </si>
  <si>
    <t>07-016-1550-02</t>
  </si>
  <si>
    <t>540 Superior Ave Calumet City, IL 60409 3452</t>
  </si>
  <si>
    <t>Calumet Public SD 132</t>
  </si>
  <si>
    <t>07-016-1320-02</t>
  </si>
  <si>
    <t>1440 W Vermont Ave Calumet Park, IL 60827 6328</t>
  </si>
  <si>
    <t>Cambridge CUSD 227</t>
  </si>
  <si>
    <t>28-037-2270-26</t>
  </si>
  <si>
    <t>300 S West St Cambridge, IL 61238 1430</t>
  </si>
  <si>
    <t>Canton Union SD 66</t>
  </si>
  <si>
    <t>26-029-0660-25</t>
  </si>
  <si>
    <t>20 W Walnut St Canton, IL 61520 2526</t>
  </si>
  <si>
    <t>Capital Area Career Ctr</t>
  </si>
  <si>
    <t>51-084-7900-40</t>
  </si>
  <si>
    <t>2201 Toronto Rd Springfield, IL 62712 3802</t>
  </si>
  <si>
    <t>Carbon Cliff-Barstow SD 36</t>
  </si>
  <si>
    <t>49-081-0360-02</t>
  </si>
  <si>
    <t>2002 Eagle Ridge Dr Silvis, IL 61282 1779</t>
  </si>
  <si>
    <t>Carbondale CHSD 165</t>
  </si>
  <si>
    <t>30-039-1650-16</t>
  </si>
  <si>
    <t>Jackson/Williamson</t>
  </si>
  <si>
    <t>330 S Giant City Rd Carbondale, IL 62902 5042</t>
  </si>
  <si>
    <t>Carbondale ESD 95</t>
  </si>
  <si>
    <t>30-039-0950-02</t>
  </si>
  <si>
    <t>Jackson</t>
  </si>
  <si>
    <t>925 S Giant City Rd Carbondale, IL 62902 5056</t>
  </si>
  <si>
    <t>Career Ctr of Southern IL</t>
  </si>
  <si>
    <t>45-000-0000-40</t>
  </si>
  <si>
    <t>Monroe</t>
  </si>
  <si>
    <t>6137 Beck Rd Red Bud, IL 62278 3347</t>
  </si>
  <si>
    <t>Career Development System</t>
  </si>
  <si>
    <t>07-016-2280-46</t>
  </si>
  <si>
    <t>16333 Kilbourne Ave Oak Forest, IL 60452 4601</t>
  </si>
  <si>
    <t>Career Ed Associates of North Central IL (CEANCI)</t>
  </si>
  <si>
    <t>04-000-0000-46</t>
  </si>
  <si>
    <t>Winnebago/Boone/Ogle</t>
  </si>
  <si>
    <t>300 Heart Blvd Loves Park, IL 61111 7516</t>
  </si>
  <si>
    <t>Career Preparation Network</t>
  </si>
  <si>
    <t>07-016-7900-45</t>
  </si>
  <si>
    <t>1515 W Exchange St Crete, IL 60417 9601</t>
  </si>
  <si>
    <t>Carlinville CUSD 1</t>
  </si>
  <si>
    <t>40-056-0010-26</t>
  </si>
  <si>
    <t>Macoupin</t>
  </si>
  <si>
    <t>829 W Main St Carlinville, IL 62626 1261</t>
  </si>
  <si>
    <t>Carlyle CUSD 1</t>
  </si>
  <si>
    <t>13-014-0010-26</t>
  </si>
  <si>
    <t>1400 13th St Carlyle, IL 62231 1011</t>
  </si>
  <si>
    <t>Carmi-White County CUSD 5</t>
  </si>
  <si>
    <t>20-097-0050-26</t>
  </si>
  <si>
    <t>White</t>
  </si>
  <si>
    <t>211 W Robinson St Carmi, IL 62821 1640</t>
  </si>
  <si>
    <t>Carrier Mills-Stonefort CUSD 2</t>
  </si>
  <si>
    <t>20-083-0020-26</t>
  </si>
  <si>
    <t>Saline</t>
  </si>
  <si>
    <t>7071 US 45 S Carrier Mills, IL 62917 1230</t>
  </si>
  <si>
    <t>Carrollton CUSD 1</t>
  </si>
  <si>
    <t>40-031-0010-26</t>
  </si>
  <si>
    <t>Greene</t>
  </si>
  <si>
    <t>950A 3rd St Carrollton, IL 62016 1506</t>
  </si>
  <si>
    <t>Carterville CUSD 5</t>
  </si>
  <si>
    <t>21-100-0050-26</t>
  </si>
  <si>
    <t>Williamson</t>
  </si>
  <si>
    <t>306 Virginia Ave Carterville, IL 62918 1239</t>
  </si>
  <si>
    <t>Carthage ESD 317</t>
  </si>
  <si>
    <t>26-034-3170-04</t>
  </si>
  <si>
    <t>Hancock</t>
  </si>
  <si>
    <t>210 S Adams St Carthage, IL 62321 1420</t>
  </si>
  <si>
    <t>Cary CCSD 26</t>
  </si>
  <si>
    <t>44-063-0260-04</t>
  </si>
  <si>
    <t>McHenry/Lake</t>
  </si>
  <si>
    <t>2115 Crystal Lake Rd Cary, IL 60013 1426</t>
  </si>
  <si>
    <t>Casey-Westfield CUSD 4C</t>
  </si>
  <si>
    <t>11-012-004C-26</t>
  </si>
  <si>
    <t>Clark</t>
  </si>
  <si>
    <t>502 E Delaware Ave Casey, IL 62420 1915</t>
  </si>
  <si>
    <t>Cass SD 63</t>
  </si>
  <si>
    <t>19-022-0630-02</t>
  </si>
  <si>
    <t>8502 Bailey Rd Darien, IL 60561 5333</t>
  </si>
  <si>
    <t>CCSD 146</t>
  </si>
  <si>
    <t>07-016-1460-04</t>
  </si>
  <si>
    <t>6611 171st St Tinley Park, IL 60477 3514</t>
  </si>
  <si>
    <t>CCSD 168</t>
  </si>
  <si>
    <t>07-016-1680-04</t>
  </si>
  <si>
    <t>21899 Torrence Ave Sauk Village, IL 60411 4489</t>
  </si>
  <si>
    <t>CCSD 180</t>
  </si>
  <si>
    <t>19-022-1800-04</t>
  </si>
  <si>
    <t>15W451 91st St Burr Ridge, IL 60527 6379</t>
  </si>
  <si>
    <t>CCSD 204</t>
  </si>
  <si>
    <t>30-073-2040-04</t>
  </si>
  <si>
    <t>Perry</t>
  </si>
  <si>
    <t>6067 State Route 154 Pinckneyville, IL 62274 3414</t>
  </si>
  <si>
    <t>CCSD 62</t>
  </si>
  <si>
    <t>05-016-0620-04</t>
  </si>
  <si>
    <t>777 E Algonquin Rd Des Plaines, IL 60016 6251</t>
  </si>
  <si>
    <t>CCSD 89</t>
  </si>
  <si>
    <t>19-022-0890-04</t>
  </si>
  <si>
    <t>22W600 Butterfield Rd Glen Ellyn, IL 60137 6901</t>
  </si>
  <si>
    <t>CCSD 93</t>
  </si>
  <si>
    <t>19-022-0930-04</t>
  </si>
  <si>
    <t>230 Covington Dr Bloomingdale, IL 60108 3106</t>
  </si>
  <si>
    <t>Center Cass SD 66</t>
  </si>
  <si>
    <t>19-022-0660-02</t>
  </si>
  <si>
    <t>699 Plainfield Rd Downers Grove, IL 60516 5057</t>
  </si>
  <si>
    <t>Central A &amp; M CUD 21</t>
  </si>
  <si>
    <t>11-087-0210-26</t>
  </si>
  <si>
    <t>Shelby/Christian/Macon</t>
  </si>
  <si>
    <t>406 E Colegrove Assumption, IL 62510 1032</t>
  </si>
  <si>
    <t>Central CHSD 71</t>
  </si>
  <si>
    <t>13-014-0710-16</t>
  </si>
  <si>
    <t>7740 Old US Highway 50 Breese, IL 62230 3822</t>
  </si>
  <si>
    <t>Central City SD 133</t>
  </si>
  <si>
    <t>13-058-1330-02</t>
  </si>
  <si>
    <t>Marion</t>
  </si>
  <si>
    <t>129 Douglas St Centralia, IL 62801 2129</t>
  </si>
  <si>
    <t>Central CUSD 3</t>
  </si>
  <si>
    <t>01-001-0030-26</t>
  </si>
  <si>
    <t>Adams</t>
  </si>
  <si>
    <t>2110 Highway 94 N Camp Point, IL 62320 2516</t>
  </si>
  <si>
    <t>Central CUSD 301</t>
  </si>
  <si>
    <t>31-045-3010-26</t>
  </si>
  <si>
    <t>Kane/DeKalb</t>
  </si>
  <si>
    <t>275 South St Burlington, IL 60109 0396</t>
  </si>
  <si>
    <t>Central CUSD 4</t>
  </si>
  <si>
    <t>32-038-0040-26</t>
  </si>
  <si>
    <t>Iroquois/Kankakee</t>
  </si>
  <si>
    <t>203 N Third St Ashkum, IL 60911 0158</t>
  </si>
  <si>
    <t>Central IL Rural Region</t>
  </si>
  <si>
    <t>40-000-0000-46</t>
  </si>
  <si>
    <t>Calhoun/Greene/Jersey/Macoupin</t>
  </si>
  <si>
    <t>201 W Exchange St Jerseyville, IL 62052 1602</t>
  </si>
  <si>
    <t>Central IL Voc Ed Coop</t>
  </si>
  <si>
    <t>53-102-7210-45</t>
  </si>
  <si>
    <t>Woodford/Marshall</t>
  </si>
  <si>
    <t>101 W Madison St Metamora, IL 61548 7578</t>
  </si>
  <si>
    <t>Central SD 104</t>
  </si>
  <si>
    <t>50-082-1040-02</t>
  </si>
  <si>
    <t>309 Hartman Ln O Fallon, IL 62269 1725</t>
  </si>
  <si>
    <t>Central SD 51</t>
  </si>
  <si>
    <t>53-090-0510-02</t>
  </si>
  <si>
    <t>Tazewell</t>
  </si>
  <si>
    <t>1301 Eagle Ave Washington, IL 61571 1111</t>
  </si>
  <si>
    <t>Central Stickney SD 110</t>
  </si>
  <si>
    <t>07-016-1100-02</t>
  </si>
  <si>
    <t>5001 S Long Ave Chicago, IL 60638 1733</t>
  </si>
  <si>
    <t>Centralia HSD 200</t>
  </si>
  <si>
    <t>13-058-2000-17</t>
  </si>
  <si>
    <t>2100 E Calumet St Centralia, IL 62801 6511</t>
  </si>
  <si>
    <t>Centralia SD 135</t>
  </si>
  <si>
    <t>13-058-1350-02</t>
  </si>
  <si>
    <t>400 S Elm St Centralia, IL 62801 3910</t>
  </si>
  <si>
    <t>Century CUSD 100</t>
  </si>
  <si>
    <t>30-077-1000-26</t>
  </si>
  <si>
    <t>Pulaski</t>
  </si>
  <si>
    <t>4721 Shawnee College Rd Ullin, IL 62992 2201</t>
  </si>
  <si>
    <t>Cerro Gordo CUSD 100</t>
  </si>
  <si>
    <t>39-074-1000-26</t>
  </si>
  <si>
    <t>Piatt/Macon/Moultrie</t>
  </si>
  <si>
    <t>300 E Durfee St Cerro Gordo, IL 61818 0079</t>
  </si>
  <si>
    <t>Chadwick-Milledgeville CUSD 399</t>
  </si>
  <si>
    <t>08-008-3990-26</t>
  </si>
  <si>
    <t>Carroll</t>
  </si>
  <si>
    <t>100 E 8Th St Milledgeville, IL 61051 9016</t>
  </si>
  <si>
    <t>Champaign CUSD 4</t>
  </si>
  <si>
    <t>09-010-0040-26</t>
  </si>
  <si>
    <t>Champaign</t>
  </si>
  <si>
    <t>502 W Windsor Rd Champaign, IL 61820 7739</t>
  </si>
  <si>
    <t>Chaney-Monge SD 88</t>
  </si>
  <si>
    <t>56-099-0880-02</t>
  </si>
  <si>
    <t>400 Elsie Ave Crest Hill, IL 60403 2573</t>
  </si>
  <si>
    <t>Channahon SD 17</t>
  </si>
  <si>
    <t>56-099-0170-02</t>
  </si>
  <si>
    <t>24920 S Sage St Channahon, IL 60410 8617</t>
  </si>
  <si>
    <t>Charleston CUSD 1</t>
  </si>
  <si>
    <t>11-015-0010-26</t>
  </si>
  <si>
    <t>Coles</t>
  </si>
  <si>
    <t>410 W Polk Ave Charleston, IL 61920 2557</t>
  </si>
  <si>
    <t>Chester CUSD 139</t>
  </si>
  <si>
    <t>45-079-1390-26</t>
  </si>
  <si>
    <t>Randolph</t>
  </si>
  <si>
    <t>1940 Swanwick St Chester, IL 62233 1127</t>
  </si>
  <si>
    <t>Chester N HSD 122</t>
  </si>
  <si>
    <t>45-079-1220-19</t>
  </si>
  <si>
    <t>107 E Mill St Waterloo, IL 62298 1518</t>
  </si>
  <si>
    <t>Chester-East Lincoln CCSD 61</t>
  </si>
  <si>
    <t>17-054-0610-04</t>
  </si>
  <si>
    <t>Logan</t>
  </si>
  <si>
    <t>1300 1500th St Lincoln, IL 62656 5127</t>
  </si>
  <si>
    <t>Chicago Heights SD 170</t>
  </si>
  <si>
    <t>07-016-1700-02</t>
  </si>
  <si>
    <t>30 W 16th St Chicago Heights, IL 60411 3412</t>
  </si>
  <si>
    <t>Chicago Ridge SD 127-5</t>
  </si>
  <si>
    <t>07-016-1275-02</t>
  </si>
  <si>
    <t>6135 108th St Chicago Ridge, IL 60415 2190</t>
  </si>
  <si>
    <t>Christopher USD 99</t>
  </si>
  <si>
    <t>21-028-0990-26</t>
  </si>
  <si>
    <t>1 Bearcat Dr Christopher, IL 62822 1099</t>
  </si>
  <si>
    <t>CHSD 117</t>
  </si>
  <si>
    <t>34-049-1170-16</t>
  </si>
  <si>
    <t>1625 Deep Lake Rd Lake Villa, IL 60046 5324</t>
  </si>
  <si>
    <t>CHSD 128</t>
  </si>
  <si>
    <t>34-049-1280-16</t>
  </si>
  <si>
    <t>50 Lakeview Pkwy Ste 101 Vernon Hills, IL 60061 1578</t>
  </si>
  <si>
    <t>CHSD 155</t>
  </si>
  <si>
    <t>44-063-1550-16</t>
  </si>
  <si>
    <t>1 Virginia Rd Crystal Lake, IL 60014 7901</t>
  </si>
  <si>
    <t>CHSD 218</t>
  </si>
  <si>
    <t>07-016-2180-16</t>
  </si>
  <si>
    <t>10701 Kilpatrick Ave Oak Lawn, IL 60453 6203</t>
  </si>
  <si>
    <t>CHSD 94</t>
  </si>
  <si>
    <t>19-022-0940-16</t>
  </si>
  <si>
    <t>326 Joliet St West Chicago, IL 60185 3142</t>
  </si>
  <si>
    <t>CHSD 99</t>
  </si>
  <si>
    <t>19-022-0990-16</t>
  </si>
  <si>
    <t>6301 Springside Ave Downers Grove, IL 60516 2488</t>
  </si>
  <si>
    <t>Cicero SD 99</t>
  </si>
  <si>
    <t>06-016-0990-02</t>
  </si>
  <si>
    <t>5110 W 24th St Cicero, IL 60804 2948</t>
  </si>
  <si>
    <t>Cissna Park CUSD 6</t>
  </si>
  <si>
    <t>32-038-0060-26</t>
  </si>
  <si>
    <t>Iroquois</t>
  </si>
  <si>
    <t>511 N 2nd St Cissna Park, IL 60924 9734</t>
  </si>
  <si>
    <t>City of Chicago SD 299</t>
  </si>
  <si>
    <t>15-016-2990-25</t>
  </si>
  <si>
    <t>42 W Madison St 2nd Flr Chicago, IL 60602 4413</t>
  </si>
  <si>
    <t>Clay City CUSD 10</t>
  </si>
  <si>
    <t>12-013-0100-26</t>
  </si>
  <si>
    <t>Clay/Wayne/Richland</t>
  </si>
  <si>
    <t>607 S Walnut  SE Clay City, IL 62824 0542</t>
  </si>
  <si>
    <t>Clay-Jasper-Richland-North Wayne-RDS</t>
  </si>
  <si>
    <t>12-013-0350-46</t>
  </si>
  <si>
    <t>Clay/Jasper/Richland/Wayne</t>
  </si>
  <si>
    <t>600 S Locust St Flora, IL 62839 2174</t>
  </si>
  <si>
    <t>Clinton CUSD 15</t>
  </si>
  <si>
    <t>17-020-0150-26</t>
  </si>
  <si>
    <t>Dewitt</t>
  </si>
  <si>
    <t>1210 State Route 54W Clinton, IL 61727 2302</t>
  </si>
  <si>
    <t>Coal City CUSD 1</t>
  </si>
  <si>
    <t>24-032-0010-26</t>
  </si>
  <si>
    <t>Grundy/Will</t>
  </si>
  <si>
    <t>550 S Carbon Hill Rd Coal City, IL 60416 1663</t>
  </si>
  <si>
    <t>Cobden SUD 17</t>
  </si>
  <si>
    <t>30-091-0170-22</t>
  </si>
  <si>
    <t>413 N Appleknocker St Cobden, IL 62920 2121</t>
  </si>
  <si>
    <t>Collinsville Area Career Ctr</t>
  </si>
  <si>
    <t>41-057-0100-41</t>
  </si>
  <si>
    <t>Madison/St. Clair</t>
  </si>
  <si>
    <t>2201 S Morrison Ave Collinsville, IL 62234 1449</t>
  </si>
  <si>
    <t>Collinsville CUSD 10</t>
  </si>
  <si>
    <t>41-057-0100-26</t>
  </si>
  <si>
    <t>Maditon/St. Clair</t>
  </si>
  <si>
    <t>201 W Clay St Collinsville, IL 62234 3219</t>
  </si>
  <si>
    <t>Colona SD 190</t>
  </si>
  <si>
    <t>28-037-1900-02</t>
  </si>
  <si>
    <t>700 1st St Colona, IL 61241 9028</t>
  </si>
  <si>
    <t>Columbia CUSD 4</t>
  </si>
  <si>
    <t>45-067-0040-26</t>
  </si>
  <si>
    <t>Monroe/St. Clair</t>
  </si>
  <si>
    <t>5 Veterans Pkwy Columbia, IL 62236 1147</t>
  </si>
  <si>
    <t>Comm Cons SD 59</t>
  </si>
  <si>
    <t>05-016-0590-04</t>
  </si>
  <si>
    <t>1001 Leicester Rd Elk Grove Vlg, IL 60007 3443</t>
  </si>
  <si>
    <t>Cons HSD 230</t>
  </si>
  <si>
    <t>07-016-2300-13</t>
  </si>
  <si>
    <t>15100 S 94th Ave Orland Park, IL 60462 3291</t>
  </si>
  <si>
    <t>Cook County SD 130</t>
  </si>
  <si>
    <t>07-016-1300-02</t>
  </si>
  <si>
    <t>12300 Greenwood Ave Blue Island, IL 60406 1558</t>
  </si>
  <si>
    <t>Coop Assoc for Spec Ed</t>
  </si>
  <si>
    <t>19-022-0150-61</t>
  </si>
  <si>
    <t>Cornell CCSD 426</t>
  </si>
  <si>
    <t>17-053-4260-04</t>
  </si>
  <si>
    <t>Livingston</t>
  </si>
  <si>
    <t>300 N 7th St Cornell, IL 61319 9282</t>
  </si>
  <si>
    <t>Coulterville USD 1</t>
  </si>
  <si>
    <t>45-079-0010-22</t>
  </si>
  <si>
    <t>101 W Grant St Coulterville, IL 62237 0396</t>
  </si>
  <si>
    <t>Country Club Hills SD 160</t>
  </si>
  <si>
    <t>07-016-1600-02</t>
  </si>
  <si>
    <t>4411 185th St Country Club Hills, IL 60478 4501</t>
  </si>
  <si>
    <t>County of Union Sch Dist No43</t>
  </si>
  <si>
    <t>30-091-0430-04</t>
  </si>
  <si>
    <t>309 Cook Ave Jonesboro, IL 62952 1118</t>
  </si>
  <si>
    <t>County of Winnebago SD 320</t>
  </si>
  <si>
    <t>04-101-3200-26</t>
  </si>
  <si>
    <t>Winnebago</t>
  </si>
  <si>
    <t>850 Hayes Ave South Beloit, IL 61080 2119</t>
  </si>
  <si>
    <t>County of Woodford School</t>
  </si>
  <si>
    <t>53-102-1220-17</t>
  </si>
  <si>
    <t>Woodford</t>
  </si>
  <si>
    <t>101 W Madison St Metamora, IL 61548 0109</t>
  </si>
  <si>
    <t>Cowden-Herrick CUSD 3A</t>
  </si>
  <si>
    <t>11-087-003A-26</t>
  </si>
  <si>
    <t>Shelby</t>
  </si>
  <si>
    <t>633 County Highway 22 Cowden, IL 62422 4104</t>
  </si>
  <si>
    <t>Crab Orchard CUSD 3</t>
  </si>
  <si>
    <t>21-100-0030-26</t>
  </si>
  <si>
    <t>19189 Bailey St Marion, IL 62959 7355</t>
  </si>
  <si>
    <t>Crescent Iroquois CUSD 249</t>
  </si>
  <si>
    <t>32-038-2490-26</t>
  </si>
  <si>
    <t>600 South St Crescent City, IL 60928 0190</t>
  </si>
  <si>
    <t>Creston CCSD 161</t>
  </si>
  <si>
    <t>47-071-1610-04</t>
  </si>
  <si>
    <t>202 W South St Creston, IL 60113 0037</t>
  </si>
  <si>
    <t>Crete Monee CUSD 201U</t>
  </si>
  <si>
    <t>56-099-201U-26</t>
  </si>
  <si>
    <t>1500 S Sangamon St Crete, IL 60417 2831</t>
  </si>
  <si>
    <t>Creve Coeur SD 76</t>
  </si>
  <si>
    <t>53-090-0760-02</t>
  </si>
  <si>
    <t>400 N Highland St Creve Coeur, IL 61610 3137</t>
  </si>
  <si>
    <t>Crystal Lake CCSD 47</t>
  </si>
  <si>
    <t>44-063-0470-04</t>
  </si>
  <si>
    <t>300 Commerce Dr Crystal Lake, IL 60014 3503</t>
  </si>
  <si>
    <t>CTE Consortium</t>
  </si>
  <si>
    <t>08-089-7230-45</t>
  </si>
  <si>
    <t>Stephenson</t>
  </si>
  <si>
    <t>2037 W Galena Ave Freeport, IL 61032 3004</t>
  </si>
  <si>
    <t>Cumberland CUSD 77</t>
  </si>
  <si>
    <t>11-018-0770-26</t>
  </si>
  <si>
    <t>Cumberland/Jasper</t>
  </si>
  <si>
    <t>1496 Illinois Route 121 Toledo, IL 62468 4214</t>
  </si>
  <si>
    <t>CUSD 200</t>
  </si>
  <si>
    <t>19-022-2000-26</t>
  </si>
  <si>
    <t>130 W Park Ave Wheaton, IL 60189 6460</t>
  </si>
  <si>
    <t>CUSD 201</t>
  </si>
  <si>
    <t>19-022-2010-26</t>
  </si>
  <si>
    <t>133 S Grant St Westmont, IL 60559 1907</t>
  </si>
  <si>
    <t>CUSD 3 Fulton County</t>
  </si>
  <si>
    <t>26-029-0030-26</t>
  </si>
  <si>
    <t>652 E Main St Cuba, IL 61427 5211</t>
  </si>
  <si>
    <t>CUSD 300</t>
  </si>
  <si>
    <t>31-045-3000-26</t>
  </si>
  <si>
    <t>Kane/McHenry/Cook/DeKalb</t>
  </si>
  <si>
    <t>2550 Harnish Dr Algonquin, IL 60102 6870</t>
  </si>
  <si>
    <t>CUSD 308</t>
  </si>
  <si>
    <t>24-047-3080-26</t>
  </si>
  <si>
    <t>Kendall</t>
  </si>
  <si>
    <t>4175 State Route 71 Oswego, IL 60543 8340</t>
  </si>
  <si>
    <t>CUSD 4</t>
  </si>
  <si>
    <t>01-001-0040-26</t>
  </si>
  <si>
    <t>Adams/Hancock</t>
  </si>
  <si>
    <t>453 W Collins St Mendon, IL 62351 0200</t>
  </si>
  <si>
    <t>Cypress SD 64</t>
  </si>
  <si>
    <t>21-044-0640-02</t>
  </si>
  <si>
    <t>4580 Mount Pisgah Rd Cypress, IL 62923 2139</t>
  </si>
  <si>
    <t>Dakota CUSD 201</t>
  </si>
  <si>
    <t>08-089-2010-26</t>
  </si>
  <si>
    <t>400 Campus Dr Dakota, IL 61018 9803</t>
  </si>
  <si>
    <t>Dallas ESD 327</t>
  </si>
  <si>
    <t>26-034-3270-04</t>
  </si>
  <si>
    <t>Hancock/Henderson</t>
  </si>
  <si>
    <t>921 Creamery Hill Rd Dallas City, IL 62330 1216</t>
  </si>
  <si>
    <t>Dalzell SD 98</t>
  </si>
  <si>
    <t>28-006-0980-02</t>
  </si>
  <si>
    <t>307 Chestnut St Dalzell, IL 61320 9717</t>
  </si>
  <si>
    <t>Damiansville SD 62</t>
  </si>
  <si>
    <t>13-014-0620-02</t>
  </si>
  <si>
    <t>101 E Main St Damiansville, IL 62215 1303</t>
  </si>
  <si>
    <t>Danville CCSD 118</t>
  </si>
  <si>
    <t>54-092-1180-24</t>
  </si>
  <si>
    <t>110 E Williams St Danville, IL 61832 4634</t>
  </si>
  <si>
    <t>Darien SD 61</t>
  </si>
  <si>
    <t>19-022-0610-02</t>
  </si>
  <si>
    <t>7414 S Cass Ave Darien, IL 60561 3608</t>
  </si>
  <si>
    <t>Decatur SD 61</t>
  </si>
  <si>
    <t>39-055-0610-25</t>
  </si>
  <si>
    <t>Macon</t>
  </si>
  <si>
    <t>101 W Cerro Gordo St Decatur, IL 62523 1001</t>
  </si>
  <si>
    <t>Deer Creek-Mackinaw CUSD 701</t>
  </si>
  <si>
    <t>53-090-7010-26</t>
  </si>
  <si>
    <t>Tazewell/Woodford</t>
  </si>
  <si>
    <t>401 E Fifth St Mackinaw, IL 61755 7623</t>
  </si>
  <si>
    <t>Deer Park CCSD 82</t>
  </si>
  <si>
    <t>35-050-0820-04</t>
  </si>
  <si>
    <t>LaSalle</t>
  </si>
  <si>
    <t>2350 E 1025th Rd Ottawa, IL 61350 9253</t>
  </si>
  <si>
    <t>Deerfield SD 109</t>
  </si>
  <si>
    <t>34-049-1090-02</t>
  </si>
  <si>
    <t>517 Deerfield Rd Deerfield, IL 60015 4408</t>
  </si>
  <si>
    <t>DeKalb CUSD 428</t>
  </si>
  <si>
    <t>16-019-4280-26</t>
  </si>
  <si>
    <t>DeKalb</t>
  </si>
  <si>
    <t>901 S 4th St DeKalb, IL 60115 4411</t>
  </si>
  <si>
    <t>Delabar CTE System</t>
  </si>
  <si>
    <t>33-094-7290-45</t>
  </si>
  <si>
    <t>105 N E St Ste 1 Monmouth, IL 61462 1667</t>
  </si>
  <si>
    <t>Deland-Weldon CUSD 57</t>
  </si>
  <si>
    <t>39-074-0570-26</t>
  </si>
  <si>
    <t>304 E IL Route 10 De Land, IL 61839 7020</t>
  </si>
  <si>
    <t>Delavan CUSD 703</t>
  </si>
  <si>
    <t>53-090-7030-26</t>
  </si>
  <si>
    <t>907 Locust St Delavan, IL 61734 9327</t>
  </si>
  <si>
    <t>DePue USD 103</t>
  </si>
  <si>
    <t>28-006-1030-22</t>
  </si>
  <si>
    <t>204 Pleasant DePue, IL 61322 0800</t>
  </si>
  <si>
    <t>Des Plaines Valley EFE</t>
  </si>
  <si>
    <t>06-016-2120-46</t>
  </si>
  <si>
    <t>2000 5th Ave M100 River Grove, IL 60171 1907</t>
  </si>
  <si>
    <t>DeSoto Cons SD 86</t>
  </si>
  <si>
    <t>30-039-0860-03</t>
  </si>
  <si>
    <t>311 Hurst Rd De Soto, IL 62924 1228</t>
  </si>
  <si>
    <t>Diamond Lake SD 76</t>
  </si>
  <si>
    <t>34-049-0760-02</t>
  </si>
  <si>
    <t>26156 N Acorn Ln Mundelein, IL 60060 4071</t>
  </si>
  <si>
    <t>Dieterich CUSD 30</t>
  </si>
  <si>
    <t>03-025-0300-26</t>
  </si>
  <si>
    <t>Effingham</t>
  </si>
  <si>
    <t>205 S Pine St Dieterich, IL 62424 0187</t>
  </si>
  <si>
    <t>Dimmick CCSD 175</t>
  </si>
  <si>
    <t>35-050-0175-04</t>
  </si>
  <si>
    <t>LaSalle/Bureau</t>
  </si>
  <si>
    <t>297 N 33rd Rd La Salle, IL 61301 9728</t>
  </si>
  <si>
    <t>District 50 Schools</t>
  </si>
  <si>
    <t>53-090-0500-02</t>
  </si>
  <si>
    <t>304 E Almond Dr Washington, IL 61571 3104</t>
  </si>
  <si>
    <t>Dixon USD 170</t>
  </si>
  <si>
    <t>47-052-1700-22</t>
  </si>
  <si>
    <t>Lee/Ogle</t>
  </si>
  <si>
    <t>1335 Franklin Grove Rd Dixon, IL 61021 9257</t>
  </si>
  <si>
    <t>Dolton SD 148</t>
  </si>
  <si>
    <t>07-016-1480-02</t>
  </si>
  <si>
    <t>114 W 144th St Riverdale, IL 60827 2703</t>
  </si>
  <si>
    <t>Dolton SD 149</t>
  </si>
  <si>
    <t>07-016-1490-02</t>
  </si>
  <si>
    <t>292 Torrence Ave Calumet City, IL 60409 1941</t>
  </si>
  <si>
    <t>Dongola USD 66</t>
  </si>
  <si>
    <t>30-091-0660-22</t>
  </si>
  <si>
    <t>Union/Alexander/Pulaski</t>
  </si>
  <si>
    <t>1000 High St Dongola, IL 62926 0190</t>
  </si>
  <si>
    <t>Donovan CUSD 3</t>
  </si>
  <si>
    <t>32-038-0030-26</t>
  </si>
  <si>
    <t>600 North St Donovan, IL 60931 0186</t>
  </si>
  <si>
    <t>Downers Grove GSD 58</t>
  </si>
  <si>
    <t>19-022-0580-02</t>
  </si>
  <si>
    <t>2300 Warrenville Rd Ste 200 Downers Grove, IL 60515 1717</t>
  </si>
  <si>
    <t>Du Quoin CUSD 300</t>
  </si>
  <si>
    <t>30-073-3000-26</t>
  </si>
  <si>
    <t>845 E Jackson St Du Quoin, IL 62832 3871</t>
  </si>
  <si>
    <t>Dunlap CUSD 323</t>
  </si>
  <si>
    <t>48-072-3230-26</t>
  </si>
  <si>
    <t>400 S 4Th St Dunlap, IL 61525 8936</t>
  </si>
  <si>
    <t>DuPage Area Occup Ed System (DAOES)</t>
  </si>
  <si>
    <t>19-022-5020-46</t>
  </si>
  <si>
    <t>301 S Swift Rd Addison, IL 60101 1495</t>
  </si>
  <si>
    <t>DuPage HSD 88</t>
  </si>
  <si>
    <t>19-022-0880-16</t>
  </si>
  <si>
    <t>2 Friendship Plz Addison, IL 60101 2787</t>
  </si>
  <si>
    <t>Dupo CUSD 196</t>
  </si>
  <si>
    <t>50-082-1960-26</t>
  </si>
  <si>
    <t>600 Louisa Ave Dupo, IL 62239 1469</t>
  </si>
  <si>
    <t>Durand CUSD 322</t>
  </si>
  <si>
    <t>04-101-3220-26</t>
  </si>
  <si>
    <t>Winnebago/Stephenson</t>
  </si>
  <si>
    <t>200 W South St Durand, IL 61024 9403</t>
  </si>
  <si>
    <t>Dwight Common SD 232</t>
  </si>
  <si>
    <t>17-053-2320-02</t>
  </si>
  <si>
    <t>801 S Franklin St Dwight, IL 60420 1339</t>
  </si>
  <si>
    <t>Dwight Twp HSD 230</t>
  </si>
  <si>
    <t>17-053-2300-17</t>
  </si>
  <si>
    <t>Eagle Ridge Voc Del System</t>
  </si>
  <si>
    <t>08-000-0000-46</t>
  </si>
  <si>
    <t>Jo Daviess</t>
  </si>
  <si>
    <t>950 US Highway 20 W Elizabeth, IL 61028 9333</t>
  </si>
  <si>
    <t>Earlville CUSD 9</t>
  </si>
  <si>
    <t>35-050-0090-26</t>
  </si>
  <si>
    <t>LaSalle/DeKalb/Lee</t>
  </si>
  <si>
    <t>415 W Union St Earlville, IL 60518 0539</t>
  </si>
  <si>
    <t>East Alton SD 13</t>
  </si>
  <si>
    <t>41-057-0130-02</t>
  </si>
  <si>
    <t>210 E Saint Louis Ave East Alton, IL 62024 1455</t>
  </si>
  <si>
    <t>East Alton-Wood River CHSD 14</t>
  </si>
  <si>
    <t>41-057-0140-16</t>
  </si>
  <si>
    <t>777 N Wood River Ave Wood River, IL 62095 1227</t>
  </si>
  <si>
    <t>East Coloma - Nelson CESD 20</t>
  </si>
  <si>
    <t>47-098-0200-02</t>
  </si>
  <si>
    <t>Lee/Whiteside</t>
  </si>
  <si>
    <t>1602 Dixon Rd Rock Falls, IL 61071 1913</t>
  </si>
  <si>
    <t>East Dubuque USD 119</t>
  </si>
  <si>
    <t>08-043-1190-22</t>
  </si>
  <si>
    <t>100 N School Rd East Dubuque, IL 61025 1174</t>
  </si>
  <si>
    <t>East Maine SD 63</t>
  </si>
  <si>
    <t>05-016-0630-02</t>
  </si>
  <si>
    <t>10150 Dee Rd Des Plaines, IL 60016 1512</t>
  </si>
  <si>
    <t>East Moline SD 37</t>
  </si>
  <si>
    <t>49-081-0370-02</t>
  </si>
  <si>
    <t>3451 Morton Dr East Moline, IL 61244 1921</t>
  </si>
  <si>
    <t>East Peoria CHSD 309</t>
  </si>
  <si>
    <t>53-090-3090-16</t>
  </si>
  <si>
    <t>1401 E Washington St East Peoria, IL 61611 2863</t>
  </si>
  <si>
    <t>East Peoria SD 86</t>
  </si>
  <si>
    <t>53-090-0860-02</t>
  </si>
  <si>
    <t>601 Taylor St East Peoria, IL 61611 2685</t>
  </si>
  <si>
    <t>East Prairie SD 73</t>
  </si>
  <si>
    <t>05-016-0730-02</t>
  </si>
  <si>
    <t>7616 E Prairie Rd Skokie, IL 60076 3758</t>
  </si>
  <si>
    <t>East St Louis Area Joint Agreement</t>
  </si>
  <si>
    <t>50-082-1890-61</t>
  </si>
  <si>
    <t>1005 State St East Saint Louis, IL 62201 1907</t>
  </si>
  <si>
    <t>East St Louis Reg Voc System</t>
  </si>
  <si>
    <t>50-082-7470-45</t>
  </si>
  <si>
    <t>East St Louis SD 189</t>
  </si>
  <si>
    <t>50-082-1890-22</t>
  </si>
  <si>
    <t>Eastern IL Area of Spec Ed</t>
  </si>
  <si>
    <t>11-015-8010-60</t>
  </si>
  <si>
    <t>5837 Park Dr Ste 1 Charleston, IL 61920 9465</t>
  </si>
  <si>
    <t>Eastern IL EFE System</t>
  </si>
  <si>
    <t>11-015-7350-45</t>
  </si>
  <si>
    <t>1617 Lake Land Blvd Mattoon, IL 61938 5915</t>
  </si>
  <si>
    <t>Eastland CUSD 308</t>
  </si>
  <si>
    <t>08-008-3080-26</t>
  </si>
  <si>
    <t>Carroll/Ogle/Stephenson</t>
  </si>
  <si>
    <t>601 S Chestnut St Shannon, IL 61078 9015</t>
  </si>
  <si>
    <t>Edgar County CUD 6</t>
  </si>
  <si>
    <t>11-023-0060-26</t>
  </si>
  <si>
    <t>Edgar</t>
  </si>
  <si>
    <t>23231 IL Highway 1 Chrisman, IL 61924 7801</t>
  </si>
  <si>
    <t>Edinburg CUSD 4</t>
  </si>
  <si>
    <t>03-011-0040-26</t>
  </si>
  <si>
    <t>Christian/Sangamon</t>
  </si>
  <si>
    <t>100 E Martin St Edinburg, IL 62531 9713</t>
  </si>
  <si>
    <t>Edwards County CUSD 1</t>
  </si>
  <si>
    <t>20-024-0010-26</t>
  </si>
  <si>
    <t>Edwards</t>
  </si>
  <si>
    <t>361 W Main St # 100 Albion, IL 62806 1011</t>
  </si>
  <si>
    <t>Edwardsville CUSD 7</t>
  </si>
  <si>
    <t>41-057-0070-26</t>
  </si>
  <si>
    <t>708 Saint Louis St Edwardsville, IL 62025 1427</t>
  </si>
  <si>
    <t>EFE System 330</t>
  </si>
  <si>
    <t>09-010-0080-46</t>
  </si>
  <si>
    <t>2400 W Bradley Ave # A113 Champaign, IL 61821 1806</t>
  </si>
  <si>
    <t>Effingham CUSD 40</t>
  </si>
  <si>
    <t>03-025-0400-26</t>
  </si>
  <si>
    <t>2803 S Banker St Effingham, IL 62401 0130</t>
  </si>
  <si>
    <t>Egyptian CUSD 5</t>
  </si>
  <si>
    <t>30-002-0050-26</t>
  </si>
  <si>
    <t>20023 Diswood Rd Tamms, IL 62988 3234</t>
  </si>
  <si>
    <t>Eisenhower Coop</t>
  </si>
  <si>
    <t>07-016-1275-61</t>
  </si>
  <si>
    <t>5318 135Th St Crestwood, IL 60418 1501</t>
  </si>
  <si>
    <t>El Paso-Gridley CUSD 11</t>
  </si>
  <si>
    <t>53-102-0110-26</t>
  </si>
  <si>
    <t>Woodford/McLean/Livingston</t>
  </si>
  <si>
    <t>97 W 5th St El Paso, IL 61738 1049</t>
  </si>
  <si>
    <t>Eldorado CUSD 4</t>
  </si>
  <si>
    <t>20-083-0040-26</t>
  </si>
  <si>
    <t>2200A Illinois Ave Eldorado, IL 62930 1851</t>
  </si>
  <si>
    <t>Elmhurst SD 205</t>
  </si>
  <si>
    <t>19-022-2050-26</t>
  </si>
  <si>
    <t>DuPage/Cook</t>
  </si>
  <si>
    <t>162 S York St Elmhurst, IL 60126 3417</t>
  </si>
  <si>
    <t>Elmwood CUSD 322</t>
  </si>
  <si>
    <t>48-072-3220-26</t>
  </si>
  <si>
    <t>Peoria/Knox</t>
  </si>
  <si>
    <t>301 W Butternut St Elmwood, IL 61529 9454</t>
  </si>
  <si>
    <t>Elmwood Park CUSD 401</t>
  </si>
  <si>
    <t>06-016-4010-26</t>
  </si>
  <si>
    <t>8201 W Fullerton Ave Elmwood Park, IL 60707 2449</t>
  </si>
  <si>
    <t>Elverado CUSD 196</t>
  </si>
  <si>
    <t>30-039-1960-26</t>
  </si>
  <si>
    <t>114 S 8th St Elkville, IL 62932 0130</t>
  </si>
  <si>
    <t>Elwood CCSD 203</t>
  </si>
  <si>
    <t>56-099-2030-04</t>
  </si>
  <si>
    <t>409 N Chicago St Elwood, IL 60421 9367</t>
  </si>
  <si>
    <t>Emmons SD 33</t>
  </si>
  <si>
    <t>34-049-0330-02</t>
  </si>
  <si>
    <t>24226 W Beach Grove Rd Antioch, IL 60002 2234</t>
  </si>
  <si>
    <t>Erie CUSD 1</t>
  </si>
  <si>
    <t>47-098-0010-26</t>
  </si>
  <si>
    <t>Whiteside/Rock Island/Henry</t>
  </si>
  <si>
    <t>520 5th Ave Erie, IL 61250 9439</t>
  </si>
  <si>
    <t>ESD 159</t>
  </si>
  <si>
    <t>07-016-1590-02</t>
  </si>
  <si>
    <t>6202 Vollmer Rd Matteson, IL 60443 1058</t>
  </si>
  <si>
    <t>Eswood CCSD 269</t>
  </si>
  <si>
    <t>47-071-2690-04</t>
  </si>
  <si>
    <t>Ogle/DeKalb</t>
  </si>
  <si>
    <t>304 Main St Lindenwood, IL 61049 7700</t>
  </si>
  <si>
    <t>Eureka CUD 140</t>
  </si>
  <si>
    <t>53-102-1400-26</t>
  </si>
  <si>
    <t>Woodford/McLean/Tazewell</t>
  </si>
  <si>
    <t>109 W Cruger Ave Eureka, IL 61530 1345</t>
  </si>
  <si>
    <t>Evanston CCSD 65</t>
  </si>
  <si>
    <t>05-016-0650-04</t>
  </si>
  <si>
    <t>1500 McDaniel Ave Evanston, IL 60201 3976</t>
  </si>
  <si>
    <t>Evanston Dists 65/202 Joint Agreement</t>
  </si>
  <si>
    <t>05-016-0650-61</t>
  </si>
  <si>
    <t>1500 Mcdaniel Ave Evanston, IL 60201 3976</t>
  </si>
  <si>
    <t>Evanston Twp HSD 202</t>
  </si>
  <si>
    <t>05-016-2020-17</t>
  </si>
  <si>
    <t>1600 Dodge Ave Evanston, IL 60201 3449</t>
  </si>
  <si>
    <t>Evergreen Park CHSD 231</t>
  </si>
  <si>
    <t>07-016-2310-16</t>
  </si>
  <si>
    <t>9901 S Kedzie Ave Evergreen Park, IL 60805 3416</t>
  </si>
  <si>
    <t>Evergreen Park ESD 124</t>
  </si>
  <si>
    <t>07-016-1240-02</t>
  </si>
  <si>
    <t>2929 W 87th St Evergreen Park, IL 60805 1036</t>
  </si>
  <si>
    <t>Ewing Northern CCSD 115</t>
  </si>
  <si>
    <t>21-028-1150-04</t>
  </si>
  <si>
    <t>51 N Main St Ewing, IL 62836 1437</t>
  </si>
  <si>
    <t>Exceptional Children Have Opportunities (ECHO)</t>
  </si>
  <si>
    <t>07-016-1500-61</t>
  </si>
  <si>
    <t>350 W 154th St South Holland, IL 60473 1229</t>
  </si>
  <si>
    <t>Exceptional Learners</t>
  </si>
  <si>
    <t>34-049-8010-60</t>
  </si>
  <si>
    <t>990 Corporate Woods Pkwy Vernon Hills, IL 60061 3155</t>
  </si>
  <si>
    <t>Fairfield Comm H S Dist 225</t>
  </si>
  <si>
    <t>20-096-2250-16</t>
  </si>
  <si>
    <t>Wayne</t>
  </si>
  <si>
    <t>300 W King St Fairfield, IL 62837 1710</t>
  </si>
  <si>
    <t>Fairfield PSD 112</t>
  </si>
  <si>
    <t>20-096-1120-04</t>
  </si>
  <si>
    <t>806 N 1st St Fairfield, IL 62837 2458</t>
  </si>
  <si>
    <t>Fairmont SD 89</t>
  </si>
  <si>
    <t>56-099-0890-02</t>
  </si>
  <si>
    <t>735 Green Garden Pl Lockport, IL 60441 4935</t>
  </si>
  <si>
    <t>Fairview SD 72</t>
  </si>
  <si>
    <t>05-016-0720-02</t>
  </si>
  <si>
    <t>7040 Laramie Ave Skokie, IL 60077 3443</t>
  </si>
  <si>
    <t>Farmington Central CUSD 265</t>
  </si>
  <si>
    <t>48-072-2650-26</t>
  </si>
  <si>
    <t>212 N Lightfoot Rd Farmington, IL 61531 9648</t>
  </si>
  <si>
    <t>Farrington CCSD 99</t>
  </si>
  <si>
    <t>13-041-0990-04</t>
  </si>
  <si>
    <t>20941 E Divide Rd Bluford, IL 62814 2402</t>
  </si>
  <si>
    <t>Fenton CHSD 100</t>
  </si>
  <si>
    <t>19-022-1000-16</t>
  </si>
  <si>
    <t>1000 W Green St Bensenville, IL 60106 2008</t>
  </si>
  <si>
    <t>Field CCSD 3</t>
  </si>
  <si>
    <t>13-041-0030-04</t>
  </si>
  <si>
    <t>21075 N Hails Ln Texico, IL 62889 2932</t>
  </si>
  <si>
    <t>Fieldcrest CUSD 6</t>
  </si>
  <si>
    <t>53-102-0060-26</t>
  </si>
  <si>
    <t>1 Dornbush Dr Minonk, IL 61760 1363</t>
  </si>
  <si>
    <t>Fisher CUSD 1</t>
  </si>
  <si>
    <t>09-010-0010-26</t>
  </si>
  <si>
    <t>801 S 5th St Fisher, IL 61843 9522</t>
  </si>
  <si>
    <t>Five County Reg Voc Ctr</t>
  </si>
  <si>
    <t>30-002-7480-40</t>
  </si>
  <si>
    <t>130 Washington St Tamms, IL 62988</t>
  </si>
  <si>
    <t>Five Cty Reg Voc System</t>
  </si>
  <si>
    <t>30-002-7480-45</t>
  </si>
  <si>
    <t>130 Washington Ave Tamms, IL 62988 3417</t>
  </si>
  <si>
    <t>Flanagan-Cornell Dist 74</t>
  </si>
  <si>
    <t>17-053-0740-27</t>
  </si>
  <si>
    <t>202 E Falcon Hwy Flanagan, IL 61740 7503</t>
  </si>
  <si>
    <t>Flora CUSD 35</t>
  </si>
  <si>
    <t>12-013-0350-26</t>
  </si>
  <si>
    <t>Clay</t>
  </si>
  <si>
    <t>630 Vincennes Ave Flora, IL 62839 2155</t>
  </si>
  <si>
    <t>Flossmoor SD 161</t>
  </si>
  <si>
    <t>07-016-1610-02</t>
  </si>
  <si>
    <t>41 E Elmwood Dr Chicago Heights, IL 60411 1104</t>
  </si>
  <si>
    <t>Ford Heights SD 169</t>
  </si>
  <si>
    <t>07-016-1690-02</t>
  </si>
  <si>
    <t>910 Woodlawn Ave Ford Heights, IL 60411 2299</t>
  </si>
  <si>
    <t>Ford Spec Ed Coop</t>
  </si>
  <si>
    <t>09-027-0050-61</t>
  </si>
  <si>
    <t>Ford</t>
  </si>
  <si>
    <t>307 N Sangamon Ave Gibson City, IL 60936 1255</t>
  </si>
  <si>
    <t>Forest Park SD 91</t>
  </si>
  <si>
    <t>06-016-0910-02</t>
  </si>
  <si>
    <t>424 Des Plaines Ave Forest Park, IL 60130 1718</t>
  </si>
  <si>
    <t>Forest Ridge SD 142</t>
  </si>
  <si>
    <t>07-016-1420-02</t>
  </si>
  <si>
    <t>5800 151St St Oak Forest, IL 60452 1940</t>
  </si>
  <si>
    <t>Forrestville Valley CUSD 221</t>
  </si>
  <si>
    <t>47-071-2210-26</t>
  </si>
  <si>
    <t>601 E Main St Forreston, IL 61030 0665</t>
  </si>
  <si>
    <t>Four Rivers Spec Ed Dist</t>
  </si>
  <si>
    <t>01-069-8010-60</t>
  </si>
  <si>
    <t>Brown/Calhoun/Cass/Greene/Macoupin/Morgan/Pike/Scott</t>
  </si>
  <si>
    <t>936 W Michigan Ave Jacksonville, IL 62650 3113</t>
  </si>
  <si>
    <t>Fox Lake GSD 114</t>
  </si>
  <si>
    <t>34-049-1140-02</t>
  </si>
  <si>
    <t>29067 W Grass Lake Rd Spring Grove, IL 60081 9494</t>
  </si>
  <si>
    <t>Fox River Grove Cons SD 3</t>
  </si>
  <si>
    <t>44-063-0030-03</t>
  </si>
  <si>
    <t>403 Orchard St Fox River Grove, IL 60021 1145</t>
  </si>
  <si>
    <t>Fox Valley Career Ctr</t>
  </si>
  <si>
    <t>31-045-3020-41</t>
  </si>
  <si>
    <t>47W326 Keslinger Rd Maple Park, IL 60151 9720</t>
  </si>
  <si>
    <t>Frankfort CCSD 157C</t>
  </si>
  <si>
    <t>56-099-157C-04</t>
  </si>
  <si>
    <t>Will/Cook</t>
  </si>
  <si>
    <t>10482 Nebraska St Frankfort, IL 60423 2235</t>
  </si>
  <si>
    <t>Frankfort CUSD 168</t>
  </si>
  <si>
    <t>21-028-1680-26</t>
  </si>
  <si>
    <t>Franklin/Williamson</t>
  </si>
  <si>
    <t>900 N Cherry St West Frankfort, IL 62896 1670</t>
  </si>
  <si>
    <t>Franklin Cty Reg Del System</t>
  </si>
  <si>
    <t>21-000-0000-46</t>
  </si>
  <si>
    <t>901 Public Sq Benton, IL 62812 2255</t>
  </si>
  <si>
    <t>Franklin CUSD 1</t>
  </si>
  <si>
    <t>01-069-0010-26</t>
  </si>
  <si>
    <t>Morgan</t>
  </si>
  <si>
    <t>110 State Franklin, IL 62638 4933</t>
  </si>
  <si>
    <t>Franklin Park SD 84</t>
  </si>
  <si>
    <t>06-016-0840-02</t>
  </si>
  <si>
    <t>2915 Maple St Franklin Park, IL 60131 3031</t>
  </si>
  <si>
    <t>Franklin-Jefferson Cty Spec Ed Dist</t>
  </si>
  <si>
    <t>13-041-8010-60</t>
  </si>
  <si>
    <t>PO Box 1027 Benton, IL 62812 5027</t>
  </si>
  <si>
    <t>Freeburg CCSD 70</t>
  </si>
  <si>
    <t>50-082-0700-04</t>
  </si>
  <si>
    <t>408 S Belleville St Freeburg, IL 62243 1534</t>
  </si>
  <si>
    <t>Freeburg CHSD 77</t>
  </si>
  <si>
    <t>50-082-0770-16</t>
  </si>
  <si>
    <t>401 S Monroe St Freeburg, IL 62243 1535</t>
  </si>
  <si>
    <t>Freeport SD 145</t>
  </si>
  <si>
    <t>08-089-1450-22</t>
  </si>
  <si>
    <t>501 E South St Freeport, IL 61032 9676</t>
  </si>
  <si>
    <t>34-049-0790-02</t>
  </si>
  <si>
    <t>28855 N Fremont Center Rd Mundelein, IL 60060 9451</t>
  </si>
  <si>
    <t>Galatia CUSD 1</t>
  </si>
  <si>
    <t>20-083-0010-26</t>
  </si>
  <si>
    <t>200 N Hickory St Galatia, IL 62935 1002</t>
  </si>
  <si>
    <t>Galena USD 120</t>
  </si>
  <si>
    <t>08-043-1200-22</t>
  </si>
  <si>
    <t>1206 Franklin St Galena, IL 61036 1317</t>
  </si>
  <si>
    <t>Galesburg Area Voc Ctr</t>
  </si>
  <si>
    <t>33-048-2050-41</t>
  </si>
  <si>
    <t>Knox/Warren</t>
  </si>
  <si>
    <t>940 W Fremont St Galesburg, IL 61401 2558</t>
  </si>
  <si>
    <t>Galesburg CUSD 205</t>
  </si>
  <si>
    <t>33-048-2050-26</t>
  </si>
  <si>
    <t>932 Harrison St Galesburg, IL 61402 1206</t>
  </si>
  <si>
    <t>Gallatin CUSD 7</t>
  </si>
  <si>
    <t>20-030-0070-26</t>
  </si>
  <si>
    <t>Gallatin</t>
  </si>
  <si>
    <t>5175 Highway 13 Junction, IL 62954 2101</t>
  </si>
  <si>
    <t>Galva CUSD 224</t>
  </si>
  <si>
    <t>28-037-2240-26</t>
  </si>
  <si>
    <t>Henry/Knox</t>
  </si>
  <si>
    <t>224 Morgan Rd Galva, IL 61434 1090</t>
  </si>
  <si>
    <t>Gardner CCSD 72C</t>
  </si>
  <si>
    <t>24-032-072C-04</t>
  </si>
  <si>
    <t>598 N Elm St Gardner, IL 60424 7050</t>
  </si>
  <si>
    <t>Gardner S Wilmington Twp HSD 73</t>
  </si>
  <si>
    <t>24-032-0730-17</t>
  </si>
  <si>
    <t>Grundy/Kankakee</t>
  </si>
  <si>
    <t>500 E Main St Gardner, IL 60424 6316</t>
  </si>
  <si>
    <t>Gavin SD 37</t>
  </si>
  <si>
    <t>34-049-0370-02</t>
  </si>
  <si>
    <t>25775 W IL Route 134 Ingleside, IL 60041 9587</t>
  </si>
  <si>
    <t>Geff CCSD 14</t>
  </si>
  <si>
    <t>20-096-0140-04</t>
  </si>
  <si>
    <t>201 E Lafayette St Geff, IL 62842 1001</t>
  </si>
  <si>
    <t>Gen George Patton SD 133</t>
  </si>
  <si>
    <t>07-016-1330-02</t>
  </si>
  <si>
    <t>150 W 137th St Riverdale, IL 60827 1613</t>
  </si>
  <si>
    <t>Geneseo CUSD 228</t>
  </si>
  <si>
    <t>28-037-2280-26</t>
  </si>
  <si>
    <t>Henry/Whiteside</t>
  </si>
  <si>
    <t>648 N Chicago St Geneseo, IL 61254 1118</t>
  </si>
  <si>
    <t>Geneva CUSD 304</t>
  </si>
  <si>
    <t>31-045-3040-26</t>
  </si>
  <si>
    <t>227 N 4th St Geneva, IL 60134 1307</t>
  </si>
  <si>
    <t>Genoa Kingston CUSD 424</t>
  </si>
  <si>
    <t>16-019-4240-26</t>
  </si>
  <si>
    <t>Dekalb</t>
  </si>
  <si>
    <t>980 Park Ave Genoa, IL 60135 1423</t>
  </si>
  <si>
    <t>Georgetown-Ridge Farm CUD 4</t>
  </si>
  <si>
    <t>54-092-0040-26</t>
  </si>
  <si>
    <t>502 W Mulberry St Georgetown, IL 61846 1846</t>
  </si>
  <si>
    <t>Germantown Hills SD 69</t>
  </si>
  <si>
    <t>53-102-0690-02</t>
  </si>
  <si>
    <t>103 Warrior Way Germantown Hills, IL 61548 9108</t>
  </si>
  <si>
    <t>Germantown SD 60</t>
  </si>
  <si>
    <t>13-014-0600-02</t>
  </si>
  <si>
    <t>401 Walnut St Germantown, IL 62245 0400</t>
  </si>
  <si>
    <t>Giant City CCSD 130</t>
  </si>
  <si>
    <t>30-039-1300-04</t>
  </si>
  <si>
    <t>1062 Boskydell Rd Carbondale, IL 62902 7743</t>
  </si>
  <si>
    <t>Gibson City-Melvin-Sibley CUSD 5</t>
  </si>
  <si>
    <t>09-027-0050-26</t>
  </si>
  <si>
    <t>Gifford CCSD 188</t>
  </si>
  <si>
    <t>09-010-1880-04</t>
  </si>
  <si>
    <t>406 S Main St Gifford, IL 61847 0070</t>
  </si>
  <si>
    <t>Gillespie CUSD 7</t>
  </si>
  <si>
    <t>40-056-0070-26</t>
  </si>
  <si>
    <t>510 W Elm St Gillespie, IL 62033 1167</t>
  </si>
  <si>
    <t>Glen Ellyn SD 41</t>
  </si>
  <si>
    <t>19-022-0410-02</t>
  </si>
  <si>
    <t>793 N Main St Glen Ellyn, IL 60137 3900</t>
  </si>
  <si>
    <t>Glenbard Twp HSD 87</t>
  </si>
  <si>
    <t>19-022-0870-17</t>
  </si>
  <si>
    <t>596 Crescent Blvd Glen Ellyn, IL 60137 4200</t>
  </si>
  <si>
    <t>Glencoe SD 35</t>
  </si>
  <si>
    <t>05-016-0350-02</t>
  </si>
  <si>
    <t>620 Greenwood Ave Glencoe, IL 60022 1650</t>
  </si>
  <si>
    <t>Glenview CCSD 34</t>
  </si>
  <si>
    <t>05-016-0340-04</t>
  </si>
  <si>
    <t>1401 Greenwood Rd Glenview, IL 60026 1511</t>
  </si>
  <si>
    <t>Golf ESD 67</t>
  </si>
  <si>
    <t>05-016-0670-02</t>
  </si>
  <si>
    <t>9401 Waukegan Rd Morton Grove, IL 60053 1353</t>
  </si>
  <si>
    <t>Goreville CUD 1</t>
  </si>
  <si>
    <t>21-044-0010-26</t>
  </si>
  <si>
    <t>201 S Ferne Clyffe Rd Goreville, IL 62939 2698</t>
  </si>
  <si>
    <t>Gower SD 62</t>
  </si>
  <si>
    <t>19-022-0620-02</t>
  </si>
  <si>
    <t>7700 Clarendon Hills Rd Willowbrook, IL 60527 2426</t>
  </si>
  <si>
    <t>Grand Prairie CCSD 6</t>
  </si>
  <si>
    <t>13-041-0060-04</t>
  </si>
  <si>
    <t>21462 N Richview Ln Centralia, IL 62801 8520</t>
  </si>
  <si>
    <t>Grand Ridge CCSD 95</t>
  </si>
  <si>
    <t>35-050-0950-04</t>
  </si>
  <si>
    <t>400 W Main St Grand Ridge, IL 61325 9687</t>
  </si>
  <si>
    <t>Granite City CUSD 9</t>
  </si>
  <si>
    <t>41-057-0090-26</t>
  </si>
  <si>
    <t>3200 Maryville Rd Granite City, IL 62040 5144</t>
  </si>
  <si>
    <t>Grant CCSD 110</t>
  </si>
  <si>
    <t>50-082-1100-04</t>
  </si>
  <si>
    <t>10110 Old Lincoln Trl Fairview Heights, IL 62208 2422</t>
  </si>
  <si>
    <t>Grant CHSD 124</t>
  </si>
  <si>
    <t>34-049-1240-16</t>
  </si>
  <si>
    <t>285 E Grand Ave Fox Lake, IL 60020 1634</t>
  </si>
  <si>
    <t>Grant Park CUSD 6</t>
  </si>
  <si>
    <t>32-046-0060-26</t>
  </si>
  <si>
    <t>421 Esson Farm Rd Grant Park, IL 60940 0549</t>
  </si>
  <si>
    <t>Grass Lake SD 36</t>
  </si>
  <si>
    <t>34-049-0360-02</t>
  </si>
  <si>
    <t>26177 W Grass Lake Rd Antioch, IL 60002 9613</t>
  </si>
  <si>
    <t>Grayslake CCSD 46</t>
  </si>
  <si>
    <t>34-049-0460-04</t>
  </si>
  <si>
    <t>565 Frederick Rd Grayslake, IL 60030 3909</t>
  </si>
  <si>
    <t>Grayslake CHSD 127</t>
  </si>
  <si>
    <t>34-049-1270-16</t>
  </si>
  <si>
    <t>400 N Lake St Grayslake, IL 60030 1430</t>
  </si>
  <si>
    <t>Grayville CUSD 1</t>
  </si>
  <si>
    <t>20-097-0010-26</t>
  </si>
  <si>
    <t>White/Edwards/Wayne/Wabash</t>
  </si>
  <si>
    <t>728 W North St Grayville, IL 62844 1338</t>
  </si>
  <si>
    <t>Greenfield CUSD 10</t>
  </si>
  <si>
    <t>40-031-0100-26</t>
  </si>
  <si>
    <t>311 Mulberry St Greenfield, IL 62044 1325</t>
  </si>
  <si>
    <t>Greenview CUSD 200</t>
  </si>
  <si>
    <t>51-065-2000-26</t>
  </si>
  <si>
    <t>147 E Palmer St Greenview, IL 62642 1000</t>
  </si>
  <si>
    <t>Griggsville-Perry CUSD 4</t>
  </si>
  <si>
    <t>01-075-0040-26</t>
  </si>
  <si>
    <t>Pike</t>
  </si>
  <si>
    <t>202 N Stanford Griggsville, IL 62340 0439</t>
  </si>
  <si>
    <t>Grundy Area Voc Ctr</t>
  </si>
  <si>
    <t>24-032-7900-40</t>
  </si>
  <si>
    <t>1002 Union St Morris, IL 60450 1268</t>
  </si>
  <si>
    <t>Grundy Cty Spec Ed Coop</t>
  </si>
  <si>
    <t>24-032-1010-61</t>
  </si>
  <si>
    <t>725 School St Morris, IL 60450 1218</t>
  </si>
  <si>
    <t>Gurnee SD 56</t>
  </si>
  <si>
    <t>34-049-0560-02</t>
  </si>
  <si>
    <t>3706 Florida Ave Gurnee, IL 60031 5527</t>
  </si>
  <si>
    <t>Hall HSD 502</t>
  </si>
  <si>
    <t>28-006-5020-17</t>
  </si>
  <si>
    <t>800 W Erie St Spring Valley, IL 61362 1761</t>
  </si>
  <si>
    <t>Hamilton CCSD 328</t>
  </si>
  <si>
    <t>26-034-3280-24</t>
  </si>
  <si>
    <t>1830 Broadway St Hamilton, IL 62341 1705</t>
  </si>
  <si>
    <t>Hamilton Co CUSD 10</t>
  </si>
  <si>
    <t>20-033-0100-26</t>
  </si>
  <si>
    <t>Hamilton</t>
  </si>
  <si>
    <t>804 Golf Course Rd Mc Leansboro, IL 62859 0369</t>
  </si>
  <si>
    <t>Hampton SD 29</t>
  </si>
  <si>
    <t>49-081-0290-02</t>
  </si>
  <si>
    <t>206 5th St Hampton, IL 61256 9662</t>
  </si>
  <si>
    <t>Hardin County CUSD 1</t>
  </si>
  <si>
    <t>20-035-0010-26</t>
  </si>
  <si>
    <t>Hardin/Gallatin</t>
  </si>
  <si>
    <t>PO Box 218 Elizabethtown, IL 62931 0218</t>
  </si>
  <si>
    <t>Harlem UD 122</t>
  </si>
  <si>
    <t>04-101-1220-22</t>
  </si>
  <si>
    <t>8605 N 2nd St Machesney Park, IL 61115 2003</t>
  </si>
  <si>
    <t>Harmony Emge SD 175</t>
  </si>
  <si>
    <t>50-082-1750-02</t>
  </si>
  <si>
    <t>7401 Westchester Dr Belleville, IL 62223 2635</t>
  </si>
  <si>
    <t>Harrisburg CUSD 3</t>
  </si>
  <si>
    <t>20-083-0030-26</t>
  </si>
  <si>
    <t>411 W Poplar St Harrisburg, IL 62946 1425</t>
  </si>
  <si>
    <t>Harrison SD 36</t>
  </si>
  <si>
    <t>44-063-0360-02</t>
  </si>
  <si>
    <t>6809 Mccullom Lake Rd Wonder Lake, IL 60097 9546</t>
  </si>
  <si>
    <t>Hartsburg Emden CUSD 21</t>
  </si>
  <si>
    <t>17-054-0210-26</t>
  </si>
  <si>
    <t>400 W Front St Hartsburg, IL 62643 7325</t>
  </si>
  <si>
    <t>Harvard CUSD 50</t>
  </si>
  <si>
    <t>44-063-0500-26</t>
  </si>
  <si>
    <t>401 N Division St Harvard, IL 60033 3031</t>
  </si>
  <si>
    <t>Harvey SD 152</t>
  </si>
  <si>
    <t>07-016-1520-02</t>
  </si>
  <si>
    <t>16001 Lincoln Ave Harvey, IL 60426 4916</t>
  </si>
  <si>
    <t>Havana CUSD 126</t>
  </si>
  <si>
    <t>53-060-1260-26</t>
  </si>
  <si>
    <t>Mason</t>
  </si>
  <si>
    <t>501 S McKinley St Havana, IL 62644 1867</t>
  </si>
  <si>
    <t>Hawthorn CCSD 73</t>
  </si>
  <si>
    <t>34-049-0730-04</t>
  </si>
  <si>
    <t>841 W End Ct Vernon Hills, IL 60061 1376</t>
  </si>
  <si>
    <t>Hazel Crest SD 152-5</t>
  </si>
  <si>
    <t>07-016-1525-02</t>
  </si>
  <si>
    <t>1910 W 170th St Hazel Crest, IL 60429 1363</t>
  </si>
  <si>
    <t>Heart of IL Low Incidence (HILIA)</t>
  </si>
  <si>
    <t>17-064-0000-63</t>
  </si>
  <si>
    <t>DeWitt/Livingston/Logan/McLean</t>
  </si>
  <si>
    <t>905 N Main St Ste 1 Normal, IL 61761 1591</t>
  </si>
  <si>
    <t>Heartland Region</t>
  </si>
  <si>
    <t>39-000-0000-46</t>
  </si>
  <si>
    <t>Macon/Piatt</t>
  </si>
  <si>
    <t>1 College Park Decatur, IL 62521 8512</t>
  </si>
  <si>
    <t>Heartland Technical Academy</t>
  </si>
  <si>
    <t>39-055-0610-41</t>
  </si>
  <si>
    <t>Henry-Senachwine CUSD 5</t>
  </si>
  <si>
    <t>35-059-0050-26</t>
  </si>
  <si>
    <t>Marshall</t>
  </si>
  <si>
    <t>1023 College St Henry, IL 61537 1074</t>
  </si>
  <si>
    <t>Henry-Stark Cty Spec Ed Dist</t>
  </si>
  <si>
    <t>28-037-8010-60</t>
  </si>
  <si>
    <t>PO Box 597 Kewanee, IL 61443 0597</t>
  </si>
  <si>
    <t>Heritage CUSD 8</t>
  </si>
  <si>
    <t>09-010-0080-26</t>
  </si>
  <si>
    <t>Champaign/Douglas/Ford/Vermilion</t>
  </si>
  <si>
    <t>512 W 1st St Homer, IL 61849 1215</t>
  </si>
  <si>
    <t>Herrin CUSD 4</t>
  </si>
  <si>
    <t>21-100-0040-26</t>
  </si>
  <si>
    <t>500 N 10th St Herrin, IL 62948 3335</t>
  </si>
  <si>
    <t>Herscher CUSD 2</t>
  </si>
  <si>
    <t>32-046-0020-26</t>
  </si>
  <si>
    <t>501 N Main St Herscher, IL 60941 0504</t>
  </si>
  <si>
    <t>Heyworth CUSD 4</t>
  </si>
  <si>
    <t>17-064-0040-26</t>
  </si>
  <si>
    <t>308 W Cleveland St Heyworth, IL 61745 9337</t>
  </si>
  <si>
    <t>Hiawatha CUSD 426</t>
  </si>
  <si>
    <t>16-019-4260-26</t>
  </si>
  <si>
    <t>DeKalb/Ogle/Boone/Winnebago</t>
  </si>
  <si>
    <t>410 1st St Kirkland, IL 60146 0428</t>
  </si>
  <si>
    <t>High Mount SD 116</t>
  </si>
  <si>
    <t>50-082-1160-02</t>
  </si>
  <si>
    <t>1721 Boul Ave Swansea, IL 62226 4254</t>
  </si>
  <si>
    <t>Highland CUSD 5</t>
  </si>
  <si>
    <t>41-057-0050-26</t>
  </si>
  <si>
    <t>Bond/Madison/Montgemery</t>
  </si>
  <si>
    <t>400 Broadway Highland, IL 62249 2024</t>
  </si>
  <si>
    <t>Hillsboro CUSD 3</t>
  </si>
  <si>
    <t>03-068-0030-26</t>
  </si>
  <si>
    <t>Montgomery</t>
  </si>
  <si>
    <t>1311 Vandalia Rd Hillsboro, IL 62049 2034</t>
  </si>
  <si>
    <t>Hillside SD 93</t>
  </si>
  <si>
    <t>06-016-0930-02</t>
  </si>
  <si>
    <t>4804 Harrison St Hillside, IL 60162 1601</t>
  </si>
  <si>
    <t>Hinckley Big Rock CUSD 429</t>
  </si>
  <si>
    <t>16-019-4290-26</t>
  </si>
  <si>
    <t>DeKalb/Kane/Kendall</t>
  </si>
  <si>
    <t>700 E Lincoln Ave Hinckley, IL 60520 9502</t>
  </si>
  <si>
    <t>Hinsdale CCSD 181</t>
  </si>
  <si>
    <t>19-022-1810-04</t>
  </si>
  <si>
    <t>115 55th St Clarendon Hills, IL 60514 1593</t>
  </si>
  <si>
    <t>Hinsdale Twp HSD 86</t>
  </si>
  <si>
    <t>19-022-0860-17</t>
  </si>
  <si>
    <t>5500 S Grant St Hinsdale, IL 60521 4578</t>
  </si>
  <si>
    <t>Hollis Cons SD 328</t>
  </si>
  <si>
    <t>48-072-3280-03</t>
  </si>
  <si>
    <t>5613 W Tuscarora Rd Peoria, IL 61607 9564</t>
  </si>
  <si>
    <t>Homer CCSD 33C</t>
  </si>
  <si>
    <t>56-099-033C-04</t>
  </si>
  <si>
    <t>15733 S Bell Rd Homer Glen, IL 60491 8404</t>
  </si>
  <si>
    <t>Homewood Flossmoor CHSD 233</t>
  </si>
  <si>
    <t>07-016-2330-16</t>
  </si>
  <si>
    <t>999 Kedzie Ave Flossmoor, IL 60422 2248</t>
  </si>
  <si>
    <t>Homewood SD 153</t>
  </si>
  <si>
    <t>07-016-1530-02</t>
  </si>
  <si>
    <t>18205 Aberdeen St Homewood, IL 60430 2417</t>
  </si>
  <si>
    <t>Hononegah CHD 207</t>
  </si>
  <si>
    <t>04-101-2070-16</t>
  </si>
  <si>
    <t>Winnebago/Boone</t>
  </si>
  <si>
    <t>307 Salem St Rockton, IL 61072 2630</t>
  </si>
  <si>
    <t>Hoopeston Area CUSD 11</t>
  </si>
  <si>
    <t>54-092-0110-26</t>
  </si>
  <si>
    <t>615 E Orange St Hoopeston, IL 60942 1855</t>
  </si>
  <si>
    <t>Hoover-Schrum Memorial SD 157</t>
  </si>
  <si>
    <t>07-016-1570-02</t>
  </si>
  <si>
    <t>1255 Superior Ave Calumet City, IL 60409 5703</t>
  </si>
  <si>
    <t>Huntley Community School District 158</t>
  </si>
  <si>
    <t>44-063-1580-22</t>
  </si>
  <si>
    <t>McHenry/Kane</t>
  </si>
  <si>
    <t>650 Dr John Burkey Dr Algonquin, IL 60102 4423</t>
  </si>
  <si>
    <t>Hutsonville CUSD 1</t>
  </si>
  <si>
    <t>12-017-0010-26</t>
  </si>
  <si>
    <t>Crawford</t>
  </si>
  <si>
    <t>500 W Clover St Hutsonville, IL 62433 1017</t>
  </si>
  <si>
    <t>IL Spec Ed Charter Coop</t>
  </si>
  <si>
    <t>15-016-2250-61</t>
  </si>
  <si>
    <t>2456 N Mango Ave Chicago, IL 60639 2313</t>
  </si>
  <si>
    <t>Il Valley Central USD 321</t>
  </si>
  <si>
    <t>48-072-3210-26</t>
  </si>
  <si>
    <t>Peoria/Marshall</t>
  </si>
  <si>
    <t>1300 W Sycamore St Chillicothe, IL 61523 1373</t>
  </si>
  <si>
    <t>Illini Bluffs CUSD 327</t>
  </si>
  <si>
    <t>48-072-3270-26</t>
  </si>
  <si>
    <t>Peoria/Fulton</t>
  </si>
  <si>
    <t>9611 S Hanna City Glasford Rd Glasford, IL 61533 9506</t>
  </si>
  <si>
    <t>Illini Central CUSD 189</t>
  </si>
  <si>
    <t>53-060-1890-26</t>
  </si>
  <si>
    <t>208 N West Ave Mason City, IL 62664 1066</t>
  </si>
  <si>
    <t>Illini West H S Dist 307</t>
  </si>
  <si>
    <t>26-034-3070-16</t>
  </si>
  <si>
    <t>600 Miller St Carthage, IL 62321 1129</t>
  </si>
  <si>
    <t>Indian Creek CUSD 425</t>
  </si>
  <si>
    <t>16-019-4250-26</t>
  </si>
  <si>
    <t>506 S Shabbona Rd Shabbona, IL 60550 9784</t>
  </si>
  <si>
    <t>Indian Prairie CUSD 204</t>
  </si>
  <si>
    <t>19-022-2040-26</t>
  </si>
  <si>
    <t>780 Shoreline Dr Aurora, IL 60504 6192</t>
  </si>
  <si>
    <t>Indian Springs SD 109</t>
  </si>
  <si>
    <t>07-016-1090-02</t>
  </si>
  <si>
    <t>7540 S 86th Ave Justice, IL 60458 1168</t>
  </si>
  <si>
    <t>Indian Valley Area Voc Ctr</t>
  </si>
  <si>
    <t>16-019-4300-40</t>
  </si>
  <si>
    <t>600 Lions Rd Sandwich, IL 60548 2448</t>
  </si>
  <si>
    <t>Iroquois Area Reg Del System</t>
  </si>
  <si>
    <t>32-000-0000-47</t>
  </si>
  <si>
    <t>1001 E Grant St Rm 102 Watseka, IL 60970 1800</t>
  </si>
  <si>
    <t>Iroquois County CUSD 9</t>
  </si>
  <si>
    <t>32-038-0090-26</t>
  </si>
  <si>
    <t>1411 W Lafayette St Watseka, IL 60970 7655</t>
  </si>
  <si>
    <t>Iroquois Spec Ed</t>
  </si>
  <si>
    <t>32-038-8010-60</t>
  </si>
  <si>
    <t>106 E Front St Gilman, IL 60938 1331</t>
  </si>
  <si>
    <t>Iroquois West CUSD 10</t>
  </si>
  <si>
    <t>32-038-0100-26</t>
  </si>
  <si>
    <t>529 E 2Nd St Gilman, IL 60938 1414</t>
  </si>
  <si>
    <t>Irvington CCSD 11</t>
  </si>
  <si>
    <t>13-095-0110-04</t>
  </si>
  <si>
    <t>500 Superior Irvington, IL 62848 0130</t>
  </si>
  <si>
    <t>Itasca SD 10</t>
  </si>
  <si>
    <t>19-022-0100-02</t>
  </si>
  <si>
    <t>200 N Maple St Itasca, IL 60143 1722</t>
  </si>
  <si>
    <t>Iuka CCSD 7</t>
  </si>
  <si>
    <t>13-058-0070-04</t>
  </si>
  <si>
    <t>405 S Main St Iuka, IL 62849 1011</t>
  </si>
  <si>
    <t>J S Morton HSD 201</t>
  </si>
  <si>
    <t>06-016-2010-17</t>
  </si>
  <si>
    <t>5801 W Cermak Rd Cicero, IL 60804 2102</t>
  </si>
  <si>
    <t>Jackson-Perry Cty Reg Del System</t>
  </si>
  <si>
    <t>30-000-0000-46</t>
  </si>
  <si>
    <t>Jackson/Perry</t>
  </si>
  <si>
    <t>3764 State Route 13/127 Pinckneyville, IL 62274 3340</t>
  </si>
  <si>
    <t>Jacksonville SD 117</t>
  </si>
  <si>
    <t>01-069-1170-22</t>
  </si>
  <si>
    <t>Morgan/Greene</t>
  </si>
  <si>
    <t>211 W State St Jacksonville, IL 62650 1997</t>
  </si>
  <si>
    <t>Jamp Spec Ed Services</t>
  </si>
  <si>
    <t>30-077-8010-60</t>
  </si>
  <si>
    <t>PO Box 107 Grand Chain, IL 62941 0107</t>
  </si>
  <si>
    <t>Jasper CCSD 17</t>
  </si>
  <si>
    <t>20-096-0170-04</t>
  </si>
  <si>
    <t>2030 County Road 1020 N Fairfield, IL 62837 2869</t>
  </si>
  <si>
    <t>Jasper County CUD 1</t>
  </si>
  <si>
    <t>12-040-0010-26</t>
  </si>
  <si>
    <t>Jasper</t>
  </si>
  <si>
    <t>609 S Lafayette St Newton, IL 62448 1317</t>
  </si>
  <si>
    <t>Jersey CUSD 100</t>
  </si>
  <si>
    <t>40-042-1000-26</t>
  </si>
  <si>
    <t>Jersey</t>
  </si>
  <si>
    <t>100 Lincoln Ave Jerseyville, IL 62052 1473</t>
  </si>
  <si>
    <t>Jo Daviess Carroll CTE Academy</t>
  </si>
  <si>
    <t>08-043-7900-40</t>
  </si>
  <si>
    <t>Johnsburg CUSD 12</t>
  </si>
  <si>
    <t>44-063-0120-26</t>
  </si>
  <si>
    <t>2222 Church St Johnsburg, IL 60051 5910</t>
  </si>
  <si>
    <t>Johnston City CUSD 1</t>
  </si>
  <si>
    <t>21-100-0010-26</t>
  </si>
  <si>
    <t>200 E 12th St Johnston City, IL 62951 0147</t>
  </si>
  <si>
    <t>Joliet PSD 86</t>
  </si>
  <si>
    <t>56-099-0860-05</t>
  </si>
  <si>
    <t>420 N Raynor Ave Joliet, IL 60435 6065</t>
  </si>
  <si>
    <t>Joliet Twp HSD 204</t>
  </si>
  <si>
    <t>56-099-2040-17</t>
  </si>
  <si>
    <t>300 Caterpillar Dr Joliet, IL 60436 1047</t>
  </si>
  <si>
    <t>Joppa-Maple Grove UD 38</t>
  </si>
  <si>
    <t>21-061-0380-26</t>
  </si>
  <si>
    <t>Massac</t>
  </si>
  <si>
    <t>911 Joppa North Ave Joppa, IL 62953 0010</t>
  </si>
  <si>
    <t>Kaneland CUSD 302</t>
  </si>
  <si>
    <t>31-045-3020-26</t>
  </si>
  <si>
    <t>Kankakee Area Career Ctr</t>
  </si>
  <si>
    <t>32-000-0000-40</t>
  </si>
  <si>
    <t>PO Box 570 Bourbonnais, IL 60914 0570</t>
  </si>
  <si>
    <t>Kankakee Area Reg Voc Ed System</t>
  </si>
  <si>
    <t>32-000-0000-46</t>
  </si>
  <si>
    <t>Kankakee Area Spec Ed Coop</t>
  </si>
  <si>
    <t>32-046-8500-60</t>
  </si>
  <si>
    <t>PO Box 71 Saint Anne, IL 60964 0071</t>
  </si>
  <si>
    <t>Kankakee SD 111</t>
  </si>
  <si>
    <t>32-046-1110-25</t>
  </si>
  <si>
    <t>240 Warren Ave Kankakee, IL 60901 4319</t>
  </si>
  <si>
    <t>Kansas CUSD 3</t>
  </si>
  <si>
    <t>11-023-0030-26</t>
  </si>
  <si>
    <t>310 S Front St Kansas, IL 61933 6205</t>
  </si>
  <si>
    <t>Kaskaskia Spec Ed Dist</t>
  </si>
  <si>
    <t>13-058-8010-60</t>
  </si>
  <si>
    <t>224 S Locust St Centralia, IL 62801 3509</t>
  </si>
  <si>
    <t>Keeneyville SD 20</t>
  </si>
  <si>
    <t>19-022-0200-02</t>
  </si>
  <si>
    <t>5540 Arlington Dr E Hanover Park, IL 60133 5569</t>
  </si>
  <si>
    <t>Kell Cons SD 2</t>
  </si>
  <si>
    <t>13-058-0020-03</t>
  </si>
  <si>
    <t>207 N Johnson St Kell, IL 62853 1637</t>
  </si>
  <si>
    <t>Kenilworth SD 38</t>
  </si>
  <si>
    <t>05-016-0380-02</t>
  </si>
  <si>
    <t>542 Abbotsford Rd Kenilworth, IL 60043 1161</t>
  </si>
  <si>
    <t>Kewanee CUSD 229</t>
  </si>
  <si>
    <t>28-037-2290-26</t>
  </si>
  <si>
    <t>1001 N Main St Kewanee, IL 61443 1361</t>
  </si>
  <si>
    <t>Kildeer Countryside CCSD 96</t>
  </si>
  <si>
    <t>34-049-0960-04</t>
  </si>
  <si>
    <t>1050 Ivy Hall Ln Buffalo Grove, IL 60089 1333</t>
  </si>
  <si>
    <t>Kings Cons SD 144</t>
  </si>
  <si>
    <t>47-071-1440-03</t>
  </si>
  <si>
    <t>100 1st St Kings, IL 61068 4500</t>
  </si>
  <si>
    <t>Kinnikinnick CCSD 131</t>
  </si>
  <si>
    <t>04-101-1310-04</t>
  </si>
  <si>
    <t>Boone/Winnebago</t>
  </si>
  <si>
    <t>5410 Pine Ln Roscoe, IL 61073 7313</t>
  </si>
  <si>
    <t>Kirby SD 140</t>
  </si>
  <si>
    <t>07-016-1400-02</t>
  </si>
  <si>
    <t>16931 Grissom Dr Tinley Park, IL 60477 2318</t>
  </si>
  <si>
    <t>Kishwaukee Ed Consortium</t>
  </si>
  <si>
    <t>16-000-0000-46</t>
  </si>
  <si>
    <t>PO Box 263 Malta, IL 60150 0263</t>
  </si>
  <si>
    <t>Knox Warren Spec Ed Dists</t>
  </si>
  <si>
    <t>33-048-8010-60</t>
  </si>
  <si>
    <t>311 E Main St Ste 632 Galesburg, IL 61401 4884</t>
  </si>
  <si>
    <t>Knoxville CUSD 202</t>
  </si>
  <si>
    <t>33-048-2020-26</t>
  </si>
  <si>
    <t>809 E Main St Knoxville, IL 61448 1536</t>
  </si>
  <si>
    <t>Komarek SD 94</t>
  </si>
  <si>
    <t>06-016-0940-02</t>
  </si>
  <si>
    <t>8940 W 24th St North Riverside, IL 60546 1158</t>
  </si>
  <si>
    <t>La Grange SD 102</t>
  </si>
  <si>
    <t>06-016-1020-02</t>
  </si>
  <si>
    <t>333 N Park Rd La Grange Park, IL 60526 1802</t>
  </si>
  <si>
    <t>La Grange SD 105 South</t>
  </si>
  <si>
    <t>06-016-1050-02</t>
  </si>
  <si>
    <t>701 7th Ave La Grange, IL 60525 6705</t>
  </si>
  <si>
    <t>La Harpe CSD 347</t>
  </si>
  <si>
    <t>26-034-3470-04</t>
  </si>
  <si>
    <t>Hancock/Henderson/McDonough</t>
  </si>
  <si>
    <t>404 W Main St La Harpe, IL 61450 9280</t>
  </si>
  <si>
    <t>La Moille CUSD 303</t>
  </si>
  <si>
    <t>28-006-3030-26</t>
  </si>
  <si>
    <t>Bureau/Lee</t>
  </si>
  <si>
    <t>801 S Main St La Moille, IL 61330 9499</t>
  </si>
  <si>
    <t>La Salle ESD 122</t>
  </si>
  <si>
    <t>35-050-1220-02</t>
  </si>
  <si>
    <t>La Salle</t>
  </si>
  <si>
    <t>1165 Saint Vincents Ave La Salle, IL 61301 1628</t>
  </si>
  <si>
    <t>La Salle-Peru Area Career Ctr</t>
  </si>
  <si>
    <t>35-050-1200-40</t>
  </si>
  <si>
    <t>200 9th St Peru, IL 61354 2000</t>
  </si>
  <si>
    <t>La Salle-Peru Twp HSD 120</t>
  </si>
  <si>
    <t>35-050-1200-17</t>
  </si>
  <si>
    <t>541 Chartres St La Salle, IL 61301 2012</t>
  </si>
  <si>
    <t>Ladd CCSD 94</t>
  </si>
  <si>
    <t>28-006-0940-04</t>
  </si>
  <si>
    <t>232 E Cleveland St Ladd, IL 61329 9741</t>
  </si>
  <si>
    <t>LaGrange Area Dept Spec Ed (LADSE)</t>
  </si>
  <si>
    <t>06-016-2040-61</t>
  </si>
  <si>
    <t>1301 W Cossitt Ave La Grange, IL 60525 2145</t>
  </si>
  <si>
    <t>LaGrange Highlands SD 106</t>
  </si>
  <si>
    <t>06-016-1060-02</t>
  </si>
  <si>
    <t>1750 W Plainfield Rd La Grange Highlands, IL 60525 3727</t>
  </si>
  <si>
    <t>Lake Bluff ESD 65</t>
  </si>
  <si>
    <t>34-049-0650-02</t>
  </si>
  <si>
    <t>121 E Sheridan Pl Lake Bluff, IL 60044 2632</t>
  </si>
  <si>
    <t>Lake Cty Area Voc System</t>
  </si>
  <si>
    <t>34-049-7900-46</t>
  </si>
  <si>
    <t>19525 W Washington St Grayslake, IL 60030 1152</t>
  </si>
  <si>
    <t>Lake Cty High Schools Tech Campus</t>
  </si>
  <si>
    <t>34-049-7900-40</t>
  </si>
  <si>
    <t>Lake Forest CHSD 115</t>
  </si>
  <si>
    <t>34-049-1150-16</t>
  </si>
  <si>
    <t>300 S Waukegan Rd Lake Forest, IL 60045 2643</t>
  </si>
  <si>
    <t>Lake Forest SD 67</t>
  </si>
  <si>
    <t>34-049-0670-05</t>
  </si>
  <si>
    <t>Lake Park CHSD 108</t>
  </si>
  <si>
    <t>19-022-1080-16</t>
  </si>
  <si>
    <t>590 S Medinah Rd Roselle, IL 60172 1978</t>
  </si>
  <si>
    <t>Lake Villa CCSD 41</t>
  </si>
  <si>
    <t>34-049-0410-04</t>
  </si>
  <si>
    <t>131 McKinley Ave Lake Villa, IL 60046 8986</t>
  </si>
  <si>
    <t>Lake Zurich CUSD 95</t>
  </si>
  <si>
    <t>34-049-0950-26</t>
  </si>
  <si>
    <t>832 S Rand Rd Lake Zurich, IL 60047 2465</t>
  </si>
  <si>
    <t>Lansing SD 158</t>
  </si>
  <si>
    <t>07-016-1580-02</t>
  </si>
  <si>
    <t>18300 Greenbay Ave Lansing, IL 60438 3009</t>
  </si>
  <si>
    <t>Laraway CCSD 70C</t>
  </si>
  <si>
    <t>56-099-070C-04</t>
  </si>
  <si>
    <t>1715 Rowell Ave Joliet, IL 60433 8551</t>
  </si>
  <si>
    <t>LaSalle Putnam Alliance</t>
  </si>
  <si>
    <t>35-050-0000-61</t>
  </si>
  <si>
    <t>1009 Boyce Memorial Dr Ottawa, IL 61350 2500</t>
  </si>
  <si>
    <t>Lawrence County CUD 20</t>
  </si>
  <si>
    <t>12-051-0200-26</t>
  </si>
  <si>
    <t>Lawrence/Crawford</t>
  </si>
  <si>
    <t>1802 Cedar St Lawrenceville, IL 62439 2157</t>
  </si>
  <si>
    <t>Lebanon CUSD 9</t>
  </si>
  <si>
    <t>50-082-0090-26</t>
  </si>
  <si>
    <t>200 W Schuetz St Lebanon, IL 62254 1570</t>
  </si>
  <si>
    <t>Lee Cty Spec Ed Assoc (LCSEA)</t>
  </si>
  <si>
    <t>47-052-1700-61</t>
  </si>
  <si>
    <t>Leland CUSD 1</t>
  </si>
  <si>
    <t>35-050-0010-26</t>
  </si>
  <si>
    <t>LaSalle/DeKalb</t>
  </si>
  <si>
    <t>370 N Main St Leland, IL 60531 9400</t>
  </si>
  <si>
    <t>Lemont Twp HSD 210</t>
  </si>
  <si>
    <t>07-016-2100-17</t>
  </si>
  <si>
    <t>800 Porter St Lemont, IL 60439 3777</t>
  </si>
  <si>
    <t>Lemont-Bromberek CSD 113A</t>
  </si>
  <si>
    <t>07-016-113A-02</t>
  </si>
  <si>
    <t>Cook/DuPage</t>
  </si>
  <si>
    <t>16100 W 127th St Lemont, IL 60439 7462</t>
  </si>
  <si>
    <t>Lena Winslow CUSD 202</t>
  </si>
  <si>
    <t>08-089-2020-26</t>
  </si>
  <si>
    <t>401 Fremont St Lena, IL 61048 8610</t>
  </si>
  <si>
    <t>LeRoy CUSD 2</t>
  </si>
  <si>
    <t>17-064-0020-26</t>
  </si>
  <si>
    <t>107 W Cherry St Le Roy, IL 61752 1422</t>
  </si>
  <si>
    <t>Lewistown CUSD 97</t>
  </si>
  <si>
    <t>26-029-0970-26</t>
  </si>
  <si>
    <t>15501 E Avenue L Lewistown, IL 61542 9454</t>
  </si>
  <si>
    <t>Lexington CUSD 7</t>
  </si>
  <si>
    <t>17-064-0070-26</t>
  </si>
  <si>
    <t>100 E Wall St Lexington, IL 61753 1462</t>
  </si>
  <si>
    <t>Leyden Area Spec Ed Coop (LASEC)</t>
  </si>
  <si>
    <t>06-016-0830-61</t>
  </si>
  <si>
    <t>10401 Grand Ave Franklin Park, IL 60131 2208</t>
  </si>
  <si>
    <t>Leyden CHSD 212</t>
  </si>
  <si>
    <t>06-016-2120-16</t>
  </si>
  <si>
    <t>3400 Rose St Franklin Park, IL 60131 2155</t>
  </si>
  <si>
    <t>Liberty CUSD 2</t>
  </si>
  <si>
    <t>01-001-0020-26</t>
  </si>
  <si>
    <t>505 N Park St Liberty, IL 62347 1107</t>
  </si>
  <si>
    <t>Libertyville SD 70</t>
  </si>
  <si>
    <t>34-049-0700-02</t>
  </si>
  <si>
    <t>1381 Lake St Libertyville, IL 60048 1729</t>
  </si>
  <si>
    <t>Lick Creek CCSD 16</t>
  </si>
  <si>
    <t>30-091-0160-04</t>
  </si>
  <si>
    <t>7355 Lick Creek Rd Buncombe, IL 62912 3016</t>
  </si>
  <si>
    <t>Limestone CHSD 310</t>
  </si>
  <si>
    <t>48-072-3100-16</t>
  </si>
  <si>
    <t>4201 Airport Rd Peoria, IL 61607 2113</t>
  </si>
  <si>
    <t>Limestone Walters CCSD 316</t>
  </si>
  <si>
    <t>48-072-3160-04</t>
  </si>
  <si>
    <t>8223 W Smithville Rd Peoria, IL 61607 9428</t>
  </si>
  <si>
    <t>Lincoln CHSD 404</t>
  </si>
  <si>
    <t>17-054-4040-16</t>
  </si>
  <si>
    <t>1000 Railer Way Lincoln, IL 62656 3180</t>
  </si>
  <si>
    <t>Lincoln ESD 156</t>
  </si>
  <si>
    <t>07-016-1560-02</t>
  </si>
  <si>
    <t>410 157th St Calumet City, IL 60409 4704</t>
  </si>
  <si>
    <t>Lincoln ESD 27</t>
  </si>
  <si>
    <t>17-054-0270-02</t>
  </si>
  <si>
    <t>304 8th St Lincoln, IL 62656 2658</t>
  </si>
  <si>
    <t>Lincoln Way CHSD 210</t>
  </si>
  <si>
    <t>56-099-2100-16</t>
  </si>
  <si>
    <t>1801 E Lincoln Hwy New Lenox, IL 60451 3801</t>
  </si>
  <si>
    <t>Lincolnland Reg Del System</t>
  </si>
  <si>
    <t>17-054-4040-46</t>
  </si>
  <si>
    <t>Logan/Menard/Macon/Sangamon</t>
  </si>
  <si>
    <t>Lincolnland Technical Ed Ctr</t>
  </si>
  <si>
    <t>17-054-4040-41</t>
  </si>
  <si>
    <t>Logan/Menard/Mason/Sangamon</t>
  </si>
  <si>
    <t>1000 Railer Way Lincoln, IL 62656</t>
  </si>
  <si>
    <t>Lincolnshire-Prairieview SD 103</t>
  </si>
  <si>
    <t>34-049-1030-02</t>
  </si>
  <si>
    <t>111 Barclay Blvd Ste 100 Lincolnshire, IL 60069 3610</t>
  </si>
  <si>
    <t>Lincoln-Way Area Spec Ed Joint Agreement Dist</t>
  </si>
  <si>
    <t>56-099-8430-60</t>
  </si>
  <si>
    <t>601 Willow St Frankfort, IL 60423 1140</t>
  </si>
  <si>
    <t>Lincolnwood SD 74</t>
  </si>
  <si>
    <t>05-016-0740-02</t>
  </si>
  <si>
    <t>6950 N East Prairie Rd Lincolnwood, IL 60712 2520</t>
  </si>
  <si>
    <t>Lindop SD 92</t>
  </si>
  <si>
    <t>06-016-0920-02</t>
  </si>
  <si>
    <t>2400 S 18th Ave Broadview, IL 60155 3930</t>
  </si>
  <si>
    <t>Lisbon CCSD 90</t>
  </si>
  <si>
    <t>24-047-0900-04</t>
  </si>
  <si>
    <t>Kendall/Grundy</t>
  </si>
  <si>
    <t>127 S Canal St Newark, IL 60541 9776</t>
  </si>
  <si>
    <t>Lisle CUSD 202</t>
  </si>
  <si>
    <t>19-022-2020-26</t>
  </si>
  <si>
    <t>5211 Center Ave Lisle, IL 60532 2306</t>
  </si>
  <si>
    <t>Litchfield CUSD 12</t>
  </si>
  <si>
    <t>03-068-0120-26</t>
  </si>
  <si>
    <t>Montgomery/Macoupin</t>
  </si>
  <si>
    <t>601 S State St Litchfield, IL 62056 2234</t>
  </si>
  <si>
    <t>Livingston Area Career Ctr</t>
  </si>
  <si>
    <t>17-053-0900-41</t>
  </si>
  <si>
    <t>1100 E Indiana Ave Pontiac, IL 61764 1204</t>
  </si>
  <si>
    <t>Livingston Area EFE</t>
  </si>
  <si>
    <t>17-053-0900-46</t>
  </si>
  <si>
    <t>Livingston Cty Spec Services Unit</t>
  </si>
  <si>
    <t>17-053-0000-61</t>
  </si>
  <si>
    <t>205 N Adams St Flanagan, IL 61740 9036</t>
  </si>
  <si>
    <t>Lockport Area Spec Ed Coop</t>
  </si>
  <si>
    <t>56-099-0880-61</t>
  </si>
  <si>
    <t>1343 E 7th St Lockport, IL 60441 3823</t>
  </si>
  <si>
    <t>Lockport SD 91</t>
  </si>
  <si>
    <t>56-099-0910-02</t>
  </si>
  <si>
    <t>808 Adams St Lockport, IL 60441 3710</t>
  </si>
  <si>
    <t>Lockport Twp HSD 205</t>
  </si>
  <si>
    <t>56-099-2050-17</t>
  </si>
  <si>
    <t>1323 E 7th St Lockport, IL 60441 3823</t>
  </si>
  <si>
    <t>Lombard SD 44</t>
  </si>
  <si>
    <t>19-022-0440-02</t>
  </si>
  <si>
    <t>150 W Madison St Lombard, IL 60148 3317</t>
  </si>
  <si>
    <t>Lostant CUSD 425</t>
  </si>
  <si>
    <t>35-050-4250-26</t>
  </si>
  <si>
    <t>315 W 3rd St Lostant, IL 61334 9021</t>
  </si>
  <si>
    <t>Lowpoint-Washburn CUSD 21</t>
  </si>
  <si>
    <t>53-102-0210-26</t>
  </si>
  <si>
    <t>508 E Walnut St Washburn, IL 61570 0580</t>
  </si>
  <si>
    <t>Ludlow CCSD 142</t>
  </si>
  <si>
    <t>09-010-1420-04</t>
  </si>
  <si>
    <t>245 S Orange St Ludlow, IL 60949 0130</t>
  </si>
  <si>
    <t>Lyons SD 103</t>
  </si>
  <si>
    <t>06-016-1030-02</t>
  </si>
  <si>
    <t>4100 Joliet Ave Lyons, IL 60534 1513</t>
  </si>
  <si>
    <t>Lyons Twp HSD 204</t>
  </si>
  <si>
    <t>06-016-2040-17</t>
  </si>
  <si>
    <t>100 S Brainard Ave La Grange, IL 60525 2101</t>
  </si>
  <si>
    <t>Macomb CUSD 185</t>
  </si>
  <si>
    <t>26-062-1850-26</t>
  </si>
  <si>
    <t>323 W Washington St Macomb, IL 61455 2118</t>
  </si>
  <si>
    <t>Macon-Piatt Spec Ed Joint Agreement</t>
  </si>
  <si>
    <t>39-055-0610-61</t>
  </si>
  <si>
    <t>335 E Cerro Gordo St Decatur, IL 62523 1013</t>
  </si>
  <si>
    <t>Madison Cty CTE System</t>
  </si>
  <si>
    <t>41-057-7450-45</t>
  </si>
  <si>
    <t>6161 Ctr Grove Rd Edwardsville, IL 62025 3307</t>
  </si>
  <si>
    <t>Madison Cty Reg I Spec Ed Coop</t>
  </si>
  <si>
    <t>41-057-0090-61</t>
  </si>
  <si>
    <t>Madison Cty Voc Adj Counseling</t>
  </si>
  <si>
    <t>41-057-0000-63</t>
  </si>
  <si>
    <t>157 N Main St Rm 438 Edwardsville, IL 62025 1966</t>
  </si>
  <si>
    <t>Madison CUSD 12</t>
  </si>
  <si>
    <t>41-057-0120-26</t>
  </si>
  <si>
    <t>602 Farrish St Madison, IL 62060 1567</t>
  </si>
  <si>
    <t>Maercker SD 60</t>
  </si>
  <si>
    <t>19-022-0600-02</t>
  </si>
  <si>
    <t>1 S Cass Ave Ste 202 Westmont, IL 60559 1893</t>
  </si>
  <si>
    <t>Mahomet-Seymour CUSD 3</t>
  </si>
  <si>
    <t>09-010-0030-26</t>
  </si>
  <si>
    <t>1301 S Bulldog Dr Mahomet, IL 61853</t>
  </si>
  <si>
    <t>Maine Township HSD 207</t>
  </si>
  <si>
    <t>05-016-2070-17</t>
  </si>
  <si>
    <t>1177 S Dee Rd Park Ridge, IL 60068 4379</t>
  </si>
  <si>
    <t>Malden CCSD 84</t>
  </si>
  <si>
    <t>28-006-0840-04</t>
  </si>
  <si>
    <t>350 East St Malden, IL 61337 0216</t>
  </si>
  <si>
    <t>Manhattan SD 114</t>
  </si>
  <si>
    <t>56-099-1140-02</t>
  </si>
  <si>
    <t>25440 S Gougar Rd Manhattan, IL 60442 9511</t>
  </si>
  <si>
    <t>Mannheim SD 83</t>
  </si>
  <si>
    <t>06-016-0830-02</t>
  </si>
  <si>
    <t>Manteno CUSD 5</t>
  </si>
  <si>
    <t>32-046-0050-26</t>
  </si>
  <si>
    <t>Kankakee/Will</t>
  </si>
  <si>
    <t>84 N Oak St Manteno, IL 60950 1522</t>
  </si>
  <si>
    <t>Marengo CHSD 154</t>
  </si>
  <si>
    <t>44-063-1540-16</t>
  </si>
  <si>
    <t>110 Franks Rd Marengo, IL 60152 3425</t>
  </si>
  <si>
    <t>Marengo-Union E Cons D 165</t>
  </si>
  <si>
    <t>44-063-1650-03</t>
  </si>
  <si>
    <t>816 E Grant Hwy Marengo, IL 60152 3400</t>
  </si>
  <si>
    <t>Marion CUSD 2</t>
  </si>
  <si>
    <t>21-100-0020-26</t>
  </si>
  <si>
    <t>Williamson/Johnson</t>
  </si>
  <si>
    <t>1700 W Cherry St Marion, IL 62959 1212</t>
  </si>
  <si>
    <t>Marion-Clinton-Washington Cty CTE</t>
  </si>
  <si>
    <t>13-000-0000-46</t>
  </si>
  <si>
    <t>200 E Schwartz St Salem, IL 62881 2941</t>
  </si>
  <si>
    <t>Marissa CUSD 40</t>
  </si>
  <si>
    <t>50-082-0400-26</t>
  </si>
  <si>
    <t>1 E Marissa St Marissa, IL 62257 1185</t>
  </si>
  <si>
    <t>Maroa Forsyth CUSD 2</t>
  </si>
  <si>
    <t>39-055-0020-26</t>
  </si>
  <si>
    <t>641 E Shafer St Forsyth, IL 62535 9401</t>
  </si>
  <si>
    <t>Marquardt SD 15</t>
  </si>
  <si>
    <t>19-022-0150-02</t>
  </si>
  <si>
    <t>1860 Glen Ellyn Rd Glendale Heights, IL 60139 2261</t>
  </si>
  <si>
    <t>Marseilles ESD 150</t>
  </si>
  <si>
    <t>35-050-1500-02</t>
  </si>
  <si>
    <t>201 Chicago St Marseilles, IL 61341 2058</t>
  </si>
  <si>
    <t>Marshall CUSD 2C</t>
  </si>
  <si>
    <t>11-012-002C-26</t>
  </si>
  <si>
    <t>503 Pine St Marshall, IL 62441 1467</t>
  </si>
  <si>
    <t>Martinsville CUSD 3C</t>
  </si>
  <si>
    <t>11-012-003C-26</t>
  </si>
  <si>
    <t>255 W Cumberland St Martinsville, IL 62442 0166</t>
  </si>
  <si>
    <t>Mascoutah CUD 19</t>
  </si>
  <si>
    <t>50-082-0190-26</t>
  </si>
  <si>
    <t>421 W Harnett St Mascoutah, IL 62258 1362</t>
  </si>
  <si>
    <t>Massac UD 1</t>
  </si>
  <si>
    <t>21-061-0010-26</t>
  </si>
  <si>
    <t>401 Metropolis St Metropolis, IL 62960 0530</t>
  </si>
  <si>
    <t>Matteson ESD 162</t>
  </si>
  <si>
    <t>07-016-1620-02</t>
  </si>
  <si>
    <t>4601 Sauk Trl Richton Park, IL 60471 1470</t>
  </si>
  <si>
    <t>Mattoon CUSD 2</t>
  </si>
  <si>
    <t>11-015-0020-26</t>
  </si>
  <si>
    <t>Coles/Cumberland/Moultrie/Shelby</t>
  </si>
  <si>
    <t>1701 Charleston Ave Mattoon, IL 61938 3936</t>
  </si>
  <si>
    <t>Maywood-Melrose Park-Broadview 89</t>
  </si>
  <si>
    <t>06-016-0890-02</t>
  </si>
  <si>
    <t>906 Walton St Melrose Park, IL 60160 3540</t>
  </si>
  <si>
    <t>Mazon-Verona-Kinsman ESD 2C</t>
  </si>
  <si>
    <t>24-032-002C-02</t>
  </si>
  <si>
    <t>1013 North St Mazon, IL 60444 6236</t>
  </si>
  <si>
    <t>McClellan CCSD 12</t>
  </si>
  <si>
    <t>13-041-0120-04</t>
  </si>
  <si>
    <t>9475 N IL Highway 148 Mount Vernon, IL 62864 6379</t>
  </si>
  <si>
    <t>McHenry CCSD 15</t>
  </si>
  <si>
    <t>44-063-0150-04</t>
  </si>
  <si>
    <t>1011 N Green St McHenry, IL 60050 5720</t>
  </si>
  <si>
    <t>McHenry CHSD 156</t>
  </si>
  <si>
    <t>44-063-1560-16</t>
  </si>
  <si>
    <t>4716 W Crystal Lake Rd McHenry, IL 60050 5427</t>
  </si>
  <si>
    <t>McHenry Cty Coop for Employ Ed</t>
  </si>
  <si>
    <t>44-000-0000-46</t>
  </si>
  <si>
    <t>2200 N Seminary Ave Woodstock, IL 60098 2637</t>
  </si>
  <si>
    <t>McLean County USD 5</t>
  </si>
  <si>
    <t>17-064-0050-26</t>
  </si>
  <si>
    <t>McLean/Woodford</t>
  </si>
  <si>
    <t>1809 Hovey Ave Normal, IL 61761 4315</t>
  </si>
  <si>
    <t>McLean-Dewitt Reg Voc System</t>
  </si>
  <si>
    <t>17-064-0870-46</t>
  </si>
  <si>
    <t>PO Box 5187 Bloomington, IL 61702 5187</t>
  </si>
  <si>
    <t>Medinah SD 11</t>
  </si>
  <si>
    <t>19-022-0110-02</t>
  </si>
  <si>
    <t>700 E Granville Ave Roselle, IL 60172 1406</t>
  </si>
  <si>
    <t>Mendota CCSD 289</t>
  </si>
  <si>
    <t>35-050-2890-04</t>
  </si>
  <si>
    <t>1806 Guiles Ave Mendota, IL 61342 1204</t>
  </si>
  <si>
    <t>Mendota Twp HSD 280</t>
  </si>
  <si>
    <t>35-050-2800-17</t>
  </si>
  <si>
    <t>2300 W Main St Mendota, IL 61342 1061</t>
  </si>
  <si>
    <t>Mercer County School District 404</t>
  </si>
  <si>
    <t>33-066-4040-26</t>
  </si>
  <si>
    <t>Mercer</t>
  </si>
  <si>
    <t>1002 SW 6th St Aledo, IL 61231 2100</t>
  </si>
  <si>
    <t>Meredosia-Chambersburg CUSD 11</t>
  </si>
  <si>
    <t>01-069-0110-26</t>
  </si>
  <si>
    <t>830 Main St Meredosia, IL 62665 7357</t>
  </si>
  <si>
    <t>Meridian CUSD 101</t>
  </si>
  <si>
    <t>30-077-1010-26</t>
  </si>
  <si>
    <t>1401 Mounds Rd Mounds, IL 62964 2325</t>
  </si>
  <si>
    <t>Meridian CUSD 15</t>
  </si>
  <si>
    <t>39-055-0150-26</t>
  </si>
  <si>
    <t>728 S Wall St Macon, IL 62544 0347</t>
  </si>
  <si>
    <t>Meridian CUSD 223</t>
  </si>
  <si>
    <t>47-071-2230-26</t>
  </si>
  <si>
    <t>207 W Main St Stillman Valley, IL 61084 9037</t>
  </si>
  <si>
    <t>Metamora CCSD 1</t>
  </si>
  <si>
    <t>53-102-0010-04</t>
  </si>
  <si>
    <t>815 E Chatham St Metamora, IL 61548 8745</t>
  </si>
  <si>
    <t>Midland CUSD 7</t>
  </si>
  <si>
    <t>35-059-0070-26</t>
  </si>
  <si>
    <t>901 Hilltop Dr Sparland, IL 61565 9792</t>
  </si>
  <si>
    <t>Midlothian SD 143</t>
  </si>
  <si>
    <t>07-016-1430-02</t>
  </si>
  <si>
    <t>14959 Pulaski Rd Midlothian, IL 60445 3436</t>
  </si>
  <si>
    <t>Mid-State Spec Ed Joint Agreement</t>
  </si>
  <si>
    <t>03-011-8010-60</t>
  </si>
  <si>
    <t>Christian</t>
  </si>
  <si>
    <t>PO Box 46 Morrisonville, IL 62546 0046</t>
  </si>
  <si>
    <t>Mid-Valley Spec Ed Coop</t>
  </si>
  <si>
    <t>31-045-3030-61</t>
  </si>
  <si>
    <t>1304 Ronzheimer Ave St Charles, IL 60174 4450</t>
  </si>
  <si>
    <t>Midwest Central CUSD 191</t>
  </si>
  <si>
    <t>53-060-1910-26</t>
  </si>
  <si>
    <t>Mason/Tazewell</t>
  </si>
  <si>
    <t>1010 S Washington St Manito, IL 61546 9474</t>
  </si>
  <si>
    <t>Milford Area Public Schools District 124</t>
  </si>
  <si>
    <t>32-038-1240-26</t>
  </si>
  <si>
    <t>208 S Chicago St Milford, IL 60953 1234</t>
  </si>
  <si>
    <t>Millburn CCSD 24</t>
  </si>
  <si>
    <t>34-049-0240-04</t>
  </si>
  <si>
    <t>18550 W Millburn Rd Old Mill Creek, IL 60083 9248</t>
  </si>
  <si>
    <t>Miller Twp CCSD 210</t>
  </si>
  <si>
    <t>35-050-2100-04</t>
  </si>
  <si>
    <t>LaSalle/Grundy</t>
  </si>
  <si>
    <t>3197 E 28th Rd Marseilles, IL 61341 9567</t>
  </si>
  <si>
    <t>Millstadt CCSD 160</t>
  </si>
  <si>
    <t>50-082-1600-04</t>
  </si>
  <si>
    <t>211 W Mill St Millstadt, IL 62260 1147</t>
  </si>
  <si>
    <t>Minooka CCSD 201</t>
  </si>
  <si>
    <t>24-032-2010-04</t>
  </si>
  <si>
    <t>Grundy/Kendall/Will</t>
  </si>
  <si>
    <t>305 W Church St Minooka, IL 60447 0467</t>
  </si>
  <si>
    <t>Minooka CHSD 111</t>
  </si>
  <si>
    <t>24-032-1110-16</t>
  </si>
  <si>
    <t>26655 W Eames St Channahon, IL 60410 5380</t>
  </si>
  <si>
    <t>Mokena SD 159</t>
  </si>
  <si>
    <t>56-099-1590-02</t>
  </si>
  <si>
    <t>11244 Willow Crest Ln Mokena, IL 60448 1334</t>
  </si>
  <si>
    <t>Moline-Coal Valley CUSD 40</t>
  </si>
  <si>
    <t>49-081-0400-22</t>
  </si>
  <si>
    <t>1619 11th Ave Moline, IL 61265 3143</t>
  </si>
  <si>
    <t>Momence CUSD 1</t>
  </si>
  <si>
    <t>32-046-0010-26</t>
  </si>
  <si>
    <t>400 N Pine St Momence, IL 60954 1158</t>
  </si>
  <si>
    <t>Monmouth-Roseville CUSD 238</t>
  </si>
  <si>
    <t>33-094-2380-26</t>
  </si>
  <si>
    <t>Warren</t>
  </si>
  <si>
    <t>105 N E St Monmouth, IL 61462 1667</t>
  </si>
  <si>
    <t>Monroe SD 70</t>
  </si>
  <si>
    <t>48-072-0700-02</t>
  </si>
  <si>
    <t>5137 W Cisna Rd Bartonville, IL 61607 1434</t>
  </si>
  <si>
    <t>Monticello CUSD 25</t>
  </si>
  <si>
    <t>39-074-0250-26</t>
  </si>
  <si>
    <t>2 Sage Dr Monticello, IL 61856 1813</t>
  </si>
  <si>
    <t>Montmorency CCSD 145</t>
  </si>
  <si>
    <t>47-098-1450-04</t>
  </si>
  <si>
    <t>9415 Hoover Rd Rock Falls, IL 61071 9350</t>
  </si>
  <si>
    <t>Moraine Area Career System</t>
  </si>
  <si>
    <t>07-016-2180-46</t>
  </si>
  <si>
    <t>4625 W 107th St Oak Lawn, IL 60453 5865</t>
  </si>
  <si>
    <t>Morris CHSD 101</t>
  </si>
  <si>
    <t>24-032-1010-16</t>
  </si>
  <si>
    <t>1000 Union St Morris, IL 60450 1234</t>
  </si>
  <si>
    <t>Morris SD 54</t>
  </si>
  <si>
    <t>24-032-0540-02</t>
  </si>
  <si>
    <t>54 White Oak Dr Morris, IL 60450 3614</t>
  </si>
  <si>
    <t>Morrison CUSD 6</t>
  </si>
  <si>
    <t>47-098-0060-26</t>
  </si>
  <si>
    <t>100 E Knox St Morrison, IL 61270 2619</t>
  </si>
  <si>
    <t>Morrisonville CUSD 1</t>
  </si>
  <si>
    <t>03-011-0010-26</t>
  </si>
  <si>
    <t>Christian/Montgomery</t>
  </si>
  <si>
    <t>301 School St Morrisonville, IL 62546 0013</t>
  </si>
  <si>
    <t>Morton CUSD 709</t>
  </si>
  <si>
    <t>53-090-7090-26</t>
  </si>
  <si>
    <t>1050 S 4th Ave Ste 200 Morton, IL 61550 2502</t>
  </si>
  <si>
    <t>Morton Grove SD 70</t>
  </si>
  <si>
    <t>05-016-0700-02</t>
  </si>
  <si>
    <t>6200 Lake St Morton Grove, IL 60053 2416</t>
  </si>
  <si>
    <t>Mount Olive CUSD 5</t>
  </si>
  <si>
    <t>40-056-0050-26</t>
  </si>
  <si>
    <t>Macoupin/Montgomery</t>
  </si>
  <si>
    <t>804 W Main St Mount Olive, IL 62069 1549</t>
  </si>
  <si>
    <t>Mount Prospect SD 57</t>
  </si>
  <si>
    <t>05-016-0570-02</t>
  </si>
  <si>
    <t>701 W Gregory St Mt Prospect, IL 60056 2220</t>
  </si>
  <si>
    <t>Mount Vernon SD 80</t>
  </si>
  <si>
    <t>13-041-0800-02</t>
  </si>
  <si>
    <t>2710 North St Mount Vernon, IL 62864 2317</t>
  </si>
  <si>
    <t>Mt Pulaski CUSD 23</t>
  </si>
  <si>
    <t>17-054-0230-26</t>
  </si>
  <si>
    <t>119 N Garden St Mount Pulaski, IL 62548 1285</t>
  </si>
  <si>
    <t>Mt Vernon Area Career Ctr</t>
  </si>
  <si>
    <t>13-000-0000-41</t>
  </si>
  <si>
    <t>11101 N Wells Bypass Rd Mount Vernon, IL 62864 6588</t>
  </si>
  <si>
    <t>Mt Vernon Twp HSD 201</t>
  </si>
  <si>
    <t>13-041-2010-17</t>
  </si>
  <si>
    <t>Mt Zion CUSD 3</t>
  </si>
  <si>
    <t>39-055-0030-26</t>
  </si>
  <si>
    <t>1595 W Main St Mt Zion, IL 62549 1300</t>
  </si>
  <si>
    <t>Mulberry Grove CUSD 1</t>
  </si>
  <si>
    <t>03-003-0010-26</t>
  </si>
  <si>
    <t>Bond</t>
  </si>
  <si>
    <t>801 W Wall St Mulberry Grove, IL 62262 1049</t>
  </si>
  <si>
    <t>Mundelein Cons HSD 120</t>
  </si>
  <si>
    <t>34-049-1200-13</t>
  </si>
  <si>
    <t>1500 W Hawley St Mundelein, IL 60060 1508</t>
  </si>
  <si>
    <t>Mundelein ESD 75</t>
  </si>
  <si>
    <t>34-049-0750-02</t>
  </si>
  <si>
    <t>470 N Lake St Mundelein, IL 60060 1825</t>
  </si>
  <si>
    <t>Murphysboro CUSD 186</t>
  </si>
  <si>
    <t>30-039-1860-26</t>
  </si>
  <si>
    <t>593 Ava Rd Murphysboro, IL 62966 4267</t>
  </si>
  <si>
    <t>N Pekin &amp; Marquette Hght SD 102</t>
  </si>
  <si>
    <t>53-090-1020-02</t>
  </si>
  <si>
    <t>51 Yates Rd Marquette Heights, IL 61554 1152</t>
  </si>
  <si>
    <t>Naperville CUSD 203</t>
  </si>
  <si>
    <t>19-022-2030-26</t>
  </si>
  <si>
    <t>DuPage/Will</t>
  </si>
  <si>
    <t>203 W Hillside Rd Naperville, IL 60540 6500</t>
  </si>
  <si>
    <t>Nashville CCSD 49</t>
  </si>
  <si>
    <t>13-095-0490-04</t>
  </si>
  <si>
    <t>750 E Gorman St Nashville, IL 62263 2007</t>
  </si>
  <si>
    <t>Nashville CHSD 99</t>
  </si>
  <si>
    <t>13-095-0990-16</t>
  </si>
  <si>
    <t>Washington/Jefferson/Perry</t>
  </si>
  <si>
    <t>1300 S Mill St Nashville, IL 62263 2083</t>
  </si>
  <si>
    <t>Nauvoo-Colusa CUSD 325</t>
  </si>
  <si>
    <t>26-034-3250-26</t>
  </si>
  <si>
    <t>2461 N State Highway 96 Nauvoo, IL 62354 2200</t>
  </si>
  <si>
    <t>Neoga CUSD 3</t>
  </si>
  <si>
    <t>11-018-0030-26</t>
  </si>
  <si>
    <t>Cumberland</t>
  </si>
  <si>
    <t>790 E 17th St Neoga, IL 62447 0280</t>
  </si>
  <si>
    <t>Nettle Creek CCSD 24C</t>
  </si>
  <si>
    <t>24-032-024C-04</t>
  </si>
  <si>
    <t>8820 Scott School Rd Morris, IL 60450 8425</t>
  </si>
  <si>
    <t>New Athens CUSD 60</t>
  </si>
  <si>
    <t>50-082-0600-26</t>
  </si>
  <si>
    <t>501 Hanft St New Athens, IL 62264 1507</t>
  </si>
  <si>
    <t>New Berlin CUSD 16</t>
  </si>
  <si>
    <t>51-084-0160-26</t>
  </si>
  <si>
    <t>Sangamon/Morgan</t>
  </si>
  <si>
    <t>600 N Cedar St New Berlin, IL 62670 4608</t>
  </si>
  <si>
    <t>New Holland-Middletown ED 88</t>
  </si>
  <si>
    <t>17-054-0880-02</t>
  </si>
  <si>
    <t>Logan/Mason/Menard</t>
  </si>
  <si>
    <t>75 1250th St Middletown, IL 62666 9734</t>
  </si>
  <si>
    <t>New Hope CCSD 6</t>
  </si>
  <si>
    <t>20-096-0060-04</t>
  </si>
  <si>
    <t>Wayne/White</t>
  </si>
  <si>
    <t>1804 County Road 445 N Fairfield, IL 62837 2973</t>
  </si>
  <si>
    <t>New Lenox SD 122</t>
  </si>
  <si>
    <t>56-099-1220-02</t>
  </si>
  <si>
    <t>102 S Cedar Rd New Lenox, IL 60451 1702</t>
  </si>
  <si>
    <t>New Simpson Hill SD 32</t>
  </si>
  <si>
    <t>21-044-0320-03</t>
  </si>
  <si>
    <t>Johnson/Williamson</t>
  </si>
  <si>
    <t>95 Tunnel Hill Rd Tunnel Hill, IL 62972 3200</t>
  </si>
  <si>
    <t>New Trier Twp HSD 203</t>
  </si>
  <si>
    <t>05-016-2030-17</t>
  </si>
  <si>
    <t>7 Happ Rd Northfield, IL 60093 3411</t>
  </si>
  <si>
    <t>Newark CCSD 66</t>
  </si>
  <si>
    <t>24-047-0660-04</t>
  </si>
  <si>
    <t>Kendall/LaSalle</t>
  </si>
  <si>
    <t>503 Chicago Rd Newark, IL 60541 9501</t>
  </si>
  <si>
    <t>Newark CHSD 18</t>
  </si>
  <si>
    <t>24-047-0180-16</t>
  </si>
  <si>
    <t>Kendall/Grundy/LaSalle</t>
  </si>
  <si>
    <t>413 Chicago Rd Newark, IL 60541 8900</t>
  </si>
  <si>
    <t>Niles ESD 71</t>
  </si>
  <si>
    <t>05-016-0710-02</t>
  </si>
  <si>
    <t>6901 W Oakton St Niles, IL 60714 3024</t>
  </si>
  <si>
    <t>Niles Twp Dist for Spec Ed</t>
  </si>
  <si>
    <t>05-016-8070-60</t>
  </si>
  <si>
    <t>8701 Menard Ave Morton Grove, IL 60053 3052</t>
  </si>
  <si>
    <t>Niles Twp HSD 219</t>
  </si>
  <si>
    <t>05-016-2190-17</t>
  </si>
  <si>
    <t>7700 Gross Point Rd Skokie, IL 60077 2614</t>
  </si>
  <si>
    <t>Nippersink SD 2</t>
  </si>
  <si>
    <t>44-063-0020-03</t>
  </si>
  <si>
    <t>4213 US Highway 12 Richmond, IL 60071 9732</t>
  </si>
  <si>
    <t>Nokomis CUSD 22</t>
  </si>
  <si>
    <t>03-068-0220-26</t>
  </si>
  <si>
    <t>Montgomery/Christian/Fayette</t>
  </si>
  <si>
    <t>511 Oberle St Nokomis, IL 62075 1015</t>
  </si>
  <si>
    <t>Norridge SD 80</t>
  </si>
  <si>
    <t>06-016-0800-02</t>
  </si>
  <si>
    <t>8151 W Lawrence Ave Norridge, IL 60706 3136</t>
  </si>
  <si>
    <t>Norris City-Omaha-Enfield CUSD 3</t>
  </si>
  <si>
    <t>20-097-0030-26</t>
  </si>
  <si>
    <t>White/Hamilton/Gallatin</t>
  </si>
  <si>
    <t>409 E 3rd St Norris City, IL 62869 0399</t>
  </si>
  <si>
    <t>North Boone CUSD 200</t>
  </si>
  <si>
    <t>04-004-2000-26</t>
  </si>
  <si>
    <t>Boone</t>
  </si>
  <si>
    <t>6248 N Boone School Rd Poplar Grove, IL 61065 8548</t>
  </si>
  <si>
    <t>North Chicago SD 187</t>
  </si>
  <si>
    <t>34-049-1870-26</t>
  </si>
  <si>
    <t>2000 Lewis Ave North Chicago, IL 60064 2543</t>
  </si>
  <si>
    <t>North Clay CUSD 25</t>
  </si>
  <si>
    <t>12-013-0250-26</t>
  </si>
  <si>
    <t>953 Kinmundy Rd Louisville, IL 62858 0903</t>
  </si>
  <si>
    <t>North DuPage Spec Ed Coop</t>
  </si>
  <si>
    <t>19-022-8020-60</t>
  </si>
  <si>
    <t>132 E Pine Ave Roselle, IL 60172 2252</t>
  </si>
  <si>
    <t>North Greene CUSD 3</t>
  </si>
  <si>
    <t>40-031-0030-26</t>
  </si>
  <si>
    <t>Greene/Scott</t>
  </si>
  <si>
    <t>250 E Sherman St White Hall, IL 62092 1359</t>
  </si>
  <si>
    <t>North Mac CUSD 34</t>
  </si>
  <si>
    <t>40-056-0340-26</t>
  </si>
  <si>
    <t>525 N 3rd St Girard, IL 62640 1157</t>
  </si>
  <si>
    <t>North Palos SD 117</t>
  </si>
  <si>
    <t>07-016-1170-02</t>
  </si>
  <si>
    <t>7825 W 103rd St Palos Hills, IL 60465 1676</t>
  </si>
  <si>
    <t>North Shore SD 112</t>
  </si>
  <si>
    <t>34-049-1120-02</t>
  </si>
  <si>
    <t>1936 Green Bay Rd Highland Park, IL 60035 3112</t>
  </si>
  <si>
    <t>North Suburban Ed Reg for Voc (NSERV)</t>
  </si>
  <si>
    <t>05-016-2070-46</t>
  </si>
  <si>
    <t>2601 Dempster St Park Ridge, IL 60068 1155</t>
  </si>
  <si>
    <t>North Wamac SD 186</t>
  </si>
  <si>
    <t>13-014-1860-02</t>
  </si>
  <si>
    <t>1500 Case St Centralia, IL 62801 5050</t>
  </si>
  <si>
    <t>North Wayne CUSD 200</t>
  </si>
  <si>
    <t>20-096-2000-26</t>
  </si>
  <si>
    <t>206 Mulberry St Cisne, IL 62823 0235</t>
  </si>
  <si>
    <t>Northbrook ESD 27</t>
  </si>
  <si>
    <t>05-016-0270-02</t>
  </si>
  <si>
    <t>1250 Sanders Rd Northbrook, IL 60062 2900</t>
  </si>
  <si>
    <t>Northbrook SD 28</t>
  </si>
  <si>
    <t>05-016-0280-02</t>
  </si>
  <si>
    <t>1475 Maple Ave Northbrook, IL 60062 5418</t>
  </si>
  <si>
    <t>Northbrook/Glenview SD 30</t>
  </si>
  <si>
    <t>05-016-0300-02</t>
  </si>
  <si>
    <t>2374 Shermer Rd Northbrook, IL 60062 6729</t>
  </si>
  <si>
    <t>Northern Kane Cty Reg Voc System</t>
  </si>
  <si>
    <t>31-045-3010-46</t>
  </si>
  <si>
    <t>PO Box 396 Burlington, IL 60109 0396</t>
  </si>
  <si>
    <t>Northern Suburban Spec Ed Dist</t>
  </si>
  <si>
    <t>34-049-8040-60</t>
  </si>
  <si>
    <t>760 Red Oak Ln Highland Park, IL 60035 3816</t>
  </si>
  <si>
    <t>Glenbrook HSD 225</t>
  </si>
  <si>
    <t>05-016-2250-17</t>
  </si>
  <si>
    <t>3801 W Lake Ave Glenview, IL 60026 1292</t>
  </si>
  <si>
    <t>Northwest Ed Council for Student Success</t>
  </si>
  <si>
    <t>05-016-2140-46</t>
  </si>
  <si>
    <t>2121 S Goebbert Rd Arlington Heights, IL 60005 4205</t>
  </si>
  <si>
    <t>Northwest Spec Ed Coop</t>
  </si>
  <si>
    <t>08-043-2100-61</t>
  </si>
  <si>
    <t>310 N West St Elizabeth, IL 61028 8017</t>
  </si>
  <si>
    <t>Northwest Suburban Spec Ed Org (NSSEO)</t>
  </si>
  <si>
    <t>05-016-8050-60</t>
  </si>
  <si>
    <t>799 W Kensington Rd Mt Prospect, IL 60056 1111</t>
  </si>
  <si>
    <t>Northwestern CUSD 2</t>
  </si>
  <si>
    <t>40-056-0020-26</t>
  </si>
  <si>
    <t>30953 Route 111 Palmyra, IL 62674 6304</t>
  </si>
  <si>
    <t>Northwestern IL Assoc</t>
  </si>
  <si>
    <t>16-019-4270-61</t>
  </si>
  <si>
    <t>245 W Exchange St Ste 4 Sycamore, IL 60178 1495</t>
  </si>
  <si>
    <t>Norwood ESD 63</t>
  </si>
  <si>
    <t>48-072-0630-02</t>
  </si>
  <si>
    <t>6521 W Farmington Rd Peoria, IL 61604 4419</t>
  </si>
  <si>
    <t>NPT Spec Ed Coop</t>
  </si>
  <si>
    <t>03-011-8020-60</t>
  </si>
  <si>
    <t>600 1St St Pana, IL 62557 1415</t>
  </si>
  <si>
    <t>O Fallon CCSD 90</t>
  </si>
  <si>
    <t>50-082-0900-04</t>
  </si>
  <si>
    <t>118 E Washington St O Fallon, IL 62269 1419</t>
  </si>
  <si>
    <t>O Fallon Twp HSD 203</t>
  </si>
  <si>
    <t>50-082-2030-17</t>
  </si>
  <si>
    <t>600 S Smiley St O Fallon, IL 62269 2316</t>
  </si>
  <si>
    <t>Oak Grove SD 68  Bartonville</t>
  </si>
  <si>
    <t>48-072-0680-02</t>
  </si>
  <si>
    <t>6018 W Lancaster Rd Bartonville, IL 61607 2117</t>
  </si>
  <si>
    <t>Oak Grove SD 68 Green Oaks</t>
  </si>
  <si>
    <t>34-049-0680-02</t>
  </si>
  <si>
    <t>1700 Oplaine Rd Libertyville, IL 60048 1541</t>
  </si>
  <si>
    <t>Oak Lawn CHSD 229</t>
  </si>
  <si>
    <t>07-016-2290-16</t>
  </si>
  <si>
    <t>9400 Southwest Hwy Oak Lawn, IL 60453 2372</t>
  </si>
  <si>
    <t>Oak Lawn-Hometown SD 123</t>
  </si>
  <si>
    <t>07-016-1230-02</t>
  </si>
  <si>
    <t>4201 W 93rd St Oak Lawn, IL 60453 1998</t>
  </si>
  <si>
    <t>Oak Park - River Forest SD 200</t>
  </si>
  <si>
    <t>06-016-2000-13</t>
  </si>
  <si>
    <t>201 N Scoville Ave Oak Park, IL 60302 2264</t>
  </si>
  <si>
    <t>Oak Park ESD 97</t>
  </si>
  <si>
    <t>06-016-0970-02</t>
  </si>
  <si>
    <t>260 Madison St Oak Park, IL 60302 4112</t>
  </si>
  <si>
    <t>Oakdale CCSD 1</t>
  </si>
  <si>
    <t>13-095-0010-04</t>
  </si>
  <si>
    <t>280 E Main St Oakdale, IL 62268 3116</t>
  </si>
  <si>
    <t>Oakland CUSD 5</t>
  </si>
  <si>
    <t>11-015-0050-26</t>
  </si>
  <si>
    <t>Cole</t>
  </si>
  <si>
    <t>310 Teeter St Oakland, IL 61943 5304</t>
  </si>
  <si>
    <t>Oakwood CUSD 76</t>
  </si>
  <si>
    <t>54-092-0760-26</t>
  </si>
  <si>
    <t>12190 US Route 150 Oakwood, IL 61858 6174</t>
  </si>
  <si>
    <t>Oblong CUSD 4</t>
  </si>
  <si>
    <t>12-017-0040-26</t>
  </si>
  <si>
    <t>600 W Main St Oblong, IL 62449 0040</t>
  </si>
  <si>
    <t>Odell CCSD 435</t>
  </si>
  <si>
    <t>17-053-4350-04</t>
  </si>
  <si>
    <t>203 N East St Odell, IL 60460 9602</t>
  </si>
  <si>
    <t>Odin PSD 722</t>
  </si>
  <si>
    <t>13-058-7220-26</t>
  </si>
  <si>
    <t>102 S Merritt St Odin, IL 62870 1112</t>
  </si>
  <si>
    <t>Ogle Cty Ed Coop</t>
  </si>
  <si>
    <t>47-071-8010-60</t>
  </si>
  <si>
    <t>PO Box 582 Byron, IL 61010 0582</t>
  </si>
  <si>
    <t>Oglesby ESD 125</t>
  </si>
  <si>
    <t>35-050-1250-02</t>
  </si>
  <si>
    <t>755 Bennett Ave Oglesby, IL 61348 1067</t>
  </si>
  <si>
    <t>Ohio &amp; Wabash Valley Reg Voc System</t>
  </si>
  <si>
    <t>20-000-0000-46</t>
  </si>
  <si>
    <t>Edwards/Gallatin/Harind/Pope/Saline/Wabash/Wayne/White</t>
  </si>
  <si>
    <t>800 S Division St Norris City, IL 62869 1634</t>
  </si>
  <si>
    <t>Ohio CCSD 17</t>
  </si>
  <si>
    <t>28-006-0170-04</t>
  </si>
  <si>
    <t>103 Memorial St Ohio, IL 61349 0478</t>
  </si>
  <si>
    <t>Ohio CHSD 505</t>
  </si>
  <si>
    <t>28-006-5050-16</t>
  </si>
  <si>
    <t>Okaw Area Voc Ctr</t>
  </si>
  <si>
    <t>03-026-2030-41</t>
  </si>
  <si>
    <t>Fayette/Montgomery</t>
  </si>
  <si>
    <t>Okaw Reg Voc System</t>
  </si>
  <si>
    <t>45-000-0000-46</t>
  </si>
  <si>
    <t>Monroe/Randolph/St. Clair</t>
  </si>
  <si>
    <t>1 Taylor St Rm 101 Chester, IL 62233 1970</t>
  </si>
  <si>
    <t>Okaw Valley CUSD 302</t>
  </si>
  <si>
    <t>11-070-3020-26</t>
  </si>
  <si>
    <t>Macon/Moultrie/Shelby</t>
  </si>
  <si>
    <t>709 S Saint John St Bethany, IL 61914 0097</t>
  </si>
  <si>
    <t>Olympia CUSD 16</t>
  </si>
  <si>
    <t>17-064-0160-26</t>
  </si>
  <si>
    <t>McLean/Tazewell/Logan/DeWitt</t>
  </si>
  <si>
    <t>903 E 800 North Rd Stanford, IL 61774 9612</t>
  </si>
  <si>
    <t>Opdyke-Belle-Rive CCSD 5</t>
  </si>
  <si>
    <t>13-041-0050-04</t>
  </si>
  <si>
    <t>19380 E 4th St Opdyke, IL 62872 0189</t>
  </si>
  <si>
    <t>Orangeville CUSD 203</t>
  </si>
  <si>
    <t>08-089-2030-26</t>
  </si>
  <si>
    <t>201 S Orange St Orangeville, IL 61060 9720</t>
  </si>
  <si>
    <t>Oregon CUSD 220</t>
  </si>
  <si>
    <t>47-071-2200-26</t>
  </si>
  <si>
    <t>206 S 10th St Oregon, IL 61061 1711</t>
  </si>
  <si>
    <t>Orion CUSD 223</t>
  </si>
  <si>
    <t>28-037-2230-26</t>
  </si>
  <si>
    <t>Henry/Rock Island</t>
  </si>
  <si>
    <t>1002 11th Ave Orion, IL 61273 0189</t>
  </si>
  <si>
    <t>Orland SD 135</t>
  </si>
  <si>
    <t>07-016-1350-02</t>
  </si>
  <si>
    <t>Ottawa ESD 141</t>
  </si>
  <si>
    <t>35-050-1410-02</t>
  </si>
  <si>
    <t>320 W Main St Ottawa, IL 61350 2825</t>
  </si>
  <si>
    <t>Ottawa Twp HSD 140</t>
  </si>
  <si>
    <t>35-050-1400-17</t>
  </si>
  <si>
    <t>211 E Main St Ottawa, IL 61350 3111</t>
  </si>
  <si>
    <t>Palatine CCSD 15</t>
  </si>
  <si>
    <t>05-016-0150-04</t>
  </si>
  <si>
    <t>580 N 1st Bank Dr Palatine, IL 60067 8110</t>
  </si>
  <si>
    <t>Palestine CUSD 3</t>
  </si>
  <si>
    <t>12-017-0030-26</t>
  </si>
  <si>
    <t>100 S Main St Palestine, IL 62451 1244</t>
  </si>
  <si>
    <t>Palos CCSD 118</t>
  </si>
  <si>
    <t>07-016-1180-04</t>
  </si>
  <si>
    <t>8800 W 119th St Palos Park, IL 60464 1081</t>
  </si>
  <si>
    <t>Palos Heights SD 128</t>
  </si>
  <si>
    <t>07-016-1280-02</t>
  </si>
  <si>
    <t>12809 S McVickers Ave Palos Heights, IL 60463 2351</t>
  </si>
  <si>
    <t>Pana CUSD 8</t>
  </si>
  <si>
    <t>03-011-0080-26</t>
  </si>
  <si>
    <t>Christian/Shelby/Montgomery</t>
  </si>
  <si>
    <t>14 Main St Pana, IL 62557 0377</t>
  </si>
  <si>
    <t>Panhandle CUSD 2</t>
  </si>
  <si>
    <t>03-068-0020-26</t>
  </si>
  <si>
    <t>Montgomery/Macoupin/Christian</t>
  </si>
  <si>
    <t>509 N Prairie St Raymond, IL 62560 4906</t>
  </si>
  <si>
    <t>Paris CUSD 4</t>
  </si>
  <si>
    <t>11-023-0040-26</t>
  </si>
  <si>
    <t>15601 US Highway 150 Paris, IL 61944 6071</t>
  </si>
  <si>
    <t>Paris-Union SD 95</t>
  </si>
  <si>
    <t>11-023-0950-25</t>
  </si>
  <si>
    <t>509 E Newton St Paris, IL 61944 2421</t>
  </si>
  <si>
    <t>Park Forest SD 163</t>
  </si>
  <si>
    <t>07-016-1630-02</t>
  </si>
  <si>
    <t>242 S Orchard Dr Park Forest, IL 60466 2041</t>
  </si>
  <si>
    <t>Park Ridge CCSD 64</t>
  </si>
  <si>
    <t>05-016-0640-04</t>
  </si>
  <si>
    <t>164 S Prospect Ave Park Ridge, IL 60068 4035</t>
  </si>
  <si>
    <t>Patoka CUSD 100</t>
  </si>
  <si>
    <t>13-058-1000-26</t>
  </si>
  <si>
    <t>Marion/Fayette/Clinton</t>
  </si>
  <si>
    <t>1220 Kinoka Rd Patoka, IL 62875 1300</t>
  </si>
  <si>
    <t>Paw Paw CUSD 271</t>
  </si>
  <si>
    <t>47-052-2710-26</t>
  </si>
  <si>
    <t>511 Chapman St Paw Paw, IL 61353 0508</t>
  </si>
  <si>
    <t>Pawnee CUSD 11</t>
  </si>
  <si>
    <t>51-084-0110-26</t>
  </si>
  <si>
    <t>Sangamon/Christian/Mont.</t>
  </si>
  <si>
    <t>810 4th St Pawnee, IL 62558 9680</t>
  </si>
  <si>
    <t>Paxton-Buckley-Loda CUD 10</t>
  </si>
  <si>
    <t>09-027-0100-26</t>
  </si>
  <si>
    <t>700 Panther Way Paxton, IL 60957 0050</t>
  </si>
  <si>
    <t>Payson CUSD 1</t>
  </si>
  <si>
    <t>01-001-0010-26</t>
  </si>
  <si>
    <t>406 W State St Payson, IL 62360 1041</t>
  </si>
  <si>
    <t>Pearl City CUSD 200</t>
  </si>
  <si>
    <t>08-089-2000-26</t>
  </si>
  <si>
    <t>Stephenson/Jo Daviess/Carroll</t>
  </si>
  <si>
    <t>100 S Summit Pearl City, IL 61062 0009</t>
  </si>
  <si>
    <t>Pecatonica CUSD 321</t>
  </si>
  <si>
    <t>04-101-3210-26</t>
  </si>
  <si>
    <t>1300 Main St Pecatonica, IL 61063 0419</t>
  </si>
  <si>
    <t>Pekin CSD 303</t>
  </si>
  <si>
    <t>53-090-3030-16</t>
  </si>
  <si>
    <t>320 Stadium Dr Pekin, IL 61554 5266</t>
  </si>
  <si>
    <t>Pekin PSD 108</t>
  </si>
  <si>
    <t>53-090-1080-02</t>
  </si>
  <si>
    <t>501 Washington St Pekin, IL 61554 4287</t>
  </si>
  <si>
    <t>Pembroke CCSD 259</t>
  </si>
  <si>
    <t>32-046-2590-04</t>
  </si>
  <si>
    <t>4120 S Wheeler Rd Hopkins Park, IL 60944 0546</t>
  </si>
  <si>
    <t>Pennoyer SD 79</t>
  </si>
  <si>
    <t>06-016-0790-02</t>
  </si>
  <si>
    <t>5200 N Cumberland Ave Norridge, IL 60706 1499</t>
  </si>
  <si>
    <t>Peoria Ed Reg for Empl Training (PERFECT)</t>
  </si>
  <si>
    <t>48-000-0000-46</t>
  </si>
  <si>
    <t>2000 W Pioneer Pkwy Peoria, IL 61615 1835</t>
  </si>
  <si>
    <t>Peoria Heights CUSD 325</t>
  </si>
  <si>
    <t>48-072-3250-26</t>
  </si>
  <si>
    <t>500 E Glen Ave Peoria Heights, IL 61616 5106</t>
  </si>
  <si>
    <t>Peoria SD 150</t>
  </si>
  <si>
    <t>48-072-1500-25</t>
  </si>
  <si>
    <t>3202 N Wisconsin Ave Peoria, IL 61603 1260</t>
  </si>
  <si>
    <t>Peotone CUSD 207U</t>
  </si>
  <si>
    <t>56-099-207U-26</t>
  </si>
  <si>
    <t>Will/Kankakee</t>
  </si>
  <si>
    <t>212 W Wilson St Peotone, IL 60468 9205</t>
  </si>
  <si>
    <t>Perandoe Spec Ed Dist</t>
  </si>
  <si>
    <t>45-079-1320-61</t>
  </si>
  <si>
    <t>PO Box 169 Red Bud, IL 62278 0169</t>
  </si>
  <si>
    <t>Peru ESD 124</t>
  </si>
  <si>
    <t>35-050-1240-02</t>
  </si>
  <si>
    <t>1800 Church St Peru, IL 61354 1615</t>
  </si>
  <si>
    <t>Pikeland CUSD 10</t>
  </si>
  <si>
    <t>01-075-0100-26</t>
  </si>
  <si>
    <t>Pike/Calhoun</t>
  </si>
  <si>
    <t>512 S Madison St Pittsfield, IL 62363 1960</t>
  </si>
  <si>
    <t>Pinckneyville CHSD 101</t>
  </si>
  <si>
    <t>30-073-1010-16</t>
  </si>
  <si>
    <t>600 E Water St Pinckneyville, IL 62274 1472</t>
  </si>
  <si>
    <t>Pinckneyville SD 50</t>
  </si>
  <si>
    <t>30-073-0500-02</t>
  </si>
  <si>
    <t>Perry/Washington</t>
  </si>
  <si>
    <t>301 W Mulberry St Pinckneyville, IL 62274 1370</t>
  </si>
  <si>
    <t>Plainfield SD 202</t>
  </si>
  <si>
    <t>56-099-2020-22</t>
  </si>
  <si>
    <t>Will/Kendall</t>
  </si>
  <si>
    <t>15732 S Howard St Plainfield, IL 60544 2399</t>
  </si>
  <si>
    <t>Plano Area Spec Ed Coop (PASEC)</t>
  </si>
  <si>
    <t>24-047-0880-61</t>
  </si>
  <si>
    <t>800 S Hale St Plano, IL 60545 2000</t>
  </si>
  <si>
    <t>Plano CUSD 88</t>
  </si>
  <si>
    <t>24-047-0880-26</t>
  </si>
  <si>
    <t>Pleasant Hill CUSD 3</t>
  </si>
  <si>
    <t>01-075-0030-26</t>
  </si>
  <si>
    <t>501 E Quincy St Pleasant Hill, IL 62366 0277</t>
  </si>
  <si>
    <t>Pleasant Hill SD 69</t>
  </si>
  <si>
    <t>48-072-0690-02</t>
  </si>
  <si>
    <t>3717 W Malone St Peoria, IL 61605 1263</t>
  </si>
  <si>
    <t>Pleasant Plains CUSD 8</t>
  </si>
  <si>
    <t>51-084-0080-26</t>
  </si>
  <si>
    <t>315 W Church St Pleasant Plains, IL 62677 9709</t>
  </si>
  <si>
    <t>Pleasant Valley SD 62</t>
  </si>
  <si>
    <t>48-072-0620-02</t>
  </si>
  <si>
    <t>3314 W Richwoods Blvd Peoria, IL 61604 1027</t>
  </si>
  <si>
    <t>Pleasantdale SD 107</t>
  </si>
  <si>
    <t>06-016-1070-02</t>
  </si>
  <si>
    <t>7450 Wolf Rd Burr Ridge, IL 60527 7714</t>
  </si>
  <si>
    <t>Polo CUSD 222</t>
  </si>
  <si>
    <t>47-071-2220-26</t>
  </si>
  <si>
    <t>Lee/Ogle/Whiteside</t>
  </si>
  <si>
    <t>100 S Union Ave Polo, IL 61064 1724</t>
  </si>
  <si>
    <t>Pontiac CCSD 429</t>
  </si>
  <si>
    <t>17-053-4290-04</t>
  </si>
  <si>
    <t>600 N Morrow St Pontiac, IL 61764 1451</t>
  </si>
  <si>
    <t>Pontiac Twp HSD 90</t>
  </si>
  <si>
    <t>17-053-0900-17</t>
  </si>
  <si>
    <t>Pontiac-W Holliday SD 105</t>
  </si>
  <si>
    <t>50-082-1050-02</t>
  </si>
  <si>
    <t>400 Ashland Ave Fairview Heights, IL 62208 2802</t>
  </si>
  <si>
    <t>Pope Co CUD 1</t>
  </si>
  <si>
    <t>20-076-0010-26</t>
  </si>
  <si>
    <t>Pope</t>
  </si>
  <si>
    <t>125 State Highway 146 W Golconda, IL 62938 4203</t>
  </si>
  <si>
    <t>Porta CUSD 202</t>
  </si>
  <si>
    <t>51-065-2020-26</t>
  </si>
  <si>
    <t>Menard/Cass/Sangamon</t>
  </si>
  <si>
    <t>17651 Bluejay Rd Petersburg, IL 62675 0202</t>
  </si>
  <si>
    <t>Posen-Robbins ESD 143-5</t>
  </si>
  <si>
    <t>07-016-1435-02</t>
  </si>
  <si>
    <t>14011 S Harrison Ave Posen, IL 60469 1025</t>
  </si>
  <si>
    <t>Potomac CUSD 10</t>
  </si>
  <si>
    <t>54-092-0100-26</t>
  </si>
  <si>
    <t>7915 US Route 136 Potomac, IL 61865 3158</t>
  </si>
  <si>
    <t>Prairie Central CUSD 8</t>
  </si>
  <si>
    <t>17-053-0080-26</t>
  </si>
  <si>
    <t>Livingston/McLean/Ford</t>
  </si>
  <si>
    <t>605 N 7th St Fairbury, IL 61739 1300</t>
  </si>
  <si>
    <t>Prairie Du Rocher CCSD 134</t>
  </si>
  <si>
    <t>45-079-1340-04</t>
  </si>
  <si>
    <t>714 Middle St Prairie Du Rocher, IL 62277 2136</t>
  </si>
  <si>
    <t>Prairie Grove CSD 46</t>
  </si>
  <si>
    <t>44-063-0460-03</t>
  </si>
  <si>
    <t>3223 IL Route 176 Crystal Lake, IL 60014 2145</t>
  </si>
  <si>
    <t>Prairie Hill CCSD 133</t>
  </si>
  <si>
    <t>04-101-1330-04</t>
  </si>
  <si>
    <t>6605 Prairie Hill Rd South Beloit, IL 61080 9530</t>
  </si>
  <si>
    <t>Prairie-Hills ESD 144</t>
  </si>
  <si>
    <t>07-016-1440-02</t>
  </si>
  <si>
    <t>3015 W 163rd St Markham, IL 60428 5626</t>
  </si>
  <si>
    <t>Prairieview-Ogden CCSD 197</t>
  </si>
  <si>
    <t>09-010-1970-04</t>
  </si>
  <si>
    <t>Champaign/Vermilion</t>
  </si>
  <si>
    <t>106 N Vine St Royal, IL 61871 0027</t>
  </si>
  <si>
    <t>Princeton ESD 115</t>
  </si>
  <si>
    <t>28-006-1150-02</t>
  </si>
  <si>
    <t>506 E Dover Rd Princeton, IL 61356 9552</t>
  </si>
  <si>
    <t>Princeton HSD 500</t>
  </si>
  <si>
    <t>28-006-5000-15</t>
  </si>
  <si>
    <t>103 S Euclid Ave Princeton, IL 61356 1843</t>
  </si>
  <si>
    <t>Princeville CUSD 326</t>
  </si>
  <si>
    <t>48-072-3260-26</t>
  </si>
  <si>
    <t>Peoria/Stark/Marshall</t>
  </si>
  <si>
    <t>909 N Town Ave Princeville, IL 61559 7536</t>
  </si>
  <si>
    <t>Prophetstown-Lyndon-Tampico CUSD3</t>
  </si>
  <si>
    <t>47-098-0030-26</t>
  </si>
  <si>
    <t>79 Grove St Prophetstown, IL 61277 9376</t>
  </si>
  <si>
    <t>Prospect Heights SD 23</t>
  </si>
  <si>
    <t>05-016-0230-02</t>
  </si>
  <si>
    <t>700 N Schoenbeck Rd Prospect Heights, IL 60070 1231</t>
  </si>
  <si>
    <t>Proviso Area Exceptional Child</t>
  </si>
  <si>
    <t>06-016-8030-60</t>
  </si>
  <si>
    <t>1000 Van Buren St Maywood, IL 60153 1970</t>
  </si>
  <si>
    <t>Proviso Twp HSD 209</t>
  </si>
  <si>
    <t>06-016-2090-17</t>
  </si>
  <si>
    <t>8601 Roosevelt Rd Forest Park, IL 60130 2532</t>
  </si>
  <si>
    <t>Putnam County CUSD 535</t>
  </si>
  <si>
    <t>35-078-5350-26</t>
  </si>
  <si>
    <t>Putnam</t>
  </si>
  <si>
    <t>400 E Silverspoon Ave Granville, IL 61326 9697</t>
  </si>
  <si>
    <t>Quad City CTE Cons</t>
  </si>
  <si>
    <t>49-081-0300-46</t>
  </si>
  <si>
    <t>1275 Avenue of The Cities East Moline, IL 61244 4145</t>
  </si>
  <si>
    <t>Queen Bee SD 16</t>
  </si>
  <si>
    <t>19-022-0160-02</t>
  </si>
  <si>
    <t>1560 Bloomingdale Rd Glendale Heights, IL 60139 2734</t>
  </si>
  <si>
    <t>Quincy Area Voc Ctr</t>
  </si>
  <si>
    <t>01-001-1720-41</t>
  </si>
  <si>
    <t>219 Baldwin Dr Quincy, IL 62301 4430</t>
  </si>
  <si>
    <t>Quincy SD 172</t>
  </si>
  <si>
    <t>01-001-1720-22</t>
  </si>
  <si>
    <t>1416 Maine St Quincy, IL 62301 4261</t>
  </si>
  <si>
    <t>R O W V A CUSD 208</t>
  </si>
  <si>
    <t>33-048-2080-26</t>
  </si>
  <si>
    <t>335 N Joy St Oneida, IL 61467 0069</t>
  </si>
  <si>
    <t>Raccoon Cons SD 1</t>
  </si>
  <si>
    <t>13-058-0010-03</t>
  </si>
  <si>
    <t>3601 State Route 161 Centralia, IL 62801 9621</t>
  </si>
  <si>
    <t>Ramsey CUSD 204</t>
  </si>
  <si>
    <t>03-026-2040-26</t>
  </si>
  <si>
    <t>702 W 6th St Ramsey, IL 62080 0010</t>
  </si>
  <si>
    <t>Rankin CSD 98</t>
  </si>
  <si>
    <t>53-090-0980-02</t>
  </si>
  <si>
    <t>13716 5th St Pekin, IL 61554 9650</t>
  </si>
  <si>
    <t>Rantoul City SD 137</t>
  </si>
  <si>
    <t>09-010-1370-02</t>
  </si>
  <si>
    <t>400 E Wabash Ave Rantoul, IL 61866 3013</t>
  </si>
  <si>
    <t>Rantoul Township HSD 193</t>
  </si>
  <si>
    <t>09-010-1930-17</t>
  </si>
  <si>
    <t>200 S Sheldon St Rantoul, IL 61866 2431</t>
  </si>
  <si>
    <t>Reavis Twp HSD 220</t>
  </si>
  <si>
    <t>07-016-2200-17</t>
  </si>
  <si>
    <t>6034 W 77th St Burbank, IL 60459 3112</t>
  </si>
  <si>
    <t>Red Bud CUSD 132</t>
  </si>
  <si>
    <t>45-079-1320-26</t>
  </si>
  <si>
    <t>815 Locust St Red Bud, IL 62278 1210</t>
  </si>
  <si>
    <t>Red Hill CUSD 10</t>
  </si>
  <si>
    <t>12-051-0100-26</t>
  </si>
  <si>
    <t>1250 Judy Ave Bridgeport, IL 62417 1321</t>
  </si>
  <si>
    <t>Reed Custer CUSD 255U</t>
  </si>
  <si>
    <t>56-099-255U-26</t>
  </si>
  <si>
    <t>255 Comet Dr Braidwood, IL 60408 2029</t>
  </si>
  <si>
    <t>Reg Office of CTE</t>
  </si>
  <si>
    <t>51-084-7310-45</t>
  </si>
  <si>
    <t>Region III Spec Ed Coop</t>
  </si>
  <si>
    <t>41-057-8010-60</t>
  </si>
  <si>
    <t>1800 Storey Ln Cottage Hills, IL 62018 1346</t>
  </si>
  <si>
    <t>Rend Lake Area Reg Del System</t>
  </si>
  <si>
    <t>13-000-0000-47</t>
  </si>
  <si>
    <t>Jefferson/Hamilton/Wayne</t>
  </si>
  <si>
    <t>1710 Broadway St Mount Vernon, IL 62864 2930</t>
  </si>
  <si>
    <t>Rhodes SD 84-5</t>
  </si>
  <si>
    <t>06-016-0845-02</t>
  </si>
  <si>
    <t>8931 Fullerton Ave River Grove, IL 60171 1810</t>
  </si>
  <si>
    <t>Rich Twp HSD 227</t>
  </si>
  <si>
    <t>07-016-2270-17</t>
  </si>
  <si>
    <t>20550 S Cicero Ave Matteson, IL 60443 1646</t>
  </si>
  <si>
    <t>Richland County CUSD 1</t>
  </si>
  <si>
    <t>12-080-0010-26</t>
  </si>
  <si>
    <t>Richland/Jasper/Wayne/Clay/Lawrence</t>
  </si>
  <si>
    <t>1100 E Laurel St Olney, IL 62450 2508</t>
  </si>
  <si>
    <t>Richland GSD 88A</t>
  </si>
  <si>
    <t>56-099-088A-02</t>
  </si>
  <si>
    <t>1919 Caton Farm Rd Crest Hill, IL 60403 1700</t>
  </si>
  <si>
    <t>Richmond-Burton CHSD 157</t>
  </si>
  <si>
    <t>44-063-1570-16</t>
  </si>
  <si>
    <t>Ridgeland SD 122</t>
  </si>
  <si>
    <t>07-016-1220-02</t>
  </si>
  <si>
    <t>6500 W 95th St Oak Lawn, IL 60453 2167</t>
  </si>
  <si>
    <t>Ridgeview CUSD 19</t>
  </si>
  <si>
    <t>17-064-0190-26</t>
  </si>
  <si>
    <t>300 S Harrison St Colfax, IL 61728 9216</t>
  </si>
  <si>
    <t>Ridgewood CHSD 234</t>
  </si>
  <si>
    <t>06-016-2340-16</t>
  </si>
  <si>
    <t>7500 W Montrose Ave Norridge, IL 60706 1153</t>
  </si>
  <si>
    <t>Riley CCSD 18</t>
  </si>
  <si>
    <t>44-063-0180-04</t>
  </si>
  <si>
    <t>9406 Riley Rd Marengo, IL 60152 9013</t>
  </si>
  <si>
    <t>River Bend CUSD 2</t>
  </si>
  <si>
    <t>47-098-0020-26</t>
  </si>
  <si>
    <t>1110 3rd St Fulton, IL 61252 1767</t>
  </si>
  <si>
    <t>River Forest SD 90</t>
  </si>
  <si>
    <t>06-016-0900-02</t>
  </si>
  <si>
    <t>7776 Lake St River Forest, IL 60305 1735</t>
  </si>
  <si>
    <t>River Grove SD 85-5</t>
  </si>
  <si>
    <t>06-016-0855-02</t>
  </si>
  <si>
    <t>2650 Thatcher Ave River Grove, IL 60171 1650</t>
  </si>
  <si>
    <t>River Ridge CUSD 210</t>
  </si>
  <si>
    <t>08-043-2100-26</t>
  </si>
  <si>
    <t>4141 IL Route 84 S Hanover, IL 61041 9631</t>
  </si>
  <si>
    <t>River Trails SD 26</t>
  </si>
  <si>
    <t>05-016-0260-02</t>
  </si>
  <si>
    <t>1900 E Kensington Rd Mt Prospect, IL 60056 1924</t>
  </si>
  <si>
    <t>Riverdale CUSD 100</t>
  </si>
  <si>
    <t>49-081-1000-26</t>
  </si>
  <si>
    <t>9624 256th St N Port Byron, IL 61275 9054</t>
  </si>
  <si>
    <t>Riverside SD 96</t>
  </si>
  <si>
    <t>06-016-0960-02</t>
  </si>
  <si>
    <t>3340 Harlem Ave Riverside, IL 60546 2126</t>
  </si>
  <si>
    <t>Riverside-Brookfield Twp SD 208</t>
  </si>
  <si>
    <t>06-016-2080-17</t>
  </si>
  <si>
    <t>160 Ridgewood Rd Riverside, IL 60546 2408</t>
  </si>
  <si>
    <t>Riverton CUSD 14</t>
  </si>
  <si>
    <t>51-084-0140-26</t>
  </si>
  <si>
    <t>6425 Old Route 36 Riverton, IL 62561 1010</t>
  </si>
  <si>
    <t>Riverview CCSD 2</t>
  </si>
  <si>
    <t>53-102-0020-04</t>
  </si>
  <si>
    <t>1421 Spring Bay Rd East Peoria, IL 61611 9762</t>
  </si>
  <si>
    <t>Roanoke Benson CUSD 60</t>
  </si>
  <si>
    <t>53-102-0600-26</t>
  </si>
  <si>
    <t>202 W High St Roanoke, IL 61561 0320</t>
  </si>
  <si>
    <t>Robein SD 85</t>
  </si>
  <si>
    <t>53-090-0850-02</t>
  </si>
  <si>
    <t>200 Campus Ave East Peoria, IL 61611 1601</t>
  </si>
  <si>
    <t>Robinson CUSD 2</t>
  </si>
  <si>
    <t>12-017-0020-26</t>
  </si>
  <si>
    <t>1301 N Allen St Robinson, IL 62454 0189</t>
  </si>
  <si>
    <t>Rochelle CCSD 231</t>
  </si>
  <si>
    <t>47-071-2310-04</t>
  </si>
  <si>
    <t>Ogle/Lee</t>
  </si>
  <si>
    <t>1401 Flagg Rd Rochelle, IL 61068 6400</t>
  </si>
  <si>
    <t>Rochelle Twp HSD 212</t>
  </si>
  <si>
    <t>47-071-2120-17</t>
  </si>
  <si>
    <t>Ogle/DeKalb/Lee</t>
  </si>
  <si>
    <t>Rochester CUSD 3A</t>
  </si>
  <si>
    <t>51-084-003A-26</t>
  </si>
  <si>
    <t>Sangamon/Christian</t>
  </si>
  <si>
    <t>4 Rocket Dr Rochester, IL 62563 9282</t>
  </si>
  <si>
    <t>Rock Falls ESD 13</t>
  </si>
  <si>
    <t>47-098-0130-02</t>
  </si>
  <si>
    <t>602 4th Ave Rock Falls, IL 61071 1229</t>
  </si>
  <si>
    <t>Rock Falls Twp HSD 301</t>
  </si>
  <si>
    <t>47-098-3010-17</t>
  </si>
  <si>
    <t>101 12th Ave Rock Falls, IL 61071 1023</t>
  </si>
  <si>
    <t>Rock Island SD 41</t>
  </si>
  <si>
    <t>49-081-0410-25</t>
  </si>
  <si>
    <t>2101 6th Ave Rock Island, IL 61201 8909</t>
  </si>
  <si>
    <t>Rockdale SD 84</t>
  </si>
  <si>
    <t>56-099-0840-02</t>
  </si>
  <si>
    <t>715 Meadow Ave Rockdale, IL 60436 2405</t>
  </si>
  <si>
    <t>Rockford SD 205</t>
  </si>
  <si>
    <t>04-101-2050-25</t>
  </si>
  <si>
    <t>501 7th St Rockford, IL 61104 1242</t>
  </si>
  <si>
    <t>Rockridge CUSD 300</t>
  </si>
  <si>
    <t>49-081-3000-26</t>
  </si>
  <si>
    <t>Rock Island/Mercer</t>
  </si>
  <si>
    <t>14110 134th Ave W Taylor Ridge, IL 61284 9719</t>
  </si>
  <si>
    <t>Rockton SD 140</t>
  </si>
  <si>
    <t>04-101-1400-04</t>
  </si>
  <si>
    <t>1050 E Union St Rockton, IL 61072 1628</t>
  </si>
  <si>
    <t>Rome CCSD 2</t>
  </si>
  <si>
    <t>13-041-0020-04</t>
  </si>
  <si>
    <t>233 W South St Dix, IL 62830 1403</t>
  </si>
  <si>
    <t>Rondout SD 72</t>
  </si>
  <si>
    <t>34-049-0720-02</t>
  </si>
  <si>
    <t>28593 N Bradley Rd Lake Forest, IL 60045 1154</t>
  </si>
  <si>
    <t>Rooks Creek CCSD 425</t>
  </si>
  <si>
    <t>17-053-4250-04</t>
  </si>
  <si>
    <t>228 Lydia St Graymont, IL 61743 0117</t>
  </si>
  <si>
    <t>Roselle SD 12</t>
  </si>
  <si>
    <t>19-022-0120-02</t>
  </si>
  <si>
    <t>100 E Walnut St Roselle, IL 60172 2242</t>
  </si>
  <si>
    <t>Rosemont ESD 78</t>
  </si>
  <si>
    <t>06-016-0780-02</t>
  </si>
  <si>
    <t>6101 Ruby St Rosemont, IL 60018 4450</t>
  </si>
  <si>
    <t>Rossville-Alvin CUSD 7</t>
  </si>
  <si>
    <t>54-092-0070-26</t>
  </si>
  <si>
    <t>350 N Chicago St Rossville, IL 60963 9700</t>
  </si>
  <si>
    <t>Round Lake CUSD 116</t>
  </si>
  <si>
    <t>34-049-1160-26</t>
  </si>
  <si>
    <t>884 W Nippersink Rd Round Lake, IL 60073 3701</t>
  </si>
  <si>
    <t>Roxana CUSD 1</t>
  </si>
  <si>
    <t>41-057-0010-26</t>
  </si>
  <si>
    <t>401 Chaffer Ave Roxana, IL 62084 1125</t>
  </si>
  <si>
    <t>Rural Champaign Cty Spec Ed Coop</t>
  </si>
  <si>
    <t>09-010-8010-60</t>
  </si>
  <si>
    <t>807 N Mattis Ave Champaign, IL 61821 2448</t>
  </si>
  <si>
    <t>Rutland CCSD 230</t>
  </si>
  <si>
    <t>35-050-2300-04</t>
  </si>
  <si>
    <t>RR 71 E 3231 Ottawa, IL 61350</t>
  </si>
  <si>
    <t>Salem CHSD 600</t>
  </si>
  <si>
    <t>13-058-6000-16</t>
  </si>
  <si>
    <t>1200 N Broadway Ave Salem, IL 62881 4204</t>
  </si>
  <si>
    <t>Salem SD 111</t>
  </si>
  <si>
    <t>13-058-1110-02</t>
  </si>
  <si>
    <t>1300 Bobcat Cir Salem, IL 62881 4274</t>
  </si>
  <si>
    <t>Salt Creek SD 48</t>
  </si>
  <si>
    <t>19-022-0480-02</t>
  </si>
  <si>
    <t>1110 S Villa Ave Villa Park, IL 60181 3326</t>
  </si>
  <si>
    <t>Salt Fork Community Unit District  512</t>
  </si>
  <si>
    <t>54-092-5120-26</t>
  </si>
  <si>
    <t>701 1/2 W Vermilion St Catlin, IL 61817 9781</t>
  </si>
  <si>
    <t>Sandoval CUSD 501</t>
  </si>
  <si>
    <t>13-058-5010-26</t>
  </si>
  <si>
    <t>859 W Missouri Ave Sandoval, IL 62882 1031</t>
  </si>
  <si>
    <t>Sandridge SD 172</t>
  </si>
  <si>
    <t>07-016-1720-02</t>
  </si>
  <si>
    <t>2950 Glenwood Dyer Rd Lynwood, IL 60411 9755</t>
  </si>
  <si>
    <t>Sandwich CUSD 430</t>
  </si>
  <si>
    <t>16-019-4300-26</t>
  </si>
  <si>
    <t>DeKalb/LaSalle/Kendall</t>
  </si>
  <si>
    <t>720 S Wells St Sandwich, IL 60548 2449</t>
  </si>
  <si>
    <t>Sangamon Area Spec Ed Dist (SASED)</t>
  </si>
  <si>
    <t>51-084-0100-61</t>
  </si>
  <si>
    <t>2500 Taylor Ave Springfield, IL 62703 4390</t>
  </si>
  <si>
    <t>Sangamon Valley CUSD 9</t>
  </si>
  <si>
    <t>39-055-0090-26</t>
  </si>
  <si>
    <t>Christian/Macon/Sangamon</t>
  </si>
  <si>
    <t>398 N Illinois St Niantic, IL 62551</t>
  </si>
  <si>
    <t>Saratoga CCSD 60C</t>
  </si>
  <si>
    <t>24-032-060C-04</t>
  </si>
  <si>
    <t>4040 N Division St Morris, IL 60450 9357</t>
  </si>
  <si>
    <t>Saunemin CCSD 438</t>
  </si>
  <si>
    <t>17-053-4380-04</t>
  </si>
  <si>
    <t>39 Main St Saunemin, IL 61769 6110</t>
  </si>
  <si>
    <t>Scales Mound CUSD 211</t>
  </si>
  <si>
    <t>08-043-2110-26</t>
  </si>
  <si>
    <t>210 Main St Scales Mound, IL 61075 9393</t>
  </si>
  <si>
    <t>Schaumburg CCSD 54</t>
  </si>
  <si>
    <t>05-016-0540-04</t>
  </si>
  <si>
    <t>524 E Schaumburg Rd Schaumburg, IL 60194 3510</t>
  </si>
  <si>
    <t>Schiller Park SD 81</t>
  </si>
  <si>
    <t>06-016-0810-02</t>
  </si>
  <si>
    <t>9760 Soreng Ave Schiller Park, IL 60176 2105</t>
  </si>
  <si>
    <t>School Assoc for Spec Ed (SASED)</t>
  </si>
  <si>
    <t>19-022-8030-60</t>
  </si>
  <si>
    <t>2900 Ogden Ave Lisle, IL 60532 1631</t>
  </si>
  <si>
    <t>Schuyler-Industry CUSD 5</t>
  </si>
  <si>
    <t>26-085-0050-26</t>
  </si>
  <si>
    <t>Schuyler</t>
  </si>
  <si>
    <t>740 Maple Ave Rushville, IL 62681 1048</t>
  </si>
  <si>
    <t>Scott-Morgan CUSD 2</t>
  </si>
  <si>
    <t>01-086-0020-26</t>
  </si>
  <si>
    <t>Scott/Morgan</t>
  </si>
  <si>
    <t>100 W Rockwood St Bluffs, IL 62621 0230</t>
  </si>
  <si>
    <t>SD 45 DuPage County</t>
  </si>
  <si>
    <t>19-022-0450-02</t>
  </si>
  <si>
    <t>255 W Vermont St Villa Park, IL 60181 1943</t>
  </si>
  <si>
    <t>SD U-46</t>
  </si>
  <si>
    <t>31-045-0460-22</t>
  </si>
  <si>
    <t>Kane/Cook/DuPage</t>
  </si>
  <si>
    <t>355 E Chicago St Elgin, IL 60120 6543</t>
  </si>
  <si>
    <t>Selmaville CCSD 10</t>
  </si>
  <si>
    <t>13-058-0100-04</t>
  </si>
  <si>
    <t>3185 Selmaville Rd Salem, IL 62881 6603</t>
  </si>
  <si>
    <t>Seneca CCSD 170</t>
  </si>
  <si>
    <t>35-050-1700-04</t>
  </si>
  <si>
    <t>174 Oak St Seneca, IL 61360 9500</t>
  </si>
  <si>
    <t>Seneca Twp HSD 160</t>
  </si>
  <si>
    <t>35-050-1600-17</t>
  </si>
  <si>
    <t>307 E Scott St Seneca, IL 61360 0020</t>
  </si>
  <si>
    <t>Serena CUSD 2</t>
  </si>
  <si>
    <t>35-050-0020-26</t>
  </si>
  <si>
    <t>2283 N 3812th Rd Serena, IL 60549 0107</t>
  </si>
  <si>
    <t>Sesser-Valier CUSD 196</t>
  </si>
  <si>
    <t>21-028-1960-26</t>
  </si>
  <si>
    <t>4626 State Highway 154 Sesser, IL 62884 2277</t>
  </si>
  <si>
    <t>Shawnee CUSD 84</t>
  </si>
  <si>
    <t>30-091-0840-26</t>
  </si>
  <si>
    <t>Alexander/Jackson/Union</t>
  </si>
  <si>
    <t>3365 State Hwy 3 N Wolf Lake, IL 62998 1157</t>
  </si>
  <si>
    <t>Shelbyville CUSD 4</t>
  </si>
  <si>
    <t>11-087-0040-26</t>
  </si>
  <si>
    <t>720 W Main St Shelbyville, IL 62565 1334</t>
  </si>
  <si>
    <t>Sherrard CUSD 200</t>
  </si>
  <si>
    <t>49-081-2000-26</t>
  </si>
  <si>
    <t>Mercer/ Rock Island</t>
  </si>
  <si>
    <t>507 3rd St Sherrard, IL 61281 0369</t>
  </si>
  <si>
    <t>Shiloh CUSD 1</t>
  </si>
  <si>
    <t>11-023-0010-26</t>
  </si>
  <si>
    <t>21751 N 575th St Hume, IL 61932 7013</t>
  </si>
  <si>
    <t>Shiloh Village SD 85</t>
  </si>
  <si>
    <t>50-082-0850-02</t>
  </si>
  <si>
    <t>125 Diamond Ct Shiloh, IL 62269 3617</t>
  </si>
  <si>
    <t>Shirland CCSD 134</t>
  </si>
  <si>
    <t>04-101-1340-04</t>
  </si>
  <si>
    <t>8020 North St Shirland, IL 61079 0099</t>
  </si>
  <si>
    <t>Signal Hill SD 181</t>
  </si>
  <si>
    <t>50-082-1810-02</t>
  </si>
  <si>
    <t>40 Signal Hill Pl Belleville, IL 62223 1644</t>
  </si>
  <si>
    <t>Silvis SD 34</t>
  </si>
  <si>
    <t>49-081-0340-02</t>
  </si>
  <si>
    <t>4280 4th Ave East Moline, IL 61244 1924</t>
  </si>
  <si>
    <t>Skokie SD 68</t>
  </si>
  <si>
    <t>05-016-0680-02</t>
  </si>
  <si>
    <t>9440 Kenton Ave Skokie, IL 60076 1338</t>
  </si>
  <si>
    <t>Skokie SD 69</t>
  </si>
  <si>
    <t>05-016-0690-02</t>
  </si>
  <si>
    <t>5050 Madison St Skokie, IL 60077 2578</t>
  </si>
  <si>
    <t>Skokie SD 73-5</t>
  </si>
  <si>
    <t>05-016-0735-02</t>
  </si>
  <si>
    <t>8000 E Prairie Rd Skokie, IL 60076 3402</t>
  </si>
  <si>
    <t>Smithton CCSD 130</t>
  </si>
  <si>
    <t>50-082-1300-04</t>
  </si>
  <si>
    <t>316 S Hickory St Smithton, IL 62285 0395</t>
  </si>
  <si>
    <t>Somonauk CUSD 432</t>
  </si>
  <si>
    <t>16-019-4320-26</t>
  </si>
  <si>
    <t>501 W Market St Somonauk, IL 60552 9794</t>
  </si>
  <si>
    <t>South Central CUD 401</t>
  </si>
  <si>
    <t>13-058-4010-26</t>
  </si>
  <si>
    <t>501 S Madison St Kinmundy, IL 62854 2464</t>
  </si>
  <si>
    <t>South Eastern Spec Ed Program</t>
  </si>
  <si>
    <t>12-017-8010-60</t>
  </si>
  <si>
    <t>PO Box 185 Sainte Marie, IL 62459 0185</t>
  </si>
  <si>
    <t>South Fork SD 14</t>
  </si>
  <si>
    <t>03-011-0140-24</t>
  </si>
  <si>
    <t>612 Dial St Kincaid, IL 62540 0020</t>
  </si>
  <si>
    <t>South Holland SD 150</t>
  </si>
  <si>
    <t>07-016-1500-02</t>
  </si>
  <si>
    <t>848 E 170th St South Holland, IL 60473 3413</t>
  </si>
  <si>
    <t>South Holland SD 151</t>
  </si>
  <si>
    <t>07-016-1510-02</t>
  </si>
  <si>
    <t>525 E 162nd St South Holland, IL 60473 2384</t>
  </si>
  <si>
    <t>South Macoupin Assoc (SASE)</t>
  </si>
  <si>
    <t>40-056-8010-60</t>
  </si>
  <si>
    <t>701 N Deneen St Staunton, IL 62088 1015</t>
  </si>
  <si>
    <t>South Pekin SD 137</t>
  </si>
  <si>
    <t>53-090-1370-02</t>
  </si>
  <si>
    <t>206 Main St South Pekin, IL 61564 0430</t>
  </si>
  <si>
    <t>South Will Cty Coop for Spec Ed</t>
  </si>
  <si>
    <t>56-099-030C-61</t>
  </si>
  <si>
    <t>1207 N Larkin Ave Joliet, IL 60435 3436</t>
  </si>
  <si>
    <t>South Wilmington CCSD 74</t>
  </si>
  <si>
    <t>24-032-0740-03</t>
  </si>
  <si>
    <t>375 Fifth Ave South Wilmington, IL 60474 0459</t>
  </si>
  <si>
    <t>Southeastern CUSD 337</t>
  </si>
  <si>
    <t>26-034-3370-26</t>
  </si>
  <si>
    <t>Adams/Hancock/McDonough/Schuyler</t>
  </si>
  <si>
    <t>90 W Green St Augusta, IL 62311 0215</t>
  </si>
  <si>
    <t>Southwest Cook Coop Spec Ed</t>
  </si>
  <si>
    <t>07-016-1420-61</t>
  </si>
  <si>
    <t>6020 151st St Oak Forest, IL 60452 1841</t>
  </si>
  <si>
    <t>Southwestern CUSD 9</t>
  </si>
  <si>
    <t>40-056-0090-26</t>
  </si>
  <si>
    <t>Macoupin/Jersey/Greene</t>
  </si>
  <si>
    <t>201 E City Limits Rd Brighton, IL 62012 0728</t>
  </si>
  <si>
    <t>Southwestern IL CTE System</t>
  </si>
  <si>
    <t>50-082-7460-45</t>
  </si>
  <si>
    <t>Sparta CUSD 140</t>
  </si>
  <si>
    <t>45-079-1400-26</t>
  </si>
  <si>
    <t>203B Dean Ave Sparta, IL 62286 2301</t>
  </si>
  <si>
    <t>Spec Ed Assoc of Adams Cty</t>
  </si>
  <si>
    <t>01-001-1720-61</t>
  </si>
  <si>
    <t>Spec Ed Assoc of Peoria Cty</t>
  </si>
  <si>
    <t>48-072-0000-61</t>
  </si>
  <si>
    <t>4812 Pfeiffer Rd Peoria, IL 61607 2647</t>
  </si>
  <si>
    <t>Spec Ed Dist Lake Cty (SEDOL)</t>
  </si>
  <si>
    <t>34-049-8250-60</t>
  </si>
  <si>
    <t>18160 W Gages Lake Rd Grayslake, IL 60030 1819</t>
  </si>
  <si>
    <t>Spec Ed Dist of McHenry Cty (SEDOM)</t>
  </si>
  <si>
    <t>44-063-8010-60</t>
  </si>
  <si>
    <t>1200 Claussen Dr Woodstock, IL 60098 2139</t>
  </si>
  <si>
    <t>Speed SEJA 802</t>
  </si>
  <si>
    <t>07-016-8020-60</t>
  </si>
  <si>
    <t>1125 Division St Chicago Heights, IL 60411 2419</t>
  </si>
  <si>
    <t>Spoon River Valley CUSD 4</t>
  </si>
  <si>
    <t>26-029-0040-26</t>
  </si>
  <si>
    <t>Fulton/Knox</t>
  </si>
  <si>
    <t>35265 N IL Route 97 London Mills, IL 61544 9312</t>
  </si>
  <si>
    <t>Spring Garden CCSD 178</t>
  </si>
  <si>
    <t>13-041-1780-04</t>
  </si>
  <si>
    <t>14975 E Bakerville Rd Mount Vernon, IL 62864 7100</t>
  </si>
  <si>
    <t>Spring Lake CCSD 606</t>
  </si>
  <si>
    <t>53-090-6060-04</t>
  </si>
  <si>
    <t>13650 N Manito Rd Manito, IL 61546 8438</t>
  </si>
  <si>
    <t>Spring Valley CCSD 99</t>
  </si>
  <si>
    <t>28-006-0990-04</t>
  </si>
  <si>
    <t>999 N Strong Ave Spring Valley, IL 61362 1238</t>
  </si>
  <si>
    <t>Springfield SD 186</t>
  </si>
  <si>
    <t>51-084-1860-25</t>
  </si>
  <si>
    <t>1900 W Monroe St Springfield, IL 62704 1531</t>
  </si>
  <si>
    <t>St. Anne Unit District 24</t>
  </si>
  <si>
    <t>32-046-0240-27</t>
  </si>
  <si>
    <t>100 S Dixie Hwy Saint Anne, IL 60964 5377</t>
  </si>
  <si>
    <t>St Charles CUSD 303</t>
  </si>
  <si>
    <t>31-045-3030-26</t>
  </si>
  <si>
    <t>201 S 7Th St Saint Charles, IL 60174 2664</t>
  </si>
  <si>
    <t>St Elmo CUSD 202</t>
  </si>
  <si>
    <t>03-026-2020-26</t>
  </si>
  <si>
    <t>1200 N Walnut St Saint Elmo, IL 62458 1368</t>
  </si>
  <si>
    <t>St George CCSD 258</t>
  </si>
  <si>
    <t>32-046-2580-04</t>
  </si>
  <si>
    <t>5200 E Center St Bourbonnais, IL 60914 4464</t>
  </si>
  <si>
    <t>St Joseph CCSD 169</t>
  </si>
  <si>
    <t>09-010-1690-04</t>
  </si>
  <si>
    <t>404 S 5th St Saint Joseph, IL 61873 0409</t>
  </si>
  <si>
    <t>St Joseph Ogden CHSD 305</t>
  </si>
  <si>
    <t>09-010-3050-16</t>
  </si>
  <si>
    <t>301 N Main St Saint Joseph, IL 61873 0890</t>
  </si>
  <si>
    <t>St Libory Cons SD 30</t>
  </si>
  <si>
    <t>50-082-0300-03</t>
  </si>
  <si>
    <t>811 Darmstadt St Saint Libory, IL 62282 0323</t>
  </si>
  <si>
    <t>St Rose SD 14-15</t>
  </si>
  <si>
    <t>13-014-1415-02</t>
  </si>
  <si>
    <t>18004 Saint Rose Rd Breese, IL 62230 2578</t>
  </si>
  <si>
    <t>Stark County CUSD 100</t>
  </si>
  <si>
    <t>28-088-1000-26</t>
  </si>
  <si>
    <t>Stark/Knox/Marshall/Henry/Peoria</t>
  </si>
  <si>
    <t>300 W Van Buren St Wyoming, IL 61491 1172</t>
  </si>
  <si>
    <t>Starved Rock for Voc Tech Ed</t>
  </si>
  <si>
    <t>35-050-7200-45</t>
  </si>
  <si>
    <t>Staunton CUSD 6</t>
  </si>
  <si>
    <t>40-056-0060-26</t>
  </si>
  <si>
    <t>Madison/Macoupin</t>
  </si>
  <si>
    <t>801 N Deneen St Staunton, IL 62088 1017</t>
  </si>
  <si>
    <t>Steeleville CUSD 138</t>
  </si>
  <si>
    <t>45-079-1380-26</t>
  </si>
  <si>
    <t>609 S Sparta St Steeleville, IL 62288 2130</t>
  </si>
  <si>
    <t>Steger SD 194</t>
  </si>
  <si>
    <t>07-016-1940-02</t>
  </si>
  <si>
    <t>3753 Park Ave Steger, IL 60475 1818</t>
  </si>
  <si>
    <t>Sterling CUSD 5</t>
  </si>
  <si>
    <t>47-098-0050-26</t>
  </si>
  <si>
    <t>410 E Le Fevre Rd Sterling, IL 61081 1391</t>
  </si>
  <si>
    <t>Steward ESD 220</t>
  </si>
  <si>
    <t>47-052-2200-02</t>
  </si>
  <si>
    <t>Lee/DeKalb</t>
  </si>
  <si>
    <t>602 Main St Steward, IL 60553 0076</t>
  </si>
  <si>
    <t>Stewardson-Strasburg CUD 5A</t>
  </si>
  <si>
    <t>11-087-005A-26</t>
  </si>
  <si>
    <t>2806 E 600 North Rd Strasburg, IL 62465 4102</t>
  </si>
  <si>
    <t>Stockton CUSD 206</t>
  </si>
  <si>
    <t>08-043-2060-26</t>
  </si>
  <si>
    <t>540 N Rush St Stockton, IL 61085 1033</t>
  </si>
  <si>
    <t>Streator ESD 44</t>
  </si>
  <si>
    <t>35-050-0440-02</t>
  </si>
  <si>
    <t>1520 N Bloomington St Streator, IL 61364 1312</t>
  </si>
  <si>
    <t>Streator Twp HSD 40</t>
  </si>
  <si>
    <t>35-050-0400-17</t>
  </si>
  <si>
    <t>202 W Lincoln Ave Streator, IL 61364 2102</t>
  </si>
  <si>
    <t>Sullivan CUSD 300</t>
  </si>
  <si>
    <t>11-070-3000-26</t>
  </si>
  <si>
    <t>Moultrie/Coles/Shelby</t>
  </si>
  <si>
    <t>725 N Main St Sullivan, IL 61951 1540</t>
  </si>
  <si>
    <t>Summersville SD 79</t>
  </si>
  <si>
    <t>13-041-0790-02</t>
  </si>
  <si>
    <t>1118 Fairfield Rd Mount Vernon, IL 62864 5726</t>
  </si>
  <si>
    <t>Summit Hill SD 161</t>
  </si>
  <si>
    <t>56-099-1610-02</t>
  </si>
  <si>
    <t>20100 S Spruce Dr Frankfort, IL 60423 7099</t>
  </si>
  <si>
    <t>Summit SD 104</t>
  </si>
  <si>
    <t>07-016-1040-02</t>
  </si>
  <si>
    <t>6021 S 74th Ave Summit, IL 60501 1500</t>
  </si>
  <si>
    <t>Sunnybrook SD 171</t>
  </si>
  <si>
    <t>07-016-1710-02</t>
  </si>
  <si>
    <t>19266 Burnham Ave Lansing, IL 60438 3822</t>
  </si>
  <si>
    <t>Sunset Ridge SD 29</t>
  </si>
  <si>
    <t>05-016-0290-02</t>
  </si>
  <si>
    <t>525 Sunset Ridge Rd Northfield, IL 60093 1025</t>
  </si>
  <si>
    <t>Sycamore CUSD 427</t>
  </si>
  <si>
    <t>16-019-4270-26</t>
  </si>
  <si>
    <t>DeKalb/Kane</t>
  </si>
  <si>
    <t>245 W Exchange St Sycamore, IL 60178 1495</t>
  </si>
  <si>
    <t>Taft SD 90</t>
  </si>
  <si>
    <t>56-099-0900-02</t>
  </si>
  <si>
    <t>1605 S Washington St Lockport, IL 60441 4241</t>
  </si>
  <si>
    <t>Tamaroa School Dist 5</t>
  </si>
  <si>
    <t>30-073-0050-02</t>
  </si>
  <si>
    <t>200 E Main St Tamaroa, IL 62888 0175</t>
  </si>
  <si>
    <t>Taylorville CUSD 3</t>
  </si>
  <si>
    <t>03-011-0030-26</t>
  </si>
  <si>
    <t>815B W Springfield Rd Taylorville, IL 62568 1849</t>
  </si>
  <si>
    <t>Tazewell Cty Area EFE RDS</t>
  </si>
  <si>
    <t>53-000-0000-46</t>
  </si>
  <si>
    <t>200 S 2nd St Ste 12 Pekin, IL 61554 4088</t>
  </si>
  <si>
    <t>Tazewell-Mason Ctys Spec Ed Assoc</t>
  </si>
  <si>
    <t>53-090-3090-61</t>
  </si>
  <si>
    <t>300 Cedar St Pekin, IL 61554 7009</t>
  </si>
  <si>
    <t>Teutopolis CUSD 50</t>
  </si>
  <si>
    <t>03-025-0500-26</t>
  </si>
  <si>
    <t>Effingham/Shelby/Cumberland</t>
  </si>
  <si>
    <t>801 W Main St Teutopolis, IL 62467 0607</t>
  </si>
  <si>
    <t>Thomasboro CCSD 130</t>
  </si>
  <si>
    <t>09-010-1300-04</t>
  </si>
  <si>
    <t>201 N Phillips St Thomasboro, IL 61878 9784</t>
  </si>
  <si>
    <t>Thompsonville CUSD 174</t>
  </si>
  <si>
    <t>21-028-1740-26</t>
  </si>
  <si>
    <t>Franklin/Hamilton/Williamson</t>
  </si>
  <si>
    <t>21191 Shawneetown Rd Thompsonville, IL 62890 1035</t>
  </si>
  <si>
    <t>Thornton Fractional Twp HSD 215</t>
  </si>
  <si>
    <t>07-016-2150-17</t>
  </si>
  <si>
    <t>18601 Torrence Ave Lansing, IL 60438 2830</t>
  </si>
  <si>
    <t>Thornton SD 154</t>
  </si>
  <si>
    <t>07-016-1540-02</t>
  </si>
  <si>
    <t>200 N Wolcott St Thornton, IL 60476 1254</t>
  </si>
  <si>
    <t>Thornton Twp HSD 205</t>
  </si>
  <si>
    <t>07-016-2050-17</t>
  </si>
  <si>
    <t>465 E 170th St South Holland, IL 60473 3400</t>
  </si>
  <si>
    <t>Three Rivers EFE System</t>
  </si>
  <si>
    <t>56-099-7110-45</t>
  </si>
  <si>
    <t>1215 Houbolt Rd Joliet, IL 60431 8938</t>
  </si>
  <si>
    <t>Tolono CUSD 7</t>
  </si>
  <si>
    <t>09-010-0070-26</t>
  </si>
  <si>
    <t>1121 County Road 800 N Tolono, IL 61880 0720</t>
  </si>
  <si>
    <t>Tonica CCSD 79</t>
  </si>
  <si>
    <t>35-050-0790-04</t>
  </si>
  <si>
    <t>535 N 1981st Rd Tonica, IL 61370 9660</t>
  </si>
  <si>
    <t>Township HSD 211</t>
  </si>
  <si>
    <t>05-016-2110-17</t>
  </si>
  <si>
    <t>1750 S Roselle Rd Palatine, IL 60067 7302</t>
  </si>
  <si>
    <t>Township HSD 214</t>
  </si>
  <si>
    <t>05-016-2140-17</t>
  </si>
  <si>
    <t>Tremont CUSD 702</t>
  </si>
  <si>
    <t>53-090-7020-26</t>
  </si>
  <si>
    <t>400 W Pearl St Tremont, IL 61568 8500</t>
  </si>
  <si>
    <t>Tri City CUSD 1</t>
  </si>
  <si>
    <t>51-084-0010-26</t>
  </si>
  <si>
    <t>324 W Charles St Buffalo, IL 62515 6267</t>
  </si>
  <si>
    <t>Tri Point CUSD 6-J</t>
  </si>
  <si>
    <t>17-053-006J-26</t>
  </si>
  <si>
    <t>Ford/Iroquois/Livingston/Kankakee</t>
  </si>
  <si>
    <t>101 Main St Kempton, IL 60946 0128</t>
  </si>
  <si>
    <t>Tri Valley CUSD 3</t>
  </si>
  <si>
    <t>17-064-0030-26</t>
  </si>
  <si>
    <t>410 E Washington St Downs, IL 61736 9380</t>
  </si>
  <si>
    <t>Triad CUSD 2</t>
  </si>
  <si>
    <t>41-057-0020-26</t>
  </si>
  <si>
    <t>203 E Throp St Troy, IL 62294 1231</t>
  </si>
  <si>
    <t>Trico CUSD 176</t>
  </si>
  <si>
    <t>30-039-1760-26</t>
  </si>
  <si>
    <t>16533 Highway 4 Campbell Hill, IL 62916 0220</t>
  </si>
  <si>
    <t>Tri-Cty Spec Ed Assoc</t>
  </si>
  <si>
    <t>17-064-0070-61</t>
  </si>
  <si>
    <t>105 E Hamilton Rd Bloomington, IL 61704 7574</t>
  </si>
  <si>
    <t>Tri-Cty Spec Ed Joint Agreement</t>
  </si>
  <si>
    <t>30-039-1860-61</t>
  </si>
  <si>
    <t>Jackson/Perry/Union</t>
  </si>
  <si>
    <t>1335 Cedar Ct Carbondale, IL 62901 5337</t>
  </si>
  <si>
    <t>Triopia CUSD 27</t>
  </si>
  <si>
    <t>01-069-0270-26</t>
  </si>
  <si>
    <t>Morgan/Cass/Scott</t>
  </si>
  <si>
    <t>2204 Concord Arenzville Rd Concord, IL 62631 5017</t>
  </si>
  <si>
    <t>Troy CCSD 30C</t>
  </si>
  <si>
    <t>56-099-030C-04</t>
  </si>
  <si>
    <t>5800 Theodore Dr Plainfield, IL 60586 5269</t>
  </si>
  <si>
    <t>Tuscola CUSD 301</t>
  </si>
  <si>
    <t>11-021-3010-26</t>
  </si>
  <si>
    <t>Douglas/Champaign</t>
  </si>
  <si>
    <t>409 S Prairie St Tuscola, IL 61953 1770</t>
  </si>
  <si>
    <t>Twin Rivers CTE System</t>
  </si>
  <si>
    <t>12-000-0000-46</t>
  </si>
  <si>
    <t>11220 State Highway 1 Robinson, IL 62454 5707</t>
  </si>
  <si>
    <t>Two Rivers Career Ed System</t>
  </si>
  <si>
    <t>01-009-7000-45</t>
  </si>
  <si>
    <t>Brown Scott Morgan Cass</t>
  </si>
  <si>
    <t>651 S Morgan St Rm 119 Virginia, IL 62691 1547</t>
  </si>
  <si>
    <t>Twp HSD 113</t>
  </si>
  <si>
    <t>34-049-1130-17</t>
  </si>
  <si>
    <t>1040 Park Ave W Highland Park, IL 60035 2257</t>
  </si>
  <si>
    <t>Union Ridge SD 86</t>
  </si>
  <si>
    <t>06-016-0860-02</t>
  </si>
  <si>
    <t>4600 N Oak Park Ave Harwood Heights, IL 60706 4823</t>
  </si>
  <si>
    <t>Union SD 81</t>
  </si>
  <si>
    <t>56-099-0810-02</t>
  </si>
  <si>
    <t>1661 Cherry Hill Rd Joliet, IL 60433 8508</t>
  </si>
  <si>
    <t>United CUSD 304</t>
  </si>
  <si>
    <t>33-094-3040-26</t>
  </si>
  <si>
    <t>1905 100th St Monmouth, IL 61462 9221</t>
  </si>
  <si>
    <t>United Twp Area Career Ctr</t>
  </si>
  <si>
    <t>49-081-0300-41</t>
  </si>
  <si>
    <t>United Twp HSD 30</t>
  </si>
  <si>
    <t>49-081-0300-17</t>
  </si>
  <si>
    <t>Rock Island/Henry</t>
  </si>
  <si>
    <t>Unity Point CCSD 140</t>
  </si>
  <si>
    <t>30-039-1400-04</t>
  </si>
  <si>
    <t>4033 S Illinois Ave Carbondale, IL 62903 8375</t>
  </si>
  <si>
    <t>Urbana SD 116</t>
  </si>
  <si>
    <t>09-010-1160-22</t>
  </si>
  <si>
    <t>1101 E University Urbana, IL 61803 3039</t>
  </si>
  <si>
    <t>V I T CUSD 2</t>
  </si>
  <si>
    <t>26-029-0020-26</t>
  </si>
  <si>
    <t>1502 E US Highway 136 Table Grove, IL 61482 9612</t>
  </si>
  <si>
    <t>Valley EFE System (VALEES)</t>
  </si>
  <si>
    <t>31-000-0000-46</t>
  </si>
  <si>
    <t>RR 47 Waubonsee Sugar Grove, IL 60554 9454</t>
  </si>
  <si>
    <t>Valley View CUSD 365U</t>
  </si>
  <si>
    <t>56-099-365U-26</t>
  </si>
  <si>
    <t>801 W Normantown Rd Romeoville, IL 60446 4330</t>
  </si>
  <si>
    <t>Valmeyer CUSD 3</t>
  </si>
  <si>
    <t>45-067-0030-26</t>
  </si>
  <si>
    <t>300 S Cedar Bluff Dr Valmeyer, IL 62295 3133</t>
  </si>
  <si>
    <t>Vandalia CUSD 203</t>
  </si>
  <si>
    <t>03-026-2030-26</t>
  </si>
  <si>
    <t>Venice CUSD 3</t>
  </si>
  <si>
    <t>41-057-0030-26</t>
  </si>
  <si>
    <t>300 4th St Venice, IL 62090 1015</t>
  </si>
  <si>
    <t>Vermilion Assoc for Spec Ed</t>
  </si>
  <si>
    <t>54-092-8010-60</t>
  </si>
  <si>
    <t>15009 Catlin Tilton Rd Danville, IL 61834 5176</t>
  </si>
  <si>
    <t>Vermilion Voc Ed Del System</t>
  </si>
  <si>
    <t>54-092-7400-45</t>
  </si>
  <si>
    <t>2000 E Main 110 LH Danville, IL 61832 5176</t>
  </si>
  <si>
    <t>Vienna HSD 133</t>
  </si>
  <si>
    <t>21-044-1330-17</t>
  </si>
  <si>
    <t>Johnson/Massac/Williamson/Union</t>
  </si>
  <si>
    <t>601 N 1st St Vienna, IL 62995 1603</t>
  </si>
  <si>
    <t>Vienna SD 55</t>
  </si>
  <si>
    <t>21-044-0550-02</t>
  </si>
  <si>
    <t>310 N 3rd St Vienna, IL 62995 0427</t>
  </si>
  <si>
    <t>Villa Grove CUSD 302</t>
  </si>
  <si>
    <t>11-021-3020-26</t>
  </si>
  <si>
    <t>400 N Sycamore St Villa Grove, IL 61956 9771</t>
  </si>
  <si>
    <t>Virginia CUSD 64</t>
  </si>
  <si>
    <t>01-009-0640-26</t>
  </si>
  <si>
    <t>Cass/Morgan</t>
  </si>
  <si>
    <t>651 S Morgan St Virginia, IL 62691 1547</t>
  </si>
  <si>
    <t>W Harvey-Dixmoor PSD 147</t>
  </si>
  <si>
    <t>07-016-1470-02</t>
  </si>
  <si>
    <t>191 W 155th Pl Harvey, IL 60426 3413</t>
  </si>
  <si>
    <t>Wabash &amp; Ohio Valley Spec Ed Dist</t>
  </si>
  <si>
    <t>20-097-8010-60</t>
  </si>
  <si>
    <t>Wabash CUSD 348</t>
  </si>
  <si>
    <t>20-093-3480-26</t>
  </si>
  <si>
    <t>218 W 13th St Mount Carmel, IL 62863 1243</t>
  </si>
  <si>
    <t>Wallace CCSD 195</t>
  </si>
  <si>
    <t>35-050-1950-04</t>
  </si>
  <si>
    <t>1463 N 33rd Rd Ottawa, IL 61350 9622</t>
  </si>
  <si>
    <t>Waltham CCSD 185</t>
  </si>
  <si>
    <t>35-050-1850-04</t>
  </si>
  <si>
    <t>2902 N Il Route 178 Utica, IL 61373 9717</t>
  </si>
  <si>
    <t>Waltonville CUSD 1</t>
  </si>
  <si>
    <t>13-041-0010-26</t>
  </si>
  <si>
    <t>804 W Knob St Waltonville, IL 62894 2812</t>
  </si>
  <si>
    <t>Warren CUSD 205</t>
  </si>
  <si>
    <t>08-043-2050-26</t>
  </si>
  <si>
    <t>311 S Water St Warren, IL 61087 9360</t>
  </si>
  <si>
    <t>Warren Twp HSD 121</t>
  </si>
  <si>
    <t>34-049-1210-17</t>
  </si>
  <si>
    <t>34090 N Almond Rd Gurnee, IL 60031 5310</t>
  </si>
  <si>
    <t>Warrensburg-Latham CUSD 11</t>
  </si>
  <si>
    <t>39-055-0110-26</t>
  </si>
  <si>
    <t>Macon/Logan</t>
  </si>
  <si>
    <t>430 W North St Warrensburg, IL 62573 2001</t>
  </si>
  <si>
    <t>Warsaw CUSD 316</t>
  </si>
  <si>
    <t>26-034-3160-26</t>
  </si>
  <si>
    <t>340 S 11th St Warsaw, IL 62379 1431</t>
  </si>
  <si>
    <t>Washington CHSD 308</t>
  </si>
  <si>
    <t>53-090-3080-16</t>
  </si>
  <si>
    <t>115 Bondurant St Washington, IL 61571 2448</t>
  </si>
  <si>
    <t>Washington SD 52</t>
  </si>
  <si>
    <t>53-090-0520-02</t>
  </si>
  <si>
    <t>303 Jackson St Washington, IL 61571 1473</t>
  </si>
  <si>
    <t>Waterloo CUSD 5</t>
  </si>
  <si>
    <t>45-067-0050-26</t>
  </si>
  <si>
    <t>302 Bellefontaine Dr Waterloo, IL 62298 1790</t>
  </si>
  <si>
    <t>Wauconda CUSD 118</t>
  </si>
  <si>
    <t>34-049-1180-26</t>
  </si>
  <si>
    <t>555 N Main St Wauconda, IL 60084 1229</t>
  </si>
  <si>
    <t>Waukegan CUSD 60</t>
  </si>
  <si>
    <t>34-049-0600-26</t>
  </si>
  <si>
    <t>1201 N Sheridan Rd Waukegan, IL 60085 2081</t>
  </si>
  <si>
    <t>Waverly CUSD 6</t>
  </si>
  <si>
    <t>01-069-0060-26</t>
  </si>
  <si>
    <t>201 N Miller St Waverly, IL 62692 1041</t>
  </si>
  <si>
    <t>Wayne City CUSD 100</t>
  </si>
  <si>
    <t>20-096-1000-26</t>
  </si>
  <si>
    <t>408 E Mill St Wayne City, IL 62895 0457</t>
  </si>
  <si>
    <t>Wesclin CUSD 3</t>
  </si>
  <si>
    <t>13-014-0030-26</t>
  </si>
  <si>
    <t>699 Wesclin Rd Trenton, IL 62293 2627</t>
  </si>
  <si>
    <t>West Carroll CUSD 314</t>
  </si>
  <si>
    <t>08-008-3140-26</t>
  </si>
  <si>
    <t>642 S East St Mount Carroll, IL 61053 1459</t>
  </si>
  <si>
    <t>West Central CUSD 235</t>
  </si>
  <si>
    <t>33-036-2350-26</t>
  </si>
  <si>
    <t>Henderson</t>
  </si>
  <si>
    <t>1514 US Route 34 Biggsville, IL 61418 5012</t>
  </si>
  <si>
    <t>West Central IL Spec Ed Coop</t>
  </si>
  <si>
    <t>26-062-0000-61</t>
  </si>
  <si>
    <t>130 S Lafayette St Ste 201 Macomb, IL 61455 2239</t>
  </si>
  <si>
    <t>West Central Reg System</t>
  </si>
  <si>
    <t>01-001-1720-46</t>
  </si>
  <si>
    <t>West Chicago ESD 33</t>
  </si>
  <si>
    <t>19-022-0330-02</t>
  </si>
  <si>
    <t>312 E Forest Ave West Chicago, IL 60185 3528</t>
  </si>
  <si>
    <t>West Lincoln-Broadwell ESD 92</t>
  </si>
  <si>
    <t>17-054-0920-04</t>
  </si>
  <si>
    <t>2695 Woodlawn Rd Lincoln, IL 62656 9632</t>
  </si>
  <si>
    <t>West Northfield SD 31</t>
  </si>
  <si>
    <t>05-016-0310-02</t>
  </si>
  <si>
    <t>3131 Techny Rd Northbrook, IL 60062 5857</t>
  </si>
  <si>
    <t>West Prairie CUSD 103</t>
  </si>
  <si>
    <t>26-062-1030-26</t>
  </si>
  <si>
    <t>McDonough/Hancock/Henderson</t>
  </si>
  <si>
    <t>204 S Hun St Colchester, IL 62326 1129</t>
  </si>
  <si>
    <t>West Washington Co CUD 10</t>
  </si>
  <si>
    <t>13-095-0100-26</t>
  </si>
  <si>
    <t>400 S Hanover St Okawville, IL 62271 0027</t>
  </si>
  <si>
    <t>Westchester SD 92-5</t>
  </si>
  <si>
    <t>06-016-0925-02</t>
  </si>
  <si>
    <t>9981 Canterbury St Westchester, IL 60154 4424</t>
  </si>
  <si>
    <t>Western Area Career System 265</t>
  </si>
  <si>
    <t>26-000-0000-46</t>
  </si>
  <si>
    <t>McDonough/Fulton/Hancock/Schuyler/Mason</t>
  </si>
  <si>
    <t>130 S Lafayette St Ste 200 Macomb, IL 61455 2280</t>
  </si>
  <si>
    <t>Western CUSD 12</t>
  </si>
  <si>
    <t>01-075-0120-26</t>
  </si>
  <si>
    <t>401 McDonough St Barry, IL 62312 1031</t>
  </si>
  <si>
    <t>Western Springs SD 101</t>
  </si>
  <si>
    <t>06-016-1010-02</t>
  </si>
  <si>
    <t>4225 Wolf Rd Western Springs, IL 60558 1453</t>
  </si>
  <si>
    <t>Westville CUSD 2</t>
  </si>
  <si>
    <t>54-092-0020-26</t>
  </si>
  <si>
    <t>125 W Ellsworth St Westville, IL 61883 1233</t>
  </si>
  <si>
    <t>Wethersfield CUSD 230</t>
  </si>
  <si>
    <t>28-037-2300-26</t>
  </si>
  <si>
    <t>Henry/Bureau/Stark</t>
  </si>
  <si>
    <t>439 Willard St Kewanee, IL 61443 3717</t>
  </si>
  <si>
    <t>Wheeling CCSD 21</t>
  </si>
  <si>
    <t>05-016-0210-04</t>
  </si>
  <si>
    <t>999 W Dundee Rd Wheeling, IL 60090 3986</t>
  </si>
  <si>
    <t>Whiteside Reg Voc System</t>
  </si>
  <si>
    <t>47-098-0050-46</t>
  </si>
  <si>
    <t>1608 5th Ave Sterling, IL 61081 1360</t>
  </si>
  <si>
    <t>Whiteside SD 115</t>
  </si>
  <si>
    <t>50-082-1150-02</t>
  </si>
  <si>
    <t>111 Warrior Way Belleville, IL 62221 5117</t>
  </si>
  <si>
    <t>Wilco Area Career Ctr</t>
  </si>
  <si>
    <t>56-000-0000-40</t>
  </si>
  <si>
    <t>500 Wilco Blvd Romeoville, IL 60446 3957</t>
  </si>
  <si>
    <t>Will County SD 92</t>
  </si>
  <si>
    <t>56-099-0920-02</t>
  </si>
  <si>
    <t>708 N State St Lockport, IL 60441 2227</t>
  </si>
  <si>
    <t>Williamsfield CUSD 210</t>
  </si>
  <si>
    <t>33-048-2100-26</t>
  </si>
  <si>
    <t>Knox/Peoria/Stark</t>
  </si>
  <si>
    <t>325 W Kentucky Ave Williamsfield, IL 61489 5479</t>
  </si>
  <si>
    <t>Williamson Cty CTE System</t>
  </si>
  <si>
    <t>21-100-8010-46</t>
  </si>
  <si>
    <t>411 S Court St Marion, IL 62959 2711</t>
  </si>
  <si>
    <t>Williamson Cty Spec Ed Dist</t>
  </si>
  <si>
    <t>21-100-8010-60</t>
  </si>
  <si>
    <t>Williamsville CUSD 15</t>
  </si>
  <si>
    <t>51-084-0150-26</t>
  </si>
  <si>
    <t>800 S Walnut St Williamsville, IL 62693 9729</t>
  </si>
  <si>
    <t>Willow Grove SD 46</t>
  </si>
  <si>
    <t>13-014-0460-02</t>
  </si>
  <si>
    <t>815 W 7th St Centralia, IL 62801 5726</t>
  </si>
  <si>
    <t>Willow Springs SD 108</t>
  </si>
  <si>
    <t>07-016-1080-02</t>
  </si>
  <si>
    <t>8345 Archer Ave Willow Springs, IL 60480 1402</t>
  </si>
  <si>
    <t>Wilmette Community Spec Ed Agreement</t>
  </si>
  <si>
    <t>05-016-0390-61</t>
  </si>
  <si>
    <t>615 Locust Rd Wilmette, IL 60091 2237</t>
  </si>
  <si>
    <t>Wilmette SD 39</t>
  </si>
  <si>
    <t>05-016-0390-02</t>
  </si>
  <si>
    <t>Wilmington CUSD 209U</t>
  </si>
  <si>
    <t>56-099-209U-26</t>
  </si>
  <si>
    <t>209U Wildcat Ct Wilmington, IL 60481 4500</t>
  </si>
  <si>
    <t>Winchester CUSD 1</t>
  </si>
  <si>
    <t>01-086-0010-26</t>
  </si>
  <si>
    <t>Scott/Morgan/Greene</t>
  </si>
  <si>
    <t>149 S Elm St Winchester, IL 62694 1246</t>
  </si>
  <si>
    <t>Windsor CUSD 1</t>
  </si>
  <si>
    <t>11-087-0010-26</t>
  </si>
  <si>
    <t>1424 Minnesota Ave Windsor, IL 61957 1010</t>
  </si>
  <si>
    <t>Winfield SD 34</t>
  </si>
  <si>
    <t>19-022-0340-02</t>
  </si>
  <si>
    <t>0S150 Winfield Rd Winfield, IL 60190 1266</t>
  </si>
  <si>
    <t>Winnebago Cty Spec Ed Coop</t>
  </si>
  <si>
    <t>04-101-1400-61</t>
  </si>
  <si>
    <t>11971 Wagon Wheel Rd Rockton, IL 61072 3322</t>
  </si>
  <si>
    <t>Winnebago CUSD 323</t>
  </si>
  <si>
    <t>04-101-3230-26</t>
  </si>
  <si>
    <t>304 E McNair Rd Winnebago, IL 61088 9014</t>
  </si>
  <si>
    <t>Winnetka SD 36</t>
  </si>
  <si>
    <t>05-016-0360-02</t>
  </si>
  <si>
    <t>1235 Oak St Winnetka, IL 60093 2168</t>
  </si>
  <si>
    <t>Winthrop Harbor SD 1</t>
  </si>
  <si>
    <t>34-049-0010-02</t>
  </si>
  <si>
    <t>500 North Ave Winthrop Harbor, IL 60096 1186</t>
  </si>
  <si>
    <t>Wolf Branch SD 113</t>
  </si>
  <si>
    <t>50-082-1130-02</t>
  </si>
  <si>
    <t>410 Huntwood Rd Swansea, IL 62226 1824</t>
  </si>
  <si>
    <t>Wood Dale SD 7</t>
  </si>
  <si>
    <t>19-022-0070-02</t>
  </si>
  <si>
    <t>543 N Wood Dale Rd Wood Dale, IL 60191 1535</t>
  </si>
  <si>
    <t>Wood River-Hartford ESD 15</t>
  </si>
  <si>
    <t>41-057-0150-03</t>
  </si>
  <si>
    <t>501 E Lorena Ave Wood River, IL 62095 2123</t>
  </si>
  <si>
    <t>Woodford Cty Spec Ed Assoc</t>
  </si>
  <si>
    <t>53-102-8010-60</t>
  </si>
  <si>
    <t>205 S Engelwood Dr Metamora, IL 61548 8781</t>
  </si>
  <si>
    <t>Woodland CCSD 50</t>
  </si>
  <si>
    <t>34-049-0500-04</t>
  </si>
  <si>
    <t>1105 N Hunt Club Rd Gurnee, IL 60031 2418</t>
  </si>
  <si>
    <t>Woodland CUSD 5</t>
  </si>
  <si>
    <t>17-053-0050-26</t>
  </si>
  <si>
    <t>5800 E 3000 North Rd Streator, IL 61364 8881</t>
  </si>
  <si>
    <t>Woodlawn Unit School District 209</t>
  </si>
  <si>
    <t>13-041-2090-27</t>
  </si>
  <si>
    <t>300 N Central St Woodlawn, IL 62898 1136</t>
  </si>
  <si>
    <t>Woodridge SD 68</t>
  </si>
  <si>
    <t>19-022-0680-02</t>
  </si>
  <si>
    <t>7925 Janes Ave Woodridge, IL 60517 3821</t>
  </si>
  <si>
    <t>Woodstock CUSD 200</t>
  </si>
  <si>
    <t>44-063-2000-26</t>
  </si>
  <si>
    <t>2990 Raffel Rd Woodstock, IL 60098 3126</t>
  </si>
  <si>
    <t>Worth SD 127</t>
  </si>
  <si>
    <t>07-016-1270-02</t>
  </si>
  <si>
    <t>11218 S Ridgeland Ave Worth, IL 60482 1970</t>
  </si>
  <si>
    <t>Yorkville CUSD 115</t>
  </si>
  <si>
    <t>24-047-1150-26</t>
  </si>
  <si>
    <t>Kane/Kendall</t>
  </si>
  <si>
    <t>602 Center Pkwy Ste A Yorkville, IL 60560 1499</t>
  </si>
  <si>
    <t>Zeigler-Royalton CUSD 188</t>
  </si>
  <si>
    <t>21-028-1880-26</t>
  </si>
  <si>
    <t>4989 State Highway 148 Zeigler, IL 62999 0038</t>
  </si>
  <si>
    <t>Zion ESD 6</t>
  </si>
  <si>
    <t>34-049-0060-02</t>
  </si>
  <si>
    <t>2800 29th St Zion, IL 60099 3010</t>
  </si>
  <si>
    <t>Zion-Benton Twp HSD 126</t>
  </si>
  <si>
    <t>34-049-1260-17</t>
  </si>
  <si>
    <t>3901 21st St Zion, IL 60099 1476</t>
  </si>
  <si>
    <t>Fiscal Year</t>
  </si>
  <si>
    <t>Due to ISBE</t>
  </si>
  <si>
    <t>Manually Update these dates:</t>
  </si>
  <si>
    <t>ASA1 tab</t>
  </si>
  <si>
    <t>Note on line 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</si>
</sst>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-409]mmmm\ d\,\ yyyy"/>
    <numFmt numFmtId="165" formatCode="0#\-###\-####\-##"/>
    <numFmt numFmtId="166" formatCode="#,##0.000000_);[Red]\(#,##0.000000\)"/>
    <numFmt numFmtId="167" formatCode="0.0000"/>
    <numFmt numFmtId="168" formatCode="0."/>
    <numFmt numFmtId="169" formatCode="&quot;$&quot;#,##0.00"/>
    <numFmt numFmtId="170" formatCode="[$-409]d\-mmm"/>
  </numFmts>
  <fonts count="56">
    <font>
      <sz val="10.0"/>
      <color rgb="FF000000"/>
      <name val="Arial"/>
      <scheme val="minor"/>
    </font>
    <font>
      <b/>
      <i/>
      <sz val="10.0"/>
      <color rgb="FFFF0000"/>
      <name val="Arial"/>
    </font>
    <font>
      <sz val="8.0"/>
      <color theme="1"/>
      <name val="Arial"/>
    </font>
    <font/>
    <font>
      <b/>
      <sz val="8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u/>
      <sz val="8.0"/>
      <color rgb="FF0000FF"/>
      <name val="Arial"/>
    </font>
    <font>
      <b/>
      <u/>
      <sz val="8.0"/>
      <color theme="1"/>
      <name val="Arial"/>
    </font>
    <font>
      <sz val="8.0"/>
      <color theme="0"/>
      <name val="Arial"/>
    </font>
    <font>
      <sz val="10.0"/>
      <color theme="1"/>
      <name val="Arial"/>
    </font>
    <font>
      <sz val="10.0"/>
      <color theme="0"/>
      <name val="Arial"/>
    </font>
    <font>
      <b/>
      <u/>
      <sz val="9.0"/>
      <color theme="1"/>
      <name val="Arial"/>
    </font>
    <font>
      <b/>
      <sz val="12.0"/>
      <color theme="1"/>
      <name val="Arial"/>
    </font>
    <font>
      <b/>
      <sz val="8.0"/>
      <color rgb="FFFF0000"/>
      <name val="Arial"/>
    </font>
    <font>
      <b/>
      <sz val="8.0"/>
      <color theme="0"/>
      <name val="Arial"/>
    </font>
    <font>
      <b/>
      <u/>
      <sz val="8.0"/>
      <color theme="1"/>
      <name val="Arial"/>
    </font>
    <font>
      <i/>
      <sz val="8.0"/>
      <color theme="1"/>
      <name val="Arial"/>
    </font>
    <font>
      <u/>
      <sz val="8.0"/>
      <color theme="1"/>
      <name val="Arial"/>
    </font>
    <font>
      <sz val="8.0"/>
      <color rgb="FFFFFFFF"/>
      <name val="Arial"/>
    </font>
    <font>
      <b/>
      <i/>
      <sz val="9.0"/>
      <color rgb="FFFF0000"/>
      <name val="Arial"/>
    </font>
    <font>
      <b/>
      <sz val="8.0"/>
      <color theme="1"/>
      <name val="Calibri"/>
    </font>
    <font>
      <sz val="8.0"/>
      <color rgb="FFFF0000"/>
      <name val="Arial"/>
    </font>
    <font>
      <vertAlign val="superscript"/>
      <sz val="10.0"/>
      <color theme="1"/>
      <name val="Arial"/>
    </font>
    <font>
      <vertAlign val="superscript"/>
      <sz val="10.0"/>
      <color theme="1"/>
      <name val="Arial"/>
    </font>
    <font>
      <sz val="9.0"/>
      <color theme="1"/>
      <name val="Calibri"/>
    </font>
    <font>
      <sz val="10.0"/>
      <color theme="1"/>
      <name val="Calibri"/>
    </font>
    <font>
      <b/>
      <u/>
      <sz val="8.0"/>
      <color theme="1"/>
      <name val="Arial"/>
    </font>
    <font>
      <b/>
      <u/>
      <sz val="8.0"/>
      <color theme="1"/>
      <name val="Arial"/>
    </font>
    <font>
      <b/>
      <i/>
      <sz val="8.0"/>
      <color rgb="FFFF0000"/>
      <name val="Arial"/>
    </font>
    <font>
      <b/>
      <sz val="9.0"/>
      <color rgb="FF7F7F7F"/>
      <name val="Arial"/>
    </font>
    <font>
      <b/>
      <i/>
      <sz val="9.0"/>
      <color rgb="FF595959"/>
      <name val="Arial"/>
    </font>
    <font>
      <sz val="9.0"/>
      <color rgb="FFFFFFCC"/>
      <name val="Arial"/>
    </font>
    <font>
      <i/>
      <sz val="9.0"/>
      <color theme="1"/>
      <name val="Arial"/>
    </font>
    <font>
      <b/>
      <u/>
      <sz val="8.0"/>
      <color theme="1"/>
      <name val="Arial"/>
    </font>
    <font>
      <b/>
      <sz val="10.0"/>
      <color rgb="FFFF0000"/>
      <name val="Arial"/>
    </font>
    <font>
      <u/>
      <sz val="8.0"/>
      <color rgb="FF0000FF"/>
      <name val="Arial"/>
    </font>
    <font>
      <sz val="10.0"/>
      <color rgb="FF000000"/>
      <name val="Arial"/>
    </font>
    <font>
      <b/>
      <sz val="15.0"/>
      <color theme="1"/>
      <name val="Arial"/>
    </font>
    <font>
      <b/>
      <sz val="10.0"/>
      <color rgb="FF000000"/>
      <name val="Arial"/>
    </font>
    <font>
      <b/>
      <sz val="13.0"/>
      <color rgb="FFFF0000"/>
      <name val="Arial"/>
    </font>
    <font>
      <i/>
      <sz val="11.0"/>
      <color rgb="FF595959"/>
      <name val="Arial"/>
    </font>
    <font>
      <sz val="10.0"/>
      <color rgb="FFFF0000"/>
      <name val="Arial"/>
    </font>
    <font>
      <b/>
      <sz val="10.0"/>
      <color theme="1"/>
      <name val="Calibri"/>
    </font>
    <font>
      <sz val="10.0"/>
      <color theme="0"/>
      <name val="Calibri"/>
    </font>
    <font>
      <b/>
      <sz val="9.0"/>
      <color theme="1"/>
      <name val="Calibri"/>
    </font>
    <font>
      <sz val="9.0"/>
      <color theme="0"/>
      <name val="Calibri"/>
    </font>
    <font>
      <b/>
      <sz val="10.0"/>
      <color rgb="FFFF0000"/>
      <name val="Calibri"/>
    </font>
    <font>
      <b/>
      <sz val="9.0"/>
      <color rgb="FFFF0000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u/>
      <sz val="12.0"/>
      <color theme="1"/>
      <name val="Arial"/>
    </font>
    <font>
      <b/>
      <u/>
      <sz val="10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B6DDE8"/>
        <bgColor rgb="FFB6DDE8"/>
      </patternFill>
    </fill>
    <fill>
      <patternFill patternType="solid">
        <fgColor rgb="FFFFE1C3"/>
        <bgColor rgb="FFFFE1C3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rgb="FFFF9900"/>
        <bgColor rgb="FFFF9900"/>
      </patternFill>
    </fill>
    <fill>
      <patternFill patternType="solid">
        <fgColor rgb="FFE1FFE1"/>
        <bgColor rgb="FFE1FFE1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127">
    <border/>
    <border>
      <left/>
      <right/>
      <top/>
      <bottom/>
    </border>
    <border>
      <left/>
      <top/>
    </border>
    <border>
      <right/>
      <top/>
    </border>
    <border>
      <left/>
      <top/>
      <bottom/>
    </border>
    <border>
      <top/>
      <bottom/>
    </border>
    <border>
      <right/>
      <top/>
      <bottom/>
    </border>
    <border>
      <left/>
    </border>
    <border>
      <right/>
    </border>
    <border>
      <left/>
      <bottom/>
    </border>
    <border>
      <right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969696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right/>
      <top style="thin">
        <color rgb="FF969696"/>
      </top>
      <bottom style="thin">
        <color rgb="FF969696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top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/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thin">
        <color rgb="FF969696"/>
      </bottom>
    </border>
    <border>
      <left style="thin">
        <color rgb="FF969696"/>
      </left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 style="thin">
        <color rgb="FF969696"/>
      </bottom>
    </border>
    <border>
      <left/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/>
      <bottom/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/>
      <top/>
      <bottom/>
    </border>
    <border>
      <left/>
      <right style="thin">
        <color rgb="FF969696"/>
      </right>
      <top/>
      <bottom/>
    </border>
    <border>
      <left style="thin">
        <color rgb="FF969696"/>
      </left>
      <right/>
      <top style="thin">
        <color rgb="FF969696"/>
      </top>
      <bottom style="double">
        <color rgb="FF969696"/>
      </bottom>
    </border>
    <border>
      <left/>
      <right/>
      <top style="thin">
        <color rgb="FF969696"/>
      </top>
      <bottom style="double">
        <color rgb="FF969696"/>
      </bottom>
    </border>
    <border>
      <left/>
      <right style="thin">
        <color rgb="FF969696"/>
      </right>
      <top style="thin">
        <color rgb="FF969696"/>
      </top>
      <bottom style="double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</border>
    <border>
      <left style="thin">
        <color rgb="FF969696"/>
      </left>
      <top style="thin">
        <color rgb="FF969696"/>
      </top>
      <bottom style="double">
        <color rgb="FF969696"/>
      </bottom>
    </border>
    <border>
      <top style="thin">
        <color rgb="FF969696"/>
      </top>
      <bottom style="double">
        <color rgb="FF969696"/>
      </bottom>
    </border>
    <border>
      <right style="thin">
        <color rgb="FF969696"/>
      </right>
      <top style="thin">
        <color rgb="FF969696"/>
      </top>
      <bottom style="double">
        <color rgb="FF969696"/>
      </bottom>
    </border>
    <border>
      <left style="thin">
        <color rgb="FF969696"/>
      </left>
      <right/>
      <top style="double">
        <color rgb="FF969696"/>
      </top>
      <bottom style="double">
        <color rgb="FF969696"/>
      </bottom>
    </border>
    <border>
      <left/>
      <right/>
      <top style="double">
        <color rgb="FF969696"/>
      </top>
      <bottom style="double">
        <color rgb="FF969696"/>
      </bottom>
    </border>
    <border>
      <left/>
      <right style="thin">
        <color rgb="FF969696"/>
      </right>
      <top style="double">
        <color rgb="FF969696"/>
      </top>
      <bottom style="double">
        <color rgb="FF969696"/>
      </bottom>
    </border>
    <border>
      <top style="thin">
        <color rgb="FF969696"/>
      </top>
    </border>
    <border>
      <left style="thin">
        <color rgb="FF969696"/>
      </left>
      <right style="thin">
        <color rgb="FF969696"/>
      </right>
      <top style="thin">
        <color rgb="FF969696"/>
      </top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</border>
    <border>
      <left style="thin">
        <color rgb="FF969696"/>
      </left>
      <right style="thin">
        <color rgb="FF969696"/>
      </right>
      <top style="thin">
        <color rgb="FF969696"/>
      </top>
      <bottom/>
    </border>
    <border>
      <left/>
      <right style="thin">
        <color rgb="FF969696"/>
      </right>
      <top/>
      <bottom style="thin">
        <color rgb="FF969696"/>
      </bottom>
    </border>
    <border>
      <left style="thin">
        <color rgb="FF969696"/>
      </left>
      <right style="thin">
        <color rgb="FF969696"/>
      </right>
      <top/>
      <bottom style="thin">
        <color rgb="FF969696"/>
      </bottom>
    </border>
    <border>
      <bottom style="thin">
        <color rgb="FF969696"/>
      </bottom>
    </border>
    <border>
      <left style="thin">
        <color rgb="FF969696"/>
      </left>
      <top style="double">
        <color rgb="FF969696"/>
      </top>
      <bottom style="thin">
        <color rgb="FF969696"/>
      </bottom>
    </border>
    <border>
      <top style="double">
        <color rgb="FF969696"/>
      </top>
      <bottom style="thin">
        <color rgb="FF969696"/>
      </bottom>
    </border>
    <border>
      <right style="thin">
        <color rgb="FF969696"/>
      </right>
      <top style="double">
        <color rgb="FF969696"/>
      </top>
      <bottom style="thin">
        <color rgb="FF969696"/>
      </bottom>
    </border>
    <border>
      <left style="thin">
        <color rgb="FF969696"/>
      </left>
      <top/>
      <bottom style="thin">
        <color rgb="FF969696"/>
      </bottom>
    </border>
    <border>
      <top/>
      <bottom style="thin">
        <color rgb="FF969696"/>
      </bottom>
    </border>
    <border>
      <right style="thin">
        <color rgb="FF969696"/>
      </right>
      <top/>
      <bottom style="thin">
        <color rgb="FF969696"/>
      </bottom>
    </border>
    <border>
      <left style="thin">
        <color rgb="FF969696"/>
      </left>
      <right style="thin">
        <color rgb="FF969696"/>
      </right>
      <top/>
      <bottom style="double">
        <color rgb="FF969696"/>
      </bottom>
    </border>
    <border>
      <right/>
      <top style="double">
        <color rgb="FF969696"/>
      </top>
      <bottom style="thin">
        <color rgb="FF969696"/>
      </bottom>
    </border>
    <border>
      <left/>
      <right/>
      <top style="double">
        <color rgb="FF969696"/>
      </top>
      <bottom style="thin">
        <color rgb="FF969696"/>
      </bottom>
    </border>
    <border>
      <left/>
      <right style="thin">
        <color rgb="FF969696"/>
      </right>
      <top style="double">
        <color rgb="FF969696"/>
      </top>
      <bottom style="thin">
        <color rgb="FF969696"/>
      </bottom>
    </border>
    <border>
      <top style="double">
        <color rgb="FF969696"/>
      </top>
      <bottom style="double">
        <color rgb="FF969696"/>
      </bottom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</border>
    <border>
      <left/>
      <right/>
      <top/>
      <bottom style="double">
        <color rgb="FF969696"/>
      </bottom>
    </border>
    <border>
      <left/>
      <right style="thin">
        <color rgb="FF969696"/>
      </right>
      <top/>
      <bottom style="double">
        <color rgb="FF969696"/>
      </bottom>
    </border>
    <border>
      <left/>
      <top style="double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double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C0C0C0"/>
      </bottom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C0C0C0"/>
      </bottom>
    </border>
    <border>
      <left style="thin">
        <color rgb="FF969696"/>
      </left>
      <right style="thin">
        <color rgb="FF969696"/>
      </right>
      <top style="thin">
        <color rgb="FFC0C0C0"/>
      </top>
      <bottom/>
    </border>
    <border>
      <left style="thin">
        <color rgb="FF969696"/>
      </left>
      <right style="thin">
        <color rgb="FF969696"/>
      </right>
      <top/>
      <bottom style="thin">
        <color rgb="FFC0C0C0"/>
      </bottom>
    </border>
    <border>
      <left style="thin">
        <color rgb="FF969696"/>
      </left>
      <right style="thin">
        <color rgb="FF969696"/>
      </right>
      <top style="double">
        <color rgb="FF969696"/>
      </top>
      <bottom/>
    </border>
    <border>
      <left style="thin">
        <color rgb="FF969696"/>
      </left>
      <top style="double">
        <color rgb="FF969696"/>
      </top>
      <bottom style="double">
        <color rgb="FF969696"/>
      </bottom>
    </border>
    <border>
      <right style="thin">
        <color rgb="FF969696"/>
      </right>
      <top style="double">
        <color rgb="FF969696"/>
      </top>
      <bottom style="double">
        <color rgb="FF969696"/>
      </bottom>
    </border>
    <border>
      <left/>
      <top/>
      <bottom style="thin">
        <color rgb="FF969696"/>
      </bottom>
    </border>
    <border>
      <right/>
      <top/>
      <bottom style="thin">
        <color rgb="FF969696"/>
      </bottom>
    </border>
    <border>
      <left style="thin">
        <color rgb="FF969696"/>
      </left>
      <right/>
      <top/>
      <bottom style="thin">
        <color rgb="FF969696"/>
      </bottom>
    </border>
    <border>
      <left style="thin">
        <color rgb="FF969696"/>
      </left>
      <bottom style="thin">
        <color rgb="FF969696"/>
      </bottom>
    </border>
    <border>
      <right style="thin">
        <color rgb="FF969696"/>
      </right>
      <bottom style="thin">
        <color rgb="FF969696"/>
      </bottom>
    </border>
    <border>
      <left/>
      <right/>
      <top/>
      <bottom style="thin">
        <color rgb="FF000000"/>
      </bottom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</border>
    <border>
      <left/>
      <right style="thin">
        <color rgb="FF969696"/>
      </right>
      <top style="medium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</border>
    <border>
      <left style="medium">
        <color rgb="FF969696"/>
      </left>
      <right style="thin">
        <color rgb="FF969696"/>
      </right>
    </border>
    <border>
      <left style="medium">
        <color rgb="FF969696"/>
      </left>
      <right style="thin">
        <color rgb="FF969696"/>
      </right>
      <bottom style="double">
        <color rgb="FF969696"/>
      </bottom>
    </border>
    <border>
      <bottom style="double">
        <color rgb="FF969696"/>
      </bottom>
    </border>
    <border>
      <left style="thin">
        <color rgb="FF969696"/>
      </left>
      <right style="thin">
        <color rgb="FF969696"/>
      </right>
      <bottom style="double">
        <color rgb="FF969696"/>
      </bottom>
    </border>
    <border>
      <left style="thin">
        <color rgb="FF969696"/>
      </left>
    </border>
    <border>
      <left style="medium">
        <color rgb="FF969696"/>
      </left>
    </border>
    <border>
      <left style="medium">
        <color rgb="FF969696"/>
      </left>
      <bottom style="double">
        <color rgb="FF969696"/>
      </bottom>
    </border>
    <border>
      <top style="double">
        <color rgb="FF969696"/>
      </top>
    </border>
    <border>
      <left style="thin">
        <color rgb="FFA5A5A5"/>
      </left>
      <right style="dotted">
        <color rgb="FFA5A5A5"/>
      </right>
      <top style="thin">
        <color rgb="FFA5A5A5"/>
      </top>
      <bottom style="thin">
        <color rgb="FFA5A5A5"/>
      </bottom>
    </border>
    <border>
      <left style="dotted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969696"/>
      </left>
      <right style="dotted">
        <color rgb="FF969696"/>
      </right>
      <top style="thin">
        <color rgb="FF969696"/>
      </top>
      <bottom style="thin">
        <color rgb="FFA5A5A5"/>
      </bottom>
    </border>
    <border>
      <left style="dotted">
        <color rgb="FF969696"/>
      </left>
      <right style="thin">
        <color rgb="FF969696"/>
      </right>
      <top style="thin">
        <color rgb="FF969696"/>
      </top>
      <bottom style="thin">
        <color rgb="FFA5A5A5"/>
      </bottom>
    </border>
    <border>
      <left style="thin">
        <color rgb="FFA5A5A5"/>
      </left>
      <right style="dotted">
        <color rgb="FFA5A5A5"/>
      </right>
    </border>
    <border>
      <left style="dotted">
        <color rgb="FFA5A5A5"/>
      </left>
      <right style="thin">
        <color rgb="FFA5A5A5"/>
      </right>
    </border>
    <border>
      <left style="thin">
        <color rgb="FFA5A5A5"/>
      </left>
      <right style="dotted">
        <color rgb="FFA5A5A5"/>
      </right>
      <bottom style="thin">
        <color rgb="FFA5A5A5"/>
      </bottom>
    </border>
    <border>
      <left style="dotted">
        <color rgb="FFA5A5A5"/>
      </left>
      <right style="thin">
        <color rgb="FFA5A5A5"/>
      </right>
      <bottom style="thin">
        <color rgb="FFA5A5A5"/>
      </bottom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dotted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top style="thin">
        <color rgb="FFC0C0C0"/>
      </top>
    </border>
    <border>
      <top style="thin">
        <color rgb="FFC0C0C0"/>
      </top>
    </border>
    <border>
      <right style="thin">
        <color rgb="FFC0C0C0"/>
      </right>
      <top style="thin">
        <color rgb="FFC0C0C0"/>
      </top>
    </border>
    <border>
      <left style="thin">
        <color rgb="FFC0C0C0"/>
      </left>
      <right style="thin">
        <color rgb="FFC0C0C0"/>
      </right>
      <top style="thin">
        <color rgb="FFC0C0C0"/>
      </top>
    </border>
    <border>
      <left style="thin">
        <color rgb="FFC0C0C0"/>
      </left>
      <bottom style="thin">
        <color rgb="FFC0C0C0"/>
      </bottom>
    </border>
    <border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right style="thin">
        <color rgb="FFA5A5A5"/>
      </right>
      <top style="medium">
        <color rgb="FF000000"/>
      </top>
    </border>
    <border>
      <left style="medium">
        <color rgb="FF000000"/>
      </left>
    </border>
    <border>
      <right style="thin">
        <color rgb="FFA5A5A5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4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left" vertical="center"/>
    </xf>
    <xf borderId="1" fillId="2" fontId="2" numFmtId="0" xfId="0" applyAlignment="1" applyBorder="1" applyFont="1">
      <alignment vertical="center"/>
    </xf>
    <xf borderId="2" fillId="2" fontId="1" numFmtId="0" xfId="0" applyAlignment="1" applyBorder="1" applyFont="1">
      <alignment horizontal="left" shrinkToFit="0" vertical="top" wrapText="1"/>
    </xf>
    <xf borderId="3" fillId="0" fontId="3" numFmtId="0" xfId="0" applyBorder="1" applyFont="1"/>
    <xf borderId="1" fillId="2" fontId="4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1" fillId="2" fontId="2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 vertical="center"/>
    </xf>
    <xf borderId="4" fillId="2" fontId="6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" fillId="2" fontId="7" numFmtId="0" xfId="0" applyAlignment="1" applyBorder="1" applyFont="1">
      <alignment horizontal="center"/>
    </xf>
    <xf borderId="4" fillId="2" fontId="5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6" numFmtId="0" xfId="0" applyAlignment="1" applyBorder="1" applyFont="1">
      <alignment horizontal="center"/>
    </xf>
    <xf borderId="1" fillId="2" fontId="5" numFmtId="164" xfId="0" applyAlignment="1" applyBorder="1" applyFont="1" applyNumberFormat="1">
      <alignment vertical="center"/>
    </xf>
    <xf borderId="1" fillId="2" fontId="5" numFmtId="164" xfId="0" applyAlignment="1" applyBorder="1" applyFont="1" applyNumberFormat="1">
      <alignment horizontal="right" vertical="center"/>
    </xf>
    <xf borderId="1" fillId="2" fontId="5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right"/>
    </xf>
    <xf borderId="11" fillId="2" fontId="8" numFmtId="165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" fillId="2" fontId="9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vertical="center"/>
    </xf>
    <xf borderId="14" fillId="3" fontId="1" numFmtId="0" xfId="0" applyAlignment="1" applyBorder="1" applyFill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" fillId="2" fontId="11" numFmtId="0" xfId="0" applyAlignment="1" applyBorder="1" applyFont="1">
      <alignment horizontal="right"/>
    </xf>
    <xf borderId="17" fillId="3" fontId="8" numFmtId="0" xfId="0" applyAlignment="1" applyBorder="1" applyFont="1">
      <alignment horizontal="center" vertical="center"/>
    </xf>
    <xf borderId="1" fillId="2" fontId="8" numFmtId="165" xfId="0" applyBorder="1" applyFont="1" applyNumberFormat="1"/>
    <xf borderId="1" fillId="2" fontId="12" numFmtId="0" xfId="0" applyBorder="1" applyFont="1"/>
    <xf borderId="14" fillId="3" fontId="8" numFmtId="0" xfId="0" applyAlignment="1" applyBorder="1" applyFont="1">
      <alignment horizontal="left" vertical="center"/>
    </xf>
    <xf borderId="1" fillId="2" fontId="13" numFmtId="0" xfId="0" applyAlignment="1" applyBorder="1" applyFont="1">
      <alignment horizontal="right" vertical="center"/>
    </xf>
    <xf borderId="18" fillId="3" fontId="8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right" vertical="center"/>
    </xf>
    <xf borderId="14" fillId="2" fontId="8" numFmtId="0" xfId="0" applyAlignment="1" applyBorder="1" applyFont="1">
      <alignment horizontal="left" vertical="center"/>
    </xf>
    <xf borderId="19" fillId="3" fontId="8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right" vertical="center"/>
    </xf>
    <xf borderId="1" fillId="2" fontId="14" numFmtId="0" xfId="0" applyAlignment="1" applyBorder="1" applyFont="1">
      <alignment horizontal="left" vertical="center"/>
    </xf>
    <xf borderId="4" fillId="2" fontId="15" numFmtId="0" xfId="0" applyAlignment="1" applyBorder="1" applyFont="1">
      <alignment horizontal="center" vertical="center"/>
    </xf>
    <xf borderId="1" fillId="2" fontId="16" numFmtId="0" xfId="0" applyAlignment="1" applyBorder="1" applyFont="1">
      <alignment shrinkToFit="0" vertical="center" wrapText="1"/>
    </xf>
    <xf borderId="2" fillId="2" fontId="17" numFmtId="0" xfId="0" applyAlignment="1" applyBorder="1" applyFont="1">
      <alignment horizontal="left" shrinkToFit="0" vertical="center" wrapText="1"/>
    </xf>
    <xf borderId="20" fillId="0" fontId="3" numFmtId="0" xfId="0" applyBorder="1" applyFont="1"/>
    <xf borderId="1" fillId="2" fontId="4" numFmtId="0" xfId="0" applyAlignment="1" applyBorder="1" applyFont="1">
      <alignment horizontal="right" vertical="center"/>
    </xf>
    <xf borderId="21" fillId="4" fontId="4" numFmtId="0" xfId="0" applyAlignment="1" applyBorder="1" applyFill="1" applyFont="1">
      <alignment horizontal="center" vertical="center"/>
    </xf>
    <xf borderId="22" fillId="2" fontId="4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1" fillId="2" fontId="12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25" fillId="0" fontId="3" numFmtId="0" xfId="0" applyBorder="1" applyFont="1"/>
    <xf borderId="26" fillId="2" fontId="2" numFmtId="0" xfId="0" applyAlignment="1" applyBorder="1" applyFont="1">
      <alignment horizontal="left" vertical="center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2" fontId="2" numFmtId="0" xfId="0" applyAlignment="1" applyBorder="1" applyFont="1">
      <alignment vertical="center"/>
    </xf>
    <xf borderId="30" fillId="2" fontId="2" numFmtId="0" xfId="0" applyAlignment="1" applyBorder="1" applyFont="1">
      <alignment horizontal="left" vertical="center"/>
    </xf>
    <xf borderId="31" fillId="5" fontId="4" numFmtId="0" xfId="0" applyAlignment="1" applyBorder="1" applyFill="1" applyFont="1">
      <alignment horizontal="left"/>
    </xf>
    <xf borderId="32" fillId="5" fontId="4" numFmtId="0" xfId="0" applyAlignment="1" applyBorder="1" applyFont="1">
      <alignment horizontal="center" vertical="center"/>
    </xf>
    <xf borderId="33" fillId="5" fontId="4" numFmtId="0" xfId="0" applyAlignment="1" applyBorder="1" applyFont="1">
      <alignment horizontal="center" vertical="center"/>
    </xf>
    <xf borderId="34" fillId="5" fontId="4" numFmtId="0" xfId="0" applyAlignment="1" applyBorder="1" applyFont="1">
      <alignment horizontal="center" shrinkToFit="0" vertical="center" wrapText="1"/>
    </xf>
    <xf borderId="35" fillId="2" fontId="2" numFmtId="0" xfId="0" applyAlignment="1" applyBorder="1" applyFont="1">
      <alignment horizontal="left" shrinkToFit="0" vertical="center" wrapText="1"/>
    </xf>
    <xf borderId="36" fillId="2" fontId="4" numFmtId="0" xfId="0" applyAlignment="1" applyBorder="1" applyFont="1">
      <alignment horizontal="left" vertical="center"/>
    </xf>
    <xf borderId="37" fillId="0" fontId="3" numFmtId="0" xfId="0" applyBorder="1" applyFont="1"/>
    <xf borderId="34" fillId="2" fontId="6" numFmtId="38" xfId="0" applyAlignment="1" applyBorder="1" applyFont="1" applyNumberFormat="1">
      <alignment horizontal="right"/>
    </xf>
    <xf borderId="38" fillId="2" fontId="2" numFmtId="0" xfId="0" applyAlignment="1" applyBorder="1" applyFont="1">
      <alignment horizontal="center" shrinkToFit="0" vertical="center" wrapText="1"/>
    </xf>
    <xf borderId="31" fillId="2" fontId="2" numFmtId="0" xfId="0" applyAlignment="1" applyBorder="1" applyFont="1">
      <alignment vertical="center"/>
    </xf>
    <xf borderId="32" fillId="2" fontId="2" numFmtId="0" xfId="0" applyAlignment="1" applyBorder="1" applyFont="1">
      <alignment vertical="center"/>
    </xf>
    <xf borderId="33" fillId="2" fontId="2" numFmtId="0" xfId="0" applyAlignment="1" applyBorder="1" applyFont="1">
      <alignment vertical="center"/>
    </xf>
    <xf borderId="39" fillId="2" fontId="2" numFmtId="0" xfId="0" applyAlignment="1" applyBorder="1" applyFont="1">
      <alignment horizontal="center" vertical="center"/>
    </xf>
    <xf borderId="31" fillId="2" fontId="4" numFmtId="0" xfId="0" applyAlignment="1" applyBorder="1" applyFont="1">
      <alignment horizontal="left" vertical="center"/>
    </xf>
    <xf borderId="33" fillId="2" fontId="4" numFmtId="0" xfId="0" applyAlignment="1" applyBorder="1" applyFont="1">
      <alignment horizontal="left" vertical="center"/>
    </xf>
    <xf borderId="38" fillId="2" fontId="2" numFmtId="38" xfId="0" applyAlignment="1" applyBorder="1" applyFont="1" applyNumberFormat="1">
      <alignment horizontal="center" vertical="center"/>
    </xf>
    <xf borderId="39" fillId="2" fontId="2" numFmtId="0" xfId="0" applyAlignment="1" applyBorder="1" applyFont="1">
      <alignment vertical="center"/>
    </xf>
    <xf borderId="39" fillId="2" fontId="6" numFmtId="38" xfId="0" applyAlignment="1" applyBorder="1" applyFont="1" applyNumberFormat="1">
      <alignment horizontal="right"/>
    </xf>
    <xf borderId="33" fillId="2" fontId="6" numFmtId="38" xfId="0" applyAlignment="1" applyBorder="1" applyFont="1" applyNumberFormat="1">
      <alignment horizontal="right"/>
    </xf>
    <xf borderId="1" fillId="2" fontId="2" numFmtId="38" xfId="0" applyAlignment="1" applyBorder="1" applyFont="1" applyNumberFormat="1">
      <alignment horizontal="center" vertical="center"/>
    </xf>
    <xf borderId="36" fillId="2" fontId="2" numFmtId="0" xfId="0" applyAlignment="1" applyBorder="1" applyFont="1">
      <alignment shrinkToFit="0" vertical="center" wrapText="1"/>
    </xf>
    <xf borderId="1" fillId="2" fontId="2" numFmtId="3" xfId="0" applyAlignment="1" applyBorder="1" applyFont="1" applyNumberFormat="1">
      <alignment horizontal="left" vertical="center"/>
    </xf>
    <xf borderId="32" fillId="5" fontId="4" numFmtId="0" xfId="0" applyAlignment="1" applyBorder="1" applyFont="1">
      <alignment horizontal="left"/>
    </xf>
    <xf borderId="33" fillId="5" fontId="2" numFmtId="0" xfId="0" applyAlignment="1" applyBorder="1" applyFont="1">
      <alignment horizontal="center" vertical="center"/>
    </xf>
    <xf borderId="31" fillId="2" fontId="2" numFmtId="0" xfId="0" applyAlignment="1" applyBorder="1" applyFont="1">
      <alignment horizontal="left" vertical="center"/>
    </xf>
    <xf borderId="33" fillId="2" fontId="2" numFmtId="0" xfId="0" applyAlignment="1" applyBorder="1" applyFont="1">
      <alignment horizontal="left" vertical="center"/>
    </xf>
    <xf borderId="31" fillId="2" fontId="2" numFmtId="3" xfId="0" applyAlignment="1" applyBorder="1" applyFont="1" applyNumberFormat="1">
      <alignment horizontal="left" vertical="center"/>
    </xf>
    <xf borderId="33" fillId="2" fontId="2" numFmtId="3" xfId="0" applyAlignment="1" applyBorder="1" applyFont="1" applyNumberFormat="1">
      <alignment horizontal="left" vertical="center"/>
    </xf>
    <xf borderId="40" fillId="3" fontId="4" numFmtId="0" xfId="0" applyAlignment="1" applyBorder="1" applyFont="1">
      <alignment horizontal="left" vertical="center"/>
    </xf>
    <xf borderId="41" fillId="3" fontId="4" numFmtId="0" xfId="0" applyAlignment="1" applyBorder="1" applyFont="1">
      <alignment horizontal="left" vertical="center"/>
    </xf>
    <xf borderId="42" fillId="3" fontId="2" numFmtId="0" xfId="0" applyAlignment="1" applyBorder="1" applyFont="1">
      <alignment vertical="center"/>
    </xf>
    <xf borderId="43" fillId="3" fontId="6" numFmtId="38" xfId="0" applyAlignment="1" applyBorder="1" applyFont="1" applyNumberFormat="1">
      <alignment horizontal="right"/>
    </xf>
    <xf borderId="1" fillId="2" fontId="2" numFmtId="0" xfId="0" applyAlignment="1" applyBorder="1" applyFont="1">
      <alignment horizontal="left" shrinkToFit="0" vertical="center" wrapText="1"/>
    </xf>
    <xf borderId="1" fillId="2" fontId="2" numFmtId="37" xfId="0" applyAlignment="1" applyBorder="1" applyFont="1" applyNumberFormat="1">
      <alignment horizontal="right" vertical="center"/>
    </xf>
    <xf borderId="33" fillId="5" fontId="2" numFmtId="0" xfId="0" applyAlignment="1" applyBorder="1" applyFont="1">
      <alignment horizontal="center"/>
    </xf>
    <xf borderId="33" fillId="5" fontId="2" numFmtId="0" xfId="0" applyAlignment="1" applyBorder="1" applyFont="1">
      <alignment vertical="center"/>
    </xf>
    <xf borderId="1" fillId="2" fontId="18" numFmtId="0" xfId="0" applyAlignment="1" applyBorder="1" applyFont="1">
      <alignment horizontal="left"/>
    </xf>
    <xf borderId="1" fillId="2" fontId="2" numFmtId="0" xfId="0" applyBorder="1" applyFont="1"/>
    <xf borderId="32" fillId="2" fontId="2" numFmtId="0" xfId="0" applyAlignment="1" applyBorder="1" applyFont="1">
      <alignment horizontal="left" vertical="center"/>
    </xf>
    <xf borderId="34" fillId="2" fontId="6" numFmtId="166" xfId="0" applyAlignment="1" applyBorder="1" applyFont="1" applyNumberFormat="1">
      <alignment horizontal="right"/>
    </xf>
    <xf borderId="1" fillId="2" fontId="2" numFmtId="0" xfId="0" applyAlignment="1" applyBorder="1" applyFont="1">
      <alignment horizontal="center" vertical="top"/>
    </xf>
    <xf borderId="34" fillId="2" fontId="2" numFmtId="0" xfId="0" applyAlignment="1" applyBorder="1" applyFont="1">
      <alignment horizontal="left" vertical="center"/>
    </xf>
    <xf borderId="31" fillId="2" fontId="2" numFmtId="167" xfId="0" applyAlignment="1" applyBorder="1" applyFont="1" applyNumberFormat="1">
      <alignment horizontal="left" vertical="center"/>
    </xf>
    <xf borderId="33" fillId="2" fontId="2" numFmtId="167" xfId="0" applyAlignment="1" applyBorder="1" applyFont="1" applyNumberFormat="1">
      <alignment horizontal="left" vertical="center"/>
    </xf>
    <xf borderId="1" fillId="2" fontId="19" numFmtId="37" xfId="0" applyAlignment="1" applyBorder="1" applyFont="1" applyNumberFormat="1">
      <alignment horizontal="center"/>
    </xf>
    <xf borderId="1" fillId="2" fontId="2" numFmtId="167" xfId="0" applyAlignment="1" applyBorder="1" applyFont="1" applyNumberFormat="1">
      <alignment horizontal="center" vertical="center"/>
    </xf>
    <xf borderId="1" fillId="2" fontId="2" numFmtId="37" xfId="0" applyAlignment="1" applyBorder="1" applyFont="1" applyNumberFormat="1">
      <alignment horizontal="right"/>
    </xf>
    <xf borderId="1" fillId="2" fontId="20" numFmtId="0" xfId="0" applyBorder="1" applyFont="1"/>
    <xf borderId="31" fillId="3" fontId="4" numFmtId="0" xfId="0" applyAlignment="1" applyBorder="1" applyFont="1">
      <alignment horizontal="left" vertical="center"/>
    </xf>
    <xf borderId="32" fillId="3" fontId="4" numFmtId="0" xfId="0" applyAlignment="1" applyBorder="1" applyFont="1">
      <alignment horizontal="left" vertical="center"/>
    </xf>
    <xf borderId="33" fillId="3" fontId="4" numFmtId="0" xfId="0" applyAlignment="1" applyBorder="1" applyFont="1">
      <alignment horizontal="left" vertical="center"/>
    </xf>
    <xf borderId="33" fillId="3" fontId="6" numFmtId="38" xfId="0" applyAlignment="1" applyBorder="1" applyFont="1" applyNumberFormat="1">
      <alignment horizontal="right"/>
    </xf>
    <xf borderId="1" fillId="2" fontId="2" numFmtId="38" xfId="0" applyAlignment="1" applyBorder="1" applyFont="1" applyNumberFormat="1">
      <alignment horizontal="left" vertical="center"/>
    </xf>
    <xf borderId="31" fillId="2" fontId="4" numFmtId="38" xfId="0" applyAlignment="1" applyBorder="1" applyFont="1" applyNumberFormat="1">
      <alignment vertical="center"/>
    </xf>
    <xf borderId="33" fillId="2" fontId="12" numFmtId="0" xfId="0" applyAlignment="1" applyBorder="1" applyFont="1">
      <alignment vertical="center"/>
    </xf>
    <xf borderId="31" fillId="2" fontId="2" numFmtId="0" xfId="0" applyAlignment="1" applyBorder="1" applyFont="1">
      <alignment shrinkToFit="0" vertical="center" wrapText="1"/>
    </xf>
    <xf borderId="32" fillId="2" fontId="2" numFmtId="0" xfId="0" applyAlignment="1" applyBorder="1" applyFont="1">
      <alignment shrinkToFit="0" vertical="center" wrapText="1"/>
    </xf>
    <xf borderId="33" fillId="2" fontId="2" numFmtId="0" xfId="0" applyAlignment="1" applyBorder="1" applyFont="1">
      <alignment shrinkToFit="0" vertical="center" wrapText="1"/>
    </xf>
    <xf borderId="34" fillId="3" fontId="6" numFmtId="38" xfId="0" applyAlignment="1" applyBorder="1" applyFont="1" applyNumberFormat="1">
      <alignment horizontal="right"/>
    </xf>
    <xf borderId="1" fillId="2" fontId="21" numFmtId="38" xfId="0" applyAlignment="1" applyBorder="1" applyFont="1" applyNumberFormat="1">
      <alignment horizontal="right" vertical="center"/>
    </xf>
    <xf borderId="31" fillId="2" fontId="4" numFmtId="0" xfId="0" applyAlignment="1" applyBorder="1" applyFont="1">
      <alignment vertical="center"/>
    </xf>
    <xf borderId="34" fillId="3" fontId="2" numFmtId="38" xfId="0" applyAlignment="1" applyBorder="1" applyFont="1" applyNumberFormat="1">
      <alignment horizontal="right" shrinkToFit="0" vertical="center" wrapText="1"/>
    </xf>
    <xf borderId="1" fillId="2" fontId="2" numFmtId="0" xfId="0" applyAlignment="1" applyBorder="1" applyFont="1">
      <alignment shrinkToFit="0" vertical="center" wrapText="1"/>
    </xf>
    <xf borderId="44" fillId="3" fontId="4" numFmtId="0" xfId="0" applyAlignment="1" applyBorder="1" applyFont="1">
      <alignment horizontal="left" shrinkToFit="0" wrapText="1"/>
    </xf>
    <xf borderId="45" fillId="0" fontId="3" numFmtId="0" xfId="0" applyBorder="1" applyFont="1"/>
    <xf borderId="46" fillId="0" fontId="3" numFmtId="0" xfId="0" applyBorder="1" applyFont="1"/>
    <xf borderId="42" fillId="3" fontId="6" numFmtId="38" xfId="0" applyAlignment="1" applyBorder="1" applyFont="1" applyNumberFormat="1">
      <alignment horizontal="right"/>
    </xf>
    <xf borderId="36" fillId="2" fontId="4" numFmtId="0" xfId="0" applyAlignment="1" applyBorder="1" applyFont="1">
      <alignment horizontal="left" shrinkToFit="0" vertical="center" wrapText="1"/>
    </xf>
    <xf borderId="1" fillId="2" fontId="21" numFmtId="3" xfId="0" applyAlignment="1" applyBorder="1" applyFont="1" applyNumberFormat="1">
      <alignment horizontal="right" vertical="center"/>
    </xf>
    <xf borderId="47" fillId="3" fontId="4" numFmtId="0" xfId="0" applyAlignment="1" applyBorder="1" applyFont="1">
      <alignment horizontal="left" vertical="center"/>
    </xf>
    <xf borderId="48" fillId="3" fontId="4" numFmtId="0" xfId="0" applyAlignment="1" applyBorder="1" applyFont="1">
      <alignment horizontal="left" vertical="center"/>
    </xf>
    <xf borderId="49" fillId="3" fontId="4" numFmtId="0" xfId="0" applyAlignment="1" applyBorder="1" applyFont="1">
      <alignment horizontal="left" vertical="center"/>
    </xf>
    <xf borderId="49" fillId="3" fontId="6" numFmtId="38" xfId="0" applyAlignment="1" applyBorder="1" applyFont="1" applyNumberFormat="1">
      <alignment horizontal="right"/>
    </xf>
    <xf borderId="34" fillId="3" fontId="6" numFmtId="10" xfId="0" applyAlignment="1" applyBorder="1" applyFont="1" applyNumberFormat="1">
      <alignment horizontal="right" vertical="center"/>
    </xf>
    <xf borderId="1" fillId="2" fontId="2" numFmtId="0" xfId="0" applyAlignment="1" applyBorder="1" applyFont="1">
      <alignment shrinkToFit="0" wrapText="1"/>
    </xf>
    <xf borderId="1" fillId="2" fontId="19" numFmtId="0" xfId="0" applyAlignment="1" applyBorder="1" applyFont="1">
      <alignment horizontal="left" vertical="center"/>
    </xf>
    <xf borderId="1" fillId="2" fontId="2" numFmtId="49" xfId="0" applyAlignment="1" applyBorder="1" applyFont="1" applyNumberFormat="1">
      <alignment horizontal="left" vertical="center"/>
    </xf>
    <xf borderId="1" fillId="2" fontId="19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50" fillId="0" fontId="2" numFmtId="0" xfId="0" applyAlignment="1" applyBorder="1" applyFont="1">
      <alignment horizontal="left" shrinkToFit="0" vertical="center" wrapText="1"/>
    </xf>
    <xf borderId="51" fillId="0" fontId="4" numFmtId="0" xfId="0" applyAlignment="1" applyBorder="1" applyFont="1">
      <alignment horizontal="center" vertical="center"/>
    </xf>
    <xf borderId="51" fillId="0" fontId="4" numFmtId="49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52" fillId="0" fontId="4" numFmtId="0" xfId="0" applyAlignment="1" applyBorder="1" applyFont="1">
      <alignment horizontal="center" shrinkToFit="0" vertical="center" wrapText="1"/>
    </xf>
    <xf borderId="53" fillId="0" fontId="4" numFmtId="49" xfId="0" applyAlignment="1" applyBorder="1" applyFont="1" applyNumberFormat="1">
      <alignment horizontal="center" vertical="center"/>
    </xf>
    <xf borderId="53" fillId="0" fontId="4" numFmtId="49" xfId="0" applyAlignment="1" applyBorder="1" applyFont="1" applyNumberFormat="1">
      <alignment horizontal="center" shrinkToFit="0" vertical="center" wrapText="1"/>
    </xf>
    <xf borderId="32" fillId="5" fontId="4" numFmtId="0" xfId="0" applyAlignment="1" applyBorder="1" applyFont="1">
      <alignment vertical="center"/>
    </xf>
    <xf borderId="32" fillId="5" fontId="4" numFmtId="0" xfId="0" applyAlignment="1" applyBorder="1" applyFont="1">
      <alignment shrinkToFit="0" vertical="center" wrapText="1"/>
    </xf>
    <xf borderId="33" fillId="5" fontId="2" numFmtId="0" xfId="0" applyAlignment="1" applyBorder="1" applyFont="1">
      <alignment horizontal="center" shrinkToFit="0" wrapText="1"/>
    </xf>
    <xf borderId="54" fillId="6" fontId="2" numFmtId="38" xfId="0" applyAlignment="1" applyBorder="1" applyFill="1" applyFont="1" applyNumberFormat="1">
      <alignment horizontal="left" vertical="top"/>
    </xf>
    <xf borderId="54" fillId="6" fontId="2" numFmtId="38" xfId="0" applyAlignment="1" applyBorder="1" applyFont="1" applyNumberFormat="1">
      <alignment horizontal="right" vertical="top"/>
    </xf>
    <xf borderId="34" fillId="6" fontId="2" numFmtId="38" xfId="0" applyAlignment="1" applyBorder="1" applyFont="1" applyNumberFormat="1">
      <alignment horizontal="right" vertical="top"/>
    </xf>
    <xf borderId="15" fillId="0" fontId="2" numFmtId="0" xfId="0" applyAlignment="1" applyBorder="1" applyFont="1">
      <alignment vertical="center"/>
    </xf>
    <xf borderId="15" fillId="0" fontId="2" numFmtId="0" xfId="0" applyAlignment="1" applyBorder="1" applyFont="1">
      <alignment shrinkToFit="0" vertical="center" wrapText="1"/>
    </xf>
    <xf borderId="36" fillId="0" fontId="2" numFmtId="0" xfId="0" applyAlignment="1" applyBorder="1" applyFont="1">
      <alignment shrinkToFit="0" vertical="center" wrapText="1"/>
    </xf>
    <xf borderId="34" fillId="0" fontId="6" numFmtId="38" xfId="0" applyAlignment="1" applyBorder="1" applyFont="1" applyNumberFormat="1">
      <alignment horizontal="right"/>
    </xf>
    <xf borderId="34" fillId="0" fontId="6" numFmtId="38" xfId="0" applyAlignment="1" applyBorder="1" applyFont="1" applyNumberFormat="1">
      <alignment horizontal="right" readingOrder="0"/>
    </xf>
    <xf borderId="34" fillId="0" fontId="2" numFmtId="0" xfId="0" applyAlignment="1" applyBorder="1" applyFont="1">
      <alignment horizontal="center" vertical="center"/>
    </xf>
    <xf borderId="52" fillId="0" fontId="6" numFmtId="38" xfId="0" applyAlignment="1" applyBorder="1" applyFont="1" applyNumberFormat="1">
      <alignment horizontal="right"/>
    </xf>
    <xf borderId="15" fillId="0" fontId="2" numFmtId="0" xfId="0" applyAlignment="1" applyBorder="1" applyFont="1">
      <alignment horizontal="left" vertical="center"/>
    </xf>
    <xf borderId="15" fillId="0" fontId="2" numFmtId="0" xfId="0" applyAlignment="1" applyBorder="1" applyFont="1">
      <alignment horizontal="left" shrinkToFit="0" vertical="center" wrapText="1"/>
    </xf>
    <xf borderId="34" fillId="0" fontId="2" numFmtId="0" xfId="0" applyAlignment="1" applyBorder="1" applyFont="1">
      <alignment horizontal="center" shrinkToFit="0" vertical="center" wrapText="1"/>
    </xf>
    <xf borderId="51" fillId="0" fontId="6" numFmtId="38" xfId="0" applyAlignment="1" applyBorder="1" applyFont="1" applyNumberFormat="1">
      <alignment horizontal="right"/>
    </xf>
    <xf borderId="36" fillId="0" fontId="2" numFmtId="0" xfId="0" applyAlignment="1" applyBorder="1" applyFont="1">
      <alignment horizontal="center" shrinkToFit="0" vertical="center" wrapText="1"/>
    </xf>
    <xf borderId="36" fillId="0" fontId="6" numFmtId="38" xfId="0" applyAlignment="1" applyBorder="1" applyFont="1" applyNumberFormat="1">
      <alignment horizontal="right"/>
    </xf>
    <xf borderId="37" fillId="0" fontId="6" numFmtId="38" xfId="0" applyAlignment="1" applyBorder="1" applyFont="1" applyNumberFormat="1">
      <alignment horizontal="right"/>
    </xf>
    <xf borderId="42" fillId="3" fontId="2" numFmtId="0" xfId="0" applyAlignment="1" applyBorder="1" applyFont="1">
      <alignment horizontal="center" vertical="center"/>
    </xf>
    <xf borderId="30" fillId="5" fontId="4" numFmtId="0" xfId="0" applyAlignment="1" applyBorder="1" applyFont="1">
      <alignment horizontal="left" vertical="center"/>
    </xf>
    <xf borderId="30" fillId="5" fontId="4" numFmtId="0" xfId="0" applyAlignment="1" applyBorder="1" applyFont="1">
      <alignment horizontal="left" shrinkToFit="0" vertical="center" wrapText="1"/>
    </xf>
    <xf borderId="55" fillId="5" fontId="2" numFmtId="0" xfId="0" applyAlignment="1" applyBorder="1" applyFont="1">
      <alignment shrinkToFit="0" vertical="center" wrapText="1"/>
    </xf>
    <xf borderId="35" fillId="6" fontId="6" numFmtId="38" xfId="0" applyAlignment="1" applyBorder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32" fillId="3" fontId="4" numFmtId="0" xfId="0" applyAlignment="1" applyBorder="1" applyFont="1">
      <alignment horizontal="left" shrinkToFit="0" vertical="center" wrapText="1"/>
    </xf>
    <xf borderId="33" fillId="3" fontId="4" numFmtId="0" xfId="0" applyAlignment="1" applyBorder="1" applyFont="1">
      <alignment horizontal="center" shrinkToFit="0" vertical="center" wrapText="1"/>
    </xf>
    <xf borderId="56" fillId="6" fontId="6" numFmtId="38" xfId="0" applyAlignment="1" applyBorder="1" applyFont="1" applyNumberFormat="1">
      <alignment horizontal="right"/>
    </xf>
    <xf borderId="41" fillId="3" fontId="4" numFmtId="0" xfId="0" applyAlignment="1" applyBorder="1" applyFont="1">
      <alignment horizontal="left" shrinkToFit="0" vertical="center" wrapText="1"/>
    </xf>
    <xf borderId="57" fillId="0" fontId="2" numFmtId="0" xfId="0" applyAlignment="1" applyBorder="1" applyFont="1">
      <alignment vertical="center"/>
    </xf>
    <xf borderId="52" fillId="0" fontId="2" numFmtId="0" xfId="0" applyAlignment="1" applyBorder="1" applyFont="1">
      <alignment horizontal="center" vertical="center"/>
    </xf>
    <xf borderId="37" fillId="0" fontId="2" numFmtId="0" xfId="0" applyAlignment="1" applyBorder="1" applyFont="1">
      <alignment horizontal="center" vertical="center"/>
    </xf>
    <xf borderId="41" fillId="3" fontId="4" numFmtId="0" xfId="0" applyAlignment="1" applyBorder="1" applyFont="1">
      <alignment vertical="center"/>
    </xf>
    <xf borderId="58" fillId="7" fontId="23" numFmtId="0" xfId="0" applyAlignment="1" applyBorder="1" applyFill="1" applyFont="1">
      <alignment horizontal="left" vertical="center"/>
    </xf>
    <xf borderId="59" fillId="0" fontId="3" numFmtId="0" xfId="0" applyBorder="1" applyFont="1"/>
    <xf borderId="60" fillId="0" fontId="3" numFmtId="0" xfId="0" applyBorder="1" applyFont="1"/>
    <xf borderId="61" fillId="5" fontId="4" numFmtId="0" xfId="0" applyAlignment="1" applyBorder="1" applyFont="1">
      <alignment vertical="center"/>
    </xf>
    <xf borderId="62" fillId="0" fontId="3" numFmtId="0" xfId="0" applyBorder="1" applyFont="1"/>
    <xf borderId="63" fillId="0" fontId="3" numFmtId="0" xfId="0" applyBorder="1" applyFont="1"/>
    <xf borderId="35" fillId="6" fontId="6" numFmtId="38" xfId="0" applyAlignment="1" applyBorder="1" applyFont="1" applyNumberFormat="1">
      <alignment horizontal="right" shrinkToFit="1" wrapText="0"/>
    </xf>
    <xf borderId="36" fillId="5" fontId="4" numFmtId="3" xfId="0" applyAlignment="1" applyBorder="1" applyFont="1" applyNumberFormat="1">
      <alignment horizontal="left" vertical="center"/>
    </xf>
    <xf borderId="35" fillId="6" fontId="5" numFmtId="38" xfId="0" applyAlignment="1" applyBorder="1" applyFont="1" applyNumberFormat="1">
      <alignment horizontal="right"/>
    </xf>
    <xf borderId="36" fillId="0" fontId="4" numFmtId="0" xfId="0" applyAlignment="1" applyBorder="1" applyFont="1">
      <alignment horizontal="left" shrinkToFit="0" vertical="center" wrapText="1"/>
    </xf>
    <xf borderId="34" fillId="0" fontId="4" numFmtId="0" xfId="0" applyAlignment="1" applyBorder="1" applyFont="1">
      <alignment horizontal="center" shrinkToFit="0" vertical="center" wrapText="1"/>
    </xf>
    <xf borderId="34" fillId="0" fontId="6" numFmtId="38" xfId="0" applyAlignment="1" applyBorder="1" applyFont="1" applyNumberFormat="1">
      <alignment horizontal="right" shrinkToFit="1" wrapText="0"/>
    </xf>
    <xf borderId="0" fillId="0" fontId="12" numFmtId="0" xfId="0" applyAlignment="1" applyFont="1">
      <alignment shrinkToFit="0" wrapText="1"/>
    </xf>
    <xf borderId="36" fillId="5" fontId="4" numFmtId="0" xfId="0" applyAlignment="1" applyBorder="1" applyFont="1">
      <alignment horizontal="left" vertical="center"/>
    </xf>
    <xf borderId="36" fillId="0" fontId="2" numFmtId="0" xfId="0" applyAlignment="1" applyBorder="1" applyFont="1">
      <alignment horizontal="left" shrinkToFit="0" vertical="center" wrapText="1"/>
    </xf>
    <xf borderId="34" fillId="0" fontId="4" numFmtId="0" xfId="0" applyAlignment="1" applyBorder="1" applyFont="1">
      <alignment horizontal="center" vertical="center"/>
    </xf>
    <xf borderId="36" fillId="0" fontId="2" numFmtId="0" xfId="0" applyAlignment="1" applyBorder="1" applyFont="1">
      <alignment horizontal="left" shrinkToFit="0" vertical="top" wrapText="1"/>
    </xf>
    <xf borderId="44" fillId="3" fontId="4" numFmtId="0" xfId="0" applyAlignment="1" applyBorder="1" applyFont="1">
      <alignment horizontal="left" shrinkToFit="0" vertical="top" wrapText="1"/>
    </xf>
    <xf borderId="43" fillId="3" fontId="6" numFmtId="38" xfId="0" applyAlignment="1" applyBorder="1" applyFont="1" applyNumberFormat="1">
      <alignment horizontal="right" shrinkToFit="1" wrapText="0"/>
    </xf>
    <xf borderId="64" fillId="6" fontId="6" numFmtId="38" xfId="0" applyAlignment="1" applyBorder="1" applyFont="1" applyNumberFormat="1">
      <alignment horizontal="right" shrinkToFit="1" wrapText="0"/>
    </xf>
    <xf borderId="58" fillId="7" fontId="4" numFmtId="0" xfId="0" applyAlignment="1" applyBorder="1" applyFont="1">
      <alignment horizontal="left" vertical="center"/>
    </xf>
    <xf borderId="65" fillId="0" fontId="3" numFmtId="0" xfId="0" applyBorder="1" applyFont="1"/>
    <xf borderId="66" fillId="7" fontId="6" numFmtId="38" xfId="0" applyAlignment="1" applyBorder="1" applyFont="1" applyNumberFormat="1">
      <alignment horizontal="right" shrinkToFit="1" wrapText="0"/>
    </xf>
    <xf borderId="67" fillId="7" fontId="6" numFmtId="38" xfId="0" applyAlignment="1" applyBorder="1" applyFont="1" applyNumberFormat="1">
      <alignment horizontal="right" shrinkToFit="1" wrapText="0"/>
    </xf>
    <xf borderId="36" fillId="5" fontId="4" numFmtId="0" xfId="0" applyAlignment="1" applyBorder="1" applyFont="1">
      <alignment shrinkToFit="0" vertical="top" wrapText="1"/>
    </xf>
    <xf borderId="34" fillId="6" fontId="6" numFmtId="38" xfId="0" applyAlignment="1" applyBorder="1" applyFont="1" applyNumberFormat="1">
      <alignment horizontal="right" shrinkToFit="1" wrapText="0"/>
    </xf>
    <xf borderId="36" fillId="3" fontId="2" numFmtId="0" xfId="0" applyAlignment="1" applyBorder="1" applyFont="1">
      <alignment horizontal="left" shrinkToFit="0" vertical="top" wrapText="1"/>
    </xf>
    <xf borderId="34" fillId="3" fontId="6" numFmtId="38" xfId="0" applyAlignment="1" applyBorder="1" applyFont="1" applyNumberFormat="1">
      <alignment horizontal="right" shrinkToFit="1" wrapText="0"/>
    </xf>
    <xf borderId="54" fillId="6" fontId="6" numFmtId="38" xfId="0" applyAlignment="1" applyBorder="1" applyFont="1" applyNumberFormat="1">
      <alignment horizontal="right" shrinkToFit="1" wrapText="0"/>
    </xf>
    <xf borderId="36" fillId="5" fontId="4" numFmtId="0" xfId="0" applyAlignment="1" applyBorder="1" applyFont="1">
      <alignment horizontal="left" shrinkToFit="0" vertical="top" wrapText="1"/>
    </xf>
    <xf borderId="56" fillId="6" fontId="6" numFmtId="38" xfId="0" applyAlignment="1" applyBorder="1" applyFont="1" applyNumberFormat="1">
      <alignment horizontal="right" shrinkToFit="1" wrapText="0"/>
    </xf>
    <xf borderId="36" fillId="5" fontId="4" numFmtId="168" xfId="0" applyAlignment="1" applyBorder="1" applyFont="1" applyNumberFormat="1">
      <alignment horizontal="left" shrinkToFit="0" vertical="top" wrapText="1"/>
    </xf>
    <xf borderId="0" fillId="0" fontId="24" numFmtId="0" xfId="0" applyFont="1"/>
    <xf borderId="0" fillId="0" fontId="2" numFmtId="0" xfId="0" applyFont="1"/>
    <xf borderId="0" fillId="0" fontId="2" numFmtId="3" xfId="0" applyFont="1" applyNumberFormat="1"/>
    <xf borderId="34" fillId="6" fontId="2" numFmtId="38" xfId="0" applyAlignment="1" applyBorder="1" applyFont="1" applyNumberFormat="1">
      <alignment horizontal="left" vertical="top"/>
    </xf>
    <xf borderId="45" fillId="0" fontId="2" numFmtId="0" xfId="0" applyAlignment="1" applyBorder="1" applyFont="1">
      <alignment shrinkToFit="0" vertical="center" wrapText="1"/>
    </xf>
    <xf quotePrefix="1" borderId="45" fillId="0" fontId="2" numFmtId="0" xfId="0" applyAlignment="1" applyBorder="1" applyFont="1">
      <alignment vertical="center"/>
    </xf>
    <xf borderId="43" fillId="0" fontId="2" numFmtId="0" xfId="0" applyAlignment="1" applyBorder="1" applyFont="1">
      <alignment shrinkToFit="0" vertical="center" wrapText="1"/>
    </xf>
    <xf borderId="30" fillId="8" fontId="2" numFmtId="0" xfId="0" applyAlignment="1" applyBorder="1" applyFill="1" applyFont="1">
      <alignment shrinkToFit="0" vertical="center" wrapText="1"/>
    </xf>
    <xf quotePrefix="1" borderId="30" fillId="8" fontId="2" numFmtId="0" xfId="0" applyAlignment="1" applyBorder="1" applyFont="1">
      <alignment shrinkToFit="0" vertical="center" wrapText="1"/>
    </xf>
    <xf borderId="52" fillId="0" fontId="2" numFmtId="0" xfId="0" applyAlignment="1" applyBorder="1" applyFont="1">
      <alignment shrinkToFit="0" vertical="center" wrapText="1"/>
    </xf>
    <xf borderId="45" fillId="0" fontId="2" numFmtId="0" xfId="0" applyAlignment="1" applyBorder="1" applyFont="1">
      <alignment vertical="center"/>
    </xf>
    <xf borderId="51" fillId="0" fontId="2" numFmtId="0" xfId="0" applyAlignment="1" applyBorder="1" applyFont="1">
      <alignment horizontal="left" shrinkToFit="0" vertical="center" wrapText="1"/>
    </xf>
    <xf borderId="51" fillId="0" fontId="2" numFmtId="0" xfId="0" applyAlignment="1" applyBorder="1" applyFont="1">
      <alignment horizontal="center" vertical="center"/>
    </xf>
    <xf borderId="53" fillId="0" fontId="4" numFmtId="0" xfId="0" applyAlignment="1" applyBorder="1" applyFont="1">
      <alignment horizontal="center" shrinkToFit="0" vertical="center" wrapText="1"/>
    </xf>
    <xf borderId="34" fillId="5" fontId="4" numFmtId="0" xfId="0" applyAlignment="1" applyBorder="1" applyFont="1">
      <alignment horizontal="left" shrinkToFit="0" vertical="center" wrapText="1"/>
    </xf>
    <xf borderId="34" fillId="5" fontId="2" numFmtId="0" xfId="0" applyAlignment="1" applyBorder="1" applyFont="1">
      <alignment horizontal="center" shrinkToFit="0" vertical="center" wrapText="1"/>
    </xf>
    <xf borderId="34" fillId="6" fontId="2" numFmtId="38" xfId="0" applyBorder="1" applyFont="1" applyNumberFormat="1"/>
    <xf borderId="34" fillId="9" fontId="2" numFmtId="0" xfId="0" applyAlignment="1" applyBorder="1" applyFill="1" applyFont="1">
      <alignment shrinkToFit="0" vertical="center" wrapText="1"/>
    </xf>
    <xf borderId="34" fillId="9" fontId="2" numFmtId="0" xfId="0" applyAlignment="1" applyBorder="1" applyFont="1">
      <alignment horizontal="center" shrinkToFit="0" vertical="center" wrapText="1"/>
    </xf>
    <xf borderId="34" fillId="9" fontId="2" numFmtId="0" xfId="0" applyAlignment="1" applyBorder="1" applyFont="1">
      <alignment horizontal="left" shrinkToFit="0" vertical="center" wrapText="1"/>
    </xf>
    <xf borderId="34" fillId="6" fontId="6" numFmtId="38" xfId="0" applyAlignment="1" applyBorder="1" applyFont="1" applyNumberFormat="1">
      <alignment horizontal="right"/>
    </xf>
    <xf borderId="34" fillId="9" fontId="2" numFmtId="0" xfId="0" applyAlignment="1" applyBorder="1" applyFont="1">
      <alignment horizontal="left" vertical="center"/>
    </xf>
    <xf borderId="43" fillId="3" fontId="4" numFmtId="0" xfId="0" applyAlignment="1" applyBorder="1" applyFont="1">
      <alignment horizontal="left" vertical="center"/>
    </xf>
    <xf borderId="43" fillId="3" fontId="2" numFmtId="0" xfId="0" applyAlignment="1" applyBorder="1" applyFont="1">
      <alignment horizontal="center" shrinkToFit="0" vertical="center" wrapText="1"/>
    </xf>
    <xf borderId="68" fillId="0" fontId="19" numFmtId="0" xfId="0" applyAlignment="1" applyBorder="1" applyFont="1">
      <alignment shrinkToFit="0" vertical="center" wrapText="1"/>
    </xf>
    <xf borderId="69" fillId="0" fontId="2" numFmtId="0" xfId="0" applyAlignment="1" applyBorder="1" applyFont="1">
      <alignment horizontal="center" vertical="center"/>
    </xf>
    <xf borderId="70" fillId="3" fontId="4" numFmtId="0" xfId="0" applyAlignment="1" applyBorder="1" applyFont="1">
      <alignment horizontal="left" shrinkToFit="0" vertical="center" wrapText="1"/>
    </xf>
    <xf borderId="71" fillId="3" fontId="2" numFmtId="0" xfId="0" applyAlignment="1" applyBorder="1" applyFont="1">
      <alignment horizontal="left" vertical="center"/>
    </xf>
    <xf borderId="69" fillId="3" fontId="6" numFmtId="38" xfId="0" applyAlignment="1" applyBorder="1" applyFont="1" applyNumberFormat="1">
      <alignment horizontal="right"/>
    </xf>
    <xf borderId="72" fillId="5" fontId="4" numFmtId="0" xfId="0" applyAlignment="1" applyBorder="1" applyFont="1">
      <alignment horizontal="left" shrinkToFit="0" vertical="center" wrapText="1"/>
    </xf>
    <xf borderId="32" fillId="9" fontId="2" numFmtId="0" xfId="0" applyAlignment="1" applyBorder="1" applyFont="1">
      <alignment vertical="center"/>
    </xf>
    <xf borderId="34" fillId="9" fontId="2" numFmtId="0" xfId="0" applyAlignment="1" applyBorder="1" applyFont="1">
      <alignment horizontal="center" vertical="center"/>
    </xf>
    <xf borderId="32" fillId="9" fontId="2" numFmtId="0" xfId="0" applyAlignment="1" applyBorder="1" applyFont="1">
      <alignment shrinkToFit="0" vertical="center" wrapText="1"/>
    </xf>
    <xf borderId="32" fillId="9" fontId="2" numFmtId="0" xfId="0" applyAlignment="1" applyBorder="1" applyFont="1">
      <alignment horizontal="left" shrinkToFit="0" vertical="center" wrapText="1"/>
    </xf>
    <xf borderId="32" fillId="9" fontId="2" numFmtId="0" xfId="0" applyAlignment="1" applyBorder="1" applyFont="1">
      <alignment horizontal="left" vertical="center"/>
    </xf>
    <xf borderId="30" fillId="3" fontId="19" numFmtId="0" xfId="0" applyAlignment="1" applyBorder="1" applyFont="1">
      <alignment horizontal="left" shrinkToFit="0" vertical="center" wrapText="1"/>
    </xf>
    <xf borderId="73" fillId="3" fontId="2" numFmtId="0" xfId="0" applyAlignment="1" applyBorder="1" applyFont="1">
      <alignment horizontal="center" vertical="center"/>
    </xf>
    <xf borderId="35" fillId="3" fontId="6" numFmtId="38" xfId="0" applyAlignment="1" applyBorder="1" applyFont="1" applyNumberFormat="1">
      <alignment horizontal="right"/>
    </xf>
    <xf borderId="30" fillId="3" fontId="2" numFmtId="49" xfId="0" applyAlignment="1" applyBorder="1" applyFont="1" applyNumberFormat="1">
      <alignment horizontal="left" shrinkToFit="0" vertical="top" wrapText="1"/>
    </xf>
    <xf borderId="55" fillId="3" fontId="25" numFmtId="0" xfId="0" applyAlignment="1" applyBorder="1" applyFont="1">
      <alignment horizontal="center" shrinkToFit="0" vertical="top" wrapText="1"/>
    </xf>
    <xf borderId="56" fillId="3" fontId="6" numFmtId="38" xfId="0" applyAlignment="1" applyBorder="1" applyFont="1" applyNumberFormat="1">
      <alignment horizontal="right"/>
    </xf>
    <xf borderId="34" fillId="5" fontId="2" numFmtId="0" xfId="0" applyAlignment="1" applyBorder="1" applyFont="1">
      <alignment horizontal="center" vertical="center"/>
    </xf>
    <xf borderId="34" fillId="5" fontId="2" numFmtId="0" xfId="0" applyAlignment="1" applyBorder="1" applyFont="1">
      <alignment horizontal="center"/>
    </xf>
    <xf borderId="43" fillId="3" fontId="26" numFmtId="0" xfId="0" applyAlignment="1" applyBorder="1" applyFont="1">
      <alignment horizontal="center" vertical="center"/>
    </xf>
    <xf borderId="44" fillId="3" fontId="2" numFmtId="0" xfId="0" applyAlignment="1" applyBorder="1" applyFont="1">
      <alignment shrinkToFit="0" vertical="center" wrapText="1"/>
    </xf>
    <xf borderId="58" fillId="0" fontId="4" numFmtId="0" xfId="0" applyAlignment="1" applyBorder="1" applyFont="1">
      <alignment horizontal="left" shrinkToFit="0" vertical="center" wrapText="1"/>
    </xf>
    <xf borderId="73" fillId="0" fontId="6" numFmtId="38" xfId="0" applyAlignment="1" applyBorder="1" applyFont="1" applyNumberFormat="1">
      <alignment horizontal="right" shrinkToFit="1" wrapText="0"/>
    </xf>
    <xf borderId="0" fillId="0" fontId="27" numFmtId="0" xfId="0" applyAlignment="1" applyFont="1">
      <alignment vertical="center"/>
    </xf>
    <xf borderId="0" fillId="0" fontId="28" numFmtId="0" xfId="0" applyAlignment="1" applyFont="1">
      <alignment vertical="center"/>
    </xf>
    <xf borderId="36" fillId="3" fontId="4" numFmtId="0" xfId="0" applyAlignment="1" applyBorder="1" applyFont="1">
      <alignment horizontal="left" shrinkToFit="0" vertical="top" wrapText="1"/>
    </xf>
    <xf borderId="73" fillId="7" fontId="2" numFmtId="0" xfId="0" applyAlignment="1" applyBorder="1" applyFont="1">
      <alignment vertical="center"/>
    </xf>
    <xf borderId="73" fillId="7" fontId="2" numFmtId="0" xfId="0" applyAlignment="1" applyBorder="1" applyFont="1">
      <alignment horizontal="center" vertical="center"/>
    </xf>
    <xf borderId="73" fillId="7" fontId="12" numFmtId="0" xfId="0" applyAlignment="1" applyBorder="1" applyFont="1">
      <alignment vertical="center"/>
    </xf>
    <xf borderId="35" fillId="7" fontId="12" numFmtId="0" xfId="0" applyAlignment="1" applyBorder="1" applyFont="1">
      <alignment vertical="center"/>
    </xf>
    <xf borderId="36" fillId="0" fontId="4" numFmtId="0" xfId="0" applyAlignment="1" applyBorder="1" applyFont="1">
      <alignment horizontal="left" vertical="center"/>
    </xf>
    <xf borderId="74" fillId="6" fontId="6" numFmtId="38" xfId="0" applyAlignment="1" applyBorder="1" applyFont="1" applyNumberFormat="1">
      <alignment horizontal="right" shrinkToFit="1" wrapText="0"/>
    </xf>
    <xf borderId="36" fillId="5" fontId="4" numFmtId="49" xfId="0" applyAlignment="1" applyBorder="1" applyFont="1" applyNumberFormat="1">
      <alignment horizontal="left" vertical="center"/>
    </xf>
    <xf borderId="75" fillId="6" fontId="5" numFmtId="3" xfId="0" applyAlignment="1" applyBorder="1" applyFont="1" applyNumberFormat="1">
      <alignment horizontal="right" vertical="center"/>
    </xf>
    <xf borderId="76" fillId="6" fontId="6" numFmtId="38" xfId="0" applyAlignment="1" applyBorder="1" applyFont="1" applyNumberFormat="1">
      <alignment horizontal="right" shrinkToFit="1" wrapText="0"/>
    </xf>
    <xf borderId="36" fillId="5" fontId="4" numFmtId="168" xfId="0" applyAlignment="1" applyBorder="1" applyFont="1" applyNumberFormat="1">
      <alignment horizontal="left" vertical="center"/>
    </xf>
    <xf borderId="77" fillId="6" fontId="6" numFmtId="38" xfId="0" applyAlignment="1" applyBorder="1" applyFont="1" applyNumberFormat="1">
      <alignment horizontal="right" shrinkToFit="1" wrapText="0"/>
    </xf>
    <xf borderId="44" fillId="3" fontId="4" numFmtId="0" xfId="0" applyAlignment="1" applyBorder="1" applyFont="1">
      <alignment horizontal="left" vertical="center"/>
    </xf>
    <xf borderId="34" fillId="9" fontId="2" numFmtId="0" xfId="0" applyAlignment="1" applyBorder="1" applyFont="1">
      <alignment horizontal="center" vertical="top"/>
    </xf>
    <xf borderId="43" fillId="3" fontId="2" numFmtId="0" xfId="0" applyAlignment="1" applyBorder="1" applyFont="1">
      <alignment horizontal="center" vertical="center"/>
    </xf>
    <xf borderId="69" fillId="3" fontId="19" numFmtId="0" xfId="0" applyAlignment="1" applyBorder="1" applyFont="1">
      <alignment horizontal="left"/>
    </xf>
    <xf borderId="69" fillId="3" fontId="2" numFmtId="0" xfId="0" applyAlignment="1" applyBorder="1" applyFont="1">
      <alignment horizontal="center" vertical="center"/>
    </xf>
    <xf borderId="69" fillId="3" fontId="6" numFmtId="38" xfId="0" applyAlignment="1" applyBorder="1" applyFont="1" applyNumberFormat="1">
      <alignment horizontal="right" shrinkToFit="1" wrapText="0"/>
    </xf>
    <xf borderId="69" fillId="6" fontId="6" numFmtId="38" xfId="0" applyAlignment="1" applyBorder="1" applyFont="1" applyNumberFormat="1">
      <alignment horizontal="right" shrinkToFit="1" wrapText="0"/>
    </xf>
    <xf borderId="69" fillId="3" fontId="4" numFmtId="0" xfId="0" applyAlignment="1" applyBorder="1" applyFont="1">
      <alignment horizontal="left" vertical="center"/>
    </xf>
    <xf borderId="58" fillId="5" fontId="4" numFmtId="168" xfId="0" applyAlignment="1" applyBorder="1" applyFont="1" applyNumberFormat="1">
      <alignment horizontal="left" vertical="center"/>
    </xf>
    <xf borderId="78" fillId="6" fontId="6" numFmtId="38" xfId="0" applyAlignment="1" applyBorder="1" applyFont="1" applyNumberFormat="1">
      <alignment horizontal="right" shrinkToFit="1" wrapText="0"/>
    </xf>
    <xf borderId="73" fillId="6" fontId="6" numFmtId="38" xfId="0" applyAlignment="1" applyBorder="1" applyFont="1" applyNumberFormat="1">
      <alignment horizontal="right" shrinkToFit="1" wrapText="0"/>
    </xf>
    <xf borderId="34" fillId="9" fontId="2" numFmtId="0" xfId="0" applyAlignment="1" applyBorder="1" applyFont="1">
      <alignment vertical="center"/>
    </xf>
    <xf borderId="54" fillId="3" fontId="4" numFmtId="0" xfId="0" applyAlignment="1" applyBorder="1" applyFont="1">
      <alignment horizontal="left" vertical="center"/>
    </xf>
    <xf borderId="54" fillId="3" fontId="2" numFmtId="0" xfId="0" applyAlignment="1" applyBorder="1" applyFont="1">
      <alignment horizontal="center" vertical="center"/>
    </xf>
    <xf borderId="54" fillId="3" fontId="6" numFmtId="38" xfId="0" applyAlignment="1" applyBorder="1" applyFont="1" applyNumberFormat="1">
      <alignment horizontal="right" shrinkToFit="1" wrapText="0"/>
    </xf>
    <xf borderId="73" fillId="3" fontId="19" numFmtId="0" xfId="0" applyAlignment="1" applyBorder="1" applyFont="1">
      <alignment horizontal="left" vertical="center"/>
    </xf>
    <xf borderId="73" fillId="3" fontId="2" numFmtId="0" xfId="0" applyAlignment="1" applyBorder="1" applyFont="1">
      <alignment horizontal="center"/>
    </xf>
    <xf borderId="73" fillId="3" fontId="6" numFmtId="38" xfId="0" applyAlignment="1" applyBorder="1" applyFont="1" applyNumberFormat="1">
      <alignment horizontal="right" shrinkToFit="1" wrapText="0"/>
    </xf>
    <xf borderId="58" fillId="3" fontId="2" numFmtId="0" xfId="0" applyAlignment="1" applyBorder="1" applyFont="1">
      <alignment horizontal="left" shrinkToFit="0" vertical="top" wrapText="1"/>
    </xf>
    <xf borderId="44" fillId="9" fontId="2" numFmtId="0" xfId="0" applyAlignment="1" applyBorder="1" applyFont="1">
      <alignment horizontal="left" vertical="center"/>
    </xf>
    <xf borderId="79" fillId="3" fontId="4" numFmtId="0" xfId="0" applyAlignment="1" applyBorder="1" applyFont="1">
      <alignment horizontal="left" shrinkToFit="0" vertical="top" wrapText="1"/>
    </xf>
    <xf borderId="80" fillId="0" fontId="3" numFmtId="0" xfId="0" applyBorder="1" applyFont="1"/>
    <xf borderId="0" fillId="0" fontId="5" numFmtId="0" xfId="0" applyAlignment="1" applyFont="1">
      <alignment horizontal="center" vertical="top"/>
    </xf>
    <xf borderId="0" fillId="0" fontId="6" numFmtId="0" xfId="0" applyFont="1"/>
    <xf borderId="0" fillId="0" fontId="1" numFmtId="0" xfId="0" applyFont="1"/>
    <xf borderId="0" fillId="0" fontId="2" numFmtId="0" xfId="0" applyAlignment="1" applyFont="1">
      <alignment vertical="top"/>
    </xf>
    <xf borderId="81" fillId="3" fontId="5" numFmtId="165" xfId="0" applyAlignment="1" applyBorder="1" applyFont="1" applyNumberFormat="1">
      <alignment horizontal="center" shrinkToFit="0" wrapText="1"/>
    </xf>
    <xf borderId="82" fillId="0" fontId="3" numFmtId="0" xfId="0" applyBorder="1" applyFont="1"/>
    <xf borderId="0" fillId="0" fontId="6" numFmtId="0" xfId="0" applyAlignment="1" applyFont="1">
      <alignment horizontal="left" shrinkToFit="0" vertical="center" wrapText="1"/>
    </xf>
    <xf borderId="81" fillId="3" fontId="5" numFmtId="0" xfId="0" applyAlignment="1" applyBorder="1" applyFont="1">
      <alignment horizontal="center" shrinkToFit="1" wrapText="0"/>
    </xf>
    <xf borderId="57" fillId="0" fontId="5" numFmtId="49" xfId="0" applyAlignment="1" applyBorder="1" applyFont="1" applyNumberFormat="1">
      <alignment horizontal="center" shrinkToFit="0" wrapText="1"/>
    </xf>
    <xf borderId="57" fillId="0" fontId="5" numFmtId="49" xfId="0" applyAlignment="1" applyBorder="1" applyFont="1" applyNumberFormat="1">
      <alignment horizontal="center"/>
    </xf>
    <xf borderId="0" fillId="0" fontId="19" numFmtId="0" xfId="0" applyAlignment="1" applyFont="1">
      <alignment horizontal="left" vertical="top"/>
    </xf>
    <xf borderId="50" fillId="0" fontId="19" numFmtId="0" xfId="0" applyAlignment="1" applyBorder="1" applyFont="1">
      <alignment horizontal="center" vertical="top"/>
    </xf>
    <xf borderId="50" fillId="0" fontId="3" numFmtId="0" xfId="0" applyBorder="1" applyFont="1"/>
    <xf borderId="0" fillId="0" fontId="19" numFmtId="0" xfId="0" applyAlignment="1" applyFont="1">
      <alignment horizontal="center" vertical="top"/>
    </xf>
    <xf borderId="0" fillId="0" fontId="6" numFmtId="0" xfId="0" applyAlignment="1" applyFont="1">
      <alignment horizontal="left"/>
    </xf>
    <xf borderId="0" fillId="0" fontId="29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5" numFmtId="0" xfId="0" applyFont="1"/>
    <xf borderId="0" fillId="0" fontId="30" numFmtId="0" xfId="0" applyFont="1"/>
    <xf borderId="36" fillId="0" fontId="2" numFmtId="0" xfId="0" applyAlignment="1" applyBorder="1" applyFont="1">
      <alignment vertical="top"/>
    </xf>
    <xf borderId="37" fillId="0" fontId="2" numFmtId="0" xfId="0" applyAlignment="1" applyBorder="1" applyFont="1">
      <alignment shrinkToFit="0" vertical="top" wrapText="1"/>
    </xf>
    <xf borderId="83" fillId="9" fontId="2" numFmtId="0" xfId="0" applyAlignment="1" applyBorder="1" applyFont="1">
      <alignment vertical="top"/>
    </xf>
    <xf borderId="33" fillId="9" fontId="2" numFmtId="0" xfId="0" applyAlignment="1" applyBorder="1" applyFont="1">
      <alignment shrinkToFit="0" vertical="top" wrapText="1"/>
    </xf>
    <xf borderId="55" fillId="9" fontId="2" numFmtId="0" xfId="0" applyAlignment="1" applyBorder="1" applyFont="1">
      <alignment horizontal="center" shrinkToFit="0" vertical="top" wrapText="1"/>
    </xf>
    <xf borderId="56" fillId="3" fontId="6" numFmtId="38" xfId="0" applyAlignment="1" applyBorder="1" applyFont="1" applyNumberFormat="1">
      <alignment horizontal="right" shrinkToFit="0" wrapText="1"/>
    </xf>
    <xf borderId="36" fillId="9" fontId="2" numFmtId="0" xfId="0" applyAlignment="1" applyBorder="1" applyFont="1">
      <alignment horizontal="left" shrinkToFit="0" vertical="center" wrapText="1"/>
    </xf>
    <xf borderId="56" fillId="10" fontId="6" numFmtId="38" xfId="0" applyAlignment="1" applyBorder="1" applyFill="1" applyFont="1" applyNumberFormat="1">
      <alignment horizontal="right" shrinkToFit="0" wrapText="1"/>
    </xf>
    <xf borderId="41" fillId="3" fontId="2" numFmtId="0" xfId="0" applyAlignment="1" applyBorder="1" applyFont="1">
      <alignment shrinkToFit="0" vertical="top" wrapText="1"/>
    </xf>
    <xf borderId="42" fillId="3" fontId="2" numFmtId="0" xfId="0" applyAlignment="1" applyBorder="1" applyFont="1">
      <alignment shrinkToFit="0" vertical="top" wrapText="1"/>
    </xf>
    <xf borderId="79" fillId="3" fontId="4" numFmtId="0" xfId="0" applyAlignment="1" applyBorder="1" applyFont="1">
      <alignment horizontal="left" shrinkToFit="0" vertical="center" wrapText="1"/>
    </xf>
    <xf borderId="68" fillId="0" fontId="3" numFmtId="0" xfId="0" applyBorder="1" applyFont="1"/>
    <xf borderId="69" fillId="3" fontId="6" numFmtId="38" xfId="0" applyAlignment="1" applyBorder="1" applyFont="1" applyNumberFormat="1">
      <alignment shrinkToFit="0" vertical="center" wrapText="1"/>
    </xf>
    <xf borderId="69" fillId="10" fontId="6" numFmtId="38" xfId="0" applyAlignment="1" applyBorder="1" applyFont="1" applyNumberFormat="1">
      <alignment shrinkToFit="0" vertical="center" wrapText="1"/>
    </xf>
    <xf borderId="84" fillId="0" fontId="2" numFmtId="0" xfId="0" applyAlignment="1" applyBorder="1" applyFont="1">
      <alignment horizontal="left" vertical="center"/>
    </xf>
    <xf borderId="57" fillId="0" fontId="2" numFmtId="0" xfId="0" applyAlignment="1" applyBorder="1" applyFont="1">
      <alignment shrinkToFit="0" vertical="top" wrapText="1"/>
    </xf>
    <xf borderId="85" fillId="0" fontId="2" numFmtId="0" xfId="0" applyAlignment="1" applyBorder="1" applyFont="1">
      <alignment horizontal="center" shrinkToFit="0" vertical="top" wrapText="1"/>
    </xf>
    <xf borderId="56" fillId="3" fontId="6" numFmtId="38" xfId="0" applyAlignment="1" applyBorder="1" applyFont="1" applyNumberFormat="1">
      <alignment shrinkToFit="0" wrapText="1"/>
    </xf>
    <xf borderId="34" fillId="3" fontId="6" numFmtId="38" xfId="0" applyAlignment="1" applyBorder="1" applyFont="1" applyNumberFormat="1">
      <alignment shrinkToFit="0" wrapText="1"/>
    </xf>
    <xf borderId="85" fillId="0" fontId="2" numFmtId="0" xfId="0" applyAlignment="1" applyBorder="1" applyFont="1">
      <alignment shrinkToFit="0" vertical="top" wrapText="1"/>
    </xf>
    <xf borderId="64" fillId="3" fontId="6" numFmtId="38" xfId="0" applyAlignment="1" applyBorder="1" applyFont="1" applyNumberFormat="1">
      <alignment shrinkToFit="0" wrapText="1"/>
    </xf>
    <xf borderId="0" fillId="0" fontId="12" numFmtId="0" xfId="0" applyFont="1"/>
    <xf borderId="0" fillId="0" fontId="4" numFmtId="0" xfId="0" applyAlignment="1" applyFont="1">
      <alignment horizontal="center" vertical="center"/>
    </xf>
    <xf borderId="0" fillId="0" fontId="31" numFmtId="0" xfId="0" applyAlignment="1" applyFont="1">
      <alignment shrinkToFit="0" wrapText="1"/>
    </xf>
    <xf borderId="0" fillId="0" fontId="22" numFmtId="0" xfId="0" applyAlignment="1" applyFont="1">
      <alignment shrinkToFit="0" vertical="top" wrapText="1"/>
    </xf>
    <xf borderId="0" fillId="0" fontId="32" numFmtId="0" xfId="0" applyAlignment="1" applyFont="1">
      <alignment horizontal="center" vertical="top"/>
    </xf>
    <xf borderId="86" fillId="10" fontId="33" numFmtId="165" xfId="0" applyAlignment="1" applyBorder="1" applyFont="1" applyNumberFormat="1">
      <alignment horizontal="center"/>
    </xf>
    <xf borderId="0" fillId="0" fontId="32" numFmtId="0" xfId="0" applyAlignment="1" applyFont="1">
      <alignment horizontal="left"/>
    </xf>
    <xf borderId="86" fillId="3" fontId="34" numFmtId="49" xfId="0" applyAlignment="1" applyBorder="1" applyFont="1" applyNumberFormat="1">
      <alignment horizontal="center" vertical="top"/>
    </xf>
    <xf borderId="0" fillId="0" fontId="32" numFmtId="0" xfId="0" applyAlignment="1" applyFont="1">
      <alignment horizontal="left" vertical="top"/>
    </xf>
    <xf borderId="0" fillId="0" fontId="35" numFmtId="0" xfId="0" applyFont="1"/>
    <xf borderId="0" fillId="0" fontId="2" numFmtId="0" xfId="0" applyAlignment="1" applyFont="1">
      <alignment horizontal="right" vertical="top"/>
    </xf>
    <xf borderId="0" fillId="0" fontId="36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textRotation="180"/>
    </xf>
    <xf borderId="87" fillId="5" fontId="2" numFmtId="0" xfId="0" applyAlignment="1" applyBorder="1" applyFont="1">
      <alignment horizontal="center"/>
    </xf>
    <xf borderId="88" fillId="5" fontId="2" numFmtId="0" xfId="0" applyAlignment="1" applyBorder="1" applyFont="1">
      <alignment horizontal="center"/>
    </xf>
    <xf borderId="89" fillId="5" fontId="2" numFmtId="0" xfId="0" applyAlignment="1" applyBorder="1" applyFont="1">
      <alignment horizontal="center"/>
    </xf>
    <xf borderId="90" fillId="0" fontId="2" numFmtId="0" xfId="0" applyAlignment="1" applyBorder="1" applyFont="1">
      <alignment horizontal="left" shrinkToFit="0" vertical="top" wrapText="1"/>
    </xf>
    <xf borderId="53" fillId="0" fontId="2" numFmtId="0" xfId="0" applyAlignment="1" applyBorder="1" applyFont="1">
      <alignment horizontal="left" shrinkToFit="0" vertical="top" wrapText="1"/>
    </xf>
    <xf borderId="91" fillId="0" fontId="2" numFmtId="0" xfId="0" applyAlignment="1" applyBorder="1" applyFont="1">
      <alignment horizontal="left" vertical="center"/>
    </xf>
    <xf borderId="92" fillId="0" fontId="2" numFmtId="0" xfId="0" applyAlignment="1" applyBorder="1" applyFont="1">
      <alignment horizontal="left"/>
    </xf>
    <xf borderId="93" fillId="0" fontId="2" numFmtId="0" xfId="0" applyAlignment="1" applyBorder="1" applyFont="1">
      <alignment horizontal="left"/>
    </xf>
    <xf borderId="0" fillId="0" fontId="2" numFmtId="0" xfId="0" applyAlignment="1" applyFont="1">
      <alignment horizontal="center" vertical="center"/>
    </xf>
    <xf borderId="94" fillId="0" fontId="2" numFmtId="0" xfId="0" applyBorder="1" applyFont="1"/>
    <xf borderId="95" fillId="0" fontId="2" numFmtId="0" xfId="0" applyAlignment="1" applyBorder="1" applyFont="1">
      <alignment horizontal="left" shrinkToFit="0" vertical="top" wrapText="1"/>
    </xf>
    <xf borderId="96" fillId="0" fontId="2" numFmtId="0" xfId="0" applyAlignment="1" applyBorder="1" applyFont="1">
      <alignment horizontal="left" vertical="center"/>
    </xf>
    <xf borderId="93" fillId="0" fontId="2" numFmtId="0" xfId="0" applyAlignment="1" applyBorder="1" applyFont="1">
      <alignment horizontal="left" vertical="center"/>
    </xf>
    <xf borderId="97" fillId="0" fontId="2" numFmtId="49" xfId="0" applyAlignment="1" applyBorder="1" applyFont="1" applyNumberFormat="1">
      <alignment horizontal="left"/>
    </xf>
    <xf borderId="97" fillId="0" fontId="2" numFmtId="0" xfId="0" applyBorder="1" applyFont="1"/>
    <xf borderId="0" fillId="0" fontId="22" numFmtId="0" xfId="0" applyAlignment="1" applyFont="1">
      <alignment vertical="top"/>
    </xf>
    <xf borderId="0" fillId="0" fontId="22" numFmtId="0" xfId="0" applyAlignment="1" applyFont="1">
      <alignment horizontal="left" shrinkToFit="0" vertical="top" wrapText="1"/>
    </xf>
    <xf borderId="0" fillId="0" fontId="37" numFmtId="0" xfId="0" applyAlignment="1" applyFont="1">
      <alignment shrinkToFit="0" wrapText="1"/>
    </xf>
    <xf borderId="98" fillId="5" fontId="2" numFmtId="0" xfId="0" applyAlignment="1" applyBorder="1" applyFont="1">
      <alignment horizontal="center" vertical="center"/>
    </xf>
    <xf borderId="99" fillId="5" fontId="2" numFmtId="4" xfId="0" applyAlignment="1" applyBorder="1" applyFont="1" applyNumberFormat="1">
      <alignment horizontal="center" vertical="center"/>
    </xf>
    <xf borderId="100" fillId="5" fontId="2" numFmtId="0" xfId="0" applyAlignment="1" applyBorder="1" applyFont="1">
      <alignment horizontal="center" vertical="center"/>
    </xf>
    <xf borderId="101" fillId="5" fontId="2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left" vertical="center"/>
    </xf>
    <xf borderId="103" fillId="0" fontId="2" numFmtId="38" xfId="0" applyBorder="1" applyFont="1" applyNumberFormat="1"/>
    <xf borderId="102" fillId="0" fontId="38" numFmtId="0" xfId="0" applyAlignment="1" applyBorder="1" applyFont="1">
      <alignment horizontal="left" vertical="center"/>
    </xf>
    <xf borderId="104" fillId="0" fontId="2" numFmtId="0" xfId="0" applyAlignment="1" applyBorder="1" applyFont="1">
      <alignment horizontal="left" vertical="center"/>
    </xf>
    <xf borderId="105" fillId="0" fontId="2" numFmtId="38" xfId="0" applyBorder="1" applyFont="1" applyNumberFormat="1"/>
    <xf borderId="0" fillId="0" fontId="32" numFmtId="0" xfId="0" applyAlignment="1" applyFont="1">
      <alignment vertical="top"/>
    </xf>
    <xf borderId="0" fillId="0" fontId="12" numFmtId="0" xfId="0" applyAlignment="1" applyFont="1">
      <alignment horizontal="left" vertical="center"/>
    </xf>
    <xf borderId="0" fillId="0" fontId="2" numFmtId="38" xfId="0" applyFont="1" applyNumberFormat="1"/>
    <xf borderId="0" fillId="0" fontId="15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0" fillId="0" fontId="39" numFmtId="0" xfId="0" applyAlignment="1" applyFont="1">
      <alignment horizontal="left" shrinkToFit="0" vertical="center" wrapText="1"/>
    </xf>
    <xf borderId="0" fillId="0" fontId="40" numFmtId="0" xfId="0" applyAlignment="1" applyFont="1">
      <alignment horizontal="right" shrinkToFit="0" vertical="center" wrapText="1"/>
    </xf>
    <xf borderId="0" fillId="0" fontId="41" numFmtId="0" xfId="0" applyAlignment="1" applyFont="1">
      <alignment horizontal="left" shrinkToFit="0" wrapText="1"/>
    </xf>
    <xf borderId="0" fillId="0" fontId="12" numFmtId="0" xfId="0" applyAlignment="1" applyFont="1">
      <alignment horizontal="left"/>
    </xf>
    <xf borderId="0" fillId="0" fontId="42" numFmtId="0" xfId="0" applyAlignment="1" applyFont="1">
      <alignment horizontal="left" shrinkToFit="0" vertical="top" wrapText="1"/>
    </xf>
    <xf borderId="4" fillId="11" fontId="43" numFmtId="0" xfId="0" applyAlignment="1" applyBorder="1" applyFill="1" applyFont="1">
      <alignment shrinkToFit="0" vertical="center" wrapText="1"/>
    </xf>
    <xf borderId="0" fillId="0" fontId="42" numFmtId="0" xfId="0" applyAlignment="1" applyFont="1">
      <alignment shrinkToFit="0" vertical="center" wrapText="1"/>
    </xf>
    <xf borderId="0" fillId="0" fontId="39" numFmtId="0" xfId="0" applyAlignment="1" applyFont="1">
      <alignment horizontal="left" shrinkToFit="0" wrapText="1"/>
    </xf>
    <xf borderId="0" fillId="0" fontId="12" numFmtId="0" xfId="0" applyAlignment="1" applyFont="1">
      <alignment shrinkToFit="0" vertical="center" wrapText="1"/>
    </xf>
    <xf borderId="0" fillId="0" fontId="39" numFmtId="0" xfId="0" applyAlignment="1" applyFont="1">
      <alignment vertical="center"/>
    </xf>
    <xf borderId="0" fillId="0" fontId="39" numFmtId="0" xfId="0" applyAlignment="1" applyFont="1">
      <alignment horizontal="left" vertical="center"/>
    </xf>
    <xf borderId="106" fillId="0" fontId="12" numFmtId="0" xfId="0" applyAlignment="1" applyBorder="1" applyFont="1">
      <alignment horizontal="left" shrinkToFit="0" vertical="center" wrapText="1"/>
    </xf>
    <xf borderId="107" fillId="0" fontId="3" numFmtId="0" xfId="0" applyBorder="1" applyFont="1"/>
    <xf borderId="108" fillId="0" fontId="3" numFmtId="0" xfId="0" applyBorder="1" applyFont="1"/>
    <xf borderId="109" fillId="0" fontId="12" numFmtId="38" xfId="0" applyAlignment="1" applyBorder="1" applyFont="1" applyNumberFormat="1">
      <alignment horizontal="center"/>
    </xf>
    <xf borderId="110" fillId="0" fontId="12" numFmtId="169" xfId="0" applyAlignment="1" applyBorder="1" applyFont="1" applyNumberFormat="1">
      <alignment horizontal="center"/>
    </xf>
    <xf borderId="111" fillId="0" fontId="12" numFmtId="0" xfId="0" applyAlignment="1" applyBorder="1" applyFont="1">
      <alignment horizontal="left" shrinkToFit="0" vertical="center" wrapText="1"/>
    </xf>
    <xf borderId="112" fillId="0" fontId="3" numFmtId="0" xfId="0" applyBorder="1" applyFont="1"/>
    <xf borderId="113" fillId="0" fontId="3" numFmtId="0" xfId="0" applyBorder="1" applyFont="1"/>
    <xf borderId="114" fillId="0" fontId="12" numFmtId="38" xfId="0" applyAlignment="1" applyBorder="1" applyFont="1" applyNumberFormat="1">
      <alignment horizontal="center"/>
    </xf>
    <xf borderId="115" fillId="0" fontId="44" numFmtId="0" xfId="0" applyAlignment="1" applyBorder="1" applyFont="1">
      <alignment horizontal="left" shrinkToFit="0" vertical="center" wrapText="1"/>
    </xf>
    <xf borderId="116" fillId="0" fontId="3" numFmtId="0" xfId="0" applyBorder="1" applyFont="1"/>
    <xf borderId="117" fillId="0" fontId="3" numFmtId="0" xfId="0" applyBorder="1" applyFont="1"/>
    <xf borderId="118" fillId="0" fontId="3" numFmtId="0" xfId="0" applyBorder="1" applyFont="1"/>
    <xf borderId="114" fillId="0" fontId="12" numFmtId="169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22" fillId="0" fontId="45" numFmtId="0" xfId="0" applyAlignment="1" applyBorder="1" applyFont="1">
      <alignment horizontal="center" vertical="center"/>
    </xf>
    <xf borderId="119" fillId="0" fontId="3" numFmtId="0" xfId="0" applyBorder="1" applyFont="1"/>
    <xf borderId="0" fillId="0" fontId="46" numFmtId="0" xfId="0" applyAlignment="1" applyFont="1">
      <alignment vertical="center"/>
    </xf>
    <xf borderId="120" fillId="0" fontId="45" numFmtId="0" xfId="0" applyAlignment="1" applyBorder="1" applyFont="1">
      <alignment horizontal="center" vertical="center"/>
    </xf>
    <xf borderId="121" fillId="0" fontId="3" numFmtId="0" xfId="0" applyBorder="1" applyFont="1"/>
    <xf borderId="47" fillId="12" fontId="27" numFmtId="168" xfId="0" applyAlignment="1" applyBorder="1" applyFill="1" applyFont="1" applyNumberFormat="1">
      <alignment horizontal="left" vertical="center"/>
    </xf>
    <xf borderId="48" fillId="12" fontId="47" numFmtId="0" xfId="0" applyAlignment="1" applyBorder="1" applyFont="1">
      <alignment horizontal="center" vertical="center"/>
    </xf>
    <xf borderId="69" fillId="12" fontId="47" numFmtId="0" xfId="0" applyAlignment="1" applyBorder="1" applyFont="1">
      <alignment horizontal="center" vertical="center"/>
    </xf>
    <xf borderId="0" fillId="0" fontId="48" numFmtId="0" xfId="0" applyAlignment="1" applyFont="1">
      <alignment vertical="center"/>
    </xf>
    <xf borderId="84" fillId="0" fontId="28" numFmtId="168" xfId="0" applyAlignment="1" applyBorder="1" applyFont="1" applyNumberFormat="1">
      <alignment horizontal="left" vertical="center"/>
    </xf>
    <xf borderId="57" fillId="0" fontId="45" numFmtId="0" xfId="0" applyAlignment="1" applyBorder="1" applyFont="1">
      <alignment horizontal="left" vertical="center"/>
    </xf>
    <xf borderId="52" fillId="0" fontId="49" numFmtId="0" xfId="0" applyAlignment="1" applyBorder="1" applyFont="1">
      <alignment horizontal="center" shrinkToFit="0" vertical="center" wrapText="1"/>
    </xf>
    <xf borderId="31" fillId="5" fontId="45" numFmtId="168" xfId="0" applyAlignment="1" applyBorder="1" applyFont="1" applyNumberFormat="1">
      <alignment horizontal="right" vertical="center"/>
    </xf>
    <xf borderId="14" fillId="5" fontId="47" numFmtId="0" xfId="0" applyAlignment="1" applyBorder="1" applyFont="1">
      <alignment shrinkToFit="0" vertical="center" wrapText="1"/>
    </xf>
    <xf borderId="50" fillId="0" fontId="27" numFmtId="0" xfId="0" applyAlignment="1" applyBorder="1" applyFont="1">
      <alignment horizontal="left" shrinkToFit="0" vertical="center" wrapText="1"/>
    </xf>
    <xf borderId="34" fillId="0" fontId="50" numFmtId="0" xfId="0" applyAlignment="1" applyBorder="1" applyFont="1">
      <alignment horizontal="center" vertical="center"/>
    </xf>
    <xf borderId="50" fillId="0" fontId="27" numFmtId="0" xfId="0" applyAlignment="1" applyBorder="1" applyFont="1">
      <alignment horizontal="left" vertical="center"/>
    </xf>
    <xf borderId="15" fillId="0" fontId="27" numFmtId="0" xfId="0" applyAlignment="1" applyBorder="1" applyFont="1">
      <alignment horizontal="left" shrinkToFit="0" vertical="center" wrapText="1"/>
    </xf>
    <xf borderId="36" fillId="0" fontId="27" numFmtId="168" xfId="0" applyAlignment="1" applyBorder="1" applyFont="1" applyNumberFormat="1">
      <alignment horizontal="left" vertical="center"/>
    </xf>
    <xf borderId="83" fillId="5" fontId="45" numFmtId="168" xfId="0" applyAlignment="1" applyBorder="1" applyFont="1" applyNumberFormat="1">
      <alignment horizontal="right" vertical="center"/>
    </xf>
    <xf borderId="81" fillId="5" fontId="47" numFmtId="0" xfId="0" applyAlignment="1" applyBorder="1" applyFont="1">
      <alignment shrinkToFit="0" vertical="center" wrapText="1"/>
    </xf>
    <xf borderId="15" fillId="0" fontId="27" numFmtId="0" xfId="0" applyAlignment="1" applyBorder="1" applyFont="1">
      <alignment horizontal="left" vertical="center"/>
    </xf>
    <xf borderId="14" fillId="5" fontId="47" numFmtId="0" xfId="0" applyAlignment="1" applyBorder="1" applyFont="1">
      <alignment horizontal="left" shrinkToFit="0" vertical="center" wrapText="1"/>
    </xf>
    <xf borderId="0" fillId="0" fontId="28" numFmtId="168" xfId="0" applyAlignment="1" applyFont="1" applyNumberFormat="1">
      <alignment horizontal="left" vertical="center"/>
    </xf>
    <xf borderId="0" fillId="0" fontId="28" numFmtId="0" xfId="0" applyAlignment="1" applyFont="1">
      <alignment horizontal="left" vertical="center"/>
    </xf>
    <xf borderId="0" fillId="0" fontId="51" numFmtId="0" xfId="0" applyAlignment="1" applyFont="1">
      <alignment horizontal="left" vertical="center"/>
    </xf>
    <xf borderId="0" fillId="0" fontId="8" numFmtId="0" xfId="0" applyAlignment="1" applyFont="1">
      <alignment horizontal="center" shrinkToFit="0" wrapText="1"/>
    </xf>
    <xf borderId="122" fillId="13" fontId="52" numFmtId="0" xfId="0" applyAlignment="1" applyBorder="1" applyFill="1" applyFont="1">
      <alignment horizontal="center" shrinkToFit="0" wrapText="1"/>
    </xf>
    <xf borderId="0" fillId="0" fontId="8" numFmtId="0" xfId="0" applyAlignment="1" applyFont="1">
      <alignment horizontal="center" shrinkToFit="0" wrapText="1"/>
    </xf>
    <xf borderId="0" fillId="0" fontId="8" numFmtId="0" xfId="0" applyFont="1"/>
    <xf borderId="0" fillId="0" fontId="53" numFmtId="49" xfId="0" applyFont="1" applyNumberFormat="1"/>
    <xf borderId="0" fillId="0" fontId="53" numFmtId="49" xfId="0" applyAlignment="1" applyFont="1" applyNumberFormat="1">
      <alignment horizontal="center"/>
    </xf>
    <xf borderId="0" fillId="0" fontId="53" numFmtId="0" xfId="0" applyFont="1"/>
    <xf borderId="123" fillId="0" fontId="53" numFmtId="49" xfId="0" applyBorder="1" applyFont="1" applyNumberFormat="1"/>
    <xf borderId="124" fillId="14" fontId="53" numFmtId="49" xfId="0" applyBorder="1" applyFill="1" applyFont="1" applyNumberFormat="1"/>
    <xf borderId="125" fillId="14" fontId="53" numFmtId="49" xfId="0" applyAlignment="1" applyBorder="1" applyFont="1" applyNumberFormat="1">
      <alignment horizontal="center"/>
    </xf>
    <xf borderId="125" fillId="14" fontId="53" numFmtId="0" xfId="0" applyBorder="1" applyFont="1"/>
    <xf borderId="125" fillId="14" fontId="53" numFmtId="49" xfId="0" applyBorder="1" applyFont="1" applyNumberFormat="1"/>
    <xf borderId="126" fillId="14" fontId="53" numFmtId="0" xfId="0" applyBorder="1" applyFont="1"/>
    <xf borderId="0" fillId="0" fontId="12" numFmtId="49" xfId="0" applyFont="1" applyNumberFormat="1"/>
    <xf borderId="0" fillId="0" fontId="12" numFmtId="165" xfId="0" applyAlignment="1" applyFont="1" applyNumberFormat="1">
      <alignment horizontal="center"/>
    </xf>
    <xf borderId="0" fillId="0" fontId="12" numFmtId="0" xfId="0" applyFont="1"/>
    <xf borderId="0" fillId="0" fontId="54" numFmtId="0" xfId="0" applyAlignment="1" applyFont="1">
      <alignment horizontal="center"/>
    </xf>
    <xf borderId="0" fillId="0" fontId="15" numFmtId="0" xfId="0" applyAlignment="1" applyFont="1">
      <alignment horizontal="center"/>
    </xf>
    <xf borderId="0" fillId="0" fontId="55" numFmtId="0" xfId="0" applyFont="1"/>
    <xf borderId="0" fillId="0" fontId="2" numFmtId="170" xfId="0" applyFont="1" applyNumberFormat="1"/>
  </cellXfs>
  <cellStyles count="1">
    <cellStyle xfId="0" name="Normal" builtinId="0"/>
  </cellStyles>
  <dxfs count="11">
    <dxf>
      <font>
        <b/>
        <color rgb="FFFF0000"/>
      </font>
      <fill>
        <patternFill patternType="none"/>
      </fill>
      <border/>
    </dxf>
    <dxf>
      <font>
        <b/>
        <i/>
        <color rgb="FFFF0000"/>
      </font>
      <fill>
        <patternFill patternType="none"/>
      </fill>
      <border/>
    </dxf>
    <dxf>
      <font>
        <i/>
        <color rgb="FF7F7F7F"/>
      </font>
      <fill>
        <patternFill patternType="solid">
          <fgColor rgb="FFF2F2F2"/>
          <bgColor rgb="FFF2F2F2"/>
        </patternFill>
      </fill>
      <border/>
    </dxf>
    <dxf>
      <font>
        <b/>
      </font>
      <fill>
        <patternFill patternType="solid">
          <fgColor rgb="FFDDD9C3"/>
          <bgColor rgb="FFDDD9C3"/>
        </patternFill>
      </fill>
      <border/>
    </dxf>
    <dxf>
      <font>
        <b/>
        <color theme="1"/>
      </font>
      <fill>
        <patternFill patternType="solid">
          <fgColor rgb="FFEEECE1"/>
          <bgColor rgb="FFEEECE1"/>
        </patternFill>
      </fill>
      <border/>
    </dxf>
    <dxf>
      <font>
        <b/>
        <color rgb="FF00B050"/>
      </font>
      <fill>
        <patternFill patternType="none"/>
      </fill>
      <border/>
    </dxf>
    <dxf>
      <font>
        <color theme="1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">
    <tableStyle count="3" pivot="0" name="Lookups-style">
      <tableStyleElement dxfId="8" type="headerRow"/>
      <tableStyleElement dxfId="9" type="firstRowStripe"/>
      <tableStyleElement dxfId="10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5.xml"/><Relationship Id="rId11" Type="http://schemas.openxmlformats.org/officeDocument/2006/relationships/worksheet" Target="worksheets/sheet8.xml"/><Relationship Id="rId22" Type="http://schemas.openxmlformats.org/officeDocument/2006/relationships/externalLink" Target="externalLinks/externalLink7.xml"/><Relationship Id="rId10" Type="http://schemas.openxmlformats.org/officeDocument/2006/relationships/worksheet" Target="worksheets/sheet7.xml"/><Relationship Id="rId21" Type="http://schemas.openxmlformats.org/officeDocument/2006/relationships/externalLink" Target="externalLinks/externalLink6.xml"/><Relationship Id="rId13" Type="http://schemas.openxmlformats.org/officeDocument/2006/relationships/worksheet" Target="worksheets/sheet10.xml"/><Relationship Id="rId24" Type="http://customschemas.google.com/relationships/workbookmetadata" Target="metadata"/><Relationship Id="rId12" Type="http://schemas.openxmlformats.org/officeDocument/2006/relationships/worksheet" Target="worksheets/sheet9.xml"/><Relationship Id="rId23" Type="http://schemas.openxmlformats.org/officeDocument/2006/relationships/externalLink" Target="externalLinks/externalLink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6" Type="http://schemas.openxmlformats.org/officeDocument/2006/relationships/worksheet" Target="worksheets/sheet3.xml"/><Relationship Id="rId18" Type="http://schemas.openxmlformats.org/officeDocument/2006/relationships/externalLink" Target="externalLinks/externalLink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vmlDrawing5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-19050</xdr:colOff>
      <xdr:row>10</xdr:row>
      <xdr:rowOff>0</xdr:rowOff>
    </xdr:from>
    <xdr:ext cx="47625" cy="171450"/>
    <xdr:sp>
      <xdr:nvSpPr>
        <xdr:cNvPr id="3" name="Shape 3"/>
        <xdr:cNvSpPr txBox="1"/>
      </xdr:nvSpPr>
      <xdr:spPr>
        <a:xfrm>
          <a:off x="5326950" y="3699038"/>
          <a:ext cx="38100" cy="1619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-19050</xdr:colOff>
      <xdr:row>5</xdr:row>
      <xdr:rowOff>-19050</xdr:rowOff>
    </xdr:from>
    <xdr:ext cx="38100" cy="38100"/>
    <xdr:sp>
      <xdr:nvSpPr>
        <xdr:cNvPr id="4" name="Shape 4"/>
        <xdr:cNvSpPr txBox="1"/>
      </xdr:nvSpPr>
      <xdr:spPr>
        <a:xfrm>
          <a:off x="5326950" y="3780000"/>
          <a:ext cx="38100" cy="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1666875</xdr:colOff>
      <xdr:row>6</xdr:row>
      <xdr:rowOff>695325</xdr:rowOff>
    </xdr:from>
    <xdr:ext cx="200025" cy="276225"/>
    <xdr:sp>
      <xdr:nvSpPr>
        <xdr:cNvPr id="5" name="Shape 5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ref="B1:F995" displayName="Table_1" name="Table_1" id="1">
  <tableColumns count="5">
    <tableColumn name="School District" id="1"/>
    <tableColumn name="RCDT" id="2"/>
    <tableColumn name="Dist Type" id="3"/>
    <tableColumn name="County" id="4"/>
    <tableColumn name="Address" id="5"/>
  </tableColumns>
  <tableStyleInfo name="Lookup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isbe.net/Documents/ASA-Instructions.pdf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vocabulary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5.vml"/><Relationship Id="rId3" Type="http://schemas.openxmlformats.org/officeDocument/2006/relationships/oleObject" Target="../embeddings/oleObject1.bin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10.75"/>
    <col customWidth="1" min="3" max="3" width="22.0"/>
    <col customWidth="1" min="4" max="4" width="16.63"/>
    <col customWidth="1" min="5" max="5" width="19.75"/>
    <col customWidth="1" min="6" max="6" width="2.88"/>
    <col customWidth="1" min="7" max="7" width="18.88"/>
    <col customWidth="1" min="8" max="8" width="28.63"/>
    <col customWidth="1" min="9" max="9" width="19.75"/>
    <col customWidth="1" min="10" max="11" width="2.63"/>
    <col customWidth="1" min="12" max="12" width="9.13"/>
    <col customWidth="1" min="13" max="13" width="6.75"/>
    <col customWidth="1" min="14" max="26" width="9.13"/>
  </cols>
  <sheetData>
    <row r="1" ht="11.25" customHeight="1">
      <c r="A1" s="1"/>
      <c r="B1" s="2" t="s">
        <v>0</v>
      </c>
      <c r="C1" s="2"/>
      <c r="D1" s="3"/>
      <c r="E1" s="3"/>
      <c r="F1" s="3"/>
      <c r="G1" s="3"/>
      <c r="H1" s="4" t="s">
        <v>1</v>
      </c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1"/>
      <c r="B2" s="2" t="s">
        <v>2</v>
      </c>
      <c r="C2" s="2"/>
      <c r="D2" s="6"/>
      <c r="E2" s="7" t="s">
        <v>3</v>
      </c>
      <c r="F2" s="8"/>
      <c r="G2" s="9"/>
      <c r="H2" s="10"/>
      <c r="I2" s="11"/>
      <c r="J2" s="12"/>
      <c r="K2" s="12"/>
      <c r="L2" s="12"/>
      <c r="M2" s="1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2"/>
      <c r="B3" s="2" t="s">
        <v>4</v>
      </c>
      <c r="C3" s="2"/>
      <c r="D3" s="13"/>
      <c r="E3" s="14" t="s">
        <v>5</v>
      </c>
      <c r="F3" s="8"/>
      <c r="G3" s="9"/>
      <c r="H3" s="10"/>
      <c r="I3" s="11"/>
      <c r="J3" s="12"/>
      <c r="K3" s="12"/>
      <c r="L3" s="12"/>
      <c r="M3" s="1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3"/>
      <c r="B4" s="3"/>
      <c r="C4" s="3"/>
      <c r="D4" s="3"/>
      <c r="E4" s="14" t="s">
        <v>6</v>
      </c>
      <c r="F4" s="8"/>
      <c r="G4" s="9"/>
      <c r="H4" s="15"/>
      <c r="I4" s="16"/>
      <c r="J4" s="3"/>
      <c r="K4" s="3"/>
      <c r="L4" s="17"/>
      <c r="M4" s="1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18" t="s">
        <v>7</v>
      </c>
      <c r="B5" s="8"/>
      <c r="C5" s="8"/>
      <c r="D5" s="8"/>
      <c r="E5" s="8"/>
      <c r="F5" s="8"/>
      <c r="G5" s="8"/>
      <c r="H5" s="8"/>
      <c r="I5" s="8"/>
      <c r="J5" s="8"/>
      <c r="K5" s="9"/>
      <c r="L5" s="17"/>
      <c r="M5" s="1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19"/>
      <c r="B6" s="20"/>
      <c r="C6" s="20"/>
      <c r="D6" s="3"/>
      <c r="E6" s="21"/>
      <c r="F6" s="22" t="s">
        <v>8</v>
      </c>
      <c r="G6" s="23">
        <f>'ASA24'!A2</f>
        <v>2024</v>
      </c>
      <c r="H6" s="24"/>
      <c r="I6" s="20"/>
      <c r="J6" s="20"/>
      <c r="K6" s="20"/>
      <c r="L6" s="17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25" t="s">
        <v>9</v>
      </c>
      <c r="B7" s="8"/>
      <c r="C7" s="8"/>
      <c r="D7" s="8"/>
      <c r="E7" s="8"/>
      <c r="F7" s="8"/>
      <c r="G7" s="8"/>
      <c r="H7" s="8"/>
      <c r="I7" s="8"/>
      <c r="J7" s="8"/>
      <c r="K7" s="9"/>
      <c r="L7" s="12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3"/>
      <c r="B9" s="3"/>
      <c r="C9" s="26" t="s">
        <v>10</v>
      </c>
      <c r="D9" s="27" t="s">
        <v>11</v>
      </c>
      <c r="E9" s="28"/>
      <c r="F9" s="28"/>
      <c r="G9" s="29"/>
      <c r="H9" s="30" t="s">
        <v>12</v>
      </c>
      <c r="I9" s="31" t="s">
        <v>13</v>
      </c>
      <c r="J9" s="12"/>
      <c r="K9" s="12"/>
      <c r="L9" s="12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3"/>
      <c r="B10" s="3"/>
      <c r="C10" s="26" t="s">
        <v>14</v>
      </c>
      <c r="D10" s="32" t="str">
        <f>IFERROR(VLOOKUP($D$9,Lookups!$B$2:$F$995,2,FALSE),"")</f>
        <v>34-049-0790-02</v>
      </c>
      <c r="E10" s="33"/>
      <c r="F10" s="33"/>
      <c r="G10" s="34"/>
      <c r="H10" s="35" t="str">
        <f>IF(AND(D10=" Select dist name from drop-down on line above",D9=Lookups!$B$2),"Default",IF(D11="","FilteringList","DistrictChosen"))</f>
        <v>DistrictChosen</v>
      </c>
      <c r="I10" s="12" t="s">
        <v>15</v>
      </c>
      <c r="J10" s="36" t="str">
        <f>IFERROR(IF(VLOOKUP($D$9,Lookups!$B$3:$D$995,3,FALSE)="Elementary","X",""),"")</f>
        <v>X</v>
      </c>
      <c r="K10" s="37"/>
      <c r="L10" s="38"/>
      <c r="M10" s="1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3"/>
      <c r="B11" s="3"/>
      <c r="C11" s="26" t="s">
        <v>16</v>
      </c>
      <c r="D11" s="39" t="str">
        <f>IFERROR(VLOOKUP($D$9,Lookups!$B$3:$F$995,5,FALSE),"")</f>
        <v>28855 N Fremont Center Rd Mundelein, IL 60060 9451</v>
      </c>
      <c r="E11" s="33"/>
      <c r="F11" s="33"/>
      <c r="G11" s="34"/>
      <c r="H11" s="40" t="str">
        <f>IFNA(VLOOKUP(D9,#REF!,6),"")</f>
        <v>#REF!</v>
      </c>
      <c r="I11" s="12" t="s">
        <v>17</v>
      </c>
      <c r="J11" s="41" t="str">
        <f>IFERROR(IF(VLOOKUP($D$9,Lookups!$B$3:$D$995,3,FALSE)="High School","X",""),"")</f>
        <v/>
      </c>
      <c r="K11" s="12"/>
      <c r="L11" s="12"/>
      <c r="M11" s="1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3"/>
      <c r="B12" s="3"/>
      <c r="C12" s="26" t="s">
        <v>18</v>
      </c>
      <c r="D12" s="39" t="str">
        <f>IFERROR(VLOOKUP($D$9,Lookups!$B$3:$F$995,4,FALSE),"")</f>
        <v>Lake</v>
      </c>
      <c r="E12" s="33"/>
      <c r="F12" s="33"/>
      <c r="G12" s="34"/>
      <c r="H12" s="42"/>
      <c r="I12" s="12" t="s">
        <v>19</v>
      </c>
      <c r="J12" s="41" t="str">
        <f>IFERROR(IF(VLOOKUP($D$9,Lookups!$B$3:$D$995,3,FALSE)="Unit","X",""),"")</f>
        <v/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3"/>
      <c r="B13" s="3"/>
      <c r="C13" s="26" t="s">
        <v>20</v>
      </c>
      <c r="D13" s="43" t="s">
        <v>21</v>
      </c>
      <c r="E13" s="33"/>
      <c r="F13" s="33"/>
      <c r="G13" s="34"/>
      <c r="H13" s="3"/>
      <c r="I13" s="12" t="s">
        <v>22</v>
      </c>
      <c r="J13" s="44" t="str">
        <f>IFERROR(IF(VLOOKUP($D$9,Lookups!$B$3:$D$995,3,FALSE)="JA","X",""),"")</f>
        <v/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3"/>
      <c r="B14" s="45"/>
      <c r="C14" s="4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1.25" customHeight="1">
      <c r="A15" s="3"/>
      <c r="B15" s="13"/>
      <c r="C15" s="13"/>
      <c r="D15" s="46"/>
      <c r="E15" s="3"/>
      <c r="F15" s="3"/>
      <c r="G15" s="47" t="s">
        <v>23</v>
      </c>
      <c r="H15" s="8"/>
      <c r="I15" s="8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>
      <c r="A16" s="48"/>
      <c r="B16" s="49" t="s">
        <v>24</v>
      </c>
      <c r="C16" s="50"/>
      <c r="D16" s="5"/>
      <c r="E16" s="51" t="s">
        <v>25</v>
      </c>
      <c r="F16" s="52" t="s">
        <v>26</v>
      </c>
      <c r="G16" s="53" t="s">
        <v>27</v>
      </c>
      <c r="H16" s="54"/>
      <c r="I16" s="55"/>
      <c r="J16" s="56"/>
      <c r="K16" s="56"/>
      <c r="L16" s="5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6.75" customHeight="1">
      <c r="A17" s="48"/>
      <c r="B17" s="15"/>
      <c r="C17" s="58"/>
      <c r="D17" s="16"/>
      <c r="E17" s="3"/>
      <c r="F17" s="59"/>
      <c r="G17" s="60"/>
      <c r="H17" s="61"/>
      <c r="I17" s="62"/>
      <c r="J17" s="5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1.25" customHeight="1">
      <c r="A18" s="3"/>
      <c r="B18" s="3"/>
      <c r="C18" s="63"/>
      <c r="D18" s="63"/>
      <c r="E18" s="64"/>
      <c r="F18" s="57"/>
      <c r="G18" s="57"/>
      <c r="H18" s="57"/>
      <c r="I18" s="57"/>
      <c r="J18" s="5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1.25" customHeight="1">
      <c r="A19" s="3"/>
      <c r="B19" s="65" t="s">
        <v>28</v>
      </c>
      <c r="C19" s="66"/>
      <c r="D19" s="67"/>
      <c r="E19" s="68" t="s">
        <v>29</v>
      </c>
      <c r="F19" s="69"/>
      <c r="G19" s="70" t="s">
        <v>30</v>
      </c>
      <c r="H19" s="71"/>
      <c r="I19" s="72">
        <v>34.0</v>
      </c>
      <c r="J19" s="7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1.25" customHeight="1">
      <c r="A20" s="3"/>
      <c r="B20" s="74" t="s">
        <v>31</v>
      </c>
      <c r="C20" s="75"/>
      <c r="D20" s="76"/>
      <c r="E20" s="72">
        <v>0.0</v>
      </c>
      <c r="F20" s="77"/>
      <c r="G20" s="78" t="s">
        <v>32</v>
      </c>
      <c r="H20" s="79"/>
      <c r="I20" s="72">
        <v>4.0</v>
      </c>
      <c r="J20" s="8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3"/>
      <c r="B21" s="74" t="s">
        <v>33</v>
      </c>
      <c r="C21" s="3"/>
      <c r="D21" s="81"/>
      <c r="E21" s="82">
        <v>4698697.0</v>
      </c>
      <c r="F21" s="57"/>
      <c r="G21" s="70" t="s">
        <v>34</v>
      </c>
      <c r="H21" s="71"/>
      <c r="I21" s="83">
        <v>1862.4</v>
      </c>
      <c r="J21" s="8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3"/>
      <c r="B22" s="85" t="s">
        <v>35</v>
      </c>
      <c r="C22" s="33"/>
      <c r="D22" s="71"/>
      <c r="E22" s="72">
        <v>3.4611353E7</v>
      </c>
      <c r="F22" s="86"/>
      <c r="G22" s="65" t="s">
        <v>36</v>
      </c>
      <c r="H22" s="87"/>
      <c r="I22" s="88"/>
      <c r="J22" s="8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.25" customHeight="1">
      <c r="A23" s="3"/>
      <c r="B23" s="85" t="s">
        <v>37</v>
      </c>
      <c r="C23" s="33"/>
      <c r="D23" s="71"/>
      <c r="E23" s="72">
        <v>1118272.0</v>
      </c>
      <c r="F23" s="3"/>
      <c r="G23" s="89" t="s">
        <v>38</v>
      </c>
      <c r="H23" s="90"/>
      <c r="I23" s="72">
        <v>179.0</v>
      </c>
      <c r="J23" s="3"/>
      <c r="K23" s="3"/>
      <c r="L23" s="3"/>
      <c r="M23" s="8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1.25" customHeight="1">
      <c r="A24" s="3"/>
      <c r="B24" s="74" t="s">
        <v>39</v>
      </c>
      <c r="C24" s="75"/>
      <c r="D24" s="76"/>
      <c r="E24" s="72">
        <v>3175227.0</v>
      </c>
      <c r="F24" s="3"/>
      <c r="G24" s="91" t="s">
        <v>40</v>
      </c>
      <c r="H24" s="92"/>
      <c r="I24" s="72">
        <v>1.0</v>
      </c>
      <c r="J24" s="3"/>
      <c r="K24" s="3"/>
      <c r="L24" s="3"/>
      <c r="M24" s="8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3"/>
      <c r="B25" s="74" t="s">
        <v>41</v>
      </c>
      <c r="C25" s="75"/>
      <c r="D25" s="76"/>
      <c r="E25" s="72">
        <v>153235.0</v>
      </c>
      <c r="F25" s="3"/>
      <c r="G25" s="65" t="s">
        <v>42</v>
      </c>
      <c r="H25" s="87"/>
      <c r="I25" s="88"/>
      <c r="J25" s="3"/>
      <c r="K25" s="3"/>
      <c r="L25" s="3"/>
      <c r="M25" s="8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1.25" customHeight="1">
      <c r="A26" s="3"/>
      <c r="B26" s="93" t="s">
        <v>43</v>
      </c>
      <c r="C26" s="94"/>
      <c r="D26" s="95"/>
      <c r="E26" s="96">
        <f>SUM(E20:E25)</f>
        <v>43756784</v>
      </c>
      <c r="F26" s="97"/>
      <c r="G26" s="89" t="s">
        <v>38</v>
      </c>
      <c r="H26" s="90"/>
      <c r="I26" s="72">
        <v>64.0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1.25" customHeight="1">
      <c r="A27" s="3"/>
      <c r="B27" s="3"/>
      <c r="C27" s="3"/>
      <c r="D27" s="3"/>
      <c r="E27" s="3"/>
      <c r="F27" s="3"/>
      <c r="G27" s="91" t="s">
        <v>40</v>
      </c>
      <c r="H27" s="92"/>
      <c r="I27" s="72">
        <v>60.0</v>
      </c>
      <c r="J27" s="3"/>
      <c r="K27" s="86"/>
      <c r="L27" s="9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3"/>
      <c r="B28" s="65" t="s">
        <v>44</v>
      </c>
      <c r="C28" s="87"/>
      <c r="D28" s="87"/>
      <c r="E28" s="99"/>
      <c r="F28" s="97"/>
      <c r="G28" s="65" t="s">
        <v>45</v>
      </c>
      <c r="H28" s="87"/>
      <c r="I28" s="100"/>
      <c r="J28" s="3"/>
      <c r="K28" s="101"/>
      <c r="L28" s="1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3"/>
      <c r="B29" s="89" t="s">
        <v>46</v>
      </c>
      <c r="C29" s="103"/>
      <c r="D29" s="90"/>
      <c r="E29" s="83">
        <v>125.0</v>
      </c>
      <c r="F29" s="3"/>
      <c r="G29" s="89" t="s">
        <v>47</v>
      </c>
      <c r="H29" s="90"/>
      <c r="I29" s="104">
        <v>2.372174</v>
      </c>
      <c r="J29" s="12"/>
      <c r="K29" s="105"/>
      <c r="L29" s="10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3"/>
      <c r="B30" s="89" t="s">
        <v>48</v>
      </c>
      <c r="C30" s="103"/>
      <c r="D30" s="90"/>
      <c r="E30" s="83">
        <v>227.0</v>
      </c>
      <c r="F30" s="3"/>
      <c r="G30" s="106" t="s">
        <v>49</v>
      </c>
      <c r="H30" s="106"/>
      <c r="I30" s="104">
        <v>0.289965</v>
      </c>
      <c r="J30" s="12"/>
      <c r="K30" s="3"/>
      <c r="L30" s="10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1.25" customHeight="1">
      <c r="A31" s="3"/>
      <c r="B31" s="89" t="s">
        <v>50</v>
      </c>
      <c r="C31" s="103"/>
      <c r="D31" s="90"/>
      <c r="E31" s="83">
        <v>211.0</v>
      </c>
      <c r="F31" s="3"/>
      <c r="G31" s="107" t="s">
        <v>51</v>
      </c>
      <c r="H31" s="108"/>
      <c r="I31" s="104">
        <v>0.135835</v>
      </c>
      <c r="J31" s="3"/>
      <c r="K31" s="3"/>
      <c r="L31" s="10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3"/>
      <c r="B32" s="89" t="s">
        <v>52</v>
      </c>
      <c r="C32" s="103"/>
      <c r="D32" s="90"/>
      <c r="E32" s="83">
        <v>210.0</v>
      </c>
      <c r="F32" s="3"/>
      <c r="G32" s="89" t="s">
        <v>53</v>
      </c>
      <c r="H32" s="90"/>
      <c r="I32" s="104">
        <v>0.14252</v>
      </c>
      <c r="J32" s="110"/>
      <c r="K32" s="3"/>
      <c r="L32" s="11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3"/>
      <c r="B33" s="89" t="s">
        <v>54</v>
      </c>
      <c r="C33" s="103"/>
      <c r="D33" s="90"/>
      <c r="E33" s="83">
        <v>217.0</v>
      </c>
      <c r="F33" s="3"/>
      <c r="G33" s="89" t="s">
        <v>55</v>
      </c>
      <c r="H33" s="90"/>
      <c r="I33" s="104">
        <v>0.001786</v>
      </c>
      <c r="J33" s="12"/>
      <c r="K33" s="3"/>
      <c r="L33" s="11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1.25" customHeight="1">
      <c r="A34" s="3"/>
      <c r="B34" s="89" t="s">
        <v>56</v>
      </c>
      <c r="C34" s="103"/>
      <c r="D34" s="90"/>
      <c r="E34" s="83">
        <v>220.0</v>
      </c>
      <c r="F34" s="3"/>
      <c r="G34" s="89" t="s">
        <v>57</v>
      </c>
      <c r="H34" s="90"/>
      <c r="I34" s="104">
        <v>0.063013</v>
      </c>
      <c r="J34" s="12"/>
      <c r="K34" s="3"/>
      <c r="L34" s="11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1.25" customHeight="1">
      <c r="A35" s="3"/>
      <c r="B35" s="89" t="s">
        <v>58</v>
      </c>
      <c r="C35" s="103"/>
      <c r="D35" s="90"/>
      <c r="E35" s="83">
        <v>228.0</v>
      </c>
      <c r="F35" s="3"/>
      <c r="G35" s="89" t="s">
        <v>59</v>
      </c>
      <c r="H35" s="90"/>
      <c r="I35" s="104">
        <v>0.0</v>
      </c>
      <c r="J35" s="1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3"/>
      <c r="B36" s="89" t="s">
        <v>60</v>
      </c>
      <c r="C36" s="103"/>
      <c r="D36" s="90"/>
      <c r="E36" s="83">
        <v>233.0</v>
      </c>
      <c r="F36" s="3"/>
      <c r="G36" s="106" t="s">
        <v>61</v>
      </c>
      <c r="H36" s="106"/>
      <c r="I36" s="104">
        <v>0.0</v>
      </c>
      <c r="J36" s="110"/>
      <c r="K36" s="10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1.25" customHeight="1">
      <c r="A37" s="3"/>
      <c r="B37" s="89" t="s">
        <v>62</v>
      </c>
      <c r="C37" s="103"/>
      <c r="D37" s="90"/>
      <c r="E37" s="83">
        <v>235.0</v>
      </c>
      <c r="F37" s="3"/>
      <c r="G37" s="107" t="s">
        <v>63</v>
      </c>
      <c r="H37" s="108"/>
      <c r="I37" s="104">
        <v>0.0</v>
      </c>
      <c r="J37" s="12"/>
      <c r="K37" s="105"/>
      <c r="L37" s="11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3"/>
      <c r="B38" s="89" t="s">
        <v>64</v>
      </c>
      <c r="C38" s="103"/>
      <c r="D38" s="90"/>
      <c r="E38" s="83">
        <v>251.0</v>
      </c>
      <c r="F38" s="3"/>
      <c r="G38" s="89" t="s">
        <v>65</v>
      </c>
      <c r="H38" s="90"/>
      <c r="I38" s="104">
        <v>0.0</v>
      </c>
      <c r="J38" s="12"/>
      <c r="K38" s="3"/>
      <c r="L38" s="10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89" t="s">
        <v>66</v>
      </c>
      <c r="C39" s="103"/>
      <c r="D39" s="90"/>
      <c r="E39" s="83"/>
      <c r="F39" s="3"/>
      <c r="G39" s="89" t="s">
        <v>67</v>
      </c>
      <c r="H39" s="90"/>
      <c r="I39" s="104">
        <v>0.0</v>
      </c>
      <c r="J39" s="3"/>
      <c r="K39" s="3"/>
      <c r="L39" s="10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113" t="s">
        <v>68</v>
      </c>
      <c r="C40" s="114"/>
      <c r="D40" s="115"/>
      <c r="E40" s="116">
        <f>SUM(E29:E39)</f>
        <v>2157</v>
      </c>
      <c r="F40" s="3"/>
      <c r="G40" s="89" t="s">
        <v>69</v>
      </c>
      <c r="H40" s="90"/>
      <c r="I40" s="104">
        <v>0.0</v>
      </c>
      <c r="J40" s="110"/>
      <c r="K40" s="3"/>
      <c r="L40" s="10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3"/>
      <c r="B41" s="74" t="s">
        <v>70</v>
      </c>
      <c r="C41" s="75"/>
      <c r="D41" s="76"/>
      <c r="E41" s="83">
        <v>0.0</v>
      </c>
      <c r="F41" s="3"/>
      <c r="G41" s="107" t="s">
        <v>71</v>
      </c>
      <c r="H41" s="108"/>
      <c r="I41" s="104">
        <v>0.001786</v>
      </c>
      <c r="J41" s="3"/>
      <c r="K41" s="3"/>
      <c r="L41" s="1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3"/>
      <c r="B42" s="74" t="s">
        <v>72</v>
      </c>
      <c r="C42" s="75"/>
      <c r="D42" s="76"/>
      <c r="E42" s="83">
        <v>0.0</v>
      </c>
      <c r="F42" s="3"/>
      <c r="G42" s="89" t="s">
        <v>71</v>
      </c>
      <c r="H42" s="90"/>
      <c r="I42" s="104">
        <v>0.008669</v>
      </c>
      <c r="J42" s="117"/>
      <c r="K42" s="3"/>
      <c r="L42" s="11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74" t="s">
        <v>73</v>
      </c>
      <c r="C43" s="75"/>
      <c r="D43" s="76"/>
      <c r="E43" s="83">
        <v>0.0</v>
      </c>
      <c r="F43" s="3"/>
      <c r="G43" s="118" t="s">
        <v>74</v>
      </c>
      <c r="H43" s="119"/>
      <c r="I43" s="72">
        <v>1.061716855E9</v>
      </c>
      <c r="J43" s="57"/>
      <c r="K43" s="3"/>
      <c r="L43" s="111"/>
      <c r="M43" s="10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120" t="s">
        <v>75</v>
      </c>
      <c r="C44" s="121"/>
      <c r="D44" s="122"/>
      <c r="E44" s="83">
        <v>0.0</v>
      </c>
      <c r="F44" s="3"/>
      <c r="G44" s="118" t="s">
        <v>76</v>
      </c>
      <c r="H44" s="119"/>
      <c r="I44" s="123">
        <f>IFERROR((I43/I21),0)</f>
        <v>570079.9264</v>
      </c>
      <c r="J44" s="117"/>
      <c r="K44" s="124" t="str">
        <f>MID(D10,10,1)</f>
        <v>9</v>
      </c>
      <c r="L44" s="3"/>
      <c r="M44" s="10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74" t="s">
        <v>77</v>
      </c>
      <c r="C45" s="75"/>
      <c r="D45" s="76"/>
      <c r="E45" s="83">
        <v>0.0</v>
      </c>
      <c r="F45" s="3"/>
      <c r="G45" s="125" t="s">
        <v>78</v>
      </c>
      <c r="H45" s="119"/>
      <c r="I45" s="126">
        <f>IF(J10="x",I43*0.069,IF(J11="x",I43*0.069,IF(J12="x",I43*0.138,IF(J13="x","Not applicable","Select dist name on line 9"))))</f>
        <v>73258463</v>
      </c>
      <c r="J45" s="127"/>
      <c r="K45" s="124">
        <f>IF(K44="2",(I43*1.38),(I43*0.069))</f>
        <v>73258463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3"/>
      <c r="B46" s="128" t="s">
        <v>79</v>
      </c>
      <c r="C46" s="129"/>
      <c r="D46" s="130"/>
      <c r="E46" s="131">
        <f>SUM(E41:E45)</f>
        <v>0</v>
      </c>
      <c r="F46" s="3"/>
      <c r="G46" s="132" t="str">
        <f>"TOTAL LONG-TERM DEBT OUTSTANDING AS OF June 30, "&amp;'ASA24'!A2</f>
        <v>TOTAL LONG-TERM DEBT OUTSTANDING AS OF June 30, 2024</v>
      </c>
      <c r="H46" s="71"/>
      <c r="I46" s="72">
        <v>3944398.0</v>
      </c>
      <c r="J46" s="3"/>
      <c r="K46" s="13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3"/>
      <c r="B47" s="134" t="s">
        <v>80</v>
      </c>
      <c r="C47" s="135"/>
      <c r="D47" s="136"/>
      <c r="E47" s="137">
        <f>SUM(E40,E46)</f>
        <v>2157</v>
      </c>
      <c r="F47" s="3"/>
      <c r="G47" s="132" t="s">
        <v>81</v>
      </c>
      <c r="H47" s="71"/>
      <c r="I47" s="138">
        <f>IFERROR(IF(J13="x","Not Applicable",(I46/I45)),0)</f>
        <v>0.05384221616</v>
      </c>
      <c r="J47" s="139"/>
      <c r="K47" s="3"/>
      <c r="L47" s="3"/>
      <c r="M47" s="139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3"/>
      <c r="B48" s="3"/>
      <c r="C48" s="3"/>
      <c r="D48" s="14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3"/>
      <c r="B49" s="140" t="s">
        <v>82</v>
      </c>
      <c r="C49" s="141" t="s">
        <v>83</v>
      </c>
      <c r="D49" s="3"/>
      <c r="E49" s="3"/>
      <c r="F49" s="3"/>
      <c r="G49" s="3"/>
      <c r="H49" s="3"/>
      <c r="I49" s="3"/>
      <c r="J49" s="102"/>
      <c r="K49" s="3"/>
      <c r="L49" s="3"/>
      <c r="M49" s="10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3"/>
      <c r="B50" s="142"/>
      <c r="C50" s="14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1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1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">
    <mergeCell ref="H1:I4"/>
    <mergeCell ref="E2:G2"/>
    <mergeCell ref="E3:G3"/>
    <mergeCell ref="E4:G4"/>
    <mergeCell ref="A5:K5"/>
    <mergeCell ref="A7:K7"/>
    <mergeCell ref="D9:G9"/>
    <mergeCell ref="G19:H19"/>
    <mergeCell ref="G21:H21"/>
    <mergeCell ref="B22:D22"/>
    <mergeCell ref="B23:D23"/>
    <mergeCell ref="B46:D46"/>
    <mergeCell ref="G46:H46"/>
    <mergeCell ref="G47:H47"/>
    <mergeCell ref="D10:G10"/>
    <mergeCell ref="D11:G11"/>
    <mergeCell ref="D12:G12"/>
    <mergeCell ref="D13:G13"/>
    <mergeCell ref="G15:J15"/>
    <mergeCell ref="B16:D17"/>
    <mergeCell ref="G16:I17"/>
  </mergeCells>
  <conditionalFormatting sqref="B16:D17">
    <cfRule type="expression" dxfId="0" priority="1">
      <formula>J13="X"</formula>
    </cfRule>
  </conditionalFormatting>
  <conditionalFormatting sqref="D9">
    <cfRule type="cellIs" dxfId="1" priority="2" operator="equal">
      <formula>"Enter district name on line above"</formula>
    </cfRule>
  </conditionalFormatting>
  <conditionalFormatting sqref="D9:G9">
    <cfRule type="cellIs" dxfId="2" priority="3" operator="equal">
      <formula>" Click here to choose your district from drop-down list"</formula>
    </cfRule>
  </conditionalFormatting>
  <conditionalFormatting sqref="I45">
    <cfRule type="cellIs" dxfId="1" priority="4" operator="equal">
      <formula>"Select dist name on line 9"</formula>
    </cfRule>
  </conditionalFormatting>
  <dataValidations>
    <dataValidation type="list" allowBlank="1" showInputMessage="1" prompt="Click drop-down button and select district from full list. _x000a_Alternatively, you can narrow the list: type part (not all) of the district name, hit enter, and then select from drop-down." sqref="D9">
      <formula1>IF(OR($H$10="Default",$H$10="DistrictChosen"),School_District,validation_list)</formula1>
    </dataValidation>
    <dataValidation type="list" allowBlank="1" showErrorMessage="1" sqref="F16">
      <formula1>"X"</formula1>
    </dataValidation>
  </dataValidations>
  <hyperlinks>
    <hyperlink r:id="rId2" ref="H9"/>
  </hyperlinks>
  <printOptions/>
  <pageMargins bottom="0.21" footer="0.0" header="0.0" left="0.35" right="0.25" top="0.43"/>
  <pageSetup scale="91" orientation="landscape"/>
  <headerFooter>
    <oddHeader>&amp;LASA 2023&amp;RPage &amp;P of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75"/>
    <col customWidth="1" min="2" max="2" width="20.88"/>
    <col customWidth="1" min="3" max="3" width="4.63"/>
    <col customWidth="1" min="4" max="12" width="13.75"/>
    <col customWidth="1" min="13" max="26" width="8.75"/>
  </cols>
  <sheetData>
    <row r="1" ht="12.75" customHeight="1">
      <c r="A1" s="143" t="s">
        <v>84</v>
      </c>
    </row>
    <row r="2" ht="12.75" customHeight="1">
      <c r="A2" s="143" t="str">
        <f>"AS OF JUNE 30, "&amp;'ASA24'!A2</f>
        <v>AS OF JUNE 30, 2024</v>
      </c>
    </row>
    <row r="3" ht="12.7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ht="12.75" customHeight="1">
      <c r="A4" s="144" t="s">
        <v>85</v>
      </c>
    </row>
    <row r="5" ht="12.7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ht="11.25" customHeight="1">
      <c r="A6" s="145"/>
      <c r="B6" s="145"/>
      <c r="C6" s="146"/>
      <c r="D6" s="147" t="s">
        <v>86</v>
      </c>
      <c r="E6" s="147" t="s">
        <v>87</v>
      </c>
      <c r="F6" s="147" t="s">
        <v>88</v>
      </c>
      <c r="G6" s="147" t="s">
        <v>89</v>
      </c>
      <c r="H6" s="147" t="s">
        <v>90</v>
      </c>
      <c r="I6" s="147" t="s">
        <v>91</v>
      </c>
      <c r="J6" s="147" t="s">
        <v>92</v>
      </c>
      <c r="K6" s="147" t="s">
        <v>93</v>
      </c>
      <c r="L6" s="147" t="s">
        <v>94</v>
      </c>
    </row>
    <row r="7" ht="12.75" customHeight="1">
      <c r="A7" s="148" t="s">
        <v>95</v>
      </c>
      <c r="B7" s="148"/>
      <c r="C7" s="149" t="s">
        <v>96</v>
      </c>
      <c r="D7" s="150" t="s">
        <v>97</v>
      </c>
      <c r="E7" s="151" t="s">
        <v>98</v>
      </c>
      <c r="F7" s="150" t="s">
        <v>99</v>
      </c>
      <c r="G7" s="150" t="s">
        <v>100</v>
      </c>
      <c r="H7" s="151" t="s">
        <v>101</v>
      </c>
      <c r="I7" s="151" t="s">
        <v>102</v>
      </c>
      <c r="J7" s="150" t="s">
        <v>103</v>
      </c>
      <c r="K7" s="150" t="s">
        <v>104</v>
      </c>
      <c r="L7" s="151" t="s">
        <v>105</v>
      </c>
    </row>
    <row r="8" ht="13.5" customHeight="1">
      <c r="A8" s="152" t="s">
        <v>106</v>
      </c>
      <c r="B8" s="153"/>
      <c r="C8" s="154"/>
      <c r="D8" s="155"/>
      <c r="E8" s="156"/>
      <c r="F8" s="156"/>
      <c r="G8" s="156"/>
      <c r="H8" s="157"/>
      <c r="I8" s="157"/>
      <c r="J8" s="157"/>
      <c r="K8" s="157"/>
      <c r="L8" s="157"/>
    </row>
    <row r="9" ht="13.5" customHeight="1">
      <c r="A9" s="158" t="s">
        <v>107</v>
      </c>
      <c r="B9" s="159"/>
      <c r="C9" s="160" t="s">
        <v>108</v>
      </c>
      <c r="D9" s="161">
        <v>2.9052484E7</v>
      </c>
      <c r="E9" s="161">
        <v>1760248.0</v>
      </c>
      <c r="F9" s="162">
        <v>1342796.0</v>
      </c>
      <c r="G9" s="161">
        <v>2407125.0</v>
      </c>
      <c r="H9" s="161">
        <v>576008.0</v>
      </c>
      <c r="I9" s="161">
        <v>762983.0</v>
      </c>
      <c r="J9" s="161">
        <v>84908.0</v>
      </c>
      <c r="K9" s="161"/>
      <c r="L9" s="161">
        <v>19030.0</v>
      </c>
    </row>
    <row r="10" ht="12.75" customHeight="1">
      <c r="A10" s="159" t="s">
        <v>109</v>
      </c>
      <c r="B10" s="159"/>
      <c r="C10" s="163">
        <v>120.0</v>
      </c>
      <c r="D10" s="164"/>
      <c r="E10" s="164"/>
      <c r="F10" s="164"/>
      <c r="G10" s="164"/>
      <c r="H10" s="161"/>
      <c r="I10" s="161"/>
      <c r="J10" s="161"/>
      <c r="K10" s="161"/>
      <c r="L10" s="161"/>
    </row>
    <row r="11" ht="12.75" customHeight="1">
      <c r="A11" s="165" t="s">
        <v>110</v>
      </c>
      <c r="B11" s="166"/>
      <c r="C11" s="167">
        <v>130.0</v>
      </c>
      <c r="D11" s="161">
        <v>1.2595918E7</v>
      </c>
      <c r="E11" s="162">
        <v>1534068.0</v>
      </c>
      <c r="F11" s="161">
        <v>718639.0</v>
      </c>
      <c r="G11" s="161">
        <v>754006.0</v>
      </c>
      <c r="H11" s="161">
        <v>459207.0</v>
      </c>
      <c r="I11" s="161"/>
      <c r="J11" s="161"/>
      <c r="K11" s="161"/>
      <c r="L11" s="161"/>
    </row>
    <row r="12" ht="12.75" customHeight="1">
      <c r="A12" s="165" t="s">
        <v>111</v>
      </c>
      <c r="B12" s="166"/>
      <c r="C12" s="167">
        <v>140.0</v>
      </c>
      <c r="D12" s="168"/>
      <c r="E12" s="168"/>
      <c r="F12" s="168"/>
      <c r="G12" s="161"/>
      <c r="H12" s="161"/>
      <c r="I12" s="161"/>
      <c r="J12" s="161"/>
      <c r="K12" s="161"/>
      <c r="L12" s="161"/>
    </row>
    <row r="13" ht="12.75" customHeight="1">
      <c r="A13" s="165" t="s">
        <v>112</v>
      </c>
      <c r="B13" s="166"/>
      <c r="C13" s="169">
        <v>150.0</v>
      </c>
      <c r="D13" s="161">
        <v>253359.0</v>
      </c>
      <c r="E13" s="161"/>
      <c r="F13" s="161"/>
      <c r="G13" s="161">
        <v>223670.0</v>
      </c>
      <c r="H13" s="164">
        <v>6500.0</v>
      </c>
      <c r="I13" s="161"/>
      <c r="J13" s="161"/>
      <c r="K13" s="161"/>
      <c r="L13" s="161"/>
    </row>
    <row r="14" ht="12.75" customHeight="1">
      <c r="A14" s="165" t="s">
        <v>113</v>
      </c>
      <c r="B14" s="165"/>
      <c r="C14" s="167">
        <v>160.0</v>
      </c>
      <c r="D14" s="164"/>
      <c r="E14" s="164"/>
      <c r="F14" s="164"/>
      <c r="G14" s="161"/>
      <c r="H14" s="161"/>
      <c r="I14" s="161"/>
      <c r="J14" s="161"/>
      <c r="K14" s="161"/>
      <c r="L14" s="161"/>
    </row>
    <row r="15" ht="12.75" customHeight="1">
      <c r="A15" s="166" t="s">
        <v>114</v>
      </c>
      <c r="B15" s="166"/>
      <c r="C15" s="163">
        <v>170.0</v>
      </c>
      <c r="D15" s="161"/>
      <c r="E15" s="161"/>
      <c r="F15" s="161"/>
      <c r="G15" s="161"/>
      <c r="H15" s="161"/>
      <c r="I15" s="161"/>
      <c r="J15" s="161"/>
      <c r="K15" s="161"/>
      <c r="L15" s="161"/>
    </row>
    <row r="16" ht="12.75" customHeight="1">
      <c r="A16" s="158" t="s">
        <v>115</v>
      </c>
      <c r="B16" s="158"/>
      <c r="C16" s="163">
        <v>180.0</v>
      </c>
      <c r="D16" s="161"/>
      <c r="E16" s="170"/>
      <c r="F16" s="161"/>
      <c r="G16" s="171"/>
      <c r="H16" s="161"/>
      <c r="I16" s="161"/>
      <c r="J16" s="161"/>
      <c r="K16" s="161"/>
      <c r="L16" s="161"/>
    </row>
    <row r="17" ht="12.75" customHeight="1">
      <c r="A17" s="158" t="s">
        <v>116</v>
      </c>
      <c r="B17" s="158"/>
      <c r="C17" s="163">
        <v>190.0</v>
      </c>
      <c r="D17" s="161">
        <v>30869.0</v>
      </c>
      <c r="E17" s="161"/>
      <c r="F17" s="164"/>
      <c r="G17" s="161"/>
      <c r="H17" s="161"/>
      <c r="I17" s="161"/>
      <c r="J17" s="161"/>
      <c r="K17" s="161"/>
      <c r="L17" s="161"/>
    </row>
    <row r="18" ht="12.75" customHeight="1">
      <c r="A18" s="94" t="s">
        <v>117</v>
      </c>
      <c r="B18" s="94"/>
      <c r="C18" s="172"/>
      <c r="D18" s="96">
        <f t="shared" ref="D18:L18" si="1">SUM(D9:D17)</f>
        <v>41932630</v>
      </c>
      <c r="E18" s="96">
        <f t="shared" si="1"/>
        <v>3294316</v>
      </c>
      <c r="F18" s="96">
        <f t="shared" si="1"/>
        <v>2061435</v>
      </c>
      <c r="G18" s="96">
        <f t="shared" si="1"/>
        <v>3384801</v>
      </c>
      <c r="H18" s="96">
        <f t="shared" si="1"/>
        <v>1041715</v>
      </c>
      <c r="I18" s="96">
        <f t="shared" si="1"/>
        <v>762983</v>
      </c>
      <c r="J18" s="96">
        <f t="shared" si="1"/>
        <v>84908</v>
      </c>
      <c r="K18" s="96">
        <f t="shared" si="1"/>
        <v>0</v>
      </c>
      <c r="L18" s="96">
        <f t="shared" si="1"/>
        <v>19030</v>
      </c>
    </row>
    <row r="19" ht="13.5" customHeight="1">
      <c r="A19" s="173" t="s">
        <v>118</v>
      </c>
      <c r="B19" s="174"/>
      <c r="C19" s="175"/>
      <c r="D19" s="176"/>
      <c r="E19" s="176"/>
      <c r="F19" s="176"/>
      <c r="G19" s="176"/>
      <c r="H19" s="176"/>
      <c r="I19" s="176"/>
      <c r="J19" s="176"/>
      <c r="K19" s="176"/>
      <c r="L19" s="176"/>
    </row>
    <row r="20" ht="12.75" customHeight="1">
      <c r="A20" s="177" t="s">
        <v>119</v>
      </c>
      <c r="B20" s="178"/>
      <c r="C20" s="163">
        <v>410.0</v>
      </c>
      <c r="D20" s="161"/>
      <c r="E20" s="161"/>
      <c r="F20" s="161"/>
      <c r="G20" s="161"/>
      <c r="H20" s="161"/>
      <c r="I20" s="161"/>
      <c r="J20" s="176"/>
      <c r="K20" s="161"/>
      <c r="L20" s="161"/>
    </row>
    <row r="21" ht="12.75" customHeight="1">
      <c r="A21" s="158" t="s">
        <v>120</v>
      </c>
      <c r="B21" s="159"/>
      <c r="C21" s="167">
        <v>420.0</v>
      </c>
      <c r="D21" s="161"/>
      <c r="E21" s="161"/>
      <c r="F21" s="161"/>
      <c r="G21" s="161"/>
      <c r="H21" s="161"/>
      <c r="I21" s="161"/>
      <c r="J21" s="161"/>
      <c r="K21" s="161"/>
      <c r="L21" s="161"/>
    </row>
    <row r="22" ht="12.75" customHeight="1">
      <c r="A22" s="159" t="s">
        <v>121</v>
      </c>
      <c r="B22" s="159"/>
      <c r="C22" s="167">
        <v>430.0</v>
      </c>
      <c r="D22" s="161">
        <v>57727.0</v>
      </c>
      <c r="E22" s="161"/>
      <c r="F22" s="161"/>
      <c r="G22" s="161"/>
      <c r="H22" s="161"/>
      <c r="I22" s="161"/>
      <c r="J22" s="161"/>
      <c r="K22" s="161"/>
      <c r="L22" s="161"/>
    </row>
    <row r="23" ht="12.75" customHeight="1">
      <c r="A23" s="158" t="s">
        <v>122</v>
      </c>
      <c r="B23" s="159"/>
      <c r="C23" s="167">
        <v>440.0</v>
      </c>
      <c r="D23" s="161"/>
      <c r="E23" s="161"/>
      <c r="F23" s="161"/>
      <c r="G23" s="161"/>
      <c r="H23" s="161"/>
      <c r="I23" s="161"/>
      <c r="J23" s="161"/>
      <c r="K23" s="161"/>
      <c r="L23" s="161"/>
    </row>
    <row r="24" ht="12.75" customHeight="1">
      <c r="A24" s="159" t="s">
        <v>123</v>
      </c>
      <c r="B24" s="159"/>
      <c r="C24" s="167">
        <v>460.0</v>
      </c>
      <c r="D24" s="161"/>
      <c r="E24" s="161"/>
      <c r="F24" s="161"/>
      <c r="G24" s="161"/>
      <c r="H24" s="161"/>
      <c r="I24" s="161"/>
      <c r="J24" s="161"/>
      <c r="K24" s="161"/>
      <c r="L24" s="161"/>
    </row>
    <row r="25" ht="12.75" customHeight="1">
      <c r="A25" s="165" t="s">
        <v>124</v>
      </c>
      <c r="B25" s="166"/>
      <c r="C25" s="167">
        <v>470.0</v>
      </c>
      <c r="D25" s="161"/>
      <c r="E25" s="161"/>
      <c r="F25" s="161"/>
      <c r="G25" s="161"/>
      <c r="H25" s="161"/>
      <c r="I25" s="161"/>
      <c r="J25" s="161"/>
      <c r="K25" s="161"/>
      <c r="L25" s="161"/>
    </row>
    <row r="26" ht="12.75" customHeight="1">
      <c r="A26" s="158" t="s">
        <v>125</v>
      </c>
      <c r="B26" s="158"/>
      <c r="C26" s="163">
        <v>480.0</v>
      </c>
      <c r="D26" s="161">
        <v>-62365.0</v>
      </c>
      <c r="E26" s="161">
        <v>-63923.0</v>
      </c>
      <c r="F26" s="161"/>
      <c r="G26" s="161">
        <v>-83501.0</v>
      </c>
      <c r="H26" s="161">
        <v>-9464.0</v>
      </c>
      <c r="I26" s="161"/>
      <c r="J26" s="161"/>
      <c r="K26" s="161"/>
      <c r="L26" s="161"/>
    </row>
    <row r="27" ht="12.75" customHeight="1">
      <c r="A27" s="158" t="s">
        <v>126</v>
      </c>
      <c r="B27" s="158"/>
      <c r="C27" s="163">
        <v>490.0</v>
      </c>
      <c r="D27" s="161">
        <v>1.1764391E7</v>
      </c>
      <c r="E27" s="161">
        <v>1432796.0</v>
      </c>
      <c r="F27" s="161">
        <v>671198.0</v>
      </c>
      <c r="G27" s="161">
        <v>704230.0</v>
      </c>
      <c r="H27" s="161">
        <v>428893.0</v>
      </c>
      <c r="I27" s="161"/>
      <c r="J27" s="161"/>
      <c r="K27" s="161"/>
      <c r="L27" s="161"/>
    </row>
    <row r="28" ht="12.75" customHeight="1">
      <c r="A28" s="158" t="s">
        <v>127</v>
      </c>
      <c r="B28" s="158"/>
      <c r="C28" s="163">
        <v>493.0</v>
      </c>
      <c r="D28" s="161"/>
      <c r="E28" s="161"/>
      <c r="F28" s="161"/>
      <c r="G28" s="161"/>
      <c r="H28" s="161"/>
      <c r="I28" s="161"/>
      <c r="J28" s="161"/>
      <c r="K28" s="161"/>
      <c r="L28" s="161"/>
    </row>
    <row r="29" ht="12.75" customHeight="1">
      <c r="A29" s="114" t="s">
        <v>128</v>
      </c>
      <c r="B29" s="179"/>
      <c r="C29" s="180"/>
      <c r="D29" s="123">
        <f t="shared" ref="D29:L29" si="2">SUM(D20:D28)</f>
        <v>11759753</v>
      </c>
      <c r="E29" s="123">
        <f t="shared" si="2"/>
        <v>1368873</v>
      </c>
      <c r="F29" s="123">
        <f t="shared" si="2"/>
        <v>671198</v>
      </c>
      <c r="G29" s="123">
        <f t="shared" si="2"/>
        <v>620729</v>
      </c>
      <c r="H29" s="123">
        <f t="shared" si="2"/>
        <v>419429</v>
      </c>
      <c r="I29" s="123">
        <f t="shared" si="2"/>
        <v>0</v>
      </c>
      <c r="J29" s="123">
        <f t="shared" si="2"/>
        <v>0</v>
      </c>
      <c r="K29" s="123">
        <f t="shared" si="2"/>
        <v>0</v>
      </c>
      <c r="L29" s="123">
        <f t="shared" si="2"/>
        <v>0</v>
      </c>
    </row>
    <row r="30" ht="13.5" customHeight="1">
      <c r="A30" s="152" t="s">
        <v>129</v>
      </c>
      <c r="B30" s="153"/>
      <c r="C30" s="154"/>
      <c r="D30" s="176"/>
      <c r="E30" s="176"/>
      <c r="F30" s="176"/>
      <c r="G30" s="176"/>
      <c r="H30" s="176"/>
      <c r="I30" s="176"/>
      <c r="J30" s="176"/>
      <c r="K30" s="176"/>
      <c r="L30" s="176"/>
    </row>
    <row r="31" ht="12.75" customHeight="1">
      <c r="A31" s="158" t="s">
        <v>130</v>
      </c>
      <c r="B31" s="159"/>
      <c r="C31" s="167">
        <v>511.0</v>
      </c>
      <c r="D31" s="181"/>
      <c r="E31" s="181"/>
      <c r="F31" s="181"/>
      <c r="G31" s="181"/>
      <c r="H31" s="181"/>
      <c r="I31" s="181"/>
      <c r="J31" s="176"/>
      <c r="K31" s="181"/>
      <c r="L31" s="181"/>
    </row>
    <row r="32" ht="13.5" customHeight="1">
      <c r="A32" s="94" t="s">
        <v>131</v>
      </c>
      <c r="B32" s="182"/>
      <c r="C32" s="172"/>
      <c r="D32" s="96">
        <f t="shared" ref="D32:I32" si="3">SUM(D29:D31)</f>
        <v>11759753</v>
      </c>
      <c r="E32" s="96">
        <f t="shared" si="3"/>
        <v>1368873</v>
      </c>
      <c r="F32" s="96">
        <f t="shared" si="3"/>
        <v>671198</v>
      </c>
      <c r="G32" s="96">
        <f t="shared" si="3"/>
        <v>620729</v>
      </c>
      <c r="H32" s="96">
        <f t="shared" si="3"/>
        <v>419429</v>
      </c>
      <c r="I32" s="96">
        <f t="shared" si="3"/>
        <v>0</v>
      </c>
      <c r="J32" s="96">
        <f>J29</f>
        <v>0</v>
      </c>
      <c r="K32" s="96">
        <f t="shared" ref="K32:L32" si="4">SUM(K29:K31)</f>
        <v>0</v>
      </c>
      <c r="L32" s="96">
        <f t="shared" si="4"/>
        <v>0</v>
      </c>
    </row>
    <row r="33" ht="12.75" customHeight="1">
      <c r="A33" s="183" t="s">
        <v>132</v>
      </c>
      <c r="B33" s="183"/>
      <c r="C33" s="184">
        <v>714.0</v>
      </c>
      <c r="D33" s="161">
        <v>1877826.0</v>
      </c>
      <c r="E33" s="161"/>
      <c r="F33" s="161"/>
      <c r="G33" s="161"/>
      <c r="H33" s="161"/>
      <c r="I33" s="161"/>
      <c r="J33" s="161"/>
      <c r="K33" s="161"/>
      <c r="L33" s="161"/>
    </row>
    <row r="34" ht="12.75" customHeight="1">
      <c r="A34" s="158" t="s">
        <v>133</v>
      </c>
      <c r="B34" s="158"/>
      <c r="C34" s="163">
        <v>730.0</v>
      </c>
      <c r="D34" s="161">
        <v>2.8295051E7</v>
      </c>
      <c r="E34" s="161">
        <v>1925443.0</v>
      </c>
      <c r="F34" s="161">
        <v>1390237.0</v>
      </c>
      <c r="G34" s="161">
        <v>2764072.0</v>
      </c>
      <c r="H34" s="161">
        <v>622286.0</v>
      </c>
      <c r="I34" s="161">
        <v>762983.0</v>
      </c>
      <c r="J34" s="161">
        <v>84908.0</v>
      </c>
      <c r="K34" s="161"/>
      <c r="L34" s="161">
        <v>19030.0</v>
      </c>
    </row>
    <row r="35" ht="12.75" customHeight="1">
      <c r="A35" s="158" t="s">
        <v>134</v>
      </c>
      <c r="B35" s="158"/>
      <c r="C35" s="185"/>
      <c r="D35" s="176"/>
      <c r="E35" s="176"/>
      <c r="F35" s="176"/>
      <c r="G35" s="176"/>
      <c r="H35" s="176"/>
      <c r="I35" s="176"/>
      <c r="J35" s="176"/>
      <c r="K35" s="176"/>
      <c r="L35" s="176"/>
    </row>
    <row r="36" ht="12.75" customHeight="1">
      <c r="A36" s="186" t="s">
        <v>135</v>
      </c>
      <c r="B36" s="186"/>
      <c r="C36" s="172"/>
      <c r="D36" s="96">
        <f t="shared" ref="D36:L36" si="5">SUM(D32:D34)</f>
        <v>41932630</v>
      </c>
      <c r="E36" s="96">
        <f t="shared" si="5"/>
        <v>3294316</v>
      </c>
      <c r="F36" s="96">
        <f t="shared" si="5"/>
        <v>2061435</v>
      </c>
      <c r="G36" s="96">
        <f t="shared" si="5"/>
        <v>3384801</v>
      </c>
      <c r="H36" s="96">
        <f t="shared" si="5"/>
        <v>1041715</v>
      </c>
      <c r="I36" s="96">
        <f t="shared" si="5"/>
        <v>762983</v>
      </c>
      <c r="J36" s="96">
        <f t="shared" si="5"/>
        <v>84908</v>
      </c>
      <c r="K36" s="96">
        <f t="shared" si="5"/>
        <v>0</v>
      </c>
      <c r="L36" s="96">
        <f t="shared" si="5"/>
        <v>19030</v>
      </c>
    </row>
    <row r="37" ht="12.75" customHeight="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9"/>
    </row>
    <row r="38" ht="12.75" customHeight="1">
      <c r="A38" s="190" t="s">
        <v>136</v>
      </c>
      <c r="B38" s="191"/>
      <c r="C38" s="191"/>
      <c r="D38" s="192"/>
      <c r="E38" s="193"/>
      <c r="F38" s="193"/>
      <c r="G38" s="193"/>
      <c r="H38" s="193"/>
      <c r="I38" s="193"/>
      <c r="J38" s="193"/>
      <c r="K38" s="193"/>
      <c r="L38" s="193"/>
    </row>
    <row r="39" ht="12.75" customHeight="1">
      <c r="A39" s="194" t="s">
        <v>137</v>
      </c>
      <c r="B39" s="33"/>
      <c r="C39" s="33"/>
      <c r="D39" s="71"/>
      <c r="E39" s="195"/>
      <c r="F39" s="195"/>
      <c r="G39" s="195"/>
      <c r="H39" s="195"/>
      <c r="I39" s="195"/>
      <c r="J39" s="195"/>
      <c r="K39" s="195"/>
      <c r="L39" s="195"/>
    </row>
    <row r="40" ht="21.0" customHeight="1">
      <c r="A40" s="196" t="s">
        <v>138</v>
      </c>
      <c r="B40" s="71"/>
      <c r="C40" s="197">
        <v>126.0</v>
      </c>
      <c r="D40" s="198">
        <v>137588.0</v>
      </c>
      <c r="E40" s="193"/>
      <c r="F40" s="193"/>
      <c r="G40" s="193"/>
      <c r="H40" s="193"/>
      <c r="I40" s="193"/>
      <c r="J40" s="193"/>
      <c r="K40" s="193"/>
      <c r="L40" s="193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</row>
    <row r="41" ht="12.75" customHeight="1">
      <c r="A41" s="200" t="s">
        <v>139</v>
      </c>
      <c r="B41" s="33"/>
      <c r="C41" s="33"/>
      <c r="D41" s="71"/>
      <c r="E41" s="193"/>
      <c r="F41" s="193"/>
      <c r="G41" s="193"/>
      <c r="H41" s="193"/>
      <c r="I41" s="193"/>
      <c r="J41" s="193"/>
      <c r="K41" s="193"/>
      <c r="L41" s="193"/>
    </row>
    <row r="42" ht="21.75" customHeight="1">
      <c r="A42" s="201" t="s">
        <v>140</v>
      </c>
      <c r="B42" s="71"/>
      <c r="C42" s="202"/>
      <c r="D42" s="198">
        <v>0.0</v>
      </c>
      <c r="E42" s="193"/>
      <c r="F42" s="193"/>
      <c r="G42" s="193"/>
      <c r="H42" s="193"/>
      <c r="I42" s="193"/>
      <c r="J42" s="193"/>
      <c r="K42" s="193"/>
      <c r="L42" s="193"/>
    </row>
    <row r="43" ht="24.0" customHeight="1">
      <c r="A43" s="203" t="s">
        <v>141</v>
      </c>
      <c r="B43" s="71"/>
      <c r="C43" s="163">
        <v>715.0</v>
      </c>
      <c r="D43" s="198">
        <v>137588.0</v>
      </c>
      <c r="E43" s="193"/>
      <c r="F43" s="193"/>
      <c r="G43" s="193"/>
      <c r="H43" s="193"/>
      <c r="I43" s="193"/>
      <c r="J43" s="193"/>
      <c r="K43" s="193"/>
      <c r="L43" s="193"/>
    </row>
    <row r="44" ht="21.75" customHeight="1">
      <c r="A44" s="204" t="s">
        <v>142</v>
      </c>
      <c r="B44" s="129"/>
      <c r="C44" s="130"/>
      <c r="D44" s="205">
        <f>D42+D43</f>
        <v>137588</v>
      </c>
      <c r="E44" s="206"/>
      <c r="F44" s="206"/>
      <c r="G44" s="206"/>
      <c r="H44" s="206"/>
      <c r="I44" s="206"/>
      <c r="J44" s="206"/>
      <c r="K44" s="206"/>
      <c r="L44" s="206"/>
    </row>
    <row r="45" ht="12.75" customHeight="1">
      <c r="A45" s="207"/>
      <c r="B45" s="188"/>
      <c r="C45" s="188"/>
      <c r="D45" s="208"/>
      <c r="E45" s="209"/>
      <c r="F45" s="209"/>
      <c r="G45" s="209"/>
      <c r="H45" s="209"/>
      <c r="I45" s="209"/>
      <c r="J45" s="209"/>
      <c r="K45" s="209"/>
      <c r="L45" s="210"/>
    </row>
    <row r="46" ht="12.75" customHeight="1">
      <c r="A46" s="211" t="s">
        <v>143</v>
      </c>
      <c r="B46" s="33"/>
      <c r="C46" s="33"/>
      <c r="D46" s="71"/>
      <c r="E46" s="212"/>
      <c r="F46" s="212"/>
      <c r="G46" s="212"/>
      <c r="H46" s="212"/>
      <c r="I46" s="212"/>
      <c r="J46" s="212"/>
      <c r="K46" s="212"/>
      <c r="L46" s="212"/>
    </row>
    <row r="47" ht="21.0" customHeight="1">
      <c r="A47" s="213" t="s">
        <v>144</v>
      </c>
      <c r="B47" s="33"/>
      <c r="C47" s="71"/>
      <c r="D47" s="214">
        <f t="shared" ref="D47:L47" si="6">D18+D40</f>
        <v>42070218</v>
      </c>
      <c r="E47" s="214">
        <f t="shared" si="6"/>
        <v>3294316</v>
      </c>
      <c r="F47" s="214">
        <f t="shared" si="6"/>
        <v>2061435</v>
      </c>
      <c r="G47" s="214">
        <f t="shared" si="6"/>
        <v>3384801</v>
      </c>
      <c r="H47" s="214">
        <f t="shared" si="6"/>
        <v>1041715</v>
      </c>
      <c r="I47" s="214">
        <f t="shared" si="6"/>
        <v>762983</v>
      </c>
      <c r="J47" s="214">
        <f t="shared" si="6"/>
        <v>84908</v>
      </c>
      <c r="K47" s="214">
        <f t="shared" si="6"/>
        <v>0</v>
      </c>
      <c r="L47" s="214">
        <f t="shared" si="6"/>
        <v>19030</v>
      </c>
    </row>
    <row r="48" ht="21.75" customHeight="1">
      <c r="A48" s="213" t="s">
        <v>145</v>
      </c>
      <c r="B48" s="33"/>
      <c r="C48" s="71"/>
      <c r="D48" s="212"/>
      <c r="E48" s="215"/>
      <c r="F48" s="215"/>
      <c r="G48" s="215"/>
      <c r="H48" s="215"/>
      <c r="I48" s="215"/>
      <c r="J48" s="215"/>
      <c r="K48" s="215"/>
      <c r="L48" s="215"/>
    </row>
    <row r="49" ht="12.75" customHeight="1">
      <c r="A49" s="216" t="s">
        <v>146</v>
      </c>
      <c r="B49" s="33"/>
      <c r="C49" s="33"/>
      <c r="D49" s="71"/>
      <c r="E49" s="217"/>
      <c r="F49" s="217"/>
      <c r="G49" s="217"/>
      <c r="H49" s="217"/>
      <c r="I49" s="217"/>
      <c r="J49" s="217"/>
      <c r="K49" s="217"/>
      <c r="L49" s="217"/>
    </row>
    <row r="50" ht="21.0" customHeight="1">
      <c r="A50" s="213" t="s">
        <v>147</v>
      </c>
      <c r="B50" s="33"/>
      <c r="C50" s="71"/>
      <c r="D50" s="214">
        <f t="shared" ref="D50:L50" si="7">D29+D42</f>
        <v>11759753</v>
      </c>
      <c r="E50" s="214">
        <f t="shared" si="7"/>
        <v>1368873</v>
      </c>
      <c r="F50" s="214">
        <f t="shared" si="7"/>
        <v>671198</v>
      </c>
      <c r="G50" s="214">
        <f t="shared" si="7"/>
        <v>620729</v>
      </c>
      <c r="H50" s="214">
        <f t="shared" si="7"/>
        <v>419429</v>
      </c>
      <c r="I50" s="214">
        <f t="shared" si="7"/>
        <v>0</v>
      </c>
      <c r="J50" s="214">
        <f t="shared" si="7"/>
        <v>0</v>
      </c>
      <c r="K50" s="214">
        <f t="shared" si="7"/>
        <v>0</v>
      </c>
      <c r="L50" s="214">
        <f t="shared" si="7"/>
        <v>0</v>
      </c>
    </row>
    <row r="51" ht="12.75" customHeight="1">
      <c r="A51" s="218" t="s">
        <v>148</v>
      </c>
      <c r="B51" s="33"/>
      <c r="C51" s="33"/>
      <c r="D51" s="71"/>
      <c r="E51" s="215"/>
      <c r="F51" s="215"/>
      <c r="G51" s="215"/>
      <c r="H51" s="215"/>
      <c r="I51" s="215"/>
      <c r="J51" s="215"/>
      <c r="K51" s="215"/>
      <c r="L51" s="215"/>
    </row>
    <row r="52" ht="21.0" customHeight="1">
      <c r="A52" s="213" t="s">
        <v>149</v>
      </c>
      <c r="B52" s="33"/>
      <c r="C52" s="71"/>
      <c r="D52" s="212"/>
      <c r="E52" s="217"/>
      <c r="F52" s="217"/>
      <c r="G52" s="217"/>
      <c r="H52" s="217"/>
      <c r="I52" s="217"/>
      <c r="J52" s="217"/>
      <c r="K52" s="217"/>
      <c r="L52" s="217"/>
    </row>
    <row r="53" ht="22.5" customHeight="1">
      <c r="A53" s="203" t="s">
        <v>150</v>
      </c>
      <c r="B53" s="71"/>
      <c r="C53" s="163">
        <v>714.0</v>
      </c>
      <c r="D53" s="214">
        <f t="shared" ref="D53:L53" si="8">D33+D43</f>
        <v>2015414</v>
      </c>
      <c r="E53" s="214">
        <f t="shared" si="8"/>
        <v>0</v>
      </c>
      <c r="F53" s="214">
        <f t="shared" si="8"/>
        <v>0</v>
      </c>
      <c r="G53" s="214">
        <f t="shared" si="8"/>
        <v>0</v>
      </c>
      <c r="H53" s="214">
        <f t="shared" si="8"/>
        <v>0</v>
      </c>
      <c r="I53" s="214">
        <f t="shared" si="8"/>
        <v>0</v>
      </c>
      <c r="J53" s="214">
        <f t="shared" si="8"/>
        <v>0</v>
      </c>
      <c r="K53" s="214">
        <f t="shared" si="8"/>
        <v>0</v>
      </c>
      <c r="L53" s="214">
        <f t="shared" si="8"/>
        <v>0</v>
      </c>
    </row>
    <row r="54" ht="21.0" customHeight="1">
      <c r="A54" s="204" t="s">
        <v>151</v>
      </c>
      <c r="B54" s="129"/>
      <c r="C54" s="130"/>
      <c r="D54" s="205">
        <f t="shared" ref="D54:L54" si="9">D36+D44</f>
        <v>42070218</v>
      </c>
      <c r="E54" s="205">
        <f t="shared" si="9"/>
        <v>3294316</v>
      </c>
      <c r="F54" s="205">
        <f t="shared" si="9"/>
        <v>2061435</v>
      </c>
      <c r="G54" s="205">
        <f t="shared" si="9"/>
        <v>3384801</v>
      </c>
      <c r="H54" s="205">
        <f t="shared" si="9"/>
        <v>1041715</v>
      </c>
      <c r="I54" s="205">
        <f t="shared" si="9"/>
        <v>762983</v>
      </c>
      <c r="J54" s="205">
        <f t="shared" si="9"/>
        <v>84908</v>
      </c>
      <c r="K54" s="205">
        <f t="shared" si="9"/>
        <v>0</v>
      </c>
      <c r="L54" s="205">
        <f t="shared" si="9"/>
        <v>19030</v>
      </c>
    </row>
    <row r="55" ht="13.5" customHeight="1">
      <c r="A55" s="219"/>
      <c r="B55" s="219"/>
      <c r="C55" s="220"/>
      <c r="D55" s="220"/>
      <c r="E55" s="220"/>
      <c r="F55" s="220"/>
      <c r="G55" s="220"/>
      <c r="H55" s="220"/>
      <c r="I55" s="220"/>
      <c r="J55" s="220"/>
      <c r="K55" s="221"/>
      <c r="L55" s="221"/>
    </row>
    <row r="56" ht="12.75" customHeight="1">
      <c r="A56" s="220" t="s">
        <v>152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1"/>
      <c r="L56" s="221"/>
    </row>
    <row r="57" ht="12.7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1"/>
      <c r="L57" s="221"/>
    </row>
    <row r="58" ht="12.75" customHeight="1">
      <c r="A58" s="145"/>
      <c r="B58" s="145"/>
      <c r="C58" s="146"/>
      <c r="D58" s="147" t="s">
        <v>86</v>
      </c>
      <c r="E58" s="147" t="s">
        <v>87</v>
      </c>
      <c r="F58" s="147" t="s">
        <v>88</v>
      </c>
      <c r="G58" s="147" t="s">
        <v>89</v>
      </c>
      <c r="H58" s="147" t="s">
        <v>90</v>
      </c>
      <c r="I58" s="147" t="s">
        <v>91</v>
      </c>
      <c r="J58" s="147" t="s">
        <v>92</v>
      </c>
      <c r="K58" s="147" t="s">
        <v>93</v>
      </c>
      <c r="L58" s="147" t="s">
        <v>94</v>
      </c>
    </row>
    <row r="59" ht="12.75" customHeight="1">
      <c r="A59" s="148" t="s">
        <v>95</v>
      </c>
      <c r="B59" s="148"/>
      <c r="C59" s="149" t="s">
        <v>96</v>
      </c>
      <c r="D59" s="150" t="s">
        <v>97</v>
      </c>
      <c r="E59" s="151" t="s">
        <v>98</v>
      </c>
      <c r="F59" s="150" t="s">
        <v>99</v>
      </c>
      <c r="G59" s="150" t="s">
        <v>100</v>
      </c>
      <c r="H59" s="151" t="s">
        <v>101</v>
      </c>
      <c r="I59" s="151" t="s">
        <v>102</v>
      </c>
      <c r="J59" s="150" t="s">
        <v>103</v>
      </c>
      <c r="K59" s="150" t="s">
        <v>104</v>
      </c>
      <c r="L59" s="151" t="s">
        <v>105</v>
      </c>
    </row>
    <row r="60" ht="12.75" customHeight="1">
      <c r="A60" s="152" t="s">
        <v>153</v>
      </c>
      <c r="B60" s="153"/>
      <c r="C60" s="154"/>
      <c r="D60" s="222"/>
      <c r="E60" s="157"/>
      <c r="F60" s="157"/>
      <c r="G60" s="157"/>
      <c r="H60" s="157"/>
      <c r="I60" s="157"/>
      <c r="J60" s="157"/>
      <c r="K60" s="157"/>
      <c r="L60" s="157"/>
    </row>
    <row r="61" ht="12.75" customHeight="1">
      <c r="A61" s="223" t="str">
        <f>"Fiscal Year "&amp;'ASA24'!A2</f>
        <v>Fiscal Year 2024</v>
      </c>
      <c r="B61" s="224" t="s">
        <v>154</v>
      </c>
      <c r="C61" s="225"/>
      <c r="D61" s="96">
        <f t="shared" ref="D61:E61" si="10">D9+D10</f>
        <v>29052484</v>
      </c>
      <c r="E61" s="96">
        <f t="shared" si="10"/>
        <v>1760248</v>
      </c>
      <c r="F61" s="96">
        <v>1342796.0</v>
      </c>
      <c r="G61" s="96">
        <f t="shared" ref="G61:L61" si="11">G9+G10</f>
        <v>2407125</v>
      </c>
      <c r="H61" s="96">
        <f t="shared" si="11"/>
        <v>576008</v>
      </c>
      <c r="I61" s="96">
        <f t="shared" si="11"/>
        <v>762983</v>
      </c>
      <c r="J61" s="96">
        <f t="shared" si="11"/>
        <v>84908</v>
      </c>
      <c r="K61" s="96">
        <f t="shared" si="11"/>
        <v>0</v>
      </c>
      <c r="L61" s="96">
        <f t="shared" si="11"/>
        <v>19030</v>
      </c>
    </row>
    <row r="62" ht="12.75" customHeight="1">
      <c r="A62" s="226" t="str">
        <f>"Fiscal Year "&amp;'ASA24'!A2-1</f>
        <v>Fiscal Year 2023</v>
      </c>
      <c r="B62" s="227" t="s">
        <v>155</v>
      </c>
      <c r="C62" s="228"/>
      <c r="D62" s="161">
        <v>2.7783756E7</v>
      </c>
      <c r="E62" s="161">
        <v>1485561.0</v>
      </c>
      <c r="F62" s="161">
        <v>1394500.0</v>
      </c>
      <c r="G62" s="161">
        <v>2416543.0</v>
      </c>
      <c r="H62" s="161">
        <v>513173.0</v>
      </c>
      <c r="I62" s="161">
        <v>635281.0</v>
      </c>
      <c r="J62" s="161">
        <v>85057.0</v>
      </c>
      <c r="K62" s="161">
        <v>0.0</v>
      </c>
      <c r="L62" s="161">
        <v>19030.0</v>
      </c>
    </row>
    <row r="63" ht="12.75" customHeight="1">
      <c r="A63" s="229" t="s">
        <v>153</v>
      </c>
      <c r="B63" s="223"/>
      <c r="C63" s="225"/>
      <c r="D63" s="96">
        <f t="shared" ref="D63:L63" si="12">D61-D62</f>
        <v>1268728</v>
      </c>
      <c r="E63" s="96">
        <f t="shared" si="12"/>
        <v>274687</v>
      </c>
      <c r="F63" s="96">
        <f t="shared" si="12"/>
        <v>-51704</v>
      </c>
      <c r="G63" s="96">
        <f t="shared" si="12"/>
        <v>-9418</v>
      </c>
      <c r="H63" s="96">
        <f t="shared" si="12"/>
        <v>62835</v>
      </c>
      <c r="I63" s="96">
        <f t="shared" si="12"/>
        <v>127702</v>
      </c>
      <c r="J63" s="96">
        <f t="shared" si="12"/>
        <v>-149</v>
      </c>
      <c r="K63" s="96">
        <f t="shared" si="12"/>
        <v>0</v>
      </c>
      <c r="L63" s="96">
        <f t="shared" si="12"/>
        <v>0</v>
      </c>
    </row>
    <row r="64" ht="12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1"/>
      <c r="L64" s="221"/>
    </row>
    <row r="65" ht="12.75" customHeight="1">
      <c r="A65" s="220" t="s">
        <v>156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1"/>
      <c r="L65" s="221"/>
    </row>
    <row r="66" ht="12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1"/>
      <c r="L66" s="221"/>
    </row>
    <row r="67" ht="12.7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1"/>
      <c r="L67" s="221"/>
    </row>
    <row r="68" ht="12.7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1"/>
      <c r="L68" s="221"/>
    </row>
    <row r="69" ht="12.7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1"/>
      <c r="L69" s="221"/>
    </row>
    <row r="70" ht="12.7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1"/>
      <c r="L70" s="221"/>
    </row>
    <row r="71" ht="12.7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1"/>
      <c r="L71" s="221"/>
    </row>
    <row r="72" ht="12.7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1"/>
      <c r="L72" s="221"/>
    </row>
    <row r="73" ht="12.7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1"/>
      <c r="L73" s="221"/>
    </row>
    <row r="74" ht="12.7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1"/>
      <c r="L74" s="221"/>
    </row>
    <row r="75" ht="12.7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1"/>
      <c r="L75" s="221"/>
    </row>
    <row r="76" ht="12.7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1"/>
      <c r="L76" s="221"/>
    </row>
    <row r="77" ht="12.7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1"/>
      <c r="L77" s="221"/>
    </row>
    <row r="78" ht="12.7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1"/>
      <c r="L78" s="221"/>
    </row>
    <row r="79" ht="12.7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1"/>
      <c r="L79" s="221"/>
    </row>
    <row r="80" ht="12.7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1"/>
      <c r="L80" s="221"/>
    </row>
    <row r="81" ht="12.7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1"/>
      <c r="L81" s="221"/>
    </row>
    <row r="82" ht="12.7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1"/>
      <c r="L82" s="221"/>
    </row>
    <row r="83" ht="12.7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1"/>
      <c r="L83" s="221"/>
    </row>
    <row r="84" ht="12.7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1"/>
      <c r="L84" s="221"/>
    </row>
    <row r="85" ht="12.7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1"/>
      <c r="L85" s="221"/>
    </row>
    <row r="86" ht="12.7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1"/>
      <c r="L86" s="221"/>
    </row>
    <row r="87" ht="12.7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1"/>
      <c r="L87" s="221"/>
    </row>
    <row r="88" ht="12.7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1"/>
      <c r="L88" s="221"/>
    </row>
    <row r="89" ht="12.7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1"/>
      <c r="L89" s="221"/>
    </row>
    <row r="90" ht="12.7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1"/>
      <c r="L90" s="221"/>
    </row>
    <row r="91" ht="12.7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1"/>
      <c r="L91" s="221"/>
    </row>
    <row r="92" ht="12.7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1"/>
      <c r="L92" s="221"/>
    </row>
    <row r="93" ht="12.7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1"/>
      <c r="L93" s="221"/>
    </row>
    <row r="94" ht="12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1"/>
      <c r="L94" s="221"/>
    </row>
    <row r="95" ht="12.7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1"/>
      <c r="L95" s="221"/>
    </row>
    <row r="96" ht="12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1"/>
      <c r="L96" s="221"/>
    </row>
    <row r="97" ht="12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1"/>
      <c r="L97" s="221"/>
    </row>
    <row r="98" ht="12.7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1"/>
      <c r="L98" s="221"/>
    </row>
    <row r="99" ht="12.7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1"/>
      <c r="L99" s="221"/>
    </row>
    <row r="100" ht="12.7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1"/>
      <c r="L100" s="221"/>
    </row>
    <row r="101" ht="12.7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1"/>
      <c r="L101" s="221"/>
    </row>
    <row r="102" ht="12.7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1"/>
      <c r="L102" s="221"/>
    </row>
    <row r="103" ht="12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1"/>
      <c r="L103" s="221"/>
    </row>
    <row r="104" ht="12.7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1"/>
      <c r="L104" s="221"/>
    </row>
    <row r="105" ht="12.7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1"/>
      <c r="L105" s="221"/>
    </row>
    <row r="106" ht="12.7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1"/>
      <c r="L106" s="221"/>
    </row>
    <row r="107" ht="12.7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1"/>
      <c r="L107" s="221"/>
    </row>
    <row r="108" ht="12.7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1"/>
      <c r="L108" s="221"/>
    </row>
    <row r="109" ht="12.7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1"/>
      <c r="L109" s="221"/>
    </row>
    <row r="110" ht="12.7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1"/>
      <c r="L110" s="221"/>
    </row>
    <row r="111" ht="12.7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1"/>
      <c r="L111" s="221"/>
    </row>
    <row r="112" ht="12.7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1"/>
      <c r="L112" s="221"/>
    </row>
    <row r="113" ht="12.7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1"/>
      <c r="L113" s="221"/>
    </row>
    <row r="114" ht="12.7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1"/>
      <c r="L114" s="221"/>
    </row>
    <row r="115" ht="12.7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1"/>
      <c r="L115" s="221"/>
    </row>
    <row r="116" ht="12.7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1"/>
      <c r="L116" s="221"/>
    </row>
    <row r="117" ht="12.7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1"/>
      <c r="L117" s="221"/>
    </row>
    <row r="118" ht="12.7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1"/>
      <c r="L118" s="221"/>
    </row>
    <row r="119" ht="12.7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1"/>
      <c r="L119" s="221"/>
    </row>
    <row r="120" ht="12.7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1"/>
      <c r="L120" s="221"/>
    </row>
    <row r="121" ht="12.7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1"/>
      <c r="L121" s="221"/>
    </row>
    <row r="122" ht="12.7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1"/>
      <c r="L122" s="221"/>
    </row>
    <row r="123" ht="12.7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1"/>
      <c r="L123" s="221"/>
    </row>
    <row r="124" ht="12.7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1"/>
      <c r="L124" s="221"/>
    </row>
    <row r="125" ht="12.7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1"/>
      <c r="L125" s="221"/>
    </row>
    <row r="126" ht="12.7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1"/>
      <c r="L126" s="221"/>
    </row>
    <row r="127" ht="12.7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1"/>
      <c r="L127" s="221"/>
    </row>
    <row r="128" ht="12.7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1"/>
      <c r="L128" s="221"/>
    </row>
    <row r="129" ht="12.7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1"/>
      <c r="L129" s="221"/>
    </row>
    <row r="130" ht="12.7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1"/>
      <c r="L130" s="221"/>
    </row>
    <row r="131" ht="12.7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1"/>
      <c r="L131" s="221"/>
    </row>
    <row r="132" ht="12.7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1"/>
      <c r="L132" s="221"/>
    </row>
    <row r="133" ht="12.7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1"/>
      <c r="L133" s="221"/>
    </row>
    <row r="134" ht="12.7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1"/>
      <c r="L134" s="221"/>
    </row>
    <row r="135" ht="12.7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1"/>
      <c r="L135" s="221"/>
    </row>
    <row r="136" ht="12.7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1"/>
      <c r="L136" s="221"/>
    </row>
    <row r="137" ht="12.7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1"/>
      <c r="L137" s="221"/>
    </row>
    <row r="138" ht="12.7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1"/>
      <c r="L138" s="221"/>
    </row>
    <row r="139" ht="12.7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1"/>
      <c r="L139" s="221"/>
    </row>
    <row r="140" ht="12.7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1"/>
      <c r="L140" s="221"/>
    </row>
    <row r="141" ht="12.7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1"/>
      <c r="L141" s="221"/>
    </row>
    <row r="142" ht="12.7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1"/>
      <c r="L142" s="221"/>
    </row>
    <row r="143" ht="12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1"/>
      <c r="L143" s="221"/>
    </row>
    <row r="144" ht="12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1"/>
      <c r="L144" s="221"/>
    </row>
    <row r="145" ht="12.7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1"/>
      <c r="L145" s="221"/>
    </row>
    <row r="146" ht="12.7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1"/>
      <c r="L146" s="221"/>
    </row>
    <row r="147" ht="12.7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1"/>
      <c r="L147" s="221"/>
    </row>
    <row r="148" ht="12.7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1"/>
      <c r="L148" s="221"/>
    </row>
    <row r="149" ht="12.7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1"/>
      <c r="L149" s="221"/>
    </row>
    <row r="150" ht="12.7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1"/>
      <c r="L150" s="221"/>
    </row>
    <row r="151" ht="12.7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1"/>
      <c r="L151" s="221"/>
    </row>
    <row r="152" ht="12.7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1"/>
      <c r="L152" s="221"/>
    </row>
    <row r="153" ht="12.7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1"/>
      <c r="L153" s="221"/>
    </row>
    <row r="154" ht="12.7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1"/>
      <c r="L154" s="221"/>
    </row>
    <row r="155" ht="12.7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1"/>
      <c r="L155" s="221"/>
    </row>
    <row r="156" ht="12.7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1"/>
      <c r="L156" s="221"/>
    </row>
    <row r="157" ht="12.7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1"/>
      <c r="L157" s="221"/>
    </row>
    <row r="158" ht="12.7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1"/>
      <c r="L158" s="221"/>
    </row>
    <row r="159" ht="12.7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1"/>
      <c r="L159" s="221"/>
    </row>
    <row r="160" ht="12.7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1"/>
      <c r="L160" s="221"/>
    </row>
    <row r="161" ht="12.7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1"/>
      <c r="L161" s="221"/>
    </row>
    <row r="162" ht="12.7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1"/>
      <c r="L162" s="221"/>
    </row>
    <row r="163" ht="12.7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1"/>
      <c r="L163" s="221"/>
    </row>
    <row r="164" ht="12.7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1"/>
      <c r="L164" s="221"/>
    </row>
    <row r="165" ht="12.7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1"/>
      <c r="L165" s="221"/>
    </row>
    <row r="166" ht="12.7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1"/>
      <c r="L166" s="221"/>
    </row>
    <row r="167" ht="12.7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1"/>
      <c r="L167" s="221"/>
    </row>
    <row r="168" ht="12.7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1"/>
      <c r="L168" s="221"/>
    </row>
    <row r="169" ht="12.7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1"/>
      <c r="L169" s="221"/>
    </row>
    <row r="170" ht="12.7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1"/>
      <c r="L170" s="221"/>
    </row>
    <row r="171" ht="12.7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1"/>
      <c r="L171" s="221"/>
    </row>
    <row r="172" ht="12.7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1"/>
      <c r="L172" s="221"/>
    </row>
    <row r="173" ht="12.7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1"/>
      <c r="L173" s="221"/>
    </row>
    <row r="174" ht="12.7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1"/>
      <c r="L174" s="221"/>
    </row>
    <row r="175" ht="12.7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1"/>
      <c r="L175" s="221"/>
    </row>
    <row r="176" ht="12.7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1"/>
      <c r="L176" s="221"/>
    </row>
    <row r="177" ht="12.7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1"/>
      <c r="L177" s="221"/>
    </row>
    <row r="178" ht="12.7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1"/>
      <c r="L178" s="221"/>
    </row>
    <row r="179" ht="12.7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1"/>
      <c r="L179" s="221"/>
    </row>
    <row r="180" ht="12.7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1"/>
      <c r="L180" s="221"/>
    </row>
    <row r="181" ht="12.7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1"/>
      <c r="L181" s="221"/>
    </row>
    <row r="182" ht="12.7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1"/>
      <c r="L182" s="221"/>
    </row>
    <row r="183" ht="12.7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1"/>
      <c r="L183" s="221"/>
    </row>
    <row r="184" ht="12.7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1"/>
      <c r="L184" s="221"/>
    </row>
    <row r="185" ht="12.7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1"/>
      <c r="L185" s="221"/>
    </row>
    <row r="186" ht="12.7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1"/>
      <c r="L186" s="221"/>
    </row>
    <row r="187" ht="12.7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1"/>
      <c r="L187" s="221"/>
    </row>
    <row r="188" ht="12.7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1"/>
      <c r="L188" s="221"/>
    </row>
    <row r="189" ht="12.7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1"/>
      <c r="L189" s="221"/>
    </row>
    <row r="190" ht="12.7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1"/>
      <c r="L190" s="221"/>
    </row>
    <row r="191" ht="12.7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1"/>
      <c r="L191" s="221"/>
    </row>
    <row r="192" ht="12.7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1"/>
      <c r="L192" s="221"/>
    </row>
    <row r="193" ht="12.7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1"/>
      <c r="L193" s="221"/>
    </row>
    <row r="194" ht="12.7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1"/>
      <c r="L194" s="221"/>
    </row>
    <row r="195" ht="12.7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1"/>
      <c r="L195" s="221"/>
    </row>
    <row r="196" ht="12.7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1"/>
      <c r="L196" s="221"/>
    </row>
    <row r="197" ht="12.7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1"/>
      <c r="L197" s="221"/>
    </row>
    <row r="198" ht="12.7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1"/>
      <c r="L198" s="221"/>
    </row>
    <row r="199" ht="12.7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1"/>
      <c r="L199" s="221"/>
    </row>
    <row r="200" ht="12.75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1"/>
      <c r="L200" s="221"/>
    </row>
    <row r="201" ht="12.75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1"/>
      <c r="L201" s="221"/>
    </row>
    <row r="202" ht="12.75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1"/>
      <c r="L202" s="221"/>
    </row>
    <row r="203" ht="12.75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1"/>
      <c r="L203" s="221"/>
    </row>
    <row r="204" ht="12.75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1"/>
      <c r="L204" s="221"/>
    </row>
    <row r="205" ht="12.75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1"/>
      <c r="L205" s="221"/>
    </row>
    <row r="206" ht="12.75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1"/>
      <c r="L206" s="221"/>
    </row>
    <row r="207" ht="12.75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1"/>
      <c r="L207" s="221"/>
    </row>
    <row r="208" ht="12.75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1"/>
      <c r="L208" s="221"/>
    </row>
    <row r="209" ht="12.75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1"/>
      <c r="L209" s="221"/>
    </row>
    <row r="210" ht="12.7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1"/>
      <c r="L210" s="221"/>
    </row>
    <row r="211" ht="12.75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1"/>
      <c r="L211" s="221"/>
    </row>
    <row r="212" ht="12.75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1"/>
      <c r="L212" s="221"/>
    </row>
    <row r="213" ht="12.75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1"/>
      <c r="L213" s="221"/>
    </row>
    <row r="214" ht="12.75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1"/>
      <c r="L214" s="221"/>
    </row>
    <row r="215" ht="12.75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1"/>
      <c r="L215" s="221"/>
    </row>
    <row r="216" ht="12.75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1"/>
      <c r="L216" s="221"/>
    </row>
    <row r="217" ht="12.75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1"/>
      <c r="L217" s="221"/>
    </row>
    <row r="218" ht="12.75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1"/>
      <c r="L218" s="221"/>
    </row>
    <row r="219" ht="12.75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1"/>
      <c r="L219" s="221"/>
    </row>
    <row r="220" ht="12.75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1"/>
      <c r="L220" s="221"/>
    </row>
    <row r="221" ht="12.75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1"/>
      <c r="L221" s="221"/>
    </row>
    <row r="222" ht="12.75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1"/>
      <c r="L222" s="221"/>
    </row>
    <row r="223" ht="12.75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1"/>
      <c r="L223" s="221"/>
    </row>
    <row r="224" ht="12.75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1"/>
      <c r="L224" s="221"/>
    </row>
    <row r="225" ht="12.75" customHeight="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1"/>
      <c r="L225" s="221"/>
    </row>
    <row r="226" ht="12.75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1"/>
      <c r="L226" s="221"/>
    </row>
    <row r="227" ht="12.75" customHeight="1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1"/>
      <c r="L227" s="221"/>
    </row>
    <row r="228" ht="12.75" customHeight="1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1"/>
      <c r="L228" s="221"/>
    </row>
    <row r="229" ht="12.75" customHeight="1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1"/>
      <c r="L229" s="221"/>
    </row>
    <row r="230" ht="12.75" customHeight="1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1"/>
      <c r="L230" s="221"/>
    </row>
    <row r="231" ht="12.75" customHeight="1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1"/>
      <c r="L231" s="221"/>
    </row>
    <row r="232" ht="12.75" customHeight="1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1"/>
      <c r="L232" s="221"/>
    </row>
    <row r="233" ht="12.75" customHeight="1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1"/>
      <c r="L233" s="221"/>
    </row>
    <row r="234" ht="12.75" customHeight="1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1"/>
      <c r="L234" s="221"/>
    </row>
    <row r="235" ht="12.75" customHeight="1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1"/>
      <c r="L235" s="221"/>
    </row>
    <row r="236" ht="12.75" customHeight="1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1"/>
      <c r="L236" s="221"/>
    </row>
    <row r="237" ht="12.75" customHeight="1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1"/>
      <c r="L237" s="221"/>
    </row>
    <row r="238" ht="12.75" customHeight="1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1"/>
      <c r="L238" s="221"/>
    </row>
    <row r="239" ht="12.75" customHeight="1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1"/>
      <c r="L239" s="221"/>
    </row>
    <row r="240" ht="12.75" customHeight="1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1"/>
      <c r="L240" s="221"/>
    </row>
    <row r="241" ht="12.75" customHeight="1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1"/>
      <c r="L241" s="221"/>
    </row>
    <row r="242" ht="12.75" customHeight="1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1"/>
      <c r="L242" s="221"/>
    </row>
    <row r="243" ht="12.75" customHeight="1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1"/>
      <c r="L243" s="221"/>
    </row>
    <row r="244" ht="12.75" customHeight="1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1"/>
      <c r="L244" s="221"/>
    </row>
    <row r="245" ht="12.75" customHeight="1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1"/>
      <c r="L245" s="221"/>
    </row>
    <row r="246" ht="12.75" customHeight="1">
      <c r="A246" s="220"/>
      <c r="B246" s="220"/>
      <c r="C246" s="220"/>
      <c r="D246" s="220"/>
      <c r="E246" s="220"/>
      <c r="F246" s="220"/>
      <c r="G246" s="220"/>
      <c r="H246" s="220"/>
      <c r="I246" s="220"/>
      <c r="J246" s="220"/>
      <c r="K246" s="221"/>
      <c r="L246" s="221"/>
    </row>
    <row r="247" ht="12.75" customHeight="1">
      <c r="A247" s="220"/>
      <c r="B247" s="220"/>
      <c r="C247" s="220"/>
      <c r="D247" s="220"/>
      <c r="E247" s="220"/>
      <c r="F247" s="220"/>
      <c r="G247" s="220"/>
      <c r="H247" s="220"/>
      <c r="I247" s="220"/>
      <c r="J247" s="220"/>
      <c r="K247" s="221"/>
      <c r="L247" s="221"/>
    </row>
    <row r="248" ht="12.75" customHeight="1">
      <c r="A248" s="220"/>
      <c r="B248" s="220"/>
      <c r="C248" s="220"/>
      <c r="D248" s="220"/>
      <c r="E248" s="220"/>
      <c r="F248" s="220"/>
      <c r="G248" s="220"/>
      <c r="H248" s="220"/>
      <c r="I248" s="220"/>
      <c r="J248" s="220"/>
      <c r="K248" s="221"/>
      <c r="L248" s="221"/>
    </row>
    <row r="249" ht="12.75" customHeight="1">
      <c r="A249" s="220"/>
      <c r="B249" s="220"/>
      <c r="C249" s="220"/>
      <c r="D249" s="220"/>
      <c r="E249" s="220"/>
      <c r="F249" s="220"/>
      <c r="G249" s="220"/>
      <c r="H249" s="220"/>
      <c r="I249" s="220"/>
      <c r="J249" s="220"/>
      <c r="K249" s="221"/>
      <c r="L249" s="221"/>
    </row>
    <row r="250" ht="12.75" customHeight="1">
      <c r="A250" s="22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1"/>
      <c r="L250" s="221"/>
    </row>
    <row r="251" ht="12.75" customHeight="1">
      <c r="A251" s="220"/>
      <c r="B251" s="220"/>
      <c r="C251" s="220"/>
      <c r="D251" s="220"/>
      <c r="E251" s="220"/>
      <c r="F251" s="220"/>
      <c r="G251" s="220"/>
      <c r="H251" s="220"/>
      <c r="I251" s="220"/>
      <c r="J251" s="220"/>
      <c r="K251" s="221"/>
      <c r="L251" s="221"/>
    </row>
    <row r="252" ht="12.75" customHeight="1">
      <c r="A252" s="220"/>
      <c r="B252" s="220"/>
      <c r="C252" s="220"/>
      <c r="D252" s="220"/>
      <c r="E252" s="220"/>
      <c r="F252" s="220"/>
      <c r="G252" s="220"/>
      <c r="H252" s="220"/>
      <c r="I252" s="220"/>
      <c r="J252" s="220"/>
      <c r="K252" s="221"/>
      <c r="L252" s="221"/>
    </row>
    <row r="253" ht="12.75" customHeight="1">
      <c r="A253" s="220"/>
      <c r="B253" s="220"/>
      <c r="C253" s="220"/>
      <c r="D253" s="220"/>
      <c r="E253" s="220"/>
      <c r="F253" s="220"/>
      <c r="G253" s="220"/>
      <c r="H253" s="220"/>
      <c r="I253" s="220"/>
      <c r="J253" s="220"/>
      <c r="K253" s="221"/>
      <c r="L253" s="221"/>
    </row>
    <row r="254" ht="12.75" customHeight="1">
      <c r="A254" s="220"/>
      <c r="B254" s="220"/>
      <c r="C254" s="220"/>
      <c r="D254" s="220"/>
      <c r="E254" s="220"/>
      <c r="F254" s="220"/>
      <c r="G254" s="220"/>
      <c r="H254" s="220"/>
      <c r="I254" s="220"/>
      <c r="J254" s="220"/>
      <c r="K254" s="221"/>
      <c r="L254" s="221"/>
    </row>
    <row r="255" ht="12.75" customHeight="1">
      <c r="A255" s="220"/>
      <c r="B255" s="220"/>
      <c r="C255" s="220"/>
      <c r="D255" s="220"/>
      <c r="E255" s="220"/>
      <c r="F255" s="220"/>
      <c r="G255" s="220"/>
      <c r="H255" s="220"/>
      <c r="I255" s="220"/>
      <c r="J255" s="220"/>
      <c r="K255" s="221"/>
      <c r="L255" s="221"/>
    </row>
    <row r="256" ht="12.75" customHeight="1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1"/>
      <c r="L256" s="221"/>
    </row>
    <row r="257" ht="12.75" customHeight="1">
      <c r="A257" s="220"/>
      <c r="B257" s="220"/>
      <c r="C257" s="220"/>
      <c r="D257" s="220"/>
      <c r="E257" s="220"/>
      <c r="F257" s="220"/>
      <c r="G257" s="220"/>
      <c r="H257" s="220"/>
      <c r="I257" s="220"/>
      <c r="J257" s="220"/>
      <c r="K257" s="221"/>
      <c r="L257" s="221"/>
    </row>
    <row r="258" ht="12.75" customHeight="1">
      <c r="A258" s="220"/>
      <c r="B258" s="220"/>
      <c r="C258" s="220"/>
      <c r="D258" s="220"/>
      <c r="E258" s="220"/>
      <c r="F258" s="220"/>
      <c r="G258" s="220"/>
      <c r="H258" s="220"/>
      <c r="I258" s="220"/>
      <c r="J258" s="220"/>
      <c r="K258" s="221"/>
      <c r="L258" s="221"/>
    </row>
    <row r="259" ht="12.75" customHeight="1">
      <c r="A259" s="220"/>
      <c r="B259" s="220"/>
      <c r="C259" s="220"/>
      <c r="D259" s="220"/>
      <c r="E259" s="220"/>
      <c r="F259" s="220"/>
      <c r="G259" s="220"/>
      <c r="H259" s="220"/>
      <c r="I259" s="220"/>
      <c r="J259" s="220"/>
      <c r="K259" s="221"/>
      <c r="L259" s="221"/>
    </row>
    <row r="260" ht="12.75" customHeight="1">
      <c r="A260" s="220"/>
      <c r="B260" s="220"/>
      <c r="C260" s="220"/>
      <c r="D260" s="220"/>
      <c r="E260" s="220"/>
      <c r="F260" s="220"/>
      <c r="G260" s="220"/>
      <c r="H260" s="220"/>
      <c r="I260" s="220"/>
      <c r="J260" s="220"/>
      <c r="K260" s="221"/>
      <c r="L260" s="221"/>
    </row>
    <row r="261" ht="12.75" customHeight="1">
      <c r="A261" s="220"/>
      <c r="B261" s="220"/>
      <c r="C261" s="220"/>
      <c r="D261" s="220"/>
      <c r="E261" s="220"/>
      <c r="F261" s="220"/>
      <c r="G261" s="220"/>
      <c r="H261" s="220"/>
      <c r="I261" s="220"/>
      <c r="J261" s="220"/>
      <c r="K261" s="221"/>
      <c r="L261" s="221"/>
    </row>
    <row r="262" ht="12.75" customHeight="1">
      <c r="A262" s="220"/>
      <c r="B262" s="220"/>
      <c r="C262" s="220"/>
      <c r="D262" s="220"/>
      <c r="E262" s="220"/>
      <c r="F262" s="220"/>
      <c r="G262" s="220"/>
      <c r="H262" s="220"/>
      <c r="I262" s="220"/>
      <c r="J262" s="220"/>
      <c r="K262" s="221"/>
      <c r="L262" s="221"/>
    </row>
    <row r="263" ht="12.75" customHeight="1">
      <c r="A263" s="220"/>
      <c r="B263" s="220"/>
      <c r="C263" s="220"/>
      <c r="D263" s="220"/>
      <c r="E263" s="220"/>
      <c r="F263" s="220"/>
      <c r="G263" s="220"/>
      <c r="H263" s="220"/>
      <c r="I263" s="220"/>
      <c r="J263" s="220"/>
      <c r="K263" s="221"/>
      <c r="L263" s="221"/>
    </row>
    <row r="264" ht="12.75" customHeight="1">
      <c r="A264" s="220"/>
      <c r="B264" s="220"/>
      <c r="C264" s="220"/>
      <c r="D264" s="220"/>
      <c r="E264" s="220"/>
      <c r="F264" s="220"/>
      <c r="G264" s="220"/>
      <c r="H264" s="220"/>
      <c r="I264" s="220"/>
      <c r="J264" s="220"/>
      <c r="K264" s="221"/>
      <c r="L264" s="221"/>
    </row>
    <row r="265" ht="12.75" customHeight="1">
      <c r="A265" s="220"/>
      <c r="B265" s="220"/>
      <c r="C265" s="220"/>
      <c r="D265" s="220"/>
      <c r="E265" s="220"/>
      <c r="F265" s="220"/>
      <c r="G265" s="220"/>
      <c r="H265" s="220"/>
      <c r="I265" s="220"/>
      <c r="J265" s="220"/>
      <c r="K265" s="221"/>
      <c r="L265" s="221"/>
    </row>
    <row r="266" ht="12.75" customHeight="1">
      <c r="A266" s="220"/>
      <c r="B266" s="220"/>
      <c r="C266" s="220"/>
      <c r="D266" s="220"/>
      <c r="E266" s="220"/>
      <c r="F266" s="220"/>
      <c r="G266" s="220"/>
      <c r="H266" s="220"/>
      <c r="I266" s="220"/>
      <c r="J266" s="220"/>
      <c r="K266" s="221"/>
      <c r="L266" s="221"/>
    </row>
    <row r="267" ht="12.75" customHeight="1">
      <c r="A267" s="220"/>
      <c r="B267" s="220"/>
      <c r="C267" s="220"/>
      <c r="D267" s="220"/>
      <c r="E267" s="220"/>
      <c r="F267" s="220"/>
      <c r="G267" s="220"/>
      <c r="H267" s="220"/>
      <c r="I267" s="220"/>
      <c r="J267" s="220"/>
      <c r="K267" s="221"/>
      <c r="L267" s="221"/>
    </row>
    <row r="268" ht="12.75" customHeight="1">
      <c r="A268" s="220"/>
      <c r="B268" s="220"/>
      <c r="C268" s="220"/>
      <c r="D268" s="220"/>
      <c r="E268" s="220"/>
      <c r="F268" s="220"/>
      <c r="G268" s="220"/>
      <c r="H268" s="220"/>
      <c r="I268" s="220"/>
      <c r="J268" s="220"/>
      <c r="K268" s="221"/>
      <c r="L268" s="221"/>
    </row>
    <row r="269" ht="12.75" customHeight="1">
      <c r="A269" s="220"/>
      <c r="B269" s="220"/>
      <c r="C269" s="220"/>
      <c r="D269" s="220"/>
      <c r="E269" s="220"/>
      <c r="F269" s="220"/>
      <c r="G269" s="220"/>
      <c r="H269" s="220"/>
      <c r="I269" s="220"/>
      <c r="J269" s="220"/>
      <c r="K269" s="221"/>
      <c r="L269" s="221"/>
    </row>
    <row r="270" ht="12.75" customHeight="1">
      <c r="A270" s="220"/>
      <c r="B270" s="220"/>
      <c r="C270" s="220"/>
      <c r="D270" s="220"/>
      <c r="E270" s="220"/>
      <c r="F270" s="220"/>
      <c r="G270" s="220"/>
      <c r="H270" s="220"/>
      <c r="I270" s="220"/>
      <c r="J270" s="220"/>
      <c r="K270" s="221"/>
      <c r="L270" s="221"/>
    </row>
    <row r="271" ht="12.75" customHeight="1">
      <c r="A271" s="220"/>
      <c r="B271" s="220"/>
      <c r="C271" s="220"/>
      <c r="D271" s="220"/>
      <c r="E271" s="220"/>
      <c r="F271" s="220"/>
      <c r="G271" s="220"/>
      <c r="H271" s="220"/>
      <c r="I271" s="220"/>
      <c r="J271" s="220"/>
      <c r="K271" s="221"/>
      <c r="L271" s="221"/>
    </row>
    <row r="272" ht="12.75" customHeight="1">
      <c r="A272" s="220"/>
      <c r="B272" s="220"/>
      <c r="C272" s="220"/>
      <c r="D272" s="220"/>
      <c r="E272" s="220"/>
      <c r="F272" s="220"/>
      <c r="G272" s="220"/>
      <c r="H272" s="220"/>
      <c r="I272" s="220"/>
      <c r="J272" s="220"/>
      <c r="K272" s="221"/>
      <c r="L272" s="221"/>
    </row>
    <row r="273" ht="12.75" customHeight="1">
      <c r="A273" s="220"/>
      <c r="B273" s="220"/>
      <c r="C273" s="220"/>
      <c r="D273" s="220"/>
      <c r="E273" s="220"/>
      <c r="F273" s="220"/>
      <c r="G273" s="220"/>
      <c r="H273" s="220"/>
      <c r="I273" s="220"/>
      <c r="J273" s="220"/>
      <c r="K273" s="221"/>
      <c r="L273" s="221"/>
    </row>
    <row r="274" ht="12.75" customHeight="1">
      <c r="A274" s="220"/>
      <c r="B274" s="220"/>
      <c r="C274" s="220"/>
      <c r="D274" s="220"/>
      <c r="E274" s="220"/>
      <c r="F274" s="220"/>
      <c r="G274" s="220"/>
      <c r="H274" s="220"/>
      <c r="I274" s="220"/>
      <c r="J274" s="220"/>
      <c r="K274" s="221"/>
      <c r="L274" s="221"/>
    </row>
    <row r="275" ht="12.75" customHeight="1">
      <c r="A275" s="220"/>
      <c r="B275" s="220"/>
      <c r="C275" s="220"/>
      <c r="D275" s="220"/>
      <c r="E275" s="220"/>
      <c r="F275" s="220"/>
      <c r="G275" s="220"/>
      <c r="H275" s="220"/>
      <c r="I275" s="220"/>
      <c r="J275" s="220"/>
      <c r="K275" s="221"/>
      <c r="L275" s="221"/>
    </row>
    <row r="276" ht="12.75" customHeight="1">
      <c r="A276" s="220"/>
      <c r="B276" s="220"/>
      <c r="C276" s="220"/>
      <c r="D276" s="220"/>
      <c r="E276" s="220"/>
      <c r="F276" s="220"/>
      <c r="G276" s="220"/>
      <c r="H276" s="220"/>
      <c r="I276" s="220"/>
      <c r="J276" s="220"/>
      <c r="K276" s="221"/>
      <c r="L276" s="221"/>
    </row>
    <row r="277" ht="12.75" customHeight="1">
      <c r="A277" s="220"/>
      <c r="B277" s="220"/>
      <c r="C277" s="220"/>
      <c r="D277" s="220"/>
      <c r="E277" s="220"/>
      <c r="F277" s="220"/>
      <c r="G277" s="220"/>
      <c r="H277" s="220"/>
      <c r="I277" s="220"/>
      <c r="J277" s="220"/>
      <c r="K277" s="221"/>
      <c r="L277" s="221"/>
    </row>
    <row r="278" ht="12.75" customHeight="1">
      <c r="A278" s="220"/>
      <c r="B278" s="220"/>
      <c r="C278" s="220"/>
      <c r="D278" s="220"/>
      <c r="E278" s="220"/>
      <c r="F278" s="220"/>
      <c r="G278" s="220"/>
      <c r="H278" s="220"/>
      <c r="I278" s="220"/>
      <c r="J278" s="220"/>
      <c r="K278" s="221"/>
      <c r="L278" s="221"/>
    </row>
    <row r="279" ht="12.75" customHeight="1">
      <c r="A279" s="220"/>
      <c r="B279" s="220"/>
      <c r="C279" s="220"/>
      <c r="D279" s="220"/>
      <c r="E279" s="220"/>
      <c r="F279" s="220"/>
      <c r="G279" s="220"/>
      <c r="H279" s="220"/>
      <c r="I279" s="220"/>
      <c r="J279" s="220"/>
      <c r="K279" s="221"/>
      <c r="L279" s="221"/>
    </row>
    <row r="280" ht="12.75" customHeight="1">
      <c r="A280" s="220"/>
      <c r="B280" s="220"/>
      <c r="C280" s="220"/>
      <c r="D280" s="220"/>
      <c r="E280" s="220"/>
      <c r="F280" s="220"/>
      <c r="G280" s="220"/>
      <c r="H280" s="220"/>
      <c r="I280" s="220"/>
      <c r="J280" s="220"/>
      <c r="K280" s="221"/>
      <c r="L280" s="221"/>
    </row>
    <row r="281" ht="12.75" customHeight="1">
      <c r="A281" s="220"/>
      <c r="B281" s="220"/>
      <c r="C281" s="220"/>
      <c r="D281" s="220"/>
      <c r="E281" s="220"/>
      <c r="F281" s="220"/>
      <c r="G281" s="220"/>
      <c r="H281" s="220"/>
      <c r="I281" s="220"/>
      <c r="J281" s="220"/>
      <c r="K281" s="221"/>
      <c r="L281" s="221"/>
    </row>
    <row r="282" ht="12.75" customHeight="1">
      <c r="A282" s="220"/>
      <c r="B282" s="220"/>
      <c r="C282" s="220"/>
      <c r="D282" s="220"/>
      <c r="E282" s="220"/>
      <c r="F282" s="220"/>
      <c r="G282" s="220"/>
      <c r="H282" s="220"/>
      <c r="I282" s="220"/>
      <c r="J282" s="220"/>
      <c r="K282" s="221"/>
      <c r="L282" s="221"/>
    </row>
    <row r="283" ht="12.75" customHeight="1">
      <c r="A283" s="220"/>
      <c r="B283" s="220"/>
      <c r="C283" s="220"/>
      <c r="D283" s="220"/>
      <c r="E283" s="220"/>
      <c r="F283" s="220"/>
      <c r="G283" s="220"/>
      <c r="H283" s="220"/>
      <c r="I283" s="220"/>
      <c r="J283" s="220"/>
      <c r="K283" s="221"/>
      <c r="L283" s="221"/>
    </row>
    <row r="284" ht="12.75" customHeight="1">
      <c r="A284" s="220"/>
      <c r="B284" s="220"/>
      <c r="C284" s="220"/>
      <c r="D284" s="220"/>
      <c r="E284" s="220"/>
      <c r="F284" s="220"/>
      <c r="G284" s="220"/>
      <c r="H284" s="220"/>
      <c r="I284" s="220"/>
      <c r="J284" s="220"/>
      <c r="K284" s="221"/>
      <c r="L284" s="221"/>
    </row>
    <row r="285" ht="12.75" customHeight="1">
      <c r="A285" s="220"/>
      <c r="B285" s="220"/>
      <c r="C285" s="220"/>
      <c r="D285" s="220"/>
      <c r="E285" s="220"/>
      <c r="F285" s="220"/>
      <c r="G285" s="220"/>
      <c r="H285" s="220"/>
      <c r="I285" s="220"/>
      <c r="J285" s="220"/>
      <c r="K285" s="221"/>
      <c r="L285" s="221"/>
    </row>
    <row r="286" ht="12.75" customHeight="1">
      <c r="A286" s="220"/>
      <c r="B286" s="220"/>
      <c r="C286" s="220"/>
      <c r="D286" s="220"/>
      <c r="E286" s="220"/>
      <c r="F286" s="220"/>
      <c r="G286" s="220"/>
      <c r="H286" s="220"/>
      <c r="I286" s="220"/>
      <c r="J286" s="220"/>
      <c r="K286" s="221"/>
      <c r="L286" s="221"/>
    </row>
    <row r="287" ht="12.75" customHeight="1">
      <c r="A287" s="220"/>
      <c r="B287" s="220"/>
      <c r="C287" s="220"/>
      <c r="D287" s="220"/>
      <c r="E287" s="220"/>
      <c r="F287" s="220"/>
      <c r="G287" s="220"/>
      <c r="H287" s="220"/>
      <c r="I287" s="220"/>
      <c r="J287" s="220"/>
      <c r="K287" s="221"/>
      <c r="L287" s="221"/>
    </row>
    <row r="288" ht="12.75" customHeight="1">
      <c r="A288" s="220"/>
      <c r="B288" s="220"/>
      <c r="C288" s="220"/>
      <c r="D288" s="220"/>
      <c r="E288" s="220"/>
      <c r="F288" s="220"/>
      <c r="G288" s="220"/>
      <c r="H288" s="220"/>
      <c r="I288" s="220"/>
      <c r="J288" s="220"/>
      <c r="K288" s="221"/>
      <c r="L288" s="221"/>
    </row>
    <row r="289" ht="12.75" customHeight="1">
      <c r="A289" s="220"/>
      <c r="B289" s="220"/>
      <c r="C289" s="220"/>
      <c r="D289" s="220"/>
      <c r="E289" s="220"/>
      <c r="F289" s="220"/>
      <c r="G289" s="220"/>
      <c r="H289" s="220"/>
      <c r="I289" s="220"/>
      <c r="J289" s="220"/>
      <c r="K289" s="221"/>
      <c r="L289" s="221"/>
    </row>
    <row r="290" ht="12.75" customHeight="1">
      <c r="A290" s="220"/>
      <c r="B290" s="220"/>
      <c r="C290" s="220"/>
      <c r="D290" s="220"/>
      <c r="E290" s="220"/>
      <c r="F290" s="220"/>
      <c r="G290" s="220"/>
      <c r="H290" s="220"/>
      <c r="I290" s="220"/>
      <c r="J290" s="220"/>
      <c r="K290" s="221"/>
      <c r="L290" s="221"/>
    </row>
    <row r="291" ht="12.75" customHeight="1">
      <c r="A291" s="220"/>
      <c r="B291" s="220"/>
      <c r="C291" s="220"/>
      <c r="D291" s="220"/>
      <c r="E291" s="220"/>
      <c r="F291" s="220"/>
      <c r="G291" s="220"/>
      <c r="H291" s="220"/>
      <c r="I291" s="220"/>
      <c r="J291" s="220"/>
      <c r="K291" s="221"/>
      <c r="L291" s="221"/>
    </row>
    <row r="292" ht="12.75" customHeight="1">
      <c r="A292" s="220"/>
      <c r="B292" s="220"/>
      <c r="C292" s="220"/>
      <c r="D292" s="220"/>
      <c r="E292" s="220"/>
      <c r="F292" s="220"/>
      <c r="G292" s="220"/>
      <c r="H292" s="220"/>
      <c r="I292" s="220"/>
      <c r="J292" s="220"/>
      <c r="K292" s="221"/>
      <c r="L292" s="221"/>
    </row>
    <row r="293" ht="12.75" customHeight="1">
      <c r="A293" s="220"/>
      <c r="B293" s="220"/>
      <c r="C293" s="220"/>
      <c r="D293" s="220"/>
      <c r="E293" s="220"/>
      <c r="F293" s="220"/>
      <c r="G293" s="220"/>
      <c r="H293" s="220"/>
      <c r="I293" s="220"/>
      <c r="J293" s="220"/>
      <c r="K293" s="221"/>
      <c r="L293" s="221"/>
    </row>
    <row r="294" ht="12.75" customHeight="1">
      <c r="A294" s="220"/>
      <c r="B294" s="220"/>
      <c r="C294" s="220"/>
      <c r="D294" s="220"/>
      <c r="E294" s="220"/>
      <c r="F294" s="220"/>
      <c r="G294" s="220"/>
      <c r="H294" s="220"/>
      <c r="I294" s="220"/>
      <c r="J294" s="220"/>
      <c r="K294" s="221"/>
      <c r="L294" s="221"/>
    </row>
    <row r="295" ht="12.75" customHeight="1">
      <c r="A295" s="220"/>
      <c r="B295" s="220"/>
      <c r="C295" s="220"/>
      <c r="D295" s="220"/>
      <c r="E295" s="220"/>
      <c r="F295" s="220"/>
      <c r="G295" s="220"/>
      <c r="H295" s="220"/>
      <c r="I295" s="220"/>
      <c r="J295" s="220"/>
      <c r="K295" s="221"/>
      <c r="L295" s="221"/>
    </row>
    <row r="296" ht="12.75" customHeight="1">
      <c r="A296" s="220"/>
      <c r="B296" s="220"/>
      <c r="C296" s="220"/>
      <c r="D296" s="220"/>
      <c r="E296" s="220"/>
      <c r="F296" s="220"/>
      <c r="G296" s="220"/>
      <c r="H296" s="220"/>
      <c r="I296" s="220"/>
      <c r="J296" s="220"/>
      <c r="K296" s="221"/>
      <c r="L296" s="221"/>
    </row>
    <row r="297" ht="12.75" customHeight="1">
      <c r="A297" s="220"/>
      <c r="B297" s="220"/>
      <c r="C297" s="220"/>
      <c r="D297" s="220"/>
      <c r="E297" s="220"/>
      <c r="F297" s="220"/>
      <c r="G297" s="220"/>
      <c r="H297" s="220"/>
      <c r="I297" s="220"/>
      <c r="J297" s="220"/>
      <c r="K297" s="221"/>
      <c r="L297" s="221"/>
    </row>
    <row r="298" ht="12.75" customHeight="1">
      <c r="A298" s="220"/>
      <c r="B298" s="220"/>
      <c r="C298" s="220"/>
      <c r="D298" s="220"/>
      <c r="E298" s="220"/>
      <c r="F298" s="220"/>
      <c r="G298" s="220"/>
      <c r="H298" s="220"/>
      <c r="I298" s="220"/>
      <c r="J298" s="220"/>
      <c r="K298" s="221"/>
      <c r="L298" s="221"/>
    </row>
    <row r="299" ht="12.75" customHeight="1">
      <c r="A299" s="220"/>
      <c r="B299" s="220"/>
      <c r="C299" s="220"/>
      <c r="D299" s="220"/>
      <c r="E299" s="220"/>
      <c r="F299" s="220"/>
      <c r="G299" s="220"/>
      <c r="H299" s="220"/>
      <c r="I299" s="220"/>
      <c r="J299" s="220"/>
      <c r="K299" s="221"/>
      <c r="L299" s="221"/>
    </row>
    <row r="300" ht="12.75" customHeight="1">
      <c r="A300" s="220"/>
      <c r="B300" s="220"/>
      <c r="C300" s="220"/>
      <c r="D300" s="220"/>
      <c r="E300" s="220"/>
      <c r="F300" s="220"/>
      <c r="G300" s="220"/>
      <c r="H300" s="220"/>
      <c r="I300" s="220"/>
      <c r="J300" s="220"/>
      <c r="K300" s="221"/>
      <c r="L300" s="221"/>
    </row>
    <row r="301" ht="12.75" customHeight="1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1"/>
      <c r="L301" s="221"/>
    </row>
    <row r="302" ht="12.75" customHeight="1">
      <c r="A302" s="220"/>
      <c r="B302" s="220"/>
      <c r="C302" s="220"/>
      <c r="D302" s="220"/>
      <c r="E302" s="220"/>
      <c r="F302" s="220"/>
      <c r="G302" s="220"/>
      <c r="H302" s="220"/>
      <c r="I302" s="220"/>
      <c r="J302" s="220"/>
      <c r="K302" s="221"/>
      <c r="L302" s="221"/>
    </row>
    <row r="303" ht="12.75" customHeight="1">
      <c r="A303" s="220"/>
      <c r="B303" s="220"/>
      <c r="C303" s="220"/>
      <c r="D303" s="220"/>
      <c r="E303" s="220"/>
      <c r="F303" s="220"/>
      <c r="G303" s="220"/>
      <c r="H303" s="220"/>
      <c r="I303" s="220"/>
      <c r="J303" s="220"/>
      <c r="K303" s="221"/>
      <c r="L303" s="221"/>
    </row>
    <row r="304" ht="12.75" customHeight="1">
      <c r="A304" s="220"/>
      <c r="B304" s="220"/>
      <c r="C304" s="220"/>
      <c r="D304" s="220"/>
      <c r="E304" s="220"/>
      <c r="F304" s="220"/>
      <c r="G304" s="220"/>
      <c r="H304" s="220"/>
      <c r="I304" s="220"/>
      <c r="J304" s="220"/>
      <c r="K304" s="221"/>
      <c r="L304" s="221"/>
    </row>
    <row r="305" ht="12.75" customHeight="1">
      <c r="A305" s="220"/>
      <c r="B305" s="220"/>
      <c r="C305" s="220"/>
      <c r="D305" s="220"/>
      <c r="E305" s="220"/>
      <c r="F305" s="220"/>
      <c r="G305" s="220"/>
      <c r="H305" s="220"/>
      <c r="I305" s="220"/>
      <c r="J305" s="220"/>
      <c r="K305" s="221"/>
      <c r="L305" s="221"/>
    </row>
    <row r="306" ht="12.75" customHeight="1">
      <c r="A306" s="220"/>
      <c r="B306" s="220"/>
      <c r="C306" s="220"/>
      <c r="D306" s="220"/>
      <c r="E306" s="220"/>
      <c r="F306" s="220"/>
      <c r="G306" s="220"/>
      <c r="H306" s="220"/>
      <c r="I306" s="220"/>
      <c r="J306" s="220"/>
      <c r="K306" s="221"/>
      <c r="L306" s="221"/>
    </row>
    <row r="307" ht="12.75" customHeight="1">
      <c r="A307" s="220"/>
      <c r="B307" s="220"/>
      <c r="C307" s="220"/>
      <c r="D307" s="220"/>
      <c r="E307" s="220"/>
      <c r="F307" s="220"/>
      <c r="G307" s="220"/>
      <c r="H307" s="220"/>
      <c r="I307" s="220"/>
      <c r="J307" s="220"/>
      <c r="K307" s="221"/>
      <c r="L307" s="221"/>
    </row>
    <row r="308" ht="12.75" customHeight="1">
      <c r="A308" s="220"/>
      <c r="B308" s="220"/>
      <c r="C308" s="220"/>
      <c r="D308" s="220"/>
      <c r="E308" s="220"/>
      <c r="F308" s="220"/>
      <c r="G308" s="220"/>
      <c r="H308" s="220"/>
      <c r="I308" s="220"/>
      <c r="J308" s="220"/>
      <c r="K308" s="221"/>
      <c r="L308" s="221"/>
    </row>
    <row r="309" ht="12.75" customHeight="1">
      <c r="A309" s="220"/>
      <c r="B309" s="220"/>
      <c r="C309" s="220"/>
      <c r="D309" s="220"/>
      <c r="E309" s="220"/>
      <c r="F309" s="220"/>
      <c r="G309" s="220"/>
      <c r="H309" s="220"/>
      <c r="I309" s="220"/>
      <c r="J309" s="220"/>
      <c r="K309" s="221"/>
      <c r="L309" s="221"/>
    </row>
    <row r="310" ht="12.75" customHeight="1">
      <c r="A310" s="220"/>
      <c r="B310" s="220"/>
      <c r="C310" s="220"/>
      <c r="D310" s="220"/>
      <c r="E310" s="220"/>
      <c r="F310" s="220"/>
      <c r="G310" s="220"/>
      <c r="H310" s="220"/>
      <c r="I310" s="220"/>
      <c r="J310" s="220"/>
      <c r="K310" s="221"/>
      <c r="L310" s="221"/>
    </row>
    <row r="311" ht="12.75" customHeight="1">
      <c r="A311" s="220"/>
      <c r="B311" s="220"/>
      <c r="C311" s="220"/>
      <c r="D311" s="220"/>
      <c r="E311" s="220"/>
      <c r="F311" s="220"/>
      <c r="G311" s="220"/>
      <c r="H311" s="220"/>
      <c r="I311" s="220"/>
      <c r="J311" s="220"/>
      <c r="K311" s="221"/>
      <c r="L311" s="221"/>
    </row>
    <row r="312" ht="12.75" customHeight="1">
      <c r="A312" s="220"/>
      <c r="B312" s="220"/>
      <c r="C312" s="220"/>
      <c r="D312" s="220"/>
      <c r="E312" s="220"/>
      <c r="F312" s="220"/>
      <c r="G312" s="220"/>
      <c r="H312" s="220"/>
      <c r="I312" s="220"/>
      <c r="J312" s="220"/>
      <c r="K312" s="221"/>
      <c r="L312" s="221"/>
    </row>
    <row r="313" ht="12.75" customHeight="1">
      <c r="A313" s="220"/>
      <c r="B313" s="220"/>
      <c r="C313" s="220"/>
      <c r="D313" s="220"/>
      <c r="E313" s="220"/>
      <c r="F313" s="220"/>
      <c r="G313" s="220"/>
      <c r="H313" s="220"/>
      <c r="I313" s="220"/>
      <c r="J313" s="220"/>
      <c r="K313" s="221"/>
      <c r="L313" s="221"/>
    </row>
    <row r="314" ht="12.75" customHeight="1">
      <c r="A314" s="220"/>
      <c r="B314" s="220"/>
      <c r="C314" s="220"/>
      <c r="D314" s="220"/>
      <c r="E314" s="220"/>
      <c r="F314" s="220"/>
      <c r="G314" s="220"/>
      <c r="H314" s="220"/>
      <c r="I314" s="220"/>
      <c r="J314" s="220"/>
      <c r="K314" s="221"/>
      <c r="L314" s="221"/>
    </row>
    <row r="315" ht="12.75" customHeight="1">
      <c r="A315" s="220"/>
      <c r="B315" s="220"/>
      <c r="C315" s="220"/>
      <c r="D315" s="220"/>
      <c r="E315" s="220"/>
      <c r="F315" s="220"/>
      <c r="G315" s="220"/>
      <c r="H315" s="220"/>
      <c r="I315" s="220"/>
      <c r="J315" s="220"/>
      <c r="K315" s="221"/>
      <c r="L315" s="221"/>
    </row>
    <row r="316" ht="12.75" customHeight="1">
      <c r="A316" s="220"/>
      <c r="B316" s="220"/>
      <c r="C316" s="220"/>
      <c r="D316" s="220"/>
      <c r="E316" s="220"/>
      <c r="F316" s="220"/>
      <c r="G316" s="220"/>
      <c r="H316" s="220"/>
      <c r="I316" s="220"/>
      <c r="J316" s="220"/>
      <c r="K316" s="221"/>
      <c r="L316" s="221"/>
    </row>
    <row r="317" ht="12.75" customHeight="1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1"/>
      <c r="L317" s="221"/>
    </row>
    <row r="318" ht="12.75" customHeight="1">
      <c r="A318" s="220"/>
      <c r="B318" s="220"/>
      <c r="C318" s="220"/>
      <c r="D318" s="220"/>
      <c r="E318" s="220"/>
      <c r="F318" s="220"/>
      <c r="G318" s="220"/>
      <c r="H318" s="220"/>
      <c r="I318" s="220"/>
      <c r="J318" s="220"/>
      <c r="K318" s="221"/>
      <c r="L318" s="221"/>
    </row>
    <row r="319" ht="12.75" customHeight="1">
      <c r="A319" s="220"/>
      <c r="B319" s="220"/>
      <c r="C319" s="220"/>
      <c r="D319" s="220"/>
      <c r="E319" s="220"/>
      <c r="F319" s="220"/>
      <c r="G319" s="220"/>
      <c r="H319" s="220"/>
      <c r="I319" s="220"/>
      <c r="J319" s="220"/>
      <c r="K319" s="221"/>
      <c r="L319" s="221"/>
    </row>
    <row r="320" ht="12.75" customHeight="1">
      <c r="A320" s="220"/>
      <c r="B320" s="220"/>
      <c r="C320" s="220"/>
      <c r="D320" s="220"/>
      <c r="E320" s="220"/>
      <c r="F320" s="220"/>
      <c r="G320" s="220"/>
      <c r="H320" s="220"/>
      <c r="I320" s="220"/>
      <c r="J320" s="220"/>
      <c r="K320" s="221"/>
      <c r="L320" s="221"/>
    </row>
    <row r="321" ht="12.75" customHeight="1">
      <c r="A321" s="220"/>
      <c r="B321" s="220"/>
      <c r="C321" s="220"/>
      <c r="D321" s="220"/>
      <c r="E321" s="220"/>
      <c r="F321" s="220"/>
      <c r="G321" s="220"/>
      <c r="H321" s="220"/>
      <c r="I321" s="220"/>
      <c r="J321" s="220"/>
      <c r="K321" s="221"/>
      <c r="L321" s="221"/>
    </row>
    <row r="322" ht="12.75" customHeight="1">
      <c r="A322" s="220"/>
      <c r="B322" s="220"/>
      <c r="C322" s="220"/>
      <c r="D322" s="220"/>
      <c r="E322" s="220"/>
      <c r="F322" s="220"/>
      <c r="G322" s="220"/>
      <c r="H322" s="220"/>
      <c r="I322" s="220"/>
      <c r="J322" s="220"/>
      <c r="K322" s="221"/>
      <c r="L322" s="221"/>
    </row>
    <row r="323" ht="12.75" customHeight="1">
      <c r="A323" s="220"/>
      <c r="B323" s="220"/>
      <c r="C323" s="220"/>
      <c r="D323" s="220"/>
      <c r="E323" s="220"/>
      <c r="F323" s="220"/>
      <c r="G323" s="220"/>
      <c r="H323" s="220"/>
      <c r="I323" s="220"/>
      <c r="J323" s="220"/>
      <c r="K323" s="221"/>
      <c r="L323" s="221"/>
    </row>
    <row r="324" ht="12.75" customHeight="1">
      <c r="A324" s="220"/>
      <c r="B324" s="220"/>
      <c r="C324" s="220"/>
      <c r="D324" s="220"/>
      <c r="E324" s="220"/>
      <c r="F324" s="220"/>
      <c r="G324" s="220"/>
      <c r="H324" s="220"/>
      <c r="I324" s="220"/>
      <c r="J324" s="220"/>
      <c r="K324" s="221"/>
      <c r="L324" s="221"/>
    </row>
    <row r="325" ht="12.75" customHeight="1">
      <c r="A325" s="220"/>
      <c r="B325" s="220"/>
      <c r="C325" s="220"/>
      <c r="D325" s="220"/>
      <c r="E325" s="220"/>
      <c r="F325" s="220"/>
      <c r="G325" s="220"/>
      <c r="H325" s="220"/>
      <c r="I325" s="220"/>
      <c r="J325" s="220"/>
      <c r="K325" s="221"/>
      <c r="L325" s="221"/>
    </row>
    <row r="326" ht="12.75" customHeight="1">
      <c r="A326" s="220"/>
      <c r="B326" s="220"/>
      <c r="C326" s="220"/>
      <c r="D326" s="220"/>
      <c r="E326" s="220"/>
      <c r="F326" s="220"/>
      <c r="G326" s="220"/>
      <c r="H326" s="220"/>
      <c r="I326" s="220"/>
      <c r="J326" s="220"/>
      <c r="K326" s="221"/>
      <c r="L326" s="221"/>
    </row>
    <row r="327" ht="12.75" customHeight="1">
      <c r="A327" s="220"/>
      <c r="B327" s="220"/>
      <c r="C327" s="220"/>
      <c r="D327" s="220"/>
      <c r="E327" s="220"/>
      <c r="F327" s="220"/>
      <c r="G327" s="220"/>
      <c r="H327" s="220"/>
      <c r="I327" s="220"/>
      <c r="J327" s="220"/>
      <c r="K327" s="221"/>
      <c r="L327" s="221"/>
    </row>
    <row r="328" ht="12.75" customHeight="1">
      <c r="A328" s="220"/>
      <c r="B328" s="220"/>
      <c r="C328" s="220"/>
      <c r="D328" s="220"/>
      <c r="E328" s="220"/>
      <c r="F328" s="220"/>
      <c r="G328" s="220"/>
      <c r="H328" s="220"/>
      <c r="I328" s="220"/>
      <c r="J328" s="220"/>
      <c r="K328" s="221"/>
      <c r="L328" s="221"/>
    </row>
    <row r="329" ht="12.75" customHeight="1">
      <c r="A329" s="220"/>
      <c r="B329" s="220"/>
      <c r="C329" s="220"/>
      <c r="D329" s="220"/>
      <c r="E329" s="220"/>
      <c r="F329" s="220"/>
      <c r="G329" s="220"/>
      <c r="H329" s="220"/>
      <c r="I329" s="220"/>
      <c r="J329" s="220"/>
      <c r="K329" s="221"/>
      <c r="L329" s="221"/>
    </row>
    <row r="330" ht="12.75" customHeight="1">
      <c r="A330" s="220"/>
      <c r="B330" s="220"/>
      <c r="C330" s="220"/>
      <c r="D330" s="220"/>
      <c r="E330" s="220"/>
      <c r="F330" s="220"/>
      <c r="G330" s="220"/>
      <c r="H330" s="220"/>
      <c r="I330" s="220"/>
      <c r="J330" s="220"/>
      <c r="K330" s="221"/>
      <c r="L330" s="221"/>
    </row>
    <row r="331" ht="12.75" customHeight="1">
      <c r="A331" s="220"/>
      <c r="B331" s="220"/>
      <c r="C331" s="220"/>
      <c r="D331" s="220"/>
      <c r="E331" s="220"/>
      <c r="F331" s="220"/>
      <c r="G331" s="220"/>
      <c r="H331" s="220"/>
      <c r="I331" s="220"/>
      <c r="J331" s="220"/>
      <c r="K331" s="221"/>
      <c r="L331" s="221"/>
    </row>
    <row r="332" ht="12.75" customHeight="1">
      <c r="A332" s="220"/>
      <c r="B332" s="220"/>
      <c r="C332" s="220"/>
      <c r="D332" s="220"/>
      <c r="E332" s="220"/>
      <c r="F332" s="220"/>
      <c r="G332" s="220"/>
      <c r="H332" s="220"/>
      <c r="I332" s="220"/>
      <c r="J332" s="220"/>
      <c r="K332" s="221"/>
      <c r="L332" s="221"/>
    </row>
    <row r="333" ht="12.75" customHeight="1">
      <c r="A333" s="220"/>
      <c r="B333" s="220"/>
      <c r="C333" s="220"/>
      <c r="D333" s="220"/>
      <c r="E333" s="220"/>
      <c r="F333" s="220"/>
      <c r="G333" s="220"/>
      <c r="H333" s="220"/>
      <c r="I333" s="220"/>
      <c r="J333" s="220"/>
      <c r="K333" s="221"/>
      <c r="L333" s="221"/>
    </row>
    <row r="334" ht="12.75" customHeight="1">
      <c r="A334" s="220"/>
      <c r="B334" s="220"/>
      <c r="C334" s="220"/>
      <c r="D334" s="220"/>
      <c r="E334" s="220"/>
      <c r="F334" s="220"/>
      <c r="G334" s="220"/>
      <c r="H334" s="220"/>
      <c r="I334" s="220"/>
      <c r="J334" s="220"/>
      <c r="K334" s="221"/>
      <c r="L334" s="221"/>
    </row>
    <row r="335" ht="12.75" customHeight="1">
      <c r="A335" s="220"/>
      <c r="B335" s="220"/>
      <c r="C335" s="220"/>
      <c r="D335" s="220"/>
      <c r="E335" s="220"/>
      <c r="F335" s="220"/>
      <c r="G335" s="220"/>
      <c r="H335" s="220"/>
      <c r="I335" s="220"/>
      <c r="J335" s="220"/>
      <c r="K335" s="221"/>
      <c r="L335" s="221"/>
    </row>
    <row r="336" ht="12.75" customHeight="1">
      <c r="A336" s="220"/>
      <c r="B336" s="220"/>
      <c r="C336" s="220"/>
      <c r="D336" s="220"/>
      <c r="E336" s="220"/>
      <c r="F336" s="220"/>
      <c r="G336" s="220"/>
      <c r="H336" s="220"/>
      <c r="I336" s="220"/>
      <c r="J336" s="220"/>
      <c r="K336" s="221"/>
      <c r="L336" s="221"/>
    </row>
    <row r="337" ht="12.75" customHeight="1">
      <c r="A337" s="220"/>
      <c r="B337" s="220"/>
      <c r="C337" s="220"/>
      <c r="D337" s="220"/>
      <c r="E337" s="220"/>
      <c r="F337" s="220"/>
      <c r="G337" s="220"/>
      <c r="H337" s="220"/>
      <c r="I337" s="220"/>
      <c r="J337" s="220"/>
      <c r="K337" s="221"/>
      <c r="L337" s="221"/>
    </row>
    <row r="338" ht="12.75" customHeight="1">
      <c r="A338" s="220"/>
      <c r="B338" s="220"/>
      <c r="C338" s="220"/>
      <c r="D338" s="220"/>
      <c r="E338" s="220"/>
      <c r="F338" s="220"/>
      <c r="G338" s="220"/>
      <c r="H338" s="220"/>
      <c r="I338" s="220"/>
      <c r="J338" s="220"/>
      <c r="K338" s="221"/>
      <c r="L338" s="221"/>
    </row>
    <row r="339" ht="12.75" customHeight="1">
      <c r="A339" s="220"/>
      <c r="B339" s="220"/>
      <c r="C339" s="220"/>
      <c r="D339" s="220"/>
      <c r="E339" s="220"/>
      <c r="F339" s="220"/>
      <c r="G339" s="220"/>
      <c r="H339" s="220"/>
      <c r="I339" s="220"/>
      <c r="J339" s="220"/>
      <c r="K339" s="221"/>
      <c r="L339" s="221"/>
    </row>
    <row r="340" ht="12.75" customHeight="1">
      <c r="A340" s="220"/>
      <c r="B340" s="220"/>
      <c r="C340" s="220"/>
      <c r="D340" s="220"/>
      <c r="E340" s="220"/>
      <c r="F340" s="220"/>
      <c r="G340" s="220"/>
      <c r="H340" s="220"/>
      <c r="I340" s="220"/>
      <c r="J340" s="220"/>
      <c r="K340" s="221"/>
      <c r="L340" s="221"/>
    </row>
    <row r="341" ht="12.75" customHeight="1">
      <c r="A341" s="220"/>
      <c r="B341" s="220"/>
      <c r="C341" s="220"/>
      <c r="D341" s="220"/>
      <c r="E341" s="220"/>
      <c r="F341" s="220"/>
      <c r="G341" s="220"/>
      <c r="H341" s="220"/>
      <c r="I341" s="220"/>
      <c r="J341" s="220"/>
      <c r="K341" s="221"/>
      <c r="L341" s="221"/>
    </row>
    <row r="342" ht="12.75" customHeight="1">
      <c r="A342" s="220"/>
      <c r="B342" s="220"/>
      <c r="C342" s="220"/>
      <c r="D342" s="220"/>
      <c r="E342" s="220"/>
      <c r="F342" s="220"/>
      <c r="G342" s="220"/>
      <c r="H342" s="220"/>
      <c r="I342" s="220"/>
      <c r="J342" s="220"/>
      <c r="K342" s="221"/>
      <c r="L342" s="221"/>
    </row>
    <row r="343" ht="12.75" customHeight="1">
      <c r="A343" s="220"/>
      <c r="B343" s="220"/>
      <c r="C343" s="220"/>
      <c r="D343" s="220"/>
      <c r="E343" s="220"/>
      <c r="F343" s="220"/>
      <c r="G343" s="220"/>
      <c r="H343" s="220"/>
      <c r="I343" s="220"/>
      <c r="J343" s="220"/>
      <c r="K343" s="221"/>
      <c r="L343" s="221"/>
    </row>
    <row r="344" ht="12.75" customHeight="1">
      <c r="A344" s="220"/>
      <c r="B344" s="220"/>
      <c r="C344" s="220"/>
      <c r="D344" s="220"/>
      <c r="E344" s="220"/>
      <c r="F344" s="220"/>
      <c r="G344" s="220"/>
      <c r="H344" s="220"/>
      <c r="I344" s="220"/>
      <c r="J344" s="220"/>
      <c r="K344" s="221"/>
      <c r="L344" s="221"/>
    </row>
    <row r="345" ht="12.75" customHeight="1">
      <c r="A345" s="220"/>
      <c r="B345" s="220"/>
      <c r="C345" s="220"/>
      <c r="D345" s="220"/>
      <c r="E345" s="220"/>
      <c r="F345" s="220"/>
      <c r="G345" s="220"/>
      <c r="H345" s="220"/>
      <c r="I345" s="220"/>
      <c r="J345" s="220"/>
      <c r="K345" s="221"/>
      <c r="L345" s="221"/>
    </row>
    <row r="346" ht="12.75" customHeight="1">
      <c r="A346" s="220"/>
      <c r="B346" s="220"/>
      <c r="C346" s="220"/>
      <c r="D346" s="220"/>
      <c r="E346" s="220"/>
      <c r="F346" s="220"/>
      <c r="G346" s="220"/>
      <c r="H346" s="220"/>
      <c r="I346" s="220"/>
      <c r="J346" s="220"/>
      <c r="K346" s="221"/>
      <c r="L346" s="221"/>
    </row>
    <row r="347" ht="12.75" customHeight="1">
      <c r="A347" s="220"/>
      <c r="B347" s="220"/>
      <c r="C347" s="220"/>
      <c r="D347" s="220"/>
      <c r="E347" s="220"/>
      <c r="F347" s="220"/>
      <c r="G347" s="220"/>
      <c r="H347" s="220"/>
      <c r="I347" s="220"/>
      <c r="J347" s="220"/>
      <c r="K347" s="221"/>
      <c r="L347" s="221"/>
    </row>
    <row r="348" ht="12.75" customHeight="1">
      <c r="A348" s="220"/>
      <c r="B348" s="220"/>
      <c r="C348" s="220"/>
      <c r="D348" s="220"/>
      <c r="E348" s="220"/>
      <c r="F348" s="220"/>
      <c r="G348" s="220"/>
      <c r="H348" s="220"/>
      <c r="I348" s="220"/>
      <c r="J348" s="220"/>
      <c r="K348" s="221"/>
      <c r="L348" s="221"/>
    </row>
    <row r="349" ht="12.75" customHeight="1">
      <c r="A349" s="220"/>
      <c r="B349" s="220"/>
      <c r="C349" s="220"/>
      <c r="D349" s="220"/>
      <c r="E349" s="220"/>
      <c r="F349" s="220"/>
      <c r="G349" s="220"/>
      <c r="H349" s="220"/>
      <c r="I349" s="220"/>
      <c r="J349" s="220"/>
      <c r="K349" s="221"/>
      <c r="L349" s="221"/>
    </row>
    <row r="350" ht="12.75" customHeight="1">
      <c r="A350" s="220"/>
      <c r="B350" s="220"/>
      <c r="C350" s="220"/>
      <c r="D350" s="220"/>
      <c r="E350" s="220"/>
      <c r="F350" s="220"/>
      <c r="G350" s="220"/>
      <c r="H350" s="220"/>
      <c r="I350" s="220"/>
      <c r="J350" s="220"/>
      <c r="K350" s="221"/>
      <c r="L350" s="221"/>
    </row>
    <row r="351" ht="12.75" customHeight="1">
      <c r="A351" s="220"/>
      <c r="B351" s="220"/>
      <c r="C351" s="220"/>
      <c r="D351" s="220"/>
      <c r="E351" s="220"/>
      <c r="F351" s="220"/>
      <c r="G351" s="220"/>
      <c r="H351" s="220"/>
      <c r="I351" s="220"/>
      <c r="J351" s="220"/>
      <c r="K351" s="221"/>
      <c r="L351" s="221"/>
    </row>
    <row r="352" ht="12.75" customHeight="1">
      <c r="A352" s="220"/>
      <c r="B352" s="220"/>
      <c r="C352" s="220"/>
      <c r="D352" s="220"/>
      <c r="E352" s="220"/>
      <c r="F352" s="220"/>
      <c r="G352" s="220"/>
      <c r="H352" s="220"/>
      <c r="I352" s="220"/>
      <c r="J352" s="220"/>
      <c r="K352" s="221"/>
      <c r="L352" s="221"/>
    </row>
    <row r="353" ht="12.75" customHeight="1">
      <c r="A353" s="220"/>
      <c r="B353" s="220"/>
      <c r="C353" s="220"/>
      <c r="D353" s="220"/>
      <c r="E353" s="220"/>
      <c r="F353" s="220"/>
      <c r="G353" s="220"/>
      <c r="H353" s="220"/>
      <c r="I353" s="220"/>
      <c r="J353" s="220"/>
      <c r="K353" s="221"/>
      <c r="L353" s="221"/>
    </row>
    <row r="354" ht="12.75" customHeight="1">
      <c r="A354" s="220"/>
      <c r="B354" s="220"/>
      <c r="C354" s="220"/>
      <c r="D354" s="220"/>
      <c r="E354" s="220"/>
      <c r="F354" s="220"/>
      <c r="G354" s="220"/>
      <c r="H354" s="220"/>
      <c r="I354" s="220"/>
      <c r="J354" s="220"/>
      <c r="K354" s="221"/>
      <c r="L354" s="221"/>
    </row>
    <row r="355" ht="12.75" customHeight="1">
      <c r="A355" s="220"/>
      <c r="B355" s="220"/>
      <c r="C355" s="220"/>
      <c r="D355" s="220"/>
      <c r="E355" s="220"/>
      <c r="F355" s="220"/>
      <c r="G355" s="220"/>
      <c r="H355" s="220"/>
      <c r="I355" s="220"/>
      <c r="J355" s="220"/>
      <c r="K355" s="221"/>
      <c r="L355" s="221"/>
    </row>
    <row r="356" ht="12.75" customHeight="1">
      <c r="A356" s="220"/>
      <c r="B356" s="220"/>
      <c r="C356" s="220"/>
      <c r="D356" s="220"/>
      <c r="E356" s="220"/>
      <c r="F356" s="220"/>
      <c r="G356" s="220"/>
      <c r="H356" s="220"/>
      <c r="I356" s="220"/>
      <c r="J356" s="220"/>
      <c r="K356" s="221"/>
      <c r="L356" s="221"/>
    </row>
    <row r="357" ht="12.75" customHeight="1">
      <c r="A357" s="220"/>
      <c r="B357" s="220"/>
      <c r="C357" s="220"/>
      <c r="D357" s="220"/>
      <c r="E357" s="220"/>
      <c r="F357" s="220"/>
      <c r="G357" s="220"/>
      <c r="H357" s="220"/>
      <c r="I357" s="220"/>
      <c r="J357" s="220"/>
      <c r="K357" s="221"/>
      <c r="L357" s="221"/>
    </row>
    <row r="358" ht="12.75" customHeight="1">
      <c r="A358" s="220"/>
      <c r="B358" s="220"/>
      <c r="C358" s="220"/>
      <c r="D358" s="220"/>
      <c r="E358" s="220"/>
      <c r="F358" s="220"/>
      <c r="G358" s="220"/>
      <c r="H358" s="220"/>
      <c r="I358" s="220"/>
      <c r="J358" s="220"/>
      <c r="K358" s="221"/>
      <c r="L358" s="221"/>
    </row>
    <row r="359" ht="12.75" customHeight="1">
      <c r="A359" s="220"/>
      <c r="B359" s="220"/>
      <c r="C359" s="220"/>
      <c r="D359" s="220"/>
      <c r="E359" s="220"/>
      <c r="F359" s="220"/>
      <c r="G359" s="220"/>
      <c r="H359" s="220"/>
      <c r="I359" s="220"/>
      <c r="J359" s="220"/>
      <c r="K359" s="221"/>
      <c r="L359" s="221"/>
    </row>
    <row r="360" ht="12.75" customHeight="1">
      <c r="A360" s="220"/>
      <c r="B360" s="220"/>
      <c r="C360" s="220"/>
      <c r="D360" s="220"/>
      <c r="E360" s="220"/>
      <c r="F360" s="220"/>
      <c r="G360" s="220"/>
      <c r="H360" s="220"/>
      <c r="I360" s="220"/>
      <c r="J360" s="220"/>
      <c r="K360" s="221"/>
      <c r="L360" s="221"/>
    </row>
    <row r="361" ht="12.75" customHeight="1">
      <c r="A361" s="220"/>
      <c r="B361" s="220"/>
      <c r="C361" s="220"/>
      <c r="D361" s="220"/>
      <c r="E361" s="220"/>
      <c r="F361" s="220"/>
      <c r="G361" s="220"/>
      <c r="H361" s="220"/>
      <c r="I361" s="220"/>
      <c r="J361" s="220"/>
      <c r="K361" s="221"/>
      <c r="L361" s="221"/>
    </row>
    <row r="362" ht="12.75" customHeight="1">
      <c r="A362" s="220"/>
      <c r="B362" s="220"/>
      <c r="C362" s="220"/>
      <c r="D362" s="220"/>
      <c r="E362" s="220"/>
      <c r="F362" s="220"/>
      <c r="G362" s="220"/>
      <c r="H362" s="220"/>
      <c r="I362" s="220"/>
      <c r="J362" s="220"/>
      <c r="K362" s="221"/>
      <c r="L362" s="221"/>
    </row>
    <row r="363" ht="12.75" customHeight="1">
      <c r="A363" s="220"/>
      <c r="B363" s="220"/>
      <c r="C363" s="220"/>
      <c r="D363" s="220"/>
      <c r="E363" s="220"/>
      <c r="F363" s="220"/>
      <c r="G363" s="220"/>
      <c r="H363" s="220"/>
      <c r="I363" s="220"/>
      <c r="J363" s="220"/>
      <c r="K363" s="221"/>
      <c r="L363" s="221"/>
    </row>
    <row r="364" ht="12.75" customHeight="1">
      <c r="A364" s="220"/>
      <c r="B364" s="220"/>
      <c r="C364" s="220"/>
      <c r="D364" s="220"/>
      <c r="E364" s="220"/>
      <c r="F364" s="220"/>
      <c r="G364" s="220"/>
      <c r="H364" s="220"/>
      <c r="I364" s="220"/>
      <c r="J364" s="220"/>
      <c r="K364" s="221"/>
      <c r="L364" s="221"/>
    </row>
    <row r="365" ht="12.75" customHeight="1">
      <c r="A365" s="220"/>
      <c r="B365" s="220"/>
      <c r="C365" s="220"/>
      <c r="D365" s="220"/>
      <c r="E365" s="220"/>
      <c r="F365" s="220"/>
      <c r="G365" s="220"/>
      <c r="H365" s="220"/>
      <c r="I365" s="220"/>
      <c r="J365" s="220"/>
      <c r="K365" s="221"/>
      <c r="L365" s="221"/>
    </row>
    <row r="366" ht="12.75" customHeight="1">
      <c r="A366" s="220"/>
      <c r="B366" s="220"/>
      <c r="C366" s="220"/>
      <c r="D366" s="220"/>
      <c r="E366" s="220"/>
      <c r="F366" s="220"/>
      <c r="G366" s="220"/>
      <c r="H366" s="220"/>
      <c r="I366" s="220"/>
      <c r="J366" s="220"/>
      <c r="K366" s="221"/>
      <c r="L366" s="221"/>
    </row>
    <row r="367" ht="12.75" customHeight="1">
      <c r="A367" s="220"/>
      <c r="B367" s="220"/>
      <c r="C367" s="220"/>
      <c r="D367" s="220"/>
      <c r="E367" s="220"/>
      <c r="F367" s="220"/>
      <c r="G367" s="220"/>
      <c r="H367" s="220"/>
      <c r="I367" s="220"/>
      <c r="J367" s="220"/>
      <c r="K367" s="221"/>
      <c r="L367" s="221"/>
    </row>
    <row r="368" ht="12.75" customHeight="1">
      <c r="A368" s="220"/>
      <c r="B368" s="220"/>
      <c r="C368" s="220"/>
      <c r="D368" s="220"/>
      <c r="E368" s="220"/>
      <c r="F368" s="220"/>
      <c r="G368" s="220"/>
      <c r="H368" s="220"/>
      <c r="I368" s="220"/>
      <c r="J368" s="220"/>
      <c r="K368" s="221"/>
      <c r="L368" s="221"/>
    </row>
    <row r="369" ht="12.75" customHeight="1">
      <c r="A369" s="220"/>
      <c r="B369" s="220"/>
      <c r="C369" s="220"/>
      <c r="D369" s="220"/>
      <c r="E369" s="220"/>
      <c r="F369" s="220"/>
      <c r="G369" s="220"/>
      <c r="H369" s="220"/>
      <c r="I369" s="220"/>
      <c r="J369" s="220"/>
      <c r="K369" s="221"/>
      <c r="L369" s="221"/>
    </row>
    <row r="370" ht="12.75" customHeight="1">
      <c r="A370" s="220"/>
      <c r="B370" s="220"/>
      <c r="C370" s="220"/>
      <c r="D370" s="220"/>
      <c r="E370" s="220"/>
      <c r="F370" s="220"/>
      <c r="G370" s="220"/>
      <c r="H370" s="220"/>
      <c r="I370" s="220"/>
      <c r="J370" s="220"/>
      <c r="K370" s="221"/>
      <c r="L370" s="221"/>
    </row>
    <row r="371" ht="12.75" customHeight="1">
      <c r="A371" s="220"/>
      <c r="B371" s="220"/>
      <c r="C371" s="220"/>
      <c r="D371" s="220"/>
      <c r="E371" s="220"/>
      <c r="F371" s="220"/>
      <c r="G371" s="220"/>
      <c r="H371" s="220"/>
      <c r="I371" s="220"/>
      <c r="J371" s="220"/>
      <c r="K371" s="221"/>
      <c r="L371" s="221"/>
    </row>
    <row r="372" ht="12.75" customHeight="1">
      <c r="A372" s="220"/>
      <c r="B372" s="220"/>
      <c r="C372" s="220"/>
      <c r="D372" s="220"/>
      <c r="E372" s="220"/>
      <c r="F372" s="220"/>
      <c r="G372" s="220"/>
      <c r="H372" s="220"/>
      <c r="I372" s="220"/>
      <c r="J372" s="220"/>
      <c r="K372" s="221"/>
      <c r="L372" s="221"/>
    </row>
    <row r="373" ht="12.75" customHeight="1">
      <c r="A373" s="220"/>
      <c r="B373" s="220"/>
      <c r="C373" s="220"/>
      <c r="D373" s="220"/>
      <c r="E373" s="220"/>
      <c r="F373" s="220"/>
      <c r="G373" s="220"/>
      <c r="H373" s="220"/>
      <c r="I373" s="220"/>
      <c r="J373" s="220"/>
      <c r="K373" s="221"/>
      <c r="L373" s="221"/>
    </row>
    <row r="374" ht="12.75" customHeight="1">
      <c r="A374" s="220"/>
      <c r="B374" s="220"/>
      <c r="C374" s="220"/>
      <c r="D374" s="220"/>
      <c r="E374" s="220"/>
      <c r="F374" s="220"/>
      <c r="G374" s="220"/>
      <c r="H374" s="220"/>
      <c r="I374" s="220"/>
      <c r="J374" s="220"/>
      <c r="K374" s="221"/>
      <c r="L374" s="221"/>
    </row>
    <row r="375" ht="12.75" customHeight="1">
      <c r="A375" s="220"/>
      <c r="B375" s="220"/>
      <c r="C375" s="220"/>
      <c r="D375" s="220"/>
      <c r="E375" s="220"/>
      <c r="F375" s="220"/>
      <c r="G375" s="220"/>
      <c r="H375" s="220"/>
      <c r="I375" s="220"/>
      <c r="J375" s="220"/>
      <c r="K375" s="221"/>
      <c r="L375" s="221"/>
    </row>
    <row r="376" ht="12.75" customHeight="1">
      <c r="A376" s="220"/>
      <c r="B376" s="220"/>
      <c r="C376" s="220"/>
      <c r="D376" s="220"/>
      <c r="E376" s="220"/>
      <c r="F376" s="220"/>
      <c r="G376" s="220"/>
      <c r="H376" s="220"/>
      <c r="I376" s="220"/>
      <c r="J376" s="220"/>
      <c r="K376" s="221"/>
      <c r="L376" s="221"/>
    </row>
    <row r="377" ht="12.75" customHeight="1">
      <c r="A377" s="220"/>
      <c r="B377" s="220"/>
      <c r="C377" s="220"/>
      <c r="D377" s="220"/>
      <c r="E377" s="220"/>
      <c r="F377" s="220"/>
      <c r="G377" s="220"/>
      <c r="H377" s="220"/>
      <c r="I377" s="220"/>
      <c r="J377" s="220"/>
      <c r="K377" s="221"/>
      <c r="L377" s="221"/>
    </row>
    <row r="378" ht="12.75" customHeight="1">
      <c r="A378" s="220"/>
      <c r="B378" s="220"/>
      <c r="C378" s="220"/>
      <c r="D378" s="220"/>
      <c r="E378" s="220"/>
      <c r="F378" s="220"/>
      <c r="G378" s="220"/>
      <c r="H378" s="220"/>
      <c r="I378" s="220"/>
      <c r="J378" s="220"/>
      <c r="K378" s="221"/>
      <c r="L378" s="221"/>
    </row>
    <row r="379" ht="12.75" customHeight="1">
      <c r="A379" s="220"/>
      <c r="B379" s="220"/>
      <c r="C379" s="220"/>
      <c r="D379" s="220"/>
      <c r="E379" s="220"/>
      <c r="F379" s="220"/>
      <c r="G379" s="220"/>
      <c r="H379" s="220"/>
      <c r="I379" s="220"/>
      <c r="J379" s="220"/>
      <c r="K379" s="221"/>
      <c r="L379" s="221"/>
    </row>
    <row r="380" ht="12.75" customHeight="1">
      <c r="A380" s="220"/>
      <c r="B380" s="220"/>
      <c r="C380" s="220"/>
      <c r="D380" s="220"/>
      <c r="E380" s="220"/>
      <c r="F380" s="220"/>
      <c r="G380" s="220"/>
      <c r="H380" s="220"/>
      <c r="I380" s="220"/>
      <c r="J380" s="220"/>
      <c r="K380" s="221"/>
      <c r="L380" s="221"/>
    </row>
    <row r="381" ht="12.75" customHeight="1">
      <c r="A381" s="220"/>
      <c r="B381" s="220"/>
      <c r="C381" s="220"/>
      <c r="D381" s="220"/>
      <c r="E381" s="220"/>
      <c r="F381" s="220"/>
      <c r="G381" s="220"/>
      <c r="H381" s="220"/>
      <c r="I381" s="220"/>
      <c r="J381" s="220"/>
      <c r="K381" s="221"/>
      <c r="L381" s="221"/>
    </row>
    <row r="382" ht="12.75" customHeight="1">
      <c r="A382" s="220"/>
      <c r="B382" s="220"/>
      <c r="C382" s="220"/>
      <c r="D382" s="220"/>
      <c r="E382" s="220"/>
      <c r="F382" s="220"/>
      <c r="G382" s="220"/>
      <c r="H382" s="220"/>
      <c r="I382" s="220"/>
      <c r="J382" s="220"/>
      <c r="K382" s="221"/>
      <c r="L382" s="221"/>
    </row>
    <row r="383" ht="12.75" customHeight="1">
      <c r="A383" s="220"/>
      <c r="B383" s="220"/>
      <c r="C383" s="220"/>
      <c r="D383" s="220"/>
      <c r="E383" s="220"/>
      <c r="F383" s="220"/>
      <c r="G383" s="220"/>
      <c r="H383" s="220"/>
      <c r="I383" s="220"/>
      <c r="J383" s="220"/>
      <c r="K383" s="221"/>
      <c r="L383" s="221"/>
    </row>
    <row r="384" ht="12.75" customHeight="1">
      <c r="A384" s="220"/>
      <c r="B384" s="220"/>
      <c r="C384" s="220"/>
      <c r="D384" s="220"/>
      <c r="E384" s="220"/>
      <c r="F384" s="220"/>
      <c r="G384" s="220"/>
      <c r="H384" s="220"/>
      <c r="I384" s="220"/>
      <c r="J384" s="220"/>
      <c r="K384" s="221"/>
      <c r="L384" s="221"/>
    </row>
    <row r="385" ht="12.75" customHeight="1">
      <c r="A385" s="220"/>
      <c r="B385" s="220"/>
      <c r="C385" s="220"/>
      <c r="D385" s="220"/>
      <c r="E385" s="220"/>
      <c r="F385" s="220"/>
      <c r="G385" s="220"/>
      <c r="H385" s="220"/>
      <c r="I385" s="220"/>
      <c r="J385" s="220"/>
      <c r="K385" s="221"/>
      <c r="L385" s="221"/>
    </row>
    <row r="386" ht="12.75" customHeight="1">
      <c r="A386" s="220"/>
      <c r="B386" s="220"/>
      <c r="C386" s="220"/>
      <c r="D386" s="220"/>
      <c r="E386" s="220"/>
      <c r="F386" s="220"/>
      <c r="G386" s="220"/>
      <c r="H386" s="220"/>
      <c r="I386" s="220"/>
      <c r="J386" s="220"/>
      <c r="K386" s="221"/>
      <c r="L386" s="221"/>
    </row>
    <row r="387" ht="12.75" customHeight="1">
      <c r="A387" s="220"/>
      <c r="B387" s="220"/>
      <c r="C387" s="220"/>
      <c r="D387" s="220"/>
      <c r="E387" s="220"/>
      <c r="F387" s="220"/>
      <c r="G387" s="220"/>
      <c r="H387" s="220"/>
      <c r="I387" s="220"/>
      <c r="J387" s="220"/>
      <c r="K387" s="221"/>
      <c r="L387" s="221"/>
    </row>
    <row r="388" ht="12.75" customHeight="1">
      <c r="A388" s="220"/>
      <c r="B388" s="220"/>
      <c r="C388" s="220"/>
      <c r="D388" s="220"/>
      <c r="E388" s="220"/>
      <c r="F388" s="220"/>
      <c r="G388" s="220"/>
      <c r="H388" s="220"/>
      <c r="I388" s="220"/>
      <c r="J388" s="220"/>
      <c r="K388" s="221"/>
      <c r="L388" s="221"/>
    </row>
    <row r="389" ht="12.75" customHeight="1">
      <c r="A389" s="220"/>
      <c r="B389" s="220"/>
      <c r="C389" s="220"/>
      <c r="D389" s="220"/>
      <c r="E389" s="220"/>
      <c r="F389" s="220"/>
      <c r="G389" s="220"/>
      <c r="H389" s="220"/>
      <c r="I389" s="220"/>
      <c r="J389" s="220"/>
      <c r="K389" s="221"/>
      <c r="L389" s="221"/>
    </row>
    <row r="390" ht="12.75" customHeight="1">
      <c r="A390" s="220"/>
      <c r="B390" s="220"/>
      <c r="C390" s="220"/>
      <c r="D390" s="220"/>
      <c r="E390" s="220"/>
      <c r="F390" s="220"/>
      <c r="G390" s="220"/>
      <c r="H390" s="220"/>
      <c r="I390" s="220"/>
      <c r="J390" s="220"/>
      <c r="K390" s="221"/>
      <c r="L390" s="221"/>
    </row>
    <row r="391" ht="12.75" customHeight="1">
      <c r="A391" s="220"/>
      <c r="B391" s="220"/>
      <c r="C391" s="220"/>
      <c r="D391" s="220"/>
      <c r="E391" s="220"/>
      <c r="F391" s="220"/>
      <c r="G391" s="220"/>
      <c r="H391" s="220"/>
      <c r="I391" s="220"/>
      <c r="J391" s="220"/>
      <c r="K391" s="221"/>
      <c r="L391" s="221"/>
    </row>
    <row r="392" ht="12.75" customHeight="1">
      <c r="A392" s="220"/>
      <c r="B392" s="220"/>
      <c r="C392" s="220"/>
      <c r="D392" s="220"/>
      <c r="E392" s="220"/>
      <c r="F392" s="220"/>
      <c r="G392" s="220"/>
      <c r="H392" s="220"/>
      <c r="I392" s="220"/>
      <c r="J392" s="220"/>
      <c r="K392" s="221"/>
      <c r="L392" s="221"/>
    </row>
    <row r="393" ht="12.75" customHeight="1">
      <c r="A393" s="220"/>
      <c r="B393" s="220"/>
      <c r="C393" s="220"/>
      <c r="D393" s="220"/>
      <c r="E393" s="220"/>
      <c r="F393" s="220"/>
      <c r="G393" s="220"/>
      <c r="H393" s="220"/>
      <c r="I393" s="220"/>
      <c r="J393" s="220"/>
      <c r="K393" s="221"/>
      <c r="L393" s="221"/>
    </row>
    <row r="394" ht="12.75" customHeight="1">
      <c r="A394" s="220"/>
      <c r="B394" s="220"/>
      <c r="C394" s="220"/>
      <c r="D394" s="220"/>
      <c r="E394" s="220"/>
      <c r="F394" s="220"/>
      <c r="G394" s="220"/>
      <c r="H394" s="220"/>
      <c r="I394" s="220"/>
      <c r="J394" s="220"/>
      <c r="K394" s="221"/>
      <c r="L394" s="221"/>
    </row>
    <row r="395" ht="12.75" customHeight="1">
      <c r="A395" s="220"/>
      <c r="B395" s="220"/>
      <c r="C395" s="220"/>
      <c r="D395" s="220"/>
      <c r="E395" s="220"/>
      <c r="F395" s="220"/>
      <c r="G395" s="220"/>
      <c r="H395" s="220"/>
      <c r="I395" s="220"/>
      <c r="J395" s="220"/>
      <c r="K395" s="221"/>
      <c r="L395" s="221"/>
    </row>
    <row r="396" ht="12.75" customHeight="1">
      <c r="A396" s="220"/>
      <c r="B396" s="220"/>
      <c r="C396" s="220"/>
      <c r="D396" s="220"/>
      <c r="E396" s="220"/>
      <c r="F396" s="220"/>
      <c r="G396" s="220"/>
      <c r="H396" s="220"/>
      <c r="I396" s="220"/>
      <c r="J396" s="220"/>
      <c r="K396" s="221"/>
      <c r="L396" s="221"/>
    </row>
    <row r="397" ht="12.75" customHeight="1">
      <c r="A397" s="220"/>
      <c r="B397" s="220"/>
      <c r="C397" s="220"/>
      <c r="D397" s="220"/>
      <c r="E397" s="220"/>
      <c r="F397" s="220"/>
      <c r="G397" s="220"/>
      <c r="H397" s="220"/>
      <c r="I397" s="220"/>
      <c r="J397" s="220"/>
      <c r="K397" s="221"/>
      <c r="L397" s="221"/>
    </row>
    <row r="398" ht="12.75" customHeight="1">
      <c r="A398" s="220"/>
      <c r="B398" s="220"/>
      <c r="C398" s="220"/>
      <c r="D398" s="220"/>
      <c r="E398" s="220"/>
      <c r="F398" s="220"/>
      <c r="G398" s="220"/>
      <c r="H398" s="220"/>
      <c r="I398" s="220"/>
      <c r="J398" s="220"/>
      <c r="K398" s="221"/>
      <c r="L398" s="221"/>
    </row>
    <row r="399" ht="12.75" customHeight="1">
      <c r="A399" s="220"/>
      <c r="B399" s="220"/>
      <c r="C399" s="220"/>
      <c r="D399" s="220"/>
      <c r="E399" s="220"/>
      <c r="F399" s="220"/>
      <c r="G399" s="220"/>
      <c r="H399" s="220"/>
      <c r="I399" s="220"/>
      <c r="J399" s="220"/>
      <c r="K399" s="221"/>
      <c r="L399" s="221"/>
    </row>
    <row r="400" ht="12.75" customHeight="1">
      <c r="A400" s="220"/>
      <c r="B400" s="220"/>
      <c r="C400" s="220"/>
      <c r="D400" s="220"/>
      <c r="E400" s="220"/>
      <c r="F400" s="220"/>
      <c r="G400" s="220"/>
      <c r="H400" s="220"/>
      <c r="I400" s="220"/>
      <c r="J400" s="220"/>
      <c r="K400" s="221"/>
      <c r="L400" s="221"/>
    </row>
    <row r="401" ht="12.75" customHeight="1">
      <c r="A401" s="220"/>
      <c r="B401" s="220"/>
      <c r="C401" s="220"/>
      <c r="D401" s="220"/>
      <c r="E401" s="220"/>
      <c r="F401" s="220"/>
      <c r="G401" s="220"/>
      <c r="H401" s="220"/>
      <c r="I401" s="220"/>
      <c r="J401" s="220"/>
      <c r="K401" s="221"/>
      <c r="L401" s="221"/>
    </row>
    <row r="402" ht="12.75" customHeight="1">
      <c r="A402" s="220"/>
      <c r="B402" s="220"/>
      <c r="C402" s="220"/>
      <c r="D402" s="220"/>
      <c r="E402" s="220"/>
      <c r="F402" s="220"/>
      <c r="G402" s="220"/>
      <c r="H402" s="220"/>
      <c r="I402" s="220"/>
      <c r="J402" s="220"/>
      <c r="K402" s="221"/>
      <c r="L402" s="221"/>
    </row>
    <row r="403" ht="12.75" customHeight="1">
      <c r="A403" s="220"/>
      <c r="B403" s="220"/>
      <c r="C403" s="220"/>
      <c r="D403" s="220"/>
      <c r="E403" s="220"/>
      <c r="F403" s="220"/>
      <c r="G403" s="220"/>
      <c r="H403" s="220"/>
      <c r="I403" s="220"/>
      <c r="J403" s="220"/>
      <c r="K403" s="221"/>
      <c r="L403" s="221"/>
    </row>
    <row r="404" ht="12.75" customHeight="1">
      <c r="A404" s="220"/>
      <c r="B404" s="220"/>
      <c r="C404" s="220"/>
      <c r="D404" s="220"/>
      <c r="E404" s="220"/>
      <c r="F404" s="220"/>
      <c r="G404" s="220"/>
      <c r="H404" s="220"/>
      <c r="I404" s="220"/>
      <c r="J404" s="220"/>
      <c r="K404" s="221"/>
      <c r="L404" s="221"/>
    </row>
    <row r="405" ht="12.75" customHeight="1">
      <c r="A405" s="220"/>
      <c r="B405" s="220"/>
      <c r="C405" s="220"/>
      <c r="D405" s="220"/>
      <c r="E405" s="220"/>
      <c r="F405" s="220"/>
      <c r="G405" s="220"/>
      <c r="H405" s="220"/>
      <c r="I405" s="220"/>
      <c r="J405" s="220"/>
      <c r="K405" s="221"/>
      <c r="L405" s="221"/>
    </row>
    <row r="406" ht="12.75" customHeight="1">
      <c r="A406" s="220"/>
      <c r="B406" s="220"/>
      <c r="C406" s="220"/>
      <c r="D406" s="220"/>
      <c r="E406" s="220"/>
      <c r="F406" s="220"/>
      <c r="G406" s="220"/>
      <c r="H406" s="220"/>
      <c r="I406" s="220"/>
      <c r="J406" s="220"/>
      <c r="K406" s="221"/>
      <c r="L406" s="221"/>
    </row>
    <row r="407" ht="12.75" customHeight="1">
      <c r="A407" s="220"/>
      <c r="B407" s="220"/>
      <c r="C407" s="220"/>
      <c r="D407" s="220"/>
      <c r="E407" s="220"/>
      <c r="F407" s="220"/>
      <c r="G407" s="220"/>
      <c r="H407" s="220"/>
      <c r="I407" s="220"/>
      <c r="J407" s="220"/>
      <c r="K407" s="221"/>
      <c r="L407" s="221"/>
    </row>
    <row r="408" ht="12.75" customHeight="1">
      <c r="A408" s="220"/>
      <c r="B408" s="220"/>
      <c r="C408" s="220"/>
      <c r="D408" s="220"/>
      <c r="E408" s="220"/>
      <c r="F408" s="220"/>
      <c r="G408" s="220"/>
      <c r="H408" s="220"/>
      <c r="I408" s="220"/>
      <c r="J408" s="220"/>
      <c r="K408" s="221"/>
      <c r="L408" s="221"/>
    </row>
    <row r="409" ht="12.75" customHeight="1">
      <c r="A409" s="220"/>
      <c r="B409" s="220"/>
      <c r="C409" s="220"/>
      <c r="D409" s="220"/>
      <c r="E409" s="220"/>
      <c r="F409" s="220"/>
      <c r="G409" s="220"/>
      <c r="H409" s="220"/>
      <c r="I409" s="220"/>
      <c r="J409" s="220"/>
      <c r="K409" s="221"/>
      <c r="L409" s="221"/>
    </row>
    <row r="410" ht="12.75" customHeight="1">
      <c r="A410" s="220"/>
      <c r="B410" s="220"/>
      <c r="C410" s="220"/>
      <c r="D410" s="220"/>
      <c r="E410" s="220"/>
      <c r="F410" s="220"/>
      <c r="G410" s="220"/>
      <c r="H410" s="220"/>
      <c r="I410" s="220"/>
      <c r="J410" s="220"/>
      <c r="K410" s="221"/>
      <c r="L410" s="221"/>
    </row>
    <row r="411" ht="12.75" customHeight="1">
      <c r="A411" s="220"/>
      <c r="B411" s="220"/>
      <c r="C411" s="220"/>
      <c r="D411" s="220"/>
      <c r="E411" s="220"/>
      <c r="F411" s="220"/>
      <c r="G411" s="220"/>
      <c r="H411" s="220"/>
      <c r="I411" s="220"/>
      <c r="J411" s="220"/>
      <c r="K411" s="221"/>
      <c r="L411" s="221"/>
    </row>
    <row r="412" ht="12.75" customHeight="1">
      <c r="A412" s="220"/>
      <c r="B412" s="220"/>
      <c r="C412" s="220"/>
      <c r="D412" s="220"/>
      <c r="E412" s="220"/>
      <c r="F412" s="220"/>
      <c r="G412" s="220"/>
      <c r="H412" s="220"/>
      <c r="I412" s="220"/>
      <c r="J412" s="220"/>
      <c r="K412" s="221"/>
      <c r="L412" s="221"/>
    </row>
    <row r="413" ht="12.75" customHeight="1">
      <c r="A413" s="220"/>
      <c r="B413" s="220"/>
      <c r="C413" s="220"/>
      <c r="D413" s="220"/>
      <c r="E413" s="220"/>
      <c r="F413" s="220"/>
      <c r="G413" s="220"/>
      <c r="H413" s="220"/>
      <c r="I413" s="220"/>
      <c r="J413" s="220"/>
      <c r="K413" s="221"/>
      <c r="L413" s="221"/>
    </row>
    <row r="414" ht="12.75" customHeight="1">
      <c r="A414" s="220"/>
      <c r="B414" s="220"/>
      <c r="C414" s="220"/>
      <c r="D414" s="220"/>
      <c r="E414" s="220"/>
      <c r="F414" s="220"/>
      <c r="G414" s="220"/>
      <c r="H414" s="220"/>
      <c r="I414" s="220"/>
      <c r="J414" s="220"/>
      <c r="K414" s="221"/>
      <c r="L414" s="221"/>
    </row>
    <row r="415" ht="12.75" customHeight="1">
      <c r="A415" s="220"/>
      <c r="B415" s="220"/>
      <c r="C415" s="220"/>
      <c r="D415" s="220"/>
      <c r="E415" s="220"/>
      <c r="F415" s="220"/>
      <c r="G415" s="220"/>
      <c r="H415" s="220"/>
      <c r="I415" s="220"/>
      <c r="J415" s="220"/>
      <c r="K415" s="221"/>
      <c r="L415" s="221"/>
    </row>
    <row r="416" ht="12.75" customHeight="1">
      <c r="A416" s="220"/>
      <c r="B416" s="220"/>
      <c r="C416" s="220"/>
      <c r="D416" s="220"/>
      <c r="E416" s="220"/>
      <c r="F416" s="220"/>
      <c r="G416" s="220"/>
      <c r="H416" s="220"/>
      <c r="I416" s="220"/>
      <c r="J416" s="220"/>
      <c r="K416" s="221"/>
      <c r="L416" s="221"/>
    </row>
    <row r="417" ht="12.75" customHeight="1">
      <c r="A417" s="220"/>
      <c r="B417" s="220"/>
      <c r="C417" s="220"/>
      <c r="D417" s="220"/>
      <c r="E417" s="220"/>
      <c r="F417" s="220"/>
      <c r="G417" s="220"/>
      <c r="H417" s="220"/>
      <c r="I417" s="220"/>
      <c r="J417" s="220"/>
      <c r="K417" s="221"/>
      <c r="L417" s="221"/>
    </row>
    <row r="418" ht="12.75" customHeight="1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  <c r="K418" s="221"/>
      <c r="L418" s="221"/>
    </row>
    <row r="419" ht="12.75" customHeight="1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21"/>
      <c r="L419" s="221"/>
    </row>
    <row r="420" ht="12.75" customHeight="1">
      <c r="A420" s="220"/>
      <c r="B420" s="220"/>
      <c r="C420" s="220"/>
      <c r="D420" s="220"/>
      <c r="E420" s="220"/>
      <c r="F420" s="220"/>
      <c r="G420" s="220"/>
      <c r="H420" s="220"/>
      <c r="I420" s="220"/>
      <c r="J420" s="220"/>
      <c r="K420" s="221"/>
      <c r="L420" s="221"/>
    </row>
    <row r="421" ht="12.75" customHeight="1">
      <c r="A421" s="220"/>
      <c r="B421" s="220"/>
      <c r="C421" s="220"/>
      <c r="D421" s="220"/>
      <c r="E421" s="220"/>
      <c r="F421" s="220"/>
      <c r="G421" s="220"/>
      <c r="H421" s="220"/>
      <c r="I421" s="220"/>
      <c r="J421" s="220"/>
      <c r="K421" s="221"/>
      <c r="L421" s="221"/>
    </row>
    <row r="422" ht="12.75" customHeight="1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221"/>
      <c r="L422" s="221"/>
    </row>
    <row r="423" ht="12.75" customHeight="1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221"/>
      <c r="L423" s="221"/>
    </row>
    <row r="424" ht="12.75" customHeight="1">
      <c r="A424" s="220"/>
      <c r="B424" s="220"/>
      <c r="C424" s="220"/>
      <c r="D424" s="220"/>
      <c r="E424" s="220"/>
      <c r="F424" s="220"/>
      <c r="G424" s="220"/>
      <c r="H424" s="220"/>
      <c r="I424" s="220"/>
      <c r="J424" s="220"/>
      <c r="K424" s="221"/>
      <c r="L424" s="221"/>
    </row>
    <row r="425" ht="12.75" customHeight="1">
      <c r="A425" s="220"/>
      <c r="B425" s="220"/>
      <c r="C425" s="220"/>
      <c r="D425" s="220"/>
      <c r="E425" s="220"/>
      <c r="F425" s="220"/>
      <c r="G425" s="220"/>
      <c r="H425" s="220"/>
      <c r="I425" s="220"/>
      <c r="J425" s="220"/>
      <c r="K425" s="221"/>
      <c r="L425" s="221"/>
    </row>
    <row r="426" ht="12.75" customHeight="1">
      <c r="A426" s="220"/>
      <c r="B426" s="220"/>
      <c r="C426" s="220"/>
      <c r="D426" s="220"/>
      <c r="E426" s="220"/>
      <c r="F426" s="220"/>
      <c r="G426" s="220"/>
      <c r="H426" s="220"/>
      <c r="I426" s="220"/>
      <c r="J426" s="220"/>
      <c r="K426" s="221"/>
      <c r="L426" s="221"/>
    </row>
    <row r="427" ht="12.75" customHeight="1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  <c r="K427" s="221"/>
      <c r="L427" s="221"/>
    </row>
    <row r="428" ht="12.75" customHeight="1">
      <c r="A428" s="220"/>
      <c r="B428" s="220"/>
      <c r="C428" s="220"/>
      <c r="D428" s="220"/>
      <c r="E428" s="220"/>
      <c r="F428" s="220"/>
      <c r="G428" s="220"/>
      <c r="H428" s="220"/>
      <c r="I428" s="220"/>
      <c r="J428" s="220"/>
      <c r="K428" s="221"/>
      <c r="L428" s="221"/>
    </row>
    <row r="429" ht="12.75" customHeight="1">
      <c r="A429" s="220"/>
      <c r="B429" s="220"/>
      <c r="C429" s="220"/>
      <c r="D429" s="220"/>
      <c r="E429" s="220"/>
      <c r="F429" s="220"/>
      <c r="G429" s="220"/>
      <c r="H429" s="220"/>
      <c r="I429" s="220"/>
      <c r="J429" s="220"/>
      <c r="K429" s="221"/>
      <c r="L429" s="221"/>
    </row>
    <row r="430" ht="12.75" customHeight="1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  <c r="K430" s="221"/>
      <c r="L430" s="221"/>
    </row>
    <row r="431" ht="12.75" customHeight="1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  <c r="K431" s="221"/>
      <c r="L431" s="221"/>
    </row>
    <row r="432" ht="12.75" customHeight="1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  <c r="K432" s="221"/>
      <c r="L432" s="221"/>
    </row>
    <row r="433" ht="12.75" customHeight="1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  <c r="K433" s="221"/>
      <c r="L433" s="221"/>
    </row>
    <row r="434" ht="12.75" customHeight="1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  <c r="K434" s="221"/>
      <c r="L434" s="221"/>
    </row>
    <row r="435" ht="12.75" customHeight="1">
      <c r="A435" s="220"/>
      <c r="B435" s="220"/>
      <c r="C435" s="220"/>
      <c r="D435" s="220"/>
      <c r="E435" s="220"/>
      <c r="F435" s="220"/>
      <c r="G435" s="220"/>
      <c r="H435" s="220"/>
      <c r="I435" s="220"/>
      <c r="J435" s="220"/>
      <c r="K435" s="221"/>
      <c r="L435" s="221"/>
    </row>
    <row r="436" ht="12.75" customHeight="1">
      <c r="A436" s="220"/>
      <c r="B436" s="220"/>
      <c r="C436" s="220"/>
      <c r="D436" s="220"/>
      <c r="E436" s="220"/>
      <c r="F436" s="220"/>
      <c r="G436" s="220"/>
      <c r="H436" s="220"/>
      <c r="I436" s="220"/>
      <c r="J436" s="220"/>
      <c r="K436" s="221"/>
      <c r="L436" s="221"/>
    </row>
    <row r="437" ht="12.75" customHeight="1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  <c r="K437" s="221"/>
      <c r="L437" s="221"/>
    </row>
    <row r="438" ht="12.75" customHeight="1">
      <c r="A438" s="220"/>
      <c r="B438" s="220"/>
      <c r="C438" s="220"/>
      <c r="D438" s="220"/>
      <c r="E438" s="220"/>
      <c r="F438" s="220"/>
      <c r="G438" s="220"/>
      <c r="H438" s="220"/>
      <c r="I438" s="220"/>
      <c r="J438" s="220"/>
      <c r="K438" s="221"/>
      <c r="L438" s="221"/>
    </row>
    <row r="439" ht="12.75" customHeight="1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  <c r="K439" s="221"/>
      <c r="L439" s="221"/>
    </row>
    <row r="440" ht="12.75" customHeight="1">
      <c r="A440" s="220"/>
      <c r="B440" s="220"/>
      <c r="C440" s="220"/>
      <c r="D440" s="220"/>
      <c r="E440" s="220"/>
      <c r="F440" s="220"/>
      <c r="G440" s="220"/>
      <c r="H440" s="220"/>
      <c r="I440" s="220"/>
      <c r="J440" s="220"/>
      <c r="K440" s="221"/>
      <c r="L440" s="221"/>
    </row>
    <row r="441" ht="12.75" customHeight="1">
      <c r="A441" s="220"/>
      <c r="B441" s="220"/>
      <c r="C441" s="220"/>
      <c r="D441" s="220"/>
      <c r="E441" s="220"/>
      <c r="F441" s="220"/>
      <c r="G441" s="220"/>
      <c r="H441" s="220"/>
      <c r="I441" s="220"/>
      <c r="J441" s="220"/>
      <c r="K441" s="221"/>
      <c r="L441" s="221"/>
    </row>
    <row r="442" ht="12.75" customHeight="1">
      <c r="A442" s="220"/>
      <c r="B442" s="220"/>
      <c r="C442" s="220"/>
      <c r="D442" s="220"/>
      <c r="E442" s="220"/>
      <c r="F442" s="220"/>
      <c r="G442" s="220"/>
      <c r="H442" s="220"/>
      <c r="I442" s="220"/>
      <c r="J442" s="220"/>
      <c r="K442" s="221"/>
      <c r="L442" s="221"/>
    </row>
    <row r="443" ht="12.75" customHeight="1">
      <c r="A443" s="220"/>
      <c r="B443" s="220"/>
      <c r="C443" s="220"/>
      <c r="D443" s="220"/>
      <c r="E443" s="220"/>
      <c r="F443" s="220"/>
      <c r="G443" s="220"/>
      <c r="H443" s="220"/>
      <c r="I443" s="220"/>
      <c r="J443" s="220"/>
      <c r="K443" s="221"/>
      <c r="L443" s="221"/>
    </row>
    <row r="444" ht="12.75" customHeight="1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  <c r="K444" s="221"/>
      <c r="L444" s="221"/>
    </row>
    <row r="445" ht="12.75" customHeight="1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  <c r="K445" s="221"/>
      <c r="L445" s="221"/>
    </row>
    <row r="446" ht="12.75" customHeight="1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  <c r="K446" s="221"/>
      <c r="L446" s="221"/>
    </row>
    <row r="447" ht="12.75" customHeight="1">
      <c r="A447" s="220"/>
      <c r="B447" s="220"/>
      <c r="C447" s="220"/>
      <c r="D447" s="220"/>
      <c r="E447" s="220"/>
      <c r="F447" s="220"/>
      <c r="G447" s="220"/>
      <c r="H447" s="220"/>
      <c r="I447" s="220"/>
      <c r="J447" s="220"/>
      <c r="K447" s="221"/>
      <c r="L447" s="221"/>
    </row>
    <row r="448" ht="12.75" customHeight="1">
      <c r="A448" s="220"/>
      <c r="B448" s="220"/>
      <c r="C448" s="220"/>
      <c r="D448" s="220"/>
      <c r="E448" s="220"/>
      <c r="F448" s="220"/>
      <c r="G448" s="220"/>
      <c r="H448" s="220"/>
      <c r="I448" s="220"/>
      <c r="J448" s="220"/>
      <c r="K448" s="221"/>
      <c r="L448" s="221"/>
    </row>
    <row r="449" ht="12.75" customHeight="1">
      <c r="A449" s="220"/>
      <c r="B449" s="220"/>
      <c r="C449" s="220"/>
      <c r="D449" s="220"/>
      <c r="E449" s="220"/>
      <c r="F449" s="220"/>
      <c r="G449" s="220"/>
      <c r="H449" s="220"/>
      <c r="I449" s="220"/>
      <c r="J449" s="220"/>
      <c r="K449" s="221"/>
      <c r="L449" s="221"/>
    </row>
    <row r="450" ht="12.75" customHeight="1">
      <c r="A450" s="220"/>
      <c r="B450" s="220"/>
      <c r="C450" s="220"/>
      <c r="D450" s="220"/>
      <c r="E450" s="220"/>
      <c r="F450" s="220"/>
      <c r="G450" s="220"/>
      <c r="H450" s="220"/>
      <c r="I450" s="220"/>
      <c r="J450" s="220"/>
      <c r="K450" s="221"/>
      <c r="L450" s="221"/>
    </row>
    <row r="451" ht="12.75" customHeight="1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  <c r="K451" s="221"/>
      <c r="L451" s="221"/>
    </row>
    <row r="452" ht="12.75" customHeight="1">
      <c r="A452" s="220"/>
      <c r="B452" s="220"/>
      <c r="C452" s="220"/>
      <c r="D452" s="220"/>
      <c r="E452" s="220"/>
      <c r="F452" s="220"/>
      <c r="G452" s="220"/>
      <c r="H452" s="220"/>
      <c r="I452" s="220"/>
      <c r="J452" s="220"/>
      <c r="K452" s="221"/>
      <c r="L452" s="221"/>
    </row>
    <row r="453" ht="12.75" customHeight="1">
      <c r="A453" s="220"/>
      <c r="B453" s="220"/>
      <c r="C453" s="220"/>
      <c r="D453" s="220"/>
      <c r="E453" s="220"/>
      <c r="F453" s="220"/>
      <c r="G453" s="220"/>
      <c r="H453" s="220"/>
      <c r="I453" s="220"/>
      <c r="J453" s="220"/>
      <c r="K453" s="221"/>
      <c r="L453" s="221"/>
    </row>
    <row r="454" ht="12.75" customHeight="1">
      <c r="A454" s="220"/>
      <c r="B454" s="220"/>
      <c r="C454" s="220"/>
      <c r="D454" s="220"/>
      <c r="E454" s="220"/>
      <c r="F454" s="220"/>
      <c r="G454" s="220"/>
      <c r="H454" s="220"/>
      <c r="I454" s="220"/>
      <c r="J454" s="220"/>
      <c r="K454" s="221"/>
      <c r="L454" s="221"/>
    </row>
    <row r="455" ht="12.75" customHeight="1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1"/>
      <c r="L455" s="221"/>
    </row>
    <row r="456" ht="12.75" customHeight="1">
      <c r="A456" s="220"/>
      <c r="B456" s="220"/>
      <c r="C456" s="220"/>
      <c r="D456" s="220"/>
      <c r="E456" s="220"/>
      <c r="F456" s="220"/>
      <c r="G456" s="220"/>
      <c r="H456" s="220"/>
      <c r="I456" s="220"/>
      <c r="J456" s="220"/>
      <c r="K456" s="221"/>
      <c r="L456" s="221"/>
    </row>
    <row r="457" ht="12.75" customHeight="1">
      <c r="A457" s="220"/>
      <c r="B457" s="220"/>
      <c r="C457" s="220"/>
      <c r="D457" s="220"/>
      <c r="E457" s="220"/>
      <c r="F457" s="220"/>
      <c r="G457" s="220"/>
      <c r="H457" s="220"/>
      <c r="I457" s="220"/>
      <c r="J457" s="220"/>
      <c r="K457" s="221"/>
      <c r="L457" s="221"/>
    </row>
    <row r="458" ht="12.75" customHeight="1">
      <c r="A458" s="220"/>
      <c r="B458" s="220"/>
      <c r="C458" s="220"/>
      <c r="D458" s="220"/>
      <c r="E458" s="220"/>
      <c r="F458" s="220"/>
      <c r="G458" s="220"/>
      <c r="H458" s="220"/>
      <c r="I458" s="220"/>
      <c r="J458" s="220"/>
      <c r="K458" s="221"/>
      <c r="L458" s="221"/>
    </row>
    <row r="459" ht="12.75" customHeight="1">
      <c r="A459" s="220"/>
      <c r="B459" s="220"/>
      <c r="C459" s="220"/>
      <c r="D459" s="220"/>
      <c r="E459" s="220"/>
      <c r="F459" s="220"/>
      <c r="G459" s="220"/>
      <c r="H459" s="220"/>
      <c r="I459" s="220"/>
      <c r="J459" s="220"/>
      <c r="K459" s="221"/>
      <c r="L459" s="221"/>
    </row>
    <row r="460" ht="12.75" customHeight="1">
      <c r="A460" s="220"/>
      <c r="B460" s="220"/>
      <c r="C460" s="220"/>
      <c r="D460" s="220"/>
      <c r="E460" s="220"/>
      <c r="F460" s="220"/>
      <c r="G460" s="220"/>
      <c r="H460" s="220"/>
      <c r="I460" s="220"/>
      <c r="J460" s="220"/>
      <c r="K460" s="221"/>
      <c r="L460" s="221"/>
    </row>
    <row r="461" ht="12.75" customHeight="1">
      <c r="A461" s="220"/>
      <c r="B461" s="220"/>
      <c r="C461" s="220"/>
      <c r="D461" s="220"/>
      <c r="E461" s="220"/>
      <c r="F461" s="220"/>
      <c r="G461" s="220"/>
      <c r="H461" s="220"/>
      <c r="I461" s="220"/>
      <c r="J461" s="220"/>
      <c r="K461" s="221"/>
      <c r="L461" s="221"/>
    </row>
    <row r="462" ht="12.75" customHeight="1">
      <c r="A462" s="220"/>
      <c r="B462" s="220"/>
      <c r="C462" s="220"/>
      <c r="D462" s="220"/>
      <c r="E462" s="220"/>
      <c r="F462" s="220"/>
      <c r="G462" s="220"/>
      <c r="H462" s="220"/>
      <c r="I462" s="220"/>
      <c r="J462" s="220"/>
      <c r="K462" s="221"/>
      <c r="L462" s="221"/>
    </row>
    <row r="463" ht="12.75" customHeight="1">
      <c r="A463" s="220"/>
      <c r="B463" s="220"/>
      <c r="C463" s="220"/>
      <c r="D463" s="220"/>
      <c r="E463" s="220"/>
      <c r="F463" s="220"/>
      <c r="G463" s="220"/>
      <c r="H463" s="220"/>
      <c r="I463" s="220"/>
      <c r="J463" s="220"/>
      <c r="K463" s="221"/>
      <c r="L463" s="221"/>
    </row>
    <row r="464" ht="12.75" customHeight="1">
      <c r="A464" s="220"/>
      <c r="B464" s="220"/>
      <c r="C464" s="220"/>
      <c r="D464" s="220"/>
      <c r="E464" s="220"/>
      <c r="F464" s="220"/>
      <c r="G464" s="220"/>
      <c r="H464" s="220"/>
      <c r="I464" s="220"/>
      <c r="J464" s="220"/>
      <c r="K464" s="221"/>
      <c r="L464" s="221"/>
    </row>
    <row r="465" ht="12.75" customHeight="1">
      <c r="A465" s="220"/>
      <c r="B465" s="220"/>
      <c r="C465" s="220"/>
      <c r="D465" s="220"/>
      <c r="E465" s="220"/>
      <c r="F465" s="220"/>
      <c r="G465" s="220"/>
      <c r="H465" s="220"/>
      <c r="I465" s="220"/>
      <c r="J465" s="220"/>
      <c r="K465" s="221"/>
      <c r="L465" s="221"/>
    </row>
    <row r="466" ht="12.75" customHeight="1">
      <c r="A466" s="220"/>
      <c r="B466" s="220"/>
      <c r="C466" s="220"/>
      <c r="D466" s="220"/>
      <c r="E466" s="220"/>
      <c r="F466" s="220"/>
      <c r="G466" s="220"/>
      <c r="H466" s="220"/>
      <c r="I466" s="220"/>
      <c r="J466" s="220"/>
      <c r="K466" s="221"/>
      <c r="L466" s="221"/>
    </row>
    <row r="467" ht="12.75" customHeight="1">
      <c r="A467" s="220"/>
      <c r="B467" s="220"/>
      <c r="C467" s="220"/>
      <c r="D467" s="220"/>
      <c r="E467" s="220"/>
      <c r="F467" s="220"/>
      <c r="G467" s="220"/>
      <c r="H467" s="220"/>
      <c r="I467" s="220"/>
      <c r="J467" s="220"/>
      <c r="K467" s="221"/>
      <c r="L467" s="221"/>
    </row>
    <row r="468" ht="12.75" customHeight="1">
      <c r="A468" s="220"/>
      <c r="B468" s="220"/>
      <c r="C468" s="220"/>
      <c r="D468" s="220"/>
      <c r="E468" s="220"/>
      <c r="F468" s="220"/>
      <c r="G468" s="220"/>
      <c r="H468" s="220"/>
      <c r="I468" s="220"/>
      <c r="J468" s="220"/>
      <c r="K468" s="221"/>
      <c r="L468" s="221"/>
    </row>
    <row r="469" ht="12.75" customHeight="1">
      <c r="A469" s="220"/>
      <c r="B469" s="220"/>
      <c r="C469" s="220"/>
      <c r="D469" s="220"/>
      <c r="E469" s="220"/>
      <c r="F469" s="220"/>
      <c r="G469" s="220"/>
      <c r="H469" s="220"/>
      <c r="I469" s="220"/>
      <c r="J469" s="220"/>
      <c r="K469" s="221"/>
      <c r="L469" s="221"/>
    </row>
    <row r="470" ht="12.75" customHeight="1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1"/>
      <c r="L470" s="221"/>
    </row>
    <row r="471" ht="12.75" customHeight="1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1"/>
      <c r="L471" s="221"/>
    </row>
    <row r="472" ht="12.75" customHeight="1">
      <c r="A472" s="220"/>
      <c r="B472" s="220"/>
      <c r="C472" s="220"/>
      <c r="D472" s="220"/>
      <c r="E472" s="220"/>
      <c r="F472" s="220"/>
      <c r="G472" s="220"/>
      <c r="H472" s="220"/>
      <c r="I472" s="220"/>
      <c r="J472" s="220"/>
      <c r="K472" s="221"/>
      <c r="L472" s="221"/>
    </row>
    <row r="473" ht="12.75" customHeight="1">
      <c r="A473" s="220"/>
      <c r="B473" s="220"/>
      <c r="C473" s="220"/>
      <c r="D473" s="220"/>
      <c r="E473" s="220"/>
      <c r="F473" s="220"/>
      <c r="G473" s="220"/>
      <c r="H473" s="220"/>
      <c r="I473" s="220"/>
      <c r="J473" s="220"/>
      <c r="K473" s="221"/>
      <c r="L473" s="221"/>
    </row>
    <row r="474" ht="12.75" customHeight="1">
      <c r="A474" s="220"/>
      <c r="B474" s="220"/>
      <c r="C474" s="220"/>
      <c r="D474" s="220"/>
      <c r="E474" s="220"/>
      <c r="F474" s="220"/>
      <c r="G474" s="220"/>
      <c r="H474" s="220"/>
      <c r="I474" s="220"/>
      <c r="J474" s="220"/>
      <c r="K474" s="221"/>
      <c r="L474" s="221"/>
    </row>
    <row r="475" ht="12.75" customHeight="1">
      <c r="A475" s="220"/>
      <c r="B475" s="220"/>
      <c r="C475" s="220"/>
      <c r="D475" s="220"/>
      <c r="E475" s="220"/>
      <c r="F475" s="220"/>
      <c r="G475" s="220"/>
      <c r="H475" s="220"/>
      <c r="I475" s="220"/>
      <c r="J475" s="220"/>
      <c r="K475" s="221"/>
      <c r="L475" s="221"/>
    </row>
    <row r="476" ht="12.75" customHeight="1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1"/>
      <c r="L476" s="221"/>
    </row>
    <row r="477" ht="12.75" customHeight="1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1"/>
      <c r="L477" s="221"/>
    </row>
    <row r="478" ht="12.75" customHeight="1">
      <c r="A478" s="220"/>
      <c r="B478" s="220"/>
      <c r="C478" s="220"/>
      <c r="D478" s="220"/>
      <c r="E478" s="220"/>
      <c r="F478" s="220"/>
      <c r="G478" s="220"/>
      <c r="H478" s="220"/>
      <c r="I478" s="220"/>
      <c r="J478" s="220"/>
      <c r="K478" s="221"/>
      <c r="L478" s="221"/>
    </row>
    <row r="479" ht="12.75" customHeight="1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1"/>
      <c r="L479" s="221"/>
    </row>
    <row r="480" ht="12.75" customHeight="1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1"/>
      <c r="L480" s="221"/>
    </row>
    <row r="481" ht="12.75" customHeight="1">
      <c r="A481" s="220"/>
      <c r="B481" s="220"/>
      <c r="C481" s="220"/>
      <c r="D481" s="220"/>
      <c r="E481" s="220"/>
      <c r="F481" s="220"/>
      <c r="G481" s="220"/>
      <c r="H481" s="220"/>
      <c r="I481" s="220"/>
      <c r="J481" s="220"/>
      <c r="K481" s="221"/>
      <c r="L481" s="221"/>
    </row>
    <row r="482" ht="12.75" customHeight="1">
      <c r="A482" s="220"/>
      <c r="B482" s="220"/>
      <c r="C482" s="220"/>
      <c r="D482" s="220"/>
      <c r="E482" s="220"/>
      <c r="F482" s="220"/>
      <c r="G482" s="220"/>
      <c r="H482" s="220"/>
      <c r="I482" s="220"/>
      <c r="J482" s="220"/>
      <c r="K482" s="221"/>
      <c r="L482" s="221"/>
    </row>
    <row r="483" ht="12.75" customHeight="1">
      <c r="A483" s="220"/>
      <c r="B483" s="220"/>
      <c r="C483" s="220"/>
      <c r="D483" s="220"/>
      <c r="E483" s="220"/>
      <c r="F483" s="220"/>
      <c r="G483" s="220"/>
      <c r="H483" s="220"/>
      <c r="I483" s="220"/>
      <c r="J483" s="220"/>
      <c r="K483" s="221"/>
      <c r="L483" s="221"/>
    </row>
    <row r="484" ht="12.75" customHeight="1">
      <c r="A484" s="220"/>
      <c r="B484" s="220"/>
      <c r="C484" s="220"/>
      <c r="D484" s="220"/>
      <c r="E484" s="220"/>
      <c r="F484" s="220"/>
      <c r="G484" s="220"/>
      <c r="H484" s="220"/>
      <c r="I484" s="220"/>
      <c r="J484" s="220"/>
      <c r="K484" s="221"/>
      <c r="L484" s="221"/>
    </row>
    <row r="485" ht="12.75" customHeight="1">
      <c r="A485" s="220"/>
      <c r="B485" s="220"/>
      <c r="C485" s="220"/>
      <c r="D485" s="220"/>
      <c r="E485" s="220"/>
      <c r="F485" s="220"/>
      <c r="G485" s="220"/>
      <c r="H485" s="220"/>
      <c r="I485" s="220"/>
      <c r="J485" s="220"/>
      <c r="K485" s="221"/>
      <c r="L485" s="221"/>
    </row>
    <row r="486" ht="12.75" customHeight="1">
      <c r="A486" s="220"/>
      <c r="B486" s="220"/>
      <c r="C486" s="220"/>
      <c r="D486" s="220"/>
      <c r="E486" s="220"/>
      <c r="F486" s="220"/>
      <c r="G486" s="220"/>
      <c r="H486" s="220"/>
      <c r="I486" s="220"/>
      <c r="J486" s="220"/>
      <c r="K486" s="221"/>
      <c r="L486" s="221"/>
    </row>
    <row r="487" ht="12.75" customHeight="1">
      <c r="A487" s="220"/>
      <c r="B487" s="220"/>
      <c r="C487" s="220"/>
      <c r="D487" s="220"/>
      <c r="E487" s="220"/>
      <c r="F487" s="220"/>
      <c r="G487" s="220"/>
      <c r="H487" s="220"/>
      <c r="I487" s="220"/>
      <c r="J487" s="220"/>
      <c r="K487" s="221"/>
      <c r="L487" s="221"/>
    </row>
    <row r="488" ht="12.75" customHeight="1">
      <c r="A488" s="220"/>
      <c r="B488" s="220"/>
      <c r="C488" s="220"/>
      <c r="D488" s="220"/>
      <c r="E488" s="220"/>
      <c r="F488" s="220"/>
      <c r="G488" s="220"/>
      <c r="H488" s="220"/>
      <c r="I488" s="220"/>
      <c r="J488" s="220"/>
      <c r="K488" s="221"/>
      <c r="L488" s="221"/>
    </row>
    <row r="489" ht="12.75" customHeight="1">
      <c r="A489" s="220"/>
      <c r="B489" s="220"/>
      <c r="C489" s="220"/>
      <c r="D489" s="220"/>
      <c r="E489" s="220"/>
      <c r="F489" s="220"/>
      <c r="G489" s="220"/>
      <c r="H489" s="220"/>
      <c r="I489" s="220"/>
      <c r="J489" s="220"/>
      <c r="K489" s="221"/>
      <c r="L489" s="221"/>
    </row>
    <row r="490" ht="12.75" customHeight="1">
      <c r="A490" s="220"/>
      <c r="B490" s="220"/>
      <c r="C490" s="220"/>
      <c r="D490" s="220"/>
      <c r="E490" s="220"/>
      <c r="F490" s="220"/>
      <c r="G490" s="220"/>
      <c r="H490" s="220"/>
      <c r="I490" s="220"/>
      <c r="J490" s="220"/>
      <c r="K490" s="221"/>
      <c r="L490" s="221"/>
    </row>
    <row r="491" ht="12.75" customHeight="1">
      <c r="A491" s="220"/>
      <c r="B491" s="220"/>
      <c r="C491" s="220"/>
      <c r="D491" s="220"/>
      <c r="E491" s="220"/>
      <c r="F491" s="220"/>
      <c r="G491" s="220"/>
      <c r="H491" s="220"/>
      <c r="I491" s="220"/>
      <c r="J491" s="220"/>
      <c r="K491" s="221"/>
      <c r="L491" s="221"/>
    </row>
    <row r="492" ht="12.75" customHeight="1">
      <c r="A492" s="220"/>
      <c r="B492" s="220"/>
      <c r="C492" s="220"/>
      <c r="D492" s="220"/>
      <c r="E492" s="220"/>
      <c r="F492" s="220"/>
      <c r="G492" s="220"/>
      <c r="H492" s="220"/>
      <c r="I492" s="220"/>
      <c r="J492" s="220"/>
      <c r="K492" s="221"/>
      <c r="L492" s="221"/>
    </row>
    <row r="493" ht="12.75" customHeight="1">
      <c r="A493" s="220"/>
      <c r="B493" s="220"/>
      <c r="C493" s="220"/>
      <c r="D493" s="220"/>
      <c r="E493" s="220"/>
      <c r="F493" s="220"/>
      <c r="G493" s="220"/>
      <c r="H493" s="220"/>
      <c r="I493" s="220"/>
      <c r="J493" s="220"/>
      <c r="K493" s="221"/>
      <c r="L493" s="221"/>
    </row>
    <row r="494" ht="12.75" customHeight="1">
      <c r="A494" s="220"/>
      <c r="B494" s="220"/>
      <c r="C494" s="220"/>
      <c r="D494" s="220"/>
      <c r="E494" s="220"/>
      <c r="F494" s="220"/>
      <c r="G494" s="220"/>
      <c r="H494" s="220"/>
      <c r="I494" s="220"/>
      <c r="J494" s="220"/>
      <c r="K494" s="221"/>
      <c r="L494" s="221"/>
    </row>
    <row r="495" ht="12.75" customHeight="1">
      <c r="A495" s="220"/>
      <c r="B495" s="220"/>
      <c r="C495" s="220"/>
      <c r="D495" s="220"/>
      <c r="E495" s="220"/>
      <c r="F495" s="220"/>
      <c r="G495" s="220"/>
      <c r="H495" s="220"/>
      <c r="I495" s="220"/>
      <c r="J495" s="220"/>
      <c r="K495" s="221"/>
      <c r="L495" s="221"/>
    </row>
    <row r="496" ht="12.75" customHeight="1">
      <c r="A496" s="220"/>
      <c r="B496" s="220"/>
      <c r="C496" s="220"/>
      <c r="D496" s="220"/>
      <c r="E496" s="220"/>
      <c r="F496" s="220"/>
      <c r="G496" s="220"/>
      <c r="H496" s="220"/>
      <c r="I496" s="220"/>
      <c r="J496" s="220"/>
      <c r="K496" s="221"/>
      <c r="L496" s="221"/>
    </row>
    <row r="497" ht="12.75" customHeight="1">
      <c r="A497" s="220"/>
      <c r="B497" s="220"/>
      <c r="C497" s="220"/>
      <c r="D497" s="220"/>
      <c r="E497" s="220"/>
      <c r="F497" s="220"/>
      <c r="G497" s="220"/>
      <c r="H497" s="220"/>
      <c r="I497" s="220"/>
      <c r="J497" s="220"/>
      <c r="K497" s="221"/>
      <c r="L497" s="221"/>
    </row>
    <row r="498" ht="12.75" customHeight="1">
      <c r="A498" s="220"/>
      <c r="B498" s="220"/>
      <c r="C498" s="220"/>
      <c r="D498" s="220"/>
      <c r="E498" s="220"/>
      <c r="F498" s="220"/>
      <c r="G498" s="220"/>
      <c r="H498" s="220"/>
      <c r="I498" s="220"/>
      <c r="J498" s="220"/>
      <c r="K498" s="221"/>
      <c r="L498" s="221"/>
    </row>
    <row r="499" ht="12.75" customHeight="1">
      <c r="A499" s="220"/>
      <c r="B499" s="220"/>
      <c r="C499" s="220"/>
      <c r="D499" s="220"/>
      <c r="E499" s="220"/>
      <c r="F499" s="220"/>
      <c r="G499" s="220"/>
      <c r="H499" s="220"/>
      <c r="I499" s="220"/>
      <c r="J499" s="220"/>
      <c r="K499" s="221"/>
      <c r="L499" s="221"/>
    </row>
    <row r="500" ht="12.75" customHeight="1">
      <c r="A500" s="220"/>
      <c r="B500" s="220"/>
      <c r="C500" s="220"/>
      <c r="D500" s="220"/>
      <c r="E500" s="220"/>
      <c r="F500" s="220"/>
      <c r="G500" s="220"/>
      <c r="H500" s="220"/>
      <c r="I500" s="220"/>
      <c r="J500" s="220"/>
      <c r="K500" s="221"/>
      <c r="L500" s="221"/>
    </row>
    <row r="501" ht="12.75" customHeight="1">
      <c r="A501" s="220"/>
      <c r="B501" s="220"/>
      <c r="C501" s="220"/>
      <c r="D501" s="220"/>
      <c r="E501" s="220"/>
      <c r="F501" s="220"/>
      <c r="G501" s="220"/>
      <c r="H501" s="220"/>
      <c r="I501" s="220"/>
      <c r="J501" s="220"/>
      <c r="K501" s="221"/>
      <c r="L501" s="221"/>
    </row>
    <row r="502" ht="12.75" customHeight="1">
      <c r="A502" s="220"/>
      <c r="B502" s="220"/>
      <c r="C502" s="220"/>
      <c r="D502" s="220"/>
      <c r="E502" s="220"/>
      <c r="F502" s="220"/>
      <c r="G502" s="220"/>
      <c r="H502" s="220"/>
      <c r="I502" s="220"/>
      <c r="J502" s="220"/>
      <c r="K502" s="221"/>
      <c r="L502" s="221"/>
    </row>
    <row r="503" ht="12.75" customHeight="1">
      <c r="A503" s="220"/>
      <c r="B503" s="220"/>
      <c r="C503" s="220"/>
      <c r="D503" s="220"/>
      <c r="E503" s="220"/>
      <c r="F503" s="220"/>
      <c r="G503" s="220"/>
      <c r="H503" s="220"/>
      <c r="I503" s="220"/>
      <c r="J503" s="220"/>
      <c r="K503" s="221"/>
      <c r="L503" s="221"/>
    </row>
    <row r="504" ht="12.75" customHeight="1">
      <c r="A504" s="220"/>
      <c r="B504" s="220"/>
      <c r="C504" s="220"/>
      <c r="D504" s="220"/>
      <c r="E504" s="220"/>
      <c r="F504" s="220"/>
      <c r="G504" s="220"/>
      <c r="H504" s="220"/>
      <c r="I504" s="220"/>
      <c r="J504" s="220"/>
      <c r="K504" s="221"/>
      <c r="L504" s="221"/>
    </row>
    <row r="505" ht="12.75" customHeight="1">
      <c r="A505" s="220"/>
      <c r="B505" s="220"/>
      <c r="C505" s="220"/>
      <c r="D505" s="220"/>
      <c r="E505" s="220"/>
      <c r="F505" s="220"/>
      <c r="G505" s="220"/>
      <c r="H505" s="220"/>
      <c r="I505" s="220"/>
      <c r="J505" s="220"/>
      <c r="K505" s="221"/>
      <c r="L505" s="221"/>
    </row>
    <row r="506" ht="12.75" customHeight="1">
      <c r="A506" s="220"/>
      <c r="B506" s="220"/>
      <c r="C506" s="220"/>
      <c r="D506" s="220"/>
      <c r="E506" s="220"/>
      <c r="F506" s="220"/>
      <c r="G506" s="220"/>
      <c r="H506" s="220"/>
      <c r="I506" s="220"/>
      <c r="J506" s="220"/>
      <c r="K506" s="221"/>
      <c r="L506" s="221"/>
    </row>
    <row r="507" ht="12.75" customHeight="1">
      <c r="A507" s="220"/>
      <c r="B507" s="220"/>
      <c r="C507" s="220"/>
      <c r="D507" s="220"/>
      <c r="E507" s="220"/>
      <c r="F507" s="220"/>
      <c r="G507" s="220"/>
      <c r="H507" s="220"/>
      <c r="I507" s="220"/>
      <c r="J507" s="220"/>
      <c r="K507" s="221"/>
      <c r="L507" s="221"/>
    </row>
    <row r="508" ht="12.75" customHeight="1">
      <c r="A508" s="220"/>
      <c r="B508" s="220"/>
      <c r="C508" s="220"/>
      <c r="D508" s="220"/>
      <c r="E508" s="220"/>
      <c r="F508" s="220"/>
      <c r="G508" s="220"/>
      <c r="H508" s="220"/>
      <c r="I508" s="220"/>
      <c r="J508" s="220"/>
      <c r="K508" s="221"/>
      <c r="L508" s="221"/>
    </row>
    <row r="509" ht="12.75" customHeight="1">
      <c r="A509" s="220"/>
      <c r="B509" s="220"/>
      <c r="C509" s="220"/>
      <c r="D509" s="220"/>
      <c r="E509" s="220"/>
      <c r="F509" s="220"/>
      <c r="G509" s="220"/>
      <c r="H509" s="220"/>
      <c r="I509" s="220"/>
      <c r="J509" s="220"/>
      <c r="K509" s="221"/>
      <c r="L509" s="221"/>
    </row>
    <row r="510" ht="12.75" customHeight="1">
      <c r="A510" s="220"/>
      <c r="B510" s="220"/>
      <c r="C510" s="220"/>
      <c r="D510" s="220"/>
      <c r="E510" s="220"/>
      <c r="F510" s="220"/>
      <c r="G510" s="220"/>
      <c r="H510" s="220"/>
      <c r="I510" s="220"/>
      <c r="J510" s="220"/>
      <c r="K510" s="221"/>
      <c r="L510" s="221"/>
    </row>
    <row r="511" ht="12.75" customHeight="1">
      <c r="A511" s="220"/>
      <c r="B511" s="220"/>
      <c r="C511" s="220"/>
      <c r="D511" s="220"/>
      <c r="E511" s="220"/>
      <c r="F511" s="220"/>
      <c r="G511" s="220"/>
      <c r="H511" s="220"/>
      <c r="I511" s="220"/>
      <c r="J511" s="220"/>
      <c r="K511" s="221"/>
      <c r="L511" s="221"/>
    </row>
    <row r="512" ht="12.75" customHeight="1">
      <c r="A512" s="220"/>
      <c r="B512" s="220"/>
      <c r="C512" s="220"/>
      <c r="D512" s="220"/>
      <c r="E512" s="220"/>
      <c r="F512" s="220"/>
      <c r="G512" s="220"/>
      <c r="H512" s="220"/>
      <c r="I512" s="220"/>
      <c r="J512" s="220"/>
      <c r="K512" s="221"/>
      <c r="L512" s="221"/>
    </row>
    <row r="513" ht="12.75" customHeight="1">
      <c r="A513" s="220"/>
      <c r="B513" s="220"/>
      <c r="C513" s="220"/>
      <c r="D513" s="220"/>
      <c r="E513" s="220"/>
      <c r="F513" s="220"/>
      <c r="G513" s="220"/>
      <c r="H513" s="220"/>
      <c r="I513" s="220"/>
      <c r="J513" s="220"/>
      <c r="K513" s="221"/>
      <c r="L513" s="221"/>
    </row>
    <row r="514" ht="12.75" customHeight="1">
      <c r="A514" s="220"/>
      <c r="B514" s="220"/>
      <c r="C514" s="220"/>
      <c r="D514" s="220"/>
      <c r="E514" s="220"/>
      <c r="F514" s="220"/>
      <c r="G514" s="220"/>
      <c r="H514" s="220"/>
      <c r="I514" s="220"/>
      <c r="J514" s="220"/>
      <c r="K514" s="221"/>
      <c r="L514" s="221"/>
    </row>
    <row r="515" ht="12.75" customHeight="1">
      <c r="A515" s="220"/>
      <c r="B515" s="220"/>
      <c r="C515" s="220"/>
      <c r="D515" s="220"/>
      <c r="E515" s="220"/>
      <c r="F515" s="220"/>
      <c r="G515" s="220"/>
      <c r="H515" s="220"/>
      <c r="I515" s="220"/>
      <c r="J515" s="220"/>
      <c r="K515" s="221"/>
      <c r="L515" s="221"/>
    </row>
    <row r="516" ht="12.75" customHeight="1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1"/>
      <c r="L516" s="221"/>
    </row>
    <row r="517" ht="12.75" customHeight="1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1"/>
      <c r="L517" s="221"/>
    </row>
    <row r="518" ht="12.75" customHeight="1">
      <c r="A518" s="220"/>
      <c r="B518" s="220"/>
      <c r="C518" s="220"/>
      <c r="D518" s="220"/>
      <c r="E518" s="220"/>
      <c r="F518" s="220"/>
      <c r="G518" s="220"/>
      <c r="H518" s="220"/>
      <c r="I518" s="220"/>
      <c r="J518" s="220"/>
      <c r="K518" s="221"/>
      <c r="L518" s="221"/>
    </row>
    <row r="519" ht="12.75" customHeight="1">
      <c r="A519" s="220"/>
      <c r="B519" s="220"/>
      <c r="C519" s="220"/>
      <c r="D519" s="220"/>
      <c r="E519" s="220"/>
      <c r="F519" s="220"/>
      <c r="G519" s="220"/>
      <c r="H519" s="220"/>
      <c r="I519" s="220"/>
      <c r="J519" s="220"/>
      <c r="K519" s="221"/>
      <c r="L519" s="221"/>
    </row>
    <row r="520" ht="12.75" customHeight="1">
      <c r="A520" s="220"/>
      <c r="B520" s="220"/>
      <c r="C520" s="220"/>
      <c r="D520" s="220"/>
      <c r="E520" s="220"/>
      <c r="F520" s="220"/>
      <c r="G520" s="220"/>
      <c r="H520" s="220"/>
      <c r="I520" s="220"/>
      <c r="J520" s="220"/>
      <c r="K520" s="221"/>
      <c r="L520" s="221"/>
    </row>
    <row r="521" ht="12.75" customHeight="1">
      <c r="A521" s="220"/>
      <c r="B521" s="220"/>
      <c r="C521" s="220"/>
      <c r="D521" s="220"/>
      <c r="E521" s="220"/>
      <c r="F521" s="220"/>
      <c r="G521" s="220"/>
      <c r="H521" s="220"/>
      <c r="I521" s="220"/>
      <c r="J521" s="220"/>
      <c r="K521" s="221"/>
      <c r="L521" s="221"/>
    </row>
    <row r="522" ht="12.75" customHeight="1">
      <c r="A522" s="220"/>
      <c r="B522" s="220"/>
      <c r="C522" s="220"/>
      <c r="D522" s="220"/>
      <c r="E522" s="220"/>
      <c r="F522" s="220"/>
      <c r="G522" s="220"/>
      <c r="H522" s="220"/>
      <c r="I522" s="220"/>
      <c r="J522" s="220"/>
      <c r="K522" s="221"/>
      <c r="L522" s="221"/>
    </row>
    <row r="523" ht="12.75" customHeight="1">
      <c r="A523" s="220"/>
      <c r="B523" s="220"/>
      <c r="C523" s="220"/>
      <c r="D523" s="220"/>
      <c r="E523" s="220"/>
      <c r="F523" s="220"/>
      <c r="G523" s="220"/>
      <c r="H523" s="220"/>
      <c r="I523" s="220"/>
      <c r="J523" s="220"/>
      <c r="K523" s="221"/>
      <c r="L523" s="221"/>
    </row>
    <row r="524" ht="12.75" customHeight="1">
      <c r="A524" s="220"/>
      <c r="B524" s="220"/>
      <c r="C524" s="220"/>
      <c r="D524" s="220"/>
      <c r="E524" s="220"/>
      <c r="F524" s="220"/>
      <c r="G524" s="220"/>
      <c r="H524" s="220"/>
      <c r="I524" s="220"/>
      <c r="J524" s="220"/>
      <c r="K524" s="221"/>
      <c r="L524" s="221"/>
    </row>
    <row r="525" ht="12.75" customHeight="1">
      <c r="A525" s="220"/>
      <c r="B525" s="220"/>
      <c r="C525" s="220"/>
      <c r="D525" s="220"/>
      <c r="E525" s="220"/>
      <c r="F525" s="220"/>
      <c r="G525" s="220"/>
      <c r="H525" s="220"/>
      <c r="I525" s="220"/>
      <c r="J525" s="220"/>
      <c r="K525" s="221"/>
      <c r="L525" s="221"/>
    </row>
    <row r="526" ht="12.75" customHeight="1">
      <c r="A526" s="220"/>
      <c r="B526" s="220"/>
      <c r="C526" s="220"/>
      <c r="D526" s="220"/>
      <c r="E526" s="220"/>
      <c r="F526" s="220"/>
      <c r="G526" s="220"/>
      <c r="H526" s="220"/>
      <c r="I526" s="220"/>
      <c r="J526" s="220"/>
      <c r="K526" s="221"/>
      <c r="L526" s="221"/>
    </row>
    <row r="527" ht="12.75" customHeight="1">
      <c r="A527" s="220"/>
      <c r="B527" s="220"/>
      <c r="C527" s="220"/>
      <c r="D527" s="220"/>
      <c r="E527" s="220"/>
      <c r="F527" s="220"/>
      <c r="G527" s="220"/>
      <c r="H527" s="220"/>
      <c r="I527" s="220"/>
      <c r="J527" s="220"/>
      <c r="K527" s="221"/>
      <c r="L527" s="221"/>
    </row>
    <row r="528" ht="12.75" customHeight="1">
      <c r="A528" s="220"/>
      <c r="B528" s="220"/>
      <c r="C528" s="220"/>
      <c r="D528" s="220"/>
      <c r="E528" s="220"/>
      <c r="F528" s="220"/>
      <c r="G528" s="220"/>
      <c r="H528" s="220"/>
      <c r="I528" s="220"/>
      <c r="J528" s="220"/>
      <c r="K528" s="221"/>
      <c r="L528" s="221"/>
    </row>
    <row r="529" ht="12.75" customHeight="1">
      <c r="A529" s="220"/>
      <c r="B529" s="220"/>
      <c r="C529" s="220"/>
      <c r="D529" s="220"/>
      <c r="E529" s="220"/>
      <c r="F529" s="220"/>
      <c r="G529" s="220"/>
      <c r="H529" s="220"/>
      <c r="I529" s="220"/>
      <c r="J529" s="220"/>
      <c r="K529" s="221"/>
      <c r="L529" s="221"/>
    </row>
    <row r="530" ht="12.75" customHeight="1">
      <c r="A530" s="220"/>
      <c r="B530" s="220"/>
      <c r="C530" s="220"/>
      <c r="D530" s="220"/>
      <c r="E530" s="220"/>
      <c r="F530" s="220"/>
      <c r="G530" s="220"/>
      <c r="H530" s="220"/>
      <c r="I530" s="220"/>
      <c r="J530" s="220"/>
      <c r="K530" s="221"/>
      <c r="L530" s="221"/>
    </row>
    <row r="531" ht="12.75" customHeight="1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1"/>
      <c r="L531" s="221"/>
    </row>
    <row r="532" ht="12.75" customHeight="1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1"/>
      <c r="L532" s="221"/>
    </row>
    <row r="533" ht="12.75" customHeight="1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1"/>
      <c r="L533" s="221"/>
    </row>
    <row r="534" ht="12.75" customHeight="1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1"/>
      <c r="L534" s="221"/>
    </row>
    <row r="535" ht="12.75" customHeight="1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1"/>
      <c r="L535" s="221"/>
    </row>
    <row r="536" ht="12.75" customHeight="1">
      <c r="A536" s="220"/>
      <c r="B536" s="220"/>
      <c r="C536" s="220"/>
      <c r="D536" s="220"/>
      <c r="E536" s="220"/>
      <c r="F536" s="220"/>
      <c r="G536" s="220"/>
      <c r="H536" s="220"/>
      <c r="I536" s="220"/>
      <c r="J536" s="220"/>
      <c r="K536" s="221"/>
      <c r="L536" s="221"/>
    </row>
    <row r="537" ht="12.75" customHeight="1">
      <c r="A537" s="220"/>
      <c r="B537" s="220"/>
      <c r="C537" s="220"/>
      <c r="D537" s="220"/>
      <c r="E537" s="220"/>
      <c r="F537" s="220"/>
      <c r="G537" s="220"/>
      <c r="H537" s="220"/>
      <c r="I537" s="220"/>
      <c r="J537" s="220"/>
      <c r="K537" s="221"/>
      <c r="L537" s="221"/>
    </row>
    <row r="538" ht="12.75" customHeight="1">
      <c r="A538" s="220"/>
      <c r="B538" s="220"/>
      <c r="C538" s="220"/>
      <c r="D538" s="220"/>
      <c r="E538" s="220"/>
      <c r="F538" s="220"/>
      <c r="G538" s="220"/>
      <c r="H538" s="220"/>
      <c r="I538" s="220"/>
      <c r="J538" s="220"/>
      <c r="K538" s="221"/>
      <c r="L538" s="221"/>
    </row>
    <row r="539" ht="12.75" customHeight="1">
      <c r="A539" s="220"/>
      <c r="B539" s="220"/>
      <c r="C539" s="220"/>
      <c r="D539" s="220"/>
      <c r="E539" s="220"/>
      <c r="F539" s="220"/>
      <c r="G539" s="220"/>
      <c r="H539" s="220"/>
      <c r="I539" s="220"/>
      <c r="J539" s="220"/>
      <c r="K539" s="221"/>
      <c r="L539" s="221"/>
    </row>
    <row r="540" ht="12.75" customHeight="1">
      <c r="A540" s="220"/>
      <c r="B540" s="220"/>
      <c r="C540" s="220"/>
      <c r="D540" s="220"/>
      <c r="E540" s="220"/>
      <c r="F540" s="220"/>
      <c r="G540" s="220"/>
      <c r="H540" s="220"/>
      <c r="I540" s="220"/>
      <c r="J540" s="220"/>
      <c r="K540" s="221"/>
      <c r="L540" s="221"/>
    </row>
    <row r="541" ht="12.75" customHeight="1">
      <c r="A541" s="220"/>
      <c r="B541" s="220"/>
      <c r="C541" s="220"/>
      <c r="D541" s="220"/>
      <c r="E541" s="220"/>
      <c r="F541" s="220"/>
      <c r="G541" s="220"/>
      <c r="H541" s="220"/>
      <c r="I541" s="220"/>
      <c r="J541" s="220"/>
      <c r="K541" s="221"/>
      <c r="L541" s="221"/>
    </row>
    <row r="542" ht="12.75" customHeight="1">
      <c r="A542" s="220"/>
      <c r="B542" s="220"/>
      <c r="C542" s="220"/>
      <c r="D542" s="220"/>
      <c r="E542" s="220"/>
      <c r="F542" s="220"/>
      <c r="G542" s="220"/>
      <c r="H542" s="220"/>
      <c r="I542" s="220"/>
      <c r="J542" s="220"/>
      <c r="K542" s="221"/>
      <c r="L542" s="221"/>
    </row>
    <row r="543" ht="12.75" customHeight="1">
      <c r="A543" s="220"/>
      <c r="B543" s="220"/>
      <c r="C543" s="220"/>
      <c r="D543" s="220"/>
      <c r="E543" s="220"/>
      <c r="F543" s="220"/>
      <c r="G543" s="220"/>
      <c r="H543" s="220"/>
      <c r="I543" s="220"/>
      <c r="J543" s="220"/>
      <c r="K543" s="221"/>
      <c r="L543" s="221"/>
    </row>
    <row r="544" ht="12.75" customHeight="1">
      <c r="A544" s="220"/>
      <c r="B544" s="220"/>
      <c r="C544" s="220"/>
      <c r="D544" s="220"/>
      <c r="E544" s="220"/>
      <c r="F544" s="220"/>
      <c r="G544" s="220"/>
      <c r="H544" s="220"/>
      <c r="I544" s="220"/>
      <c r="J544" s="220"/>
      <c r="K544" s="221"/>
      <c r="L544" s="221"/>
    </row>
    <row r="545" ht="12.75" customHeight="1">
      <c r="A545" s="220"/>
      <c r="B545" s="220"/>
      <c r="C545" s="220"/>
      <c r="D545" s="220"/>
      <c r="E545" s="220"/>
      <c r="F545" s="220"/>
      <c r="G545" s="220"/>
      <c r="H545" s="220"/>
      <c r="I545" s="220"/>
      <c r="J545" s="220"/>
      <c r="K545" s="221"/>
      <c r="L545" s="221"/>
    </row>
    <row r="546" ht="12.75" customHeight="1">
      <c r="A546" s="220"/>
      <c r="B546" s="220"/>
      <c r="C546" s="220"/>
      <c r="D546" s="220"/>
      <c r="E546" s="220"/>
      <c r="F546" s="220"/>
      <c r="G546" s="220"/>
      <c r="H546" s="220"/>
      <c r="I546" s="220"/>
      <c r="J546" s="220"/>
      <c r="K546" s="221"/>
      <c r="L546" s="221"/>
    </row>
    <row r="547" ht="12.75" customHeight="1">
      <c r="A547" s="220"/>
      <c r="B547" s="220"/>
      <c r="C547" s="220"/>
      <c r="D547" s="220"/>
      <c r="E547" s="220"/>
      <c r="F547" s="220"/>
      <c r="G547" s="220"/>
      <c r="H547" s="220"/>
      <c r="I547" s="220"/>
      <c r="J547" s="220"/>
      <c r="K547" s="221"/>
      <c r="L547" s="221"/>
    </row>
    <row r="548" ht="12.75" customHeight="1">
      <c r="A548" s="220"/>
      <c r="B548" s="220"/>
      <c r="C548" s="220"/>
      <c r="D548" s="220"/>
      <c r="E548" s="220"/>
      <c r="F548" s="220"/>
      <c r="G548" s="220"/>
      <c r="H548" s="220"/>
      <c r="I548" s="220"/>
      <c r="J548" s="220"/>
      <c r="K548" s="221"/>
      <c r="L548" s="221"/>
    </row>
    <row r="549" ht="12.75" customHeight="1">
      <c r="A549" s="220"/>
      <c r="B549" s="220"/>
      <c r="C549" s="220"/>
      <c r="D549" s="220"/>
      <c r="E549" s="220"/>
      <c r="F549" s="220"/>
      <c r="G549" s="220"/>
      <c r="H549" s="220"/>
      <c r="I549" s="220"/>
      <c r="J549" s="220"/>
      <c r="K549" s="221"/>
      <c r="L549" s="221"/>
    </row>
    <row r="550" ht="12.75" customHeight="1">
      <c r="A550" s="220"/>
      <c r="B550" s="220"/>
      <c r="C550" s="220"/>
      <c r="D550" s="220"/>
      <c r="E550" s="220"/>
      <c r="F550" s="220"/>
      <c r="G550" s="220"/>
      <c r="H550" s="220"/>
      <c r="I550" s="220"/>
      <c r="J550" s="220"/>
      <c r="K550" s="221"/>
      <c r="L550" s="221"/>
    </row>
    <row r="551" ht="12.75" customHeight="1">
      <c r="A551" s="220"/>
      <c r="B551" s="220"/>
      <c r="C551" s="220"/>
      <c r="D551" s="220"/>
      <c r="E551" s="220"/>
      <c r="F551" s="220"/>
      <c r="G551" s="220"/>
      <c r="H551" s="220"/>
      <c r="I551" s="220"/>
      <c r="J551" s="220"/>
      <c r="K551" s="221"/>
      <c r="L551" s="221"/>
    </row>
    <row r="552" ht="12.75" customHeight="1">
      <c r="A552" s="220"/>
      <c r="B552" s="220"/>
      <c r="C552" s="220"/>
      <c r="D552" s="220"/>
      <c r="E552" s="220"/>
      <c r="F552" s="220"/>
      <c r="G552" s="220"/>
      <c r="H552" s="220"/>
      <c r="I552" s="220"/>
      <c r="J552" s="220"/>
      <c r="K552" s="221"/>
      <c r="L552" s="221"/>
    </row>
    <row r="553" ht="12.75" customHeight="1">
      <c r="A553" s="220"/>
      <c r="B553" s="220"/>
      <c r="C553" s="220"/>
      <c r="D553" s="220"/>
      <c r="E553" s="220"/>
      <c r="F553" s="220"/>
      <c r="G553" s="220"/>
      <c r="H553" s="220"/>
      <c r="I553" s="220"/>
      <c r="J553" s="220"/>
      <c r="K553" s="221"/>
      <c r="L553" s="221"/>
    </row>
    <row r="554" ht="12.75" customHeight="1">
      <c r="A554" s="220"/>
      <c r="B554" s="220"/>
      <c r="C554" s="220"/>
      <c r="D554" s="220"/>
      <c r="E554" s="220"/>
      <c r="F554" s="220"/>
      <c r="G554" s="220"/>
      <c r="H554" s="220"/>
      <c r="I554" s="220"/>
      <c r="J554" s="220"/>
      <c r="K554" s="221"/>
      <c r="L554" s="221"/>
    </row>
    <row r="555" ht="12.75" customHeight="1">
      <c r="A555" s="220"/>
      <c r="B555" s="220"/>
      <c r="C555" s="220"/>
      <c r="D555" s="220"/>
      <c r="E555" s="220"/>
      <c r="F555" s="220"/>
      <c r="G555" s="220"/>
      <c r="H555" s="220"/>
      <c r="I555" s="220"/>
      <c r="J555" s="220"/>
      <c r="K555" s="221"/>
      <c r="L555" s="221"/>
    </row>
    <row r="556" ht="12.75" customHeight="1">
      <c r="A556" s="220"/>
      <c r="B556" s="220"/>
      <c r="C556" s="220"/>
      <c r="D556" s="220"/>
      <c r="E556" s="220"/>
      <c r="F556" s="220"/>
      <c r="G556" s="220"/>
      <c r="H556" s="220"/>
      <c r="I556" s="220"/>
      <c r="J556" s="220"/>
      <c r="K556" s="221"/>
      <c r="L556" s="221"/>
    </row>
    <row r="557" ht="12.75" customHeight="1">
      <c r="A557" s="220"/>
      <c r="B557" s="220"/>
      <c r="C557" s="220"/>
      <c r="D557" s="220"/>
      <c r="E557" s="220"/>
      <c r="F557" s="220"/>
      <c r="G557" s="220"/>
      <c r="H557" s="220"/>
      <c r="I557" s="220"/>
      <c r="J557" s="220"/>
      <c r="K557" s="221"/>
      <c r="L557" s="221"/>
    </row>
    <row r="558" ht="12.75" customHeight="1">
      <c r="A558" s="220"/>
      <c r="B558" s="220"/>
      <c r="C558" s="220"/>
      <c r="D558" s="220"/>
      <c r="E558" s="220"/>
      <c r="F558" s="220"/>
      <c r="G558" s="220"/>
      <c r="H558" s="220"/>
      <c r="I558" s="220"/>
      <c r="J558" s="220"/>
      <c r="K558" s="221"/>
      <c r="L558" s="221"/>
    </row>
    <row r="559" ht="12.75" customHeight="1">
      <c r="A559" s="220"/>
      <c r="B559" s="220"/>
      <c r="C559" s="220"/>
      <c r="D559" s="220"/>
      <c r="E559" s="220"/>
      <c r="F559" s="220"/>
      <c r="G559" s="220"/>
      <c r="H559" s="220"/>
      <c r="I559" s="220"/>
      <c r="J559" s="220"/>
      <c r="K559" s="221"/>
      <c r="L559" s="221"/>
    </row>
    <row r="560" ht="12.75" customHeight="1">
      <c r="A560" s="220"/>
      <c r="B560" s="220"/>
      <c r="C560" s="220"/>
      <c r="D560" s="220"/>
      <c r="E560" s="220"/>
      <c r="F560" s="220"/>
      <c r="G560" s="220"/>
      <c r="H560" s="220"/>
      <c r="I560" s="220"/>
      <c r="J560" s="220"/>
      <c r="K560" s="221"/>
      <c r="L560" s="221"/>
    </row>
    <row r="561" ht="12.75" customHeight="1">
      <c r="A561" s="220"/>
      <c r="B561" s="220"/>
      <c r="C561" s="220"/>
      <c r="D561" s="220"/>
      <c r="E561" s="220"/>
      <c r="F561" s="220"/>
      <c r="G561" s="220"/>
      <c r="H561" s="220"/>
      <c r="I561" s="220"/>
      <c r="J561" s="220"/>
      <c r="K561" s="221"/>
      <c r="L561" s="221"/>
    </row>
    <row r="562" ht="12.75" customHeight="1">
      <c r="A562" s="220"/>
      <c r="B562" s="220"/>
      <c r="C562" s="220"/>
      <c r="D562" s="220"/>
      <c r="E562" s="220"/>
      <c r="F562" s="220"/>
      <c r="G562" s="220"/>
      <c r="H562" s="220"/>
      <c r="I562" s="220"/>
      <c r="J562" s="220"/>
      <c r="K562" s="221"/>
      <c r="L562" s="221"/>
    </row>
    <row r="563" ht="12.75" customHeight="1">
      <c r="A563" s="220"/>
      <c r="B563" s="220"/>
      <c r="C563" s="220"/>
      <c r="D563" s="220"/>
      <c r="E563" s="220"/>
      <c r="F563" s="220"/>
      <c r="G563" s="220"/>
      <c r="H563" s="220"/>
      <c r="I563" s="220"/>
      <c r="J563" s="220"/>
      <c r="K563" s="221"/>
      <c r="L563" s="221"/>
    </row>
    <row r="564" ht="12.75" customHeight="1">
      <c r="A564" s="220"/>
      <c r="B564" s="220"/>
      <c r="C564" s="220"/>
      <c r="D564" s="220"/>
      <c r="E564" s="220"/>
      <c r="F564" s="220"/>
      <c r="G564" s="220"/>
      <c r="H564" s="220"/>
      <c r="I564" s="220"/>
      <c r="J564" s="220"/>
      <c r="K564" s="221"/>
      <c r="L564" s="221"/>
    </row>
    <row r="565" ht="12.75" customHeight="1">
      <c r="A565" s="220"/>
      <c r="B565" s="220"/>
      <c r="C565" s="220"/>
      <c r="D565" s="220"/>
      <c r="E565" s="220"/>
      <c r="F565" s="220"/>
      <c r="G565" s="220"/>
      <c r="H565" s="220"/>
      <c r="I565" s="220"/>
      <c r="J565" s="220"/>
      <c r="K565" s="221"/>
      <c r="L565" s="221"/>
    </row>
    <row r="566" ht="12.75" customHeight="1">
      <c r="A566" s="220"/>
      <c r="B566" s="220"/>
      <c r="C566" s="220"/>
      <c r="D566" s="220"/>
      <c r="E566" s="220"/>
      <c r="F566" s="220"/>
      <c r="G566" s="220"/>
      <c r="H566" s="220"/>
      <c r="I566" s="220"/>
      <c r="J566" s="220"/>
      <c r="K566" s="221"/>
      <c r="L566" s="221"/>
    </row>
    <row r="567" ht="12.75" customHeight="1">
      <c r="A567" s="220"/>
      <c r="B567" s="220"/>
      <c r="C567" s="220"/>
      <c r="D567" s="220"/>
      <c r="E567" s="220"/>
      <c r="F567" s="220"/>
      <c r="G567" s="220"/>
      <c r="H567" s="220"/>
      <c r="I567" s="220"/>
      <c r="J567" s="220"/>
      <c r="K567" s="221"/>
      <c r="L567" s="221"/>
    </row>
    <row r="568" ht="12.75" customHeight="1">
      <c r="A568" s="220"/>
      <c r="B568" s="220"/>
      <c r="C568" s="220"/>
      <c r="D568" s="220"/>
      <c r="E568" s="220"/>
      <c r="F568" s="220"/>
      <c r="G568" s="220"/>
      <c r="H568" s="220"/>
      <c r="I568" s="220"/>
      <c r="J568" s="220"/>
      <c r="K568" s="221"/>
      <c r="L568" s="221"/>
    </row>
    <row r="569" ht="12.75" customHeight="1">
      <c r="A569" s="220"/>
      <c r="B569" s="220"/>
      <c r="C569" s="220"/>
      <c r="D569" s="220"/>
      <c r="E569" s="220"/>
      <c r="F569" s="220"/>
      <c r="G569" s="220"/>
      <c r="H569" s="220"/>
      <c r="I569" s="220"/>
      <c r="J569" s="220"/>
      <c r="K569" s="221"/>
      <c r="L569" s="221"/>
    </row>
    <row r="570" ht="12.75" customHeight="1">
      <c r="A570" s="220"/>
      <c r="B570" s="220"/>
      <c r="C570" s="220"/>
      <c r="D570" s="220"/>
      <c r="E570" s="220"/>
      <c r="F570" s="220"/>
      <c r="G570" s="220"/>
      <c r="H570" s="220"/>
      <c r="I570" s="220"/>
      <c r="J570" s="220"/>
      <c r="K570" s="221"/>
      <c r="L570" s="221"/>
    </row>
    <row r="571" ht="12.75" customHeight="1">
      <c r="A571" s="220"/>
      <c r="B571" s="220"/>
      <c r="C571" s="220"/>
      <c r="D571" s="220"/>
      <c r="E571" s="220"/>
      <c r="F571" s="220"/>
      <c r="G571" s="220"/>
      <c r="H571" s="220"/>
      <c r="I571" s="220"/>
      <c r="J571" s="220"/>
      <c r="K571" s="221"/>
      <c r="L571" s="221"/>
    </row>
    <row r="572" ht="12.75" customHeight="1">
      <c r="A572" s="220"/>
      <c r="B572" s="220"/>
      <c r="C572" s="220"/>
      <c r="D572" s="220"/>
      <c r="E572" s="220"/>
      <c r="F572" s="220"/>
      <c r="G572" s="220"/>
      <c r="H572" s="220"/>
      <c r="I572" s="220"/>
      <c r="J572" s="220"/>
      <c r="K572" s="221"/>
      <c r="L572" s="221"/>
    </row>
    <row r="573" ht="12.75" customHeight="1">
      <c r="A573" s="220"/>
      <c r="B573" s="220"/>
      <c r="C573" s="220"/>
      <c r="D573" s="220"/>
      <c r="E573" s="220"/>
      <c r="F573" s="220"/>
      <c r="G573" s="220"/>
      <c r="H573" s="220"/>
      <c r="I573" s="220"/>
      <c r="J573" s="220"/>
      <c r="K573" s="221"/>
      <c r="L573" s="221"/>
    </row>
    <row r="574" ht="12.75" customHeight="1">
      <c r="A574" s="220"/>
      <c r="B574" s="220"/>
      <c r="C574" s="220"/>
      <c r="D574" s="220"/>
      <c r="E574" s="220"/>
      <c r="F574" s="220"/>
      <c r="G574" s="220"/>
      <c r="H574" s="220"/>
      <c r="I574" s="220"/>
      <c r="J574" s="220"/>
      <c r="K574" s="221"/>
      <c r="L574" s="221"/>
    </row>
    <row r="575" ht="12.75" customHeight="1">
      <c r="A575" s="220"/>
      <c r="B575" s="220"/>
      <c r="C575" s="220"/>
      <c r="D575" s="220"/>
      <c r="E575" s="220"/>
      <c r="F575" s="220"/>
      <c r="G575" s="220"/>
      <c r="H575" s="220"/>
      <c r="I575" s="220"/>
      <c r="J575" s="220"/>
      <c r="K575" s="221"/>
      <c r="L575" s="221"/>
    </row>
    <row r="576" ht="12.75" customHeight="1">
      <c r="A576" s="220"/>
      <c r="B576" s="220"/>
      <c r="C576" s="220"/>
      <c r="D576" s="220"/>
      <c r="E576" s="220"/>
      <c r="F576" s="220"/>
      <c r="G576" s="220"/>
      <c r="H576" s="220"/>
      <c r="I576" s="220"/>
      <c r="J576" s="220"/>
      <c r="K576" s="221"/>
      <c r="L576" s="221"/>
    </row>
    <row r="577" ht="12.75" customHeight="1">
      <c r="A577" s="220"/>
      <c r="B577" s="220"/>
      <c r="C577" s="220"/>
      <c r="D577" s="220"/>
      <c r="E577" s="220"/>
      <c r="F577" s="220"/>
      <c r="G577" s="220"/>
      <c r="H577" s="220"/>
      <c r="I577" s="220"/>
      <c r="J577" s="220"/>
      <c r="K577" s="221"/>
      <c r="L577" s="221"/>
    </row>
    <row r="578" ht="12.75" customHeight="1">
      <c r="A578" s="220"/>
      <c r="B578" s="220"/>
      <c r="C578" s="220"/>
      <c r="D578" s="220"/>
      <c r="E578" s="220"/>
      <c r="F578" s="220"/>
      <c r="G578" s="220"/>
      <c r="H578" s="220"/>
      <c r="I578" s="220"/>
      <c r="J578" s="220"/>
      <c r="K578" s="221"/>
      <c r="L578" s="221"/>
    </row>
    <row r="579" ht="12.75" customHeight="1">
      <c r="A579" s="220"/>
      <c r="B579" s="220"/>
      <c r="C579" s="220"/>
      <c r="D579" s="220"/>
      <c r="E579" s="220"/>
      <c r="F579" s="220"/>
      <c r="G579" s="220"/>
      <c r="H579" s="220"/>
      <c r="I579" s="220"/>
      <c r="J579" s="220"/>
      <c r="K579" s="221"/>
      <c r="L579" s="221"/>
    </row>
    <row r="580" ht="12.75" customHeight="1">
      <c r="A580" s="220"/>
      <c r="B580" s="220"/>
      <c r="C580" s="220"/>
      <c r="D580" s="220"/>
      <c r="E580" s="220"/>
      <c r="F580" s="220"/>
      <c r="G580" s="220"/>
      <c r="H580" s="220"/>
      <c r="I580" s="220"/>
      <c r="J580" s="220"/>
      <c r="K580" s="221"/>
      <c r="L580" s="221"/>
    </row>
    <row r="581" ht="12.75" customHeight="1">
      <c r="A581" s="220"/>
      <c r="B581" s="220"/>
      <c r="C581" s="220"/>
      <c r="D581" s="220"/>
      <c r="E581" s="220"/>
      <c r="F581" s="220"/>
      <c r="G581" s="220"/>
      <c r="H581" s="220"/>
      <c r="I581" s="220"/>
      <c r="J581" s="220"/>
      <c r="K581" s="221"/>
      <c r="L581" s="221"/>
    </row>
    <row r="582" ht="12.75" customHeight="1">
      <c r="A582" s="220"/>
      <c r="B582" s="220"/>
      <c r="C582" s="220"/>
      <c r="D582" s="220"/>
      <c r="E582" s="220"/>
      <c r="F582" s="220"/>
      <c r="G582" s="220"/>
      <c r="H582" s="220"/>
      <c r="I582" s="220"/>
      <c r="J582" s="220"/>
      <c r="K582" s="221"/>
      <c r="L582" s="221"/>
    </row>
    <row r="583" ht="12.75" customHeight="1">
      <c r="A583" s="220"/>
      <c r="B583" s="220"/>
      <c r="C583" s="220"/>
      <c r="D583" s="220"/>
      <c r="E583" s="220"/>
      <c r="F583" s="220"/>
      <c r="G583" s="220"/>
      <c r="H583" s="220"/>
      <c r="I583" s="220"/>
      <c r="J583" s="220"/>
      <c r="K583" s="221"/>
      <c r="L583" s="221"/>
    </row>
    <row r="584" ht="12.75" customHeight="1">
      <c r="A584" s="220"/>
      <c r="B584" s="220"/>
      <c r="C584" s="220"/>
      <c r="D584" s="220"/>
      <c r="E584" s="220"/>
      <c r="F584" s="220"/>
      <c r="G584" s="220"/>
      <c r="H584" s="220"/>
      <c r="I584" s="220"/>
      <c r="J584" s="220"/>
      <c r="K584" s="221"/>
      <c r="L584" s="221"/>
    </row>
    <row r="585" ht="12.75" customHeight="1">
      <c r="A585" s="220"/>
      <c r="B585" s="220"/>
      <c r="C585" s="220"/>
      <c r="D585" s="220"/>
      <c r="E585" s="220"/>
      <c r="F585" s="220"/>
      <c r="G585" s="220"/>
      <c r="H585" s="220"/>
      <c r="I585" s="220"/>
      <c r="J585" s="220"/>
      <c r="K585" s="221"/>
      <c r="L585" s="221"/>
    </row>
    <row r="586" ht="12.75" customHeight="1">
      <c r="A586" s="220"/>
      <c r="B586" s="220"/>
      <c r="C586" s="220"/>
      <c r="D586" s="220"/>
      <c r="E586" s="220"/>
      <c r="F586" s="220"/>
      <c r="G586" s="220"/>
      <c r="H586" s="220"/>
      <c r="I586" s="220"/>
      <c r="J586" s="220"/>
      <c r="K586" s="221"/>
      <c r="L586" s="221"/>
    </row>
    <row r="587" ht="12.75" customHeight="1">
      <c r="A587" s="220"/>
      <c r="B587" s="220"/>
      <c r="C587" s="220"/>
      <c r="D587" s="220"/>
      <c r="E587" s="220"/>
      <c r="F587" s="220"/>
      <c r="G587" s="220"/>
      <c r="H587" s="220"/>
      <c r="I587" s="220"/>
      <c r="J587" s="220"/>
      <c r="K587" s="221"/>
      <c r="L587" s="221"/>
    </row>
    <row r="588" ht="12.75" customHeight="1">
      <c r="A588" s="220"/>
      <c r="B588" s="220"/>
      <c r="C588" s="220"/>
      <c r="D588" s="220"/>
      <c r="E588" s="220"/>
      <c r="F588" s="220"/>
      <c r="G588" s="220"/>
      <c r="H588" s="220"/>
      <c r="I588" s="220"/>
      <c r="J588" s="220"/>
      <c r="K588" s="221"/>
      <c r="L588" s="221"/>
    </row>
    <row r="589" ht="12.75" customHeight="1">
      <c r="A589" s="220"/>
      <c r="B589" s="220"/>
      <c r="C589" s="220"/>
      <c r="D589" s="220"/>
      <c r="E589" s="220"/>
      <c r="F589" s="220"/>
      <c r="G589" s="220"/>
      <c r="H589" s="220"/>
      <c r="I589" s="220"/>
      <c r="J589" s="220"/>
      <c r="K589" s="221"/>
      <c r="L589" s="221"/>
    </row>
    <row r="590" ht="12.75" customHeight="1">
      <c r="A590" s="220"/>
      <c r="B590" s="220"/>
      <c r="C590" s="220"/>
      <c r="D590" s="220"/>
      <c r="E590" s="220"/>
      <c r="F590" s="220"/>
      <c r="G590" s="220"/>
      <c r="H590" s="220"/>
      <c r="I590" s="220"/>
      <c r="J590" s="220"/>
      <c r="K590" s="221"/>
      <c r="L590" s="221"/>
    </row>
    <row r="591" ht="12.75" customHeight="1">
      <c r="A591" s="220"/>
      <c r="B591" s="220"/>
      <c r="C591" s="220"/>
      <c r="D591" s="220"/>
      <c r="E591" s="220"/>
      <c r="F591" s="220"/>
      <c r="G591" s="220"/>
      <c r="H591" s="220"/>
      <c r="I591" s="220"/>
      <c r="J591" s="220"/>
      <c r="K591" s="221"/>
      <c r="L591" s="221"/>
    </row>
    <row r="592" ht="12.75" customHeight="1">
      <c r="A592" s="220"/>
      <c r="B592" s="220"/>
      <c r="C592" s="220"/>
      <c r="D592" s="220"/>
      <c r="E592" s="220"/>
      <c r="F592" s="220"/>
      <c r="G592" s="220"/>
      <c r="H592" s="220"/>
      <c r="I592" s="220"/>
      <c r="J592" s="220"/>
      <c r="K592" s="221"/>
      <c r="L592" s="221"/>
    </row>
    <row r="593" ht="12.75" customHeight="1">
      <c r="A593" s="220"/>
      <c r="B593" s="220"/>
      <c r="C593" s="220"/>
      <c r="D593" s="220"/>
      <c r="E593" s="220"/>
      <c r="F593" s="220"/>
      <c r="G593" s="220"/>
      <c r="H593" s="220"/>
      <c r="I593" s="220"/>
      <c r="J593" s="220"/>
      <c r="K593" s="221"/>
      <c r="L593" s="221"/>
    </row>
    <row r="594" ht="12.75" customHeight="1">
      <c r="A594" s="220"/>
      <c r="B594" s="220"/>
      <c r="C594" s="220"/>
      <c r="D594" s="220"/>
      <c r="E594" s="220"/>
      <c r="F594" s="220"/>
      <c r="G594" s="220"/>
      <c r="H594" s="220"/>
      <c r="I594" s="220"/>
      <c r="J594" s="220"/>
      <c r="K594" s="221"/>
      <c r="L594" s="221"/>
    </row>
    <row r="595" ht="12.75" customHeight="1">
      <c r="A595" s="220"/>
      <c r="B595" s="220"/>
      <c r="C595" s="220"/>
      <c r="D595" s="220"/>
      <c r="E595" s="220"/>
      <c r="F595" s="220"/>
      <c r="G595" s="220"/>
      <c r="H595" s="220"/>
      <c r="I595" s="220"/>
      <c r="J595" s="220"/>
      <c r="K595" s="221"/>
      <c r="L595" s="221"/>
    </row>
    <row r="596" ht="12.75" customHeight="1">
      <c r="A596" s="220"/>
      <c r="B596" s="220"/>
      <c r="C596" s="220"/>
      <c r="D596" s="220"/>
      <c r="E596" s="220"/>
      <c r="F596" s="220"/>
      <c r="G596" s="220"/>
      <c r="H596" s="220"/>
      <c r="I596" s="220"/>
      <c r="J596" s="220"/>
      <c r="K596" s="221"/>
      <c r="L596" s="221"/>
    </row>
    <row r="597" ht="12.75" customHeight="1">
      <c r="A597" s="220"/>
      <c r="B597" s="220"/>
      <c r="C597" s="220"/>
      <c r="D597" s="220"/>
      <c r="E597" s="220"/>
      <c r="F597" s="220"/>
      <c r="G597" s="220"/>
      <c r="H597" s="220"/>
      <c r="I597" s="220"/>
      <c r="J597" s="220"/>
      <c r="K597" s="221"/>
      <c r="L597" s="221"/>
    </row>
    <row r="598" ht="12.75" customHeight="1">
      <c r="A598" s="220"/>
      <c r="B598" s="220"/>
      <c r="C598" s="220"/>
      <c r="D598" s="220"/>
      <c r="E598" s="220"/>
      <c r="F598" s="220"/>
      <c r="G598" s="220"/>
      <c r="H598" s="220"/>
      <c r="I598" s="220"/>
      <c r="J598" s="220"/>
      <c r="K598" s="221"/>
      <c r="L598" s="221"/>
    </row>
    <row r="599" ht="12.75" customHeight="1">
      <c r="A599" s="220"/>
      <c r="B599" s="220"/>
      <c r="C599" s="220"/>
      <c r="D599" s="220"/>
      <c r="E599" s="220"/>
      <c r="F599" s="220"/>
      <c r="G599" s="220"/>
      <c r="H599" s="220"/>
      <c r="I599" s="220"/>
      <c r="J599" s="220"/>
      <c r="K599" s="221"/>
      <c r="L599" s="221"/>
    </row>
    <row r="600" ht="12.75" customHeight="1">
      <c r="A600" s="220"/>
      <c r="B600" s="220"/>
      <c r="C600" s="220"/>
      <c r="D600" s="220"/>
      <c r="E600" s="220"/>
      <c r="F600" s="220"/>
      <c r="G600" s="220"/>
      <c r="H600" s="220"/>
      <c r="I600" s="220"/>
      <c r="J600" s="220"/>
      <c r="K600" s="221"/>
      <c r="L600" s="221"/>
    </row>
    <row r="601" ht="12.75" customHeight="1">
      <c r="A601" s="220"/>
      <c r="B601" s="220"/>
      <c r="C601" s="220"/>
      <c r="D601" s="220"/>
      <c r="E601" s="220"/>
      <c r="F601" s="220"/>
      <c r="G601" s="220"/>
      <c r="H601" s="220"/>
      <c r="I601" s="220"/>
      <c r="J601" s="220"/>
      <c r="K601" s="221"/>
      <c r="L601" s="221"/>
    </row>
    <row r="602" ht="12.75" customHeight="1">
      <c r="A602" s="220"/>
      <c r="B602" s="220"/>
      <c r="C602" s="220"/>
      <c r="D602" s="220"/>
      <c r="E602" s="220"/>
      <c r="F602" s="220"/>
      <c r="G602" s="220"/>
      <c r="H602" s="220"/>
      <c r="I602" s="220"/>
      <c r="J602" s="220"/>
      <c r="K602" s="221"/>
      <c r="L602" s="221"/>
    </row>
    <row r="603" ht="12.75" customHeight="1">
      <c r="A603" s="220"/>
      <c r="B603" s="220"/>
      <c r="C603" s="220"/>
      <c r="D603" s="220"/>
      <c r="E603" s="220"/>
      <c r="F603" s="220"/>
      <c r="G603" s="220"/>
      <c r="H603" s="220"/>
      <c r="I603" s="220"/>
      <c r="J603" s="220"/>
      <c r="K603" s="221"/>
      <c r="L603" s="221"/>
    </row>
    <row r="604" ht="12.75" customHeight="1">
      <c r="A604" s="220"/>
      <c r="B604" s="220"/>
      <c r="C604" s="220"/>
      <c r="D604" s="220"/>
      <c r="E604" s="220"/>
      <c r="F604" s="220"/>
      <c r="G604" s="220"/>
      <c r="H604" s="220"/>
      <c r="I604" s="220"/>
      <c r="J604" s="220"/>
      <c r="K604" s="221"/>
      <c r="L604" s="221"/>
    </row>
    <row r="605" ht="12.75" customHeight="1">
      <c r="A605" s="220"/>
      <c r="B605" s="220"/>
      <c r="C605" s="220"/>
      <c r="D605" s="220"/>
      <c r="E605" s="220"/>
      <c r="F605" s="220"/>
      <c r="G605" s="220"/>
      <c r="H605" s="220"/>
      <c r="I605" s="220"/>
      <c r="J605" s="220"/>
      <c r="K605" s="221"/>
      <c r="L605" s="221"/>
    </row>
    <row r="606" ht="12.75" customHeight="1">
      <c r="A606" s="220"/>
      <c r="B606" s="220"/>
      <c r="C606" s="220"/>
      <c r="D606" s="220"/>
      <c r="E606" s="220"/>
      <c r="F606" s="220"/>
      <c r="G606" s="220"/>
      <c r="H606" s="220"/>
      <c r="I606" s="220"/>
      <c r="J606" s="220"/>
      <c r="K606" s="221"/>
      <c r="L606" s="221"/>
    </row>
    <row r="607" ht="12.75" customHeight="1">
      <c r="A607" s="220"/>
      <c r="B607" s="220"/>
      <c r="C607" s="220"/>
      <c r="D607" s="220"/>
      <c r="E607" s="220"/>
      <c r="F607" s="220"/>
      <c r="G607" s="220"/>
      <c r="H607" s="220"/>
      <c r="I607" s="220"/>
      <c r="J607" s="220"/>
      <c r="K607" s="221"/>
      <c r="L607" s="221"/>
    </row>
    <row r="608" ht="12.75" customHeight="1">
      <c r="A608" s="220"/>
      <c r="B608" s="220"/>
      <c r="C608" s="220"/>
      <c r="D608" s="220"/>
      <c r="E608" s="220"/>
      <c r="F608" s="220"/>
      <c r="G608" s="220"/>
      <c r="H608" s="220"/>
      <c r="I608" s="220"/>
      <c r="J608" s="220"/>
      <c r="K608" s="221"/>
      <c r="L608" s="221"/>
    </row>
    <row r="609" ht="12.75" customHeight="1">
      <c r="A609" s="220"/>
      <c r="B609" s="220"/>
      <c r="C609" s="220"/>
      <c r="D609" s="220"/>
      <c r="E609" s="220"/>
      <c r="F609" s="220"/>
      <c r="G609" s="220"/>
      <c r="H609" s="220"/>
      <c r="I609" s="220"/>
      <c r="J609" s="220"/>
      <c r="K609" s="221"/>
      <c r="L609" s="221"/>
    </row>
    <row r="610" ht="12.75" customHeight="1">
      <c r="A610" s="220"/>
      <c r="B610" s="220"/>
      <c r="C610" s="220"/>
      <c r="D610" s="220"/>
      <c r="E610" s="220"/>
      <c r="F610" s="220"/>
      <c r="G610" s="220"/>
      <c r="H610" s="220"/>
      <c r="I610" s="220"/>
      <c r="J610" s="220"/>
      <c r="K610" s="221"/>
      <c r="L610" s="221"/>
    </row>
    <row r="611" ht="12.75" customHeight="1">
      <c r="A611" s="220"/>
      <c r="B611" s="220"/>
      <c r="C611" s="220"/>
      <c r="D611" s="220"/>
      <c r="E611" s="220"/>
      <c r="F611" s="220"/>
      <c r="G611" s="220"/>
      <c r="H611" s="220"/>
      <c r="I611" s="220"/>
      <c r="J611" s="220"/>
      <c r="K611" s="221"/>
      <c r="L611" s="221"/>
    </row>
    <row r="612" ht="12.75" customHeight="1">
      <c r="A612" s="220"/>
      <c r="B612" s="220"/>
      <c r="C612" s="220"/>
      <c r="D612" s="220"/>
      <c r="E612" s="220"/>
      <c r="F612" s="220"/>
      <c r="G612" s="220"/>
      <c r="H612" s="220"/>
      <c r="I612" s="220"/>
      <c r="J612" s="220"/>
      <c r="K612" s="221"/>
      <c r="L612" s="221"/>
    </row>
    <row r="613" ht="12.75" customHeight="1">
      <c r="A613" s="220"/>
      <c r="B613" s="220"/>
      <c r="C613" s="220"/>
      <c r="D613" s="220"/>
      <c r="E613" s="220"/>
      <c r="F613" s="220"/>
      <c r="G613" s="220"/>
      <c r="H613" s="220"/>
      <c r="I613" s="220"/>
      <c r="J613" s="220"/>
      <c r="K613" s="221"/>
      <c r="L613" s="221"/>
    </row>
    <row r="614" ht="12.75" customHeight="1">
      <c r="A614" s="220"/>
      <c r="B614" s="220"/>
      <c r="C614" s="220"/>
      <c r="D614" s="220"/>
      <c r="E614" s="220"/>
      <c r="F614" s="220"/>
      <c r="G614" s="220"/>
      <c r="H614" s="220"/>
      <c r="I614" s="220"/>
      <c r="J614" s="220"/>
      <c r="K614" s="221"/>
      <c r="L614" s="221"/>
    </row>
    <row r="615" ht="12.75" customHeight="1">
      <c r="A615" s="220"/>
      <c r="B615" s="220"/>
      <c r="C615" s="220"/>
      <c r="D615" s="220"/>
      <c r="E615" s="220"/>
      <c r="F615" s="220"/>
      <c r="G615" s="220"/>
      <c r="H615" s="220"/>
      <c r="I615" s="220"/>
      <c r="J615" s="220"/>
      <c r="K615" s="221"/>
      <c r="L615" s="221"/>
    </row>
    <row r="616" ht="12.75" customHeight="1">
      <c r="A616" s="220"/>
      <c r="B616" s="220"/>
      <c r="C616" s="220"/>
      <c r="D616" s="220"/>
      <c r="E616" s="220"/>
      <c r="F616" s="220"/>
      <c r="G616" s="220"/>
      <c r="H616" s="220"/>
      <c r="I616" s="220"/>
      <c r="J616" s="220"/>
      <c r="K616" s="221"/>
      <c r="L616" s="221"/>
    </row>
    <row r="617" ht="12.75" customHeight="1">
      <c r="A617" s="220"/>
      <c r="B617" s="220"/>
      <c r="C617" s="220"/>
      <c r="D617" s="220"/>
      <c r="E617" s="220"/>
      <c r="F617" s="220"/>
      <c r="G617" s="220"/>
      <c r="H617" s="220"/>
      <c r="I617" s="220"/>
      <c r="J617" s="220"/>
      <c r="K617" s="221"/>
      <c r="L617" s="221"/>
    </row>
    <row r="618" ht="12.75" customHeight="1">
      <c r="A618" s="220"/>
      <c r="B618" s="220"/>
      <c r="C618" s="220"/>
      <c r="D618" s="220"/>
      <c r="E618" s="220"/>
      <c r="F618" s="220"/>
      <c r="G618" s="220"/>
      <c r="H618" s="220"/>
      <c r="I618" s="220"/>
      <c r="J618" s="220"/>
      <c r="K618" s="221"/>
      <c r="L618" s="221"/>
    </row>
    <row r="619" ht="12.75" customHeight="1">
      <c r="A619" s="220"/>
      <c r="B619" s="220"/>
      <c r="C619" s="220"/>
      <c r="D619" s="220"/>
      <c r="E619" s="220"/>
      <c r="F619" s="220"/>
      <c r="G619" s="220"/>
      <c r="H619" s="220"/>
      <c r="I619" s="220"/>
      <c r="J619" s="220"/>
      <c r="K619" s="221"/>
      <c r="L619" s="221"/>
    </row>
    <row r="620" ht="12.75" customHeight="1">
      <c r="A620" s="220"/>
      <c r="B620" s="220"/>
      <c r="C620" s="220"/>
      <c r="D620" s="220"/>
      <c r="E620" s="220"/>
      <c r="F620" s="220"/>
      <c r="G620" s="220"/>
      <c r="H620" s="220"/>
      <c r="I620" s="220"/>
      <c r="J620" s="220"/>
      <c r="K620" s="221"/>
      <c r="L620" s="221"/>
    </row>
    <row r="621" ht="12.75" customHeight="1">
      <c r="A621" s="220"/>
      <c r="B621" s="220"/>
      <c r="C621" s="220"/>
      <c r="D621" s="220"/>
      <c r="E621" s="220"/>
      <c r="F621" s="220"/>
      <c r="G621" s="220"/>
      <c r="H621" s="220"/>
      <c r="I621" s="220"/>
      <c r="J621" s="220"/>
      <c r="K621" s="221"/>
      <c r="L621" s="221"/>
    </row>
    <row r="622" ht="12.75" customHeight="1">
      <c r="A622" s="220"/>
      <c r="B622" s="220"/>
      <c r="C622" s="220"/>
      <c r="D622" s="220"/>
      <c r="E622" s="220"/>
      <c r="F622" s="220"/>
      <c r="G622" s="220"/>
      <c r="H622" s="220"/>
      <c r="I622" s="220"/>
      <c r="J622" s="220"/>
      <c r="K622" s="221"/>
      <c r="L622" s="221"/>
    </row>
    <row r="623" ht="12.75" customHeight="1">
      <c r="A623" s="220"/>
      <c r="B623" s="220"/>
      <c r="C623" s="220"/>
      <c r="D623" s="220"/>
      <c r="E623" s="220"/>
      <c r="F623" s="220"/>
      <c r="G623" s="220"/>
      <c r="H623" s="220"/>
      <c r="I623" s="220"/>
      <c r="J623" s="220"/>
      <c r="K623" s="221"/>
      <c r="L623" s="221"/>
    </row>
    <row r="624" ht="12.75" customHeight="1">
      <c r="A624" s="220"/>
      <c r="B624" s="220"/>
      <c r="C624" s="220"/>
      <c r="D624" s="220"/>
      <c r="E624" s="220"/>
      <c r="F624" s="220"/>
      <c r="G624" s="220"/>
      <c r="H624" s="220"/>
      <c r="I624" s="220"/>
      <c r="J624" s="220"/>
      <c r="K624" s="221"/>
      <c r="L624" s="221"/>
    </row>
    <row r="625" ht="12.75" customHeight="1">
      <c r="A625" s="220"/>
      <c r="B625" s="220"/>
      <c r="C625" s="220"/>
      <c r="D625" s="220"/>
      <c r="E625" s="220"/>
      <c r="F625" s="220"/>
      <c r="G625" s="220"/>
      <c r="H625" s="220"/>
      <c r="I625" s="220"/>
      <c r="J625" s="220"/>
      <c r="K625" s="221"/>
      <c r="L625" s="221"/>
    </row>
    <row r="626" ht="12.75" customHeight="1">
      <c r="A626" s="220"/>
      <c r="B626" s="220"/>
      <c r="C626" s="220"/>
      <c r="D626" s="220"/>
      <c r="E626" s="220"/>
      <c r="F626" s="220"/>
      <c r="G626" s="220"/>
      <c r="H626" s="220"/>
      <c r="I626" s="220"/>
      <c r="J626" s="220"/>
      <c r="K626" s="221"/>
      <c r="L626" s="221"/>
    </row>
    <row r="627" ht="12.75" customHeight="1">
      <c r="A627" s="220"/>
      <c r="B627" s="220"/>
      <c r="C627" s="220"/>
      <c r="D627" s="220"/>
      <c r="E627" s="220"/>
      <c r="F627" s="220"/>
      <c r="G627" s="220"/>
      <c r="H627" s="220"/>
      <c r="I627" s="220"/>
      <c r="J627" s="220"/>
      <c r="K627" s="221"/>
      <c r="L627" s="221"/>
    </row>
    <row r="628" ht="12.75" customHeight="1">
      <c r="A628" s="220"/>
      <c r="B628" s="220"/>
      <c r="C628" s="220"/>
      <c r="D628" s="220"/>
      <c r="E628" s="220"/>
      <c r="F628" s="220"/>
      <c r="G628" s="220"/>
      <c r="H628" s="220"/>
      <c r="I628" s="220"/>
      <c r="J628" s="220"/>
      <c r="K628" s="221"/>
      <c r="L628" s="221"/>
    </row>
    <row r="629" ht="12.75" customHeight="1">
      <c r="A629" s="220"/>
      <c r="B629" s="220"/>
      <c r="C629" s="220"/>
      <c r="D629" s="220"/>
      <c r="E629" s="220"/>
      <c r="F629" s="220"/>
      <c r="G629" s="220"/>
      <c r="H629" s="220"/>
      <c r="I629" s="220"/>
      <c r="J629" s="220"/>
      <c r="K629" s="221"/>
      <c r="L629" s="221"/>
    </row>
    <row r="630" ht="12.75" customHeight="1">
      <c r="A630" s="220"/>
      <c r="B630" s="220"/>
      <c r="C630" s="220"/>
      <c r="D630" s="220"/>
      <c r="E630" s="220"/>
      <c r="F630" s="220"/>
      <c r="G630" s="220"/>
      <c r="H630" s="220"/>
      <c r="I630" s="220"/>
      <c r="J630" s="220"/>
      <c r="K630" s="221"/>
      <c r="L630" s="221"/>
    </row>
    <row r="631" ht="12.75" customHeight="1">
      <c r="A631" s="220"/>
      <c r="B631" s="220"/>
      <c r="C631" s="220"/>
      <c r="D631" s="220"/>
      <c r="E631" s="220"/>
      <c r="F631" s="220"/>
      <c r="G631" s="220"/>
      <c r="H631" s="220"/>
      <c r="I631" s="220"/>
      <c r="J631" s="220"/>
      <c r="K631" s="221"/>
      <c r="L631" s="221"/>
    </row>
    <row r="632" ht="12.75" customHeight="1">
      <c r="A632" s="220"/>
      <c r="B632" s="220"/>
      <c r="C632" s="220"/>
      <c r="D632" s="220"/>
      <c r="E632" s="220"/>
      <c r="F632" s="220"/>
      <c r="G632" s="220"/>
      <c r="H632" s="220"/>
      <c r="I632" s="220"/>
      <c r="J632" s="220"/>
      <c r="K632" s="221"/>
      <c r="L632" s="221"/>
    </row>
    <row r="633" ht="12.75" customHeight="1">
      <c r="A633" s="220"/>
      <c r="B633" s="220"/>
      <c r="C633" s="220"/>
      <c r="D633" s="220"/>
      <c r="E633" s="220"/>
      <c r="F633" s="220"/>
      <c r="G633" s="220"/>
      <c r="H633" s="220"/>
      <c r="I633" s="220"/>
      <c r="J633" s="220"/>
      <c r="K633" s="221"/>
      <c r="L633" s="221"/>
    </row>
    <row r="634" ht="12.75" customHeight="1">
      <c r="A634" s="220"/>
      <c r="B634" s="220"/>
      <c r="C634" s="220"/>
      <c r="D634" s="220"/>
      <c r="E634" s="220"/>
      <c r="F634" s="220"/>
      <c r="G634" s="220"/>
      <c r="H634" s="220"/>
      <c r="I634" s="220"/>
      <c r="J634" s="220"/>
      <c r="K634" s="221"/>
      <c r="L634" s="221"/>
    </row>
    <row r="635" ht="12.75" customHeight="1">
      <c r="A635" s="220"/>
      <c r="B635" s="220"/>
      <c r="C635" s="220"/>
      <c r="D635" s="220"/>
      <c r="E635" s="220"/>
      <c r="F635" s="220"/>
      <c r="G635" s="220"/>
      <c r="H635" s="220"/>
      <c r="I635" s="220"/>
      <c r="J635" s="220"/>
      <c r="K635" s="221"/>
      <c r="L635" s="221"/>
    </row>
    <row r="636" ht="12.75" customHeight="1">
      <c r="A636" s="220"/>
      <c r="B636" s="220"/>
      <c r="C636" s="220"/>
      <c r="D636" s="220"/>
      <c r="E636" s="220"/>
      <c r="F636" s="220"/>
      <c r="G636" s="220"/>
      <c r="H636" s="220"/>
      <c r="I636" s="220"/>
      <c r="J636" s="220"/>
      <c r="K636" s="221"/>
      <c r="L636" s="221"/>
    </row>
    <row r="637" ht="12.75" customHeight="1">
      <c r="A637" s="220"/>
      <c r="B637" s="220"/>
      <c r="C637" s="220"/>
      <c r="D637" s="220"/>
      <c r="E637" s="220"/>
      <c r="F637" s="220"/>
      <c r="G637" s="220"/>
      <c r="H637" s="220"/>
      <c r="I637" s="220"/>
      <c r="J637" s="220"/>
      <c r="K637" s="221"/>
      <c r="L637" s="221"/>
    </row>
    <row r="638" ht="12.75" customHeight="1">
      <c r="A638" s="220"/>
      <c r="B638" s="220"/>
      <c r="C638" s="220"/>
      <c r="D638" s="220"/>
      <c r="E638" s="220"/>
      <c r="F638" s="220"/>
      <c r="G638" s="220"/>
      <c r="H638" s="220"/>
      <c r="I638" s="220"/>
      <c r="J638" s="220"/>
      <c r="K638" s="221"/>
      <c r="L638" s="221"/>
    </row>
    <row r="639" ht="12.75" customHeight="1">
      <c r="A639" s="220"/>
      <c r="B639" s="220"/>
      <c r="C639" s="220"/>
      <c r="D639" s="220"/>
      <c r="E639" s="220"/>
      <c r="F639" s="220"/>
      <c r="G639" s="220"/>
      <c r="H639" s="220"/>
      <c r="I639" s="220"/>
      <c r="J639" s="220"/>
      <c r="K639" s="221"/>
      <c r="L639" s="221"/>
    </row>
    <row r="640" ht="12.75" customHeight="1">
      <c r="A640" s="220"/>
      <c r="B640" s="220"/>
      <c r="C640" s="220"/>
      <c r="D640" s="220"/>
      <c r="E640" s="220"/>
      <c r="F640" s="220"/>
      <c r="G640" s="220"/>
      <c r="H640" s="220"/>
      <c r="I640" s="220"/>
      <c r="J640" s="220"/>
      <c r="K640" s="221"/>
      <c r="L640" s="221"/>
    </row>
    <row r="641" ht="12.75" customHeight="1">
      <c r="A641" s="220"/>
      <c r="B641" s="220"/>
      <c r="C641" s="220"/>
      <c r="D641" s="220"/>
      <c r="E641" s="220"/>
      <c r="F641" s="220"/>
      <c r="G641" s="220"/>
      <c r="H641" s="220"/>
      <c r="I641" s="220"/>
      <c r="J641" s="220"/>
      <c r="K641" s="221"/>
      <c r="L641" s="221"/>
    </row>
    <row r="642" ht="12.75" customHeight="1">
      <c r="A642" s="220"/>
      <c r="B642" s="220"/>
      <c r="C642" s="220"/>
      <c r="D642" s="220"/>
      <c r="E642" s="220"/>
      <c r="F642" s="220"/>
      <c r="G642" s="220"/>
      <c r="H642" s="220"/>
      <c r="I642" s="220"/>
      <c r="J642" s="220"/>
      <c r="K642" s="221"/>
      <c r="L642" s="221"/>
    </row>
    <row r="643" ht="12.75" customHeight="1">
      <c r="A643" s="220"/>
      <c r="B643" s="220"/>
      <c r="C643" s="220"/>
      <c r="D643" s="220"/>
      <c r="E643" s="220"/>
      <c r="F643" s="220"/>
      <c r="G643" s="220"/>
      <c r="H643" s="220"/>
      <c r="I643" s="220"/>
      <c r="J643" s="220"/>
      <c r="K643" s="221"/>
      <c r="L643" s="221"/>
    </row>
    <row r="644" ht="12.75" customHeight="1">
      <c r="A644" s="220"/>
      <c r="B644" s="220"/>
      <c r="C644" s="220"/>
      <c r="D644" s="220"/>
      <c r="E644" s="220"/>
      <c r="F644" s="220"/>
      <c r="G644" s="220"/>
      <c r="H644" s="220"/>
      <c r="I644" s="220"/>
      <c r="J644" s="220"/>
      <c r="K644" s="221"/>
      <c r="L644" s="221"/>
    </row>
    <row r="645" ht="12.75" customHeight="1">
      <c r="A645" s="220"/>
      <c r="B645" s="220"/>
      <c r="C645" s="220"/>
      <c r="D645" s="220"/>
      <c r="E645" s="220"/>
      <c r="F645" s="220"/>
      <c r="G645" s="220"/>
      <c r="H645" s="220"/>
      <c r="I645" s="220"/>
      <c r="J645" s="220"/>
      <c r="K645" s="221"/>
      <c r="L645" s="221"/>
    </row>
    <row r="646" ht="12.75" customHeight="1">
      <c r="A646" s="220"/>
      <c r="B646" s="220"/>
      <c r="C646" s="220"/>
      <c r="D646" s="220"/>
      <c r="E646" s="220"/>
      <c r="F646" s="220"/>
      <c r="G646" s="220"/>
      <c r="H646" s="220"/>
      <c r="I646" s="220"/>
      <c r="J646" s="220"/>
      <c r="K646" s="221"/>
      <c r="L646" s="221"/>
    </row>
    <row r="647" ht="12.75" customHeight="1">
      <c r="A647" s="220"/>
      <c r="B647" s="220"/>
      <c r="C647" s="220"/>
      <c r="D647" s="220"/>
      <c r="E647" s="220"/>
      <c r="F647" s="220"/>
      <c r="G647" s="220"/>
      <c r="H647" s="220"/>
      <c r="I647" s="220"/>
      <c r="J647" s="220"/>
      <c r="K647" s="221"/>
      <c r="L647" s="221"/>
    </row>
    <row r="648" ht="12.75" customHeight="1">
      <c r="A648" s="220"/>
      <c r="B648" s="220"/>
      <c r="C648" s="220"/>
      <c r="D648" s="220"/>
      <c r="E648" s="220"/>
      <c r="F648" s="220"/>
      <c r="G648" s="220"/>
      <c r="H648" s="220"/>
      <c r="I648" s="220"/>
      <c r="J648" s="220"/>
      <c r="K648" s="221"/>
      <c r="L648" s="221"/>
    </row>
    <row r="649" ht="12.75" customHeight="1">
      <c r="A649" s="220"/>
      <c r="B649" s="220"/>
      <c r="C649" s="220"/>
      <c r="D649" s="220"/>
      <c r="E649" s="220"/>
      <c r="F649" s="220"/>
      <c r="G649" s="220"/>
      <c r="H649" s="220"/>
      <c r="I649" s="220"/>
      <c r="J649" s="220"/>
      <c r="K649" s="221"/>
      <c r="L649" s="221"/>
    </row>
    <row r="650" ht="12.75" customHeight="1">
      <c r="A650" s="220"/>
      <c r="B650" s="220"/>
      <c r="C650" s="220"/>
      <c r="D650" s="220"/>
      <c r="E650" s="220"/>
      <c r="F650" s="220"/>
      <c r="G650" s="220"/>
      <c r="H650" s="220"/>
      <c r="I650" s="220"/>
      <c r="J650" s="220"/>
      <c r="K650" s="221"/>
      <c r="L650" s="221"/>
    </row>
    <row r="651" ht="12.75" customHeight="1">
      <c r="A651" s="220"/>
      <c r="B651" s="220"/>
      <c r="C651" s="220"/>
      <c r="D651" s="220"/>
      <c r="E651" s="220"/>
      <c r="F651" s="220"/>
      <c r="G651" s="220"/>
      <c r="H651" s="220"/>
      <c r="I651" s="220"/>
      <c r="J651" s="220"/>
      <c r="K651" s="221"/>
      <c r="L651" s="221"/>
    </row>
    <row r="652" ht="12.75" customHeight="1">
      <c r="A652" s="220"/>
      <c r="B652" s="220"/>
      <c r="C652" s="220"/>
      <c r="D652" s="220"/>
      <c r="E652" s="220"/>
      <c r="F652" s="220"/>
      <c r="G652" s="220"/>
      <c r="H652" s="220"/>
      <c r="I652" s="220"/>
      <c r="J652" s="220"/>
      <c r="K652" s="221"/>
      <c r="L652" s="221"/>
    </row>
    <row r="653" ht="12.75" customHeight="1">
      <c r="A653" s="220"/>
      <c r="B653" s="220"/>
      <c r="C653" s="220"/>
      <c r="D653" s="220"/>
      <c r="E653" s="220"/>
      <c r="F653" s="220"/>
      <c r="G653" s="220"/>
      <c r="H653" s="220"/>
      <c r="I653" s="220"/>
      <c r="J653" s="220"/>
      <c r="K653" s="221"/>
      <c r="L653" s="221"/>
    </row>
    <row r="654" ht="12.75" customHeight="1">
      <c r="A654" s="220"/>
      <c r="B654" s="220"/>
      <c r="C654" s="220"/>
      <c r="D654" s="220"/>
      <c r="E654" s="220"/>
      <c r="F654" s="220"/>
      <c r="G654" s="220"/>
      <c r="H654" s="220"/>
      <c r="I654" s="220"/>
      <c r="J654" s="220"/>
      <c r="K654" s="221"/>
      <c r="L654" s="221"/>
    </row>
    <row r="655" ht="12.75" customHeight="1">
      <c r="A655" s="220"/>
      <c r="B655" s="220"/>
      <c r="C655" s="220"/>
      <c r="D655" s="220"/>
      <c r="E655" s="220"/>
      <c r="F655" s="220"/>
      <c r="G655" s="220"/>
      <c r="H655" s="220"/>
      <c r="I655" s="220"/>
      <c r="J655" s="220"/>
      <c r="K655" s="221"/>
      <c r="L655" s="221"/>
    </row>
    <row r="656" ht="12.75" customHeight="1">
      <c r="A656" s="220"/>
      <c r="B656" s="220"/>
      <c r="C656" s="220"/>
      <c r="D656" s="220"/>
      <c r="E656" s="220"/>
      <c r="F656" s="220"/>
      <c r="G656" s="220"/>
      <c r="H656" s="220"/>
      <c r="I656" s="220"/>
      <c r="J656" s="220"/>
      <c r="K656" s="221"/>
      <c r="L656" s="221"/>
    </row>
    <row r="657" ht="12.75" customHeight="1">
      <c r="A657" s="220"/>
      <c r="B657" s="220"/>
      <c r="C657" s="220"/>
      <c r="D657" s="220"/>
      <c r="E657" s="220"/>
      <c r="F657" s="220"/>
      <c r="G657" s="220"/>
      <c r="H657" s="220"/>
      <c r="I657" s="220"/>
      <c r="J657" s="220"/>
      <c r="K657" s="221"/>
      <c r="L657" s="221"/>
    </row>
    <row r="658" ht="12.75" customHeight="1">
      <c r="A658" s="220"/>
      <c r="B658" s="220"/>
      <c r="C658" s="220"/>
      <c r="D658" s="220"/>
      <c r="E658" s="220"/>
      <c r="F658" s="220"/>
      <c r="G658" s="220"/>
      <c r="H658" s="220"/>
      <c r="I658" s="220"/>
      <c r="J658" s="220"/>
      <c r="K658" s="221"/>
      <c r="L658" s="221"/>
    </row>
    <row r="659" ht="12.75" customHeight="1">
      <c r="A659" s="220"/>
      <c r="B659" s="220"/>
      <c r="C659" s="220"/>
      <c r="D659" s="220"/>
      <c r="E659" s="220"/>
      <c r="F659" s="220"/>
      <c r="G659" s="220"/>
      <c r="H659" s="220"/>
      <c r="I659" s="220"/>
      <c r="J659" s="220"/>
      <c r="K659" s="221"/>
      <c r="L659" s="221"/>
    </row>
    <row r="660" ht="12.75" customHeight="1">
      <c r="A660" s="220"/>
      <c r="B660" s="220"/>
      <c r="C660" s="220"/>
      <c r="D660" s="220"/>
      <c r="E660" s="220"/>
      <c r="F660" s="220"/>
      <c r="G660" s="220"/>
      <c r="H660" s="220"/>
      <c r="I660" s="220"/>
      <c r="J660" s="220"/>
      <c r="K660" s="221"/>
      <c r="L660" s="221"/>
    </row>
    <row r="661" ht="12.75" customHeight="1">
      <c r="A661" s="220"/>
      <c r="B661" s="220"/>
      <c r="C661" s="220"/>
      <c r="D661" s="220"/>
      <c r="E661" s="220"/>
      <c r="F661" s="220"/>
      <c r="G661" s="220"/>
      <c r="H661" s="220"/>
      <c r="I661" s="220"/>
      <c r="J661" s="220"/>
      <c r="K661" s="221"/>
      <c r="L661" s="221"/>
    </row>
    <row r="662" ht="12.75" customHeight="1">
      <c r="A662" s="220"/>
      <c r="B662" s="220"/>
      <c r="C662" s="220"/>
      <c r="D662" s="220"/>
      <c r="E662" s="220"/>
      <c r="F662" s="220"/>
      <c r="G662" s="220"/>
      <c r="H662" s="220"/>
      <c r="I662" s="220"/>
      <c r="J662" s="220"/>
      <c r="K662" s="221"/>
      <c r="L662" s="221"/>
    </row>
    <row r="663" ht="12.75" customHeight="1">
      <c r="A663" s="220"/>
      <c r="B663" s="220"/>
      <c r="C663" s="220"/>
      <c r="D663" s="220"/>
      <c r="E663" s="220"/>
      <c r="F663" s="220"/>
      <c r="G663" s="220"/>
      <c r="H663" s="220"/>
      <c r="I663" s="220"/>
      <c r="J663" s="220"/>
      <c r="K663" s="221"/>
      <c r="L663" s="221"/>
    </row>
    <row r="664" ht="12.75" customHeight="1">
      <c r="A664" s="220"/>
      <c r="B664" s="220"/>
      <c r="C664" s="220"/>
      <c r="D664" s="220"/>
      <c r="E664" s="220"/>
      <c r="F664" s="220"/>
      <c r="G664" s="220"/>
      <c r="H664" s="220"/>
      <c r="I664" s="220"/>
      <c r="J664" s="220"/>
      <c r="K664" s="221"/>
      <c r="L664" s="221"/>
    </row>
    <row r="665" ht="12.75" customHeight="1">
      <c r="A665" s="220"/>
      <c r="B665" s="220"/>
      <c r="C665" s="220"/>
      <c r="D665" s="220"/>
      <c r="E665" s="220"/>
      <c r="F665" s="220"/>
      <c r="G665" s="220"/>
      <c r="H665" s="220"/>
      <c r="I665" s="220"/>
      <c r="J665" s="220"/>
      <c r="K665" s="221"/>
      <c r="L665" s="221"/>
    </row>
    <row r="666" ht="12.75" customHeight="1">
      <c r="A666" s="220"/>
      <c r="B666" s="220"/>
      <c r="C666" s="220"/>
      <c r="D666" s="220"/>
      <c r="E666" s="220"/>
      <c r="F666" s="220"/>
      <c r="G666" s="220"/>
      <c r="H666" s="220"/>
      <c r="I666" s="220"/>
      <c r="J666" s="220"/>
      <c r="K666" s="221"/>
      <c r="L666" s="221"/>
    </row>
    <row r="667" ht="12.75" customHeight="1">
      <c r="A667" s="220"/>
      <c r="B667" s="220"/>
      <c r="C667" s="220"/>
      <c r="D667" s="220"/>
      <c r="E667" s="220"/>
      <c r="F667" s="220"/>
      <c r="G667" s="220"/>
      <c r="H667" s="220"/>
      <c r="I667" s="220"/>
      <c r="J667" s="220"/>
      <c r="K667" s="221"/>
      <c r="L667" s="221"/>
    </row>
    <row r="668" ht="12.75" customHeight="1">
      <c r="A668" s="220"/>
      <c r="B668" s="220"/>
      <c r="C668" s="220"/>
      <c r="D668" s="220"/>
      <c r="E668" s="220"/>
      <c r="F668" s="220"/>
      <c r="G668" s="220"/>
      <c r="H668" s="220"/>
      <c r="I668" s="220"/>
      <c r="J668" s="220"/>
      <c r="K668" s="221"/>
      <c r="L668" s="221"/>
    </row>
    <row r="669" ht="12.75" customHeight="1">
      <c r="A669" s="220"/>
      <c r="B669" s="220"/>
      <c r="C669" s="220"/>
      <c r="D669" s="220"/>
      <c r="E669" s="220"/>
      <c r="F669" s="220"/>
      <c r="G669" s="220"/>
      <c r="H669" s="220"/>
      <c r="I669" s="220"/>
      <c r="J669" s="220"/>
      <c r="K669" s="221"/>
      <c r="L669" s="221"/>
    </row>
    <row r="670" ht="12.75" customHeight="1">
      <c r="A670" s="220"/>
      <c r="B670" s="220"/>
      <c r="C670" s="220"/>
      <c r="D670" s="220"/>
      <c r="E670" s="220"/>
      <c r="F670" s="220"/>
      <c r="G670" s="220"/>
      <c r="H670" s="220"/>
      <c r="I670" s="220"/>
      <c r="J670" s="220"/>
      <c r="K670" s="221"/>
      <c r="L670" s="221"/>
    </row>
    <row r="671" ht="12.75" customHeight="1">
      <c r="A671" s="220"/>
      <c r="B671" s="220"/>
      <c r="C671" s="220"/>
      <c r="D671" s="220"/>
      <c r="E671" s="220"/>
      <c r="F671" s="220"/>
      <c r="G671" s="220"/>
      <c r="H671" s="220"/>
      <c r="I671" s="220"/>
      <c r="J671" s="220"/>
      <c r="K671" s="221"/>
      <c r="L671" s="221"/>
    </row>
    <row r="672" ht="12.75" customHeight="1">
      <c r="A672" s="220"/>
      <c r="B672" s="220"/>
      <c r="C672" s="220"/>
      <c r="D672" s="220"/>
      <c r="E672" s="220"/>
      <c r="F672" s="220"/>
      <c r="G672" s="220"/>
      <c r="H672" s="220"/>
      <c r="I672" s="220"/>
      <c r="J672" s="220"/>
      <c r="K672" s="221"/>
      <c r="L672" s="221"/>
    </row>
    <row r="673" ht="12.75" customHeight="1">
      <c r="A673" s="220"/>
      <c r="B673" s="220"/>
      <c r="C673" s="220"/>
      <c r="D673" s="220"/>
      <c r="E673" s="220"/>
      <c r="F673" s="220"/>
      <c r="G673" s="220"/>
      <c r="H673" s="220"/>
      <c r="I673" s="220"/>
      <c r="J673" s="220"/>
      <c r="K673" s="221"/>
      <c r="L673" s="221"/>
    </row>
    <row r="674" ht="12.75" customHeight="1">
      <c r="A674" s="220"/>
      <c r="B674" s="220"/>
      <c r="C674" s="220"/>
      <c r="D674" s="220"/>
      <c r="E674" s="220"/>
      <c r="F674" s="220"/>
      <c r="G674" s="220"/>
      <c r="H674" s="220"/>
      <c r="I674" s="220"/>
      <c r="J674" s="220"/>
      <c r="K674" s="221"/>
      <c r="L674" s="221"/>
    </row>
    <row r="675" ht="12.75" customHeight="1">
      <c r="A675" s="220"/>
      <c r="B675" s="220"/>
      <c r="C675" s="220"/>
      <c r="D675" s="220"/>
      <c r="E675" s="220"/>
      <c r="F675" s="220"/>
      <c r="G675" s="220"/>
      <c r="H675" s="220"/>
      <c r="I675" s="220"/>
      <c r="J675" s="220"/>
      <c r="K675" s="221"/>
      <c r="L675" s="221"/>
    </row>
    <row r="676" ht="12.75" customHeight="1">
      <c r="A676" s="220"/>
      <c r="B676" s="220"/>
      <c r="C676" s="220"/>
      <c r="D676" s="220"/>
      <c r="E676" s="220"/>
      <c r="F676" s="220"/>
      <c r="G676" s="220"/>
      <c r="H676" s="220"/>
      <c r="I676" s="220"/>
      <c r="J676" s="220"/>
      <c r="K676" s="221"/>
      <c r="L676" s="221"/>
    </row>
    <row r="677" ht="12.75" customHeight="1">
      <c r="A677" s="220"/>
      <c r="B677" s="220"/>
      <c r="C677" s="220"/>
      <c r="D677" s="220"/>
      <c r="E677" s="220"/>
      <c r="F677" s="220"/>
      <c r="G677" s="220"/>
      <c r="H677" s="220"/>
      <c r="I677" s="220"/>
      <c r="J677" s="220"/>
      <c r="K677" s="221"/>
      <c r="L677" s="221"/>
    </row>
    <row r="678" ht="12.75" customHeight="1">
      <c r="A678" s="220"/>
      <c r="B678" s="220"/>
      <c r="C678" s="220"/>
      <c r="D678" s="220"/>
      <c r="E678" s="220"/>
      <c r="F678" s="220"/>
      <c r="G678" s="220"/>
      <c r="H678" s="220"/>
      <c r="I678" s="220"/>
      <c r="J678" s="220"/>
      <c r="K678" s="221"/>
      <c r="L678" s="221"/>
    </row>
    <row r="679" ht="12.75" customHeight="1">
      <c r="A679" s="220"/>
      <c r="B679" s="220"/>
      <c r="C679" s="220"/>
      <c r="D679" s="220"/>
      <c r="E679" s="220"/>
      <c r="F679" s="220"/>
      <c r="G679" s="220"/>
      <c r="H679" s="220"/>
      <c r="I679" s="220"/>
      <c r="J679" s="220"/>
      <c r="K679" s="221"/>
      <c r="L679" s="221"/>
    </row>
    <row r="680" ht="12.75" customHeight="1">
      <c r="A680" s="220"/>
      <c r="B680" s="220"/>
      <c r="C680" s="220"/>
      <c r="D680" s="220"/>
      <c r="E680" s="220"/>
      <c r="F680" s="220"/>
      <c r="G680" s="220"/>
      <c r="H680" s="220"/>
      <c r="I680" s="220"/>
      <c r="J680" s="220"/>
      <c r="K680" s="221"/>
      <c r="L680" s="221"/>
    </row>
    <row r="681" ht="12.75" customHeight="1">
      <c r="A681" s="220"/>
      <c r="B681" s="220"/>
      <c r="C681" s="220"/>
      <c r="D681" s="220"/>
      <c r="E681" s="220"/>
      <c r="F681" s="220"/>
      <c r="G681" s="220"/>
      <c r="H681" s="220"/>
      <c r="I681" s="220"/>
      <c r="J681" s="220"/>
      <c r="K681" s="221"/>
      <c r="L681" s="221"/>
    </row>
    <row r="682" ht="12.75" customHeight="1">
      <c r="A682" s="220"/>
      <c r="B682" s="220"/>
      <c r="C682" s="220"/>
      <c r="D682" s="220"/>
      <c r="E682" s="220"/>
      <c r="F682" s="220"/>
      <c r="G682" s="220"/>
      <c r="H682" s="220"/>
      <c r="I682" s="220"/>
      <c r="J682" s="220"/>
      <c r="K682" s="221"/>
      <c r="L682" s="221"/>
    </row>
    <row r="683" ht="12.75" customHeight="1">
      <c r="A683" s="220"/>
      <c r="B683" s="220"/>
      <c r="C683" s="220"/>
      <c r="D683" s="220"/>
      <c r="E683" s="220"/>
      <c r="F683" s="220"/>
      <c r="G683" s="220"/>
      <c r="H683" s="220"/>
      <c r="I683" s="220"/>
      <c r="J683" s="220"/>
      <c r="K683" s="221"/>
      <c r="L683" s="221"/>
    </row>
    <row r="684" ht="12.75" customHeight="1">
      <c r="A684" s="220"/>
      <c r="B684" s="220"/>
      <c r="C684" s="220"/>
      <c r="D684" s="220"/>
      <c r="E684" s="220"/>
      <c r="F684" s="220"/>
      <c r="G684" s="220"/>
      <c r="H684" s="220"/>
      <c r="I684" s="220"/>
      <c r="J684" s="220"/>
      <c r="K684" s="221"/>
      <c r="L684" s="221"/>
    </row>
    <row r="685" ht="12.75" customHeight="1">
      <c r="A685" s="220"/>
      <c r="B685" s="220"/>
      <c r="C685" s="220"/>
      <c r="D685" s="220"/>
      <c r="E685" s="220"/>
      <c r="F685" s="220"/>
      <c r="G685" s="220"/>
      <c r="H685" s="220"/>
      <c r="I685" s="220"/>
      <c r="J685" s="220"/>
      <c r="K685" s="221"/>
      <c r="L685" s="221"/>
    </row>
    <row r="686" ht="12.75" customHeight="1">
      <c r="A686" s="220"/>
      <c r="B686" s="220"/>
      <c r="C686" s="220"/>
      <c r="D686" s="220"/>
      <c r="E686" s="220"/>
      <c r="F686" s="220"/>
      <c r="G686" s="220"/>
      <c r="H686" s="220"/>
      <c r="I686" s="220"/>
      <c r="J686" s="220"/>
      <c r="K686" s="221"/>
      <c r="L686" s="221"/>
    </row>
    <row r="687" ht="12.75" customHeight="1">
      <c r="A687" s="220"/>
      <c r="B687" s="220"/>
      <c r="C687" s="220"/>
      <c r="D687" s="220"/>
      <c r="E687" s="220"/>
      <c r="F687" s="220"/>
      <c r="G687" s="220"/>
      <c r="H687" s="220"/>
      <c r="I687" s="220"/>
      <c r="J687" s="220"/>
      <c r="K687" s="221"/>
      <c r="L687" s="221"/>
    </row>
    <row r="688" ht="12.75" customHeight="1">
      <c r="A688" s="220"/>
      <c r="B688" s="220"/>
      <c r="C688" s="220"/>
      <c r="D688" s="220"/>
      <c r="E688" s="220"/>
      <c r="F688" s="220"/>
      <c r="G688" s="220"/>
      <c r="H688" s="220"/>
      <c r="I688" s="220"/>
      <c r="J688" s="220"/>
      <c r="K688" s="221"/>
      <c r="L688" s="221"/>
    </row>
    <row r="689" ht="12.75" customHeight="1">
      <c r="A689" s="220"/>
      <c r="B689" s="220"/>
      <c r="C689" s="220"/>
      <c r="D689" s="220"/>
      <c r="E689" s="220"/>
      <c r="F689" s="220"/>
      <c r="G689" s="220"/>
      <c r="H689" s="220"/>
      <c r="I689" s="220"/>
      <c r="J689" s="220"/>
      <c r="K689" s="221"/>
      <c r="L689" s="221"/>
    </row>
    <row r="690" ht="12.75" customHeight="1">
      <c r="A690" s="220"/>
      <c r="B690" s="220"/>
      <c r="C690" s="220"/>
      <c r="D690" s="220"/>
      <c r="E690" s="220"/>
      <c r="F690" s="220"/>
      <c r="G690" s="220"/>
      <c r="H690" s="220"/>
      <c r="I690" s="220"/>
      <c r="J690" s="220"/>
      <c r="K690" s="221"/>
      <c r="L690" s="221"/>
    </row>
    <row r="691" ht="12.75" customHeight="1">
      <c r="A691" s="220"/>
      <c r="B691" s="220"/>
      <c r="C691" s="220"/>
      <c r="D691" s="220"/>
      <c r="E691" s="220"/>
      <c r="F691" s="220"/>
      <c r="G691" s="220"/>
      <c r="H691" s="220"/>
      <c r="I691" s="220"/>
      <c r="J691" s="220"/>
      <c r="K691" s="221"/>
      <c r="L691" s="221"/>
    </row>
    <row r="692" ht="12.75" customHeight="1">
      <c r="A692" s="220"/>
      <c r="B692" s="220"/>
      <c r="C692" s="220"/>
      <c r="D692" s="220"/>
      <c r="E692" s="220"/>
      <c r="F692" s="220"/>
      <c r="G692" s="220"/>
      <c r="H692" s="220"/>
      <c r="I692" s="220"/>
      <c r="J692" s="220"/>
      <c r="K692" s="221"/>
      <c r="L692" s="221"/>
    </row>
    <row r="693" ht="12.75" customHeight="1">
      <c r="A693" s="220"/>
      <c r="B693" s="220"/>
      <c r="C693" s="220"/>
      <c r="D693" s="220"/>
      <c r="E693" s="220"/>
      <c r="F693" s="220"/>
      <c r="G693" s="220"/>
      <c r="H693" s="220"/>
      <c r="I693" s="220"/>
      <c r="J693" s="220"/>
      <c r="K693" s="221"/>
      <c r="L693" s="221"/>
    </row>
    <row r="694" ht="12.75" customHeight="1">
      <c r="A694" s="220"/>
      <c r="B694" s="220"/>
      <c r="C694" s="220"/>
      <c r="D694" s="220"/>
      <c r="E694" s="220"/>
      <c r="F694" s="220"/>
      <c r="G694" s="220"/>
      <c r="H694" s="220"/>
      <c r="I694" s="220"/>
      <c r="J694" s="220"/>
      <c r="K694" s="221"/>
      <c r="L694" s="221"/>
    </row>
    <row r="695" ht="12.75" customHeight="1">
      <c r="A695" s="220"/>
      <c r="B695" s="220"/>
      <c r="C695" s="220"/>
      <c r="D695" s="220"/>
      <c r="E695" s="220"/>
      <c r="F695" s="220"/>
      <c r="G695" s="220"/>
      <c r="H695" s="220"/>
      <c r="I695" s="220"/>
      <c r="J695" s="220"/>
      <c r="K695" s="221"/>
      <c r="L695" s="221"/>
    </row>
    <row r="696" ht="12.75" customHeight="1">
      <c r="A696" s="220"/>
      <c r="B696" s="220"/>
      <c r="C696" s="220"/>
      <c r="D696" s="220"/>
      <c r="E696" s="220"/>
      <c r="F696" s="220"/>
      <c r="G696" s="220"/>
      <c r="H696" s="220"/>
      <c r="I696" s="220"/>
      <c r="J696" s="220"/>
      <c r="K696" s="221"/>
      <c r="L696" s="221"/>
    </row>
    <row r="697" ht="12.75" customHeight="1">
      <c r="A697" s="220"/>
      <c r="B697" s="220"/>
      <c r="C697" s="220"/>
      <c r="D697" s="220"/>
      <c r="E697" s="220"/>
      <c r="F697" s="220"/>
      <c r="G697" s="220"/>
      <c r="H697" s="220"/>
      <c r="I697" s="220"/>
      <c r="J697" s="220"/>
      <c r="K697" s="221"/>
      <c r="L697" s="221"/>
    </row>
    <row r="698" ht="12.75" customHeight="1">
      <c r="A698" s="220"/>
      <c r="B698" s="220"/>
      <c r="C698" s="220"/>
      <c r="D698" s="220"/>
      <c r="E698" s="220"/>
      <c r="F698" s="220"/>
      <c r="G698" s="220"/>
      <c r="H698" s="220"/>
      <c r="I698" s="220"/>
      <c r="J698" s="220"/>
      <c r="K698" s="221"/>
      <c r="L698" s="221"/>
    </row>
    <row r="699" ht="12.75" customHeight="1">
      <c r="A699" s="220"/>
      <c r="B699" s="220"/>
      <c r="C699" s="220"/>
      <c r="D699" s="220"/>
      <c r="E699" s="220"/>
      <c r="F699" s="220"/>
      <c r="G699" s="220"/>
      <c r="H699" s="220"/>
      <c r="I699" s="220"/>
      <c r="J699" s="220"/>
      <c r="K699" s="221"/>
      <c r="L699" s="221"/>
    </row>
    <row r="700" ht="12.75" customHeight="1">
      <c r="A700" s="220"/>
      <c r="B700" s="220"/>
      <c r="C700" s="220"/>
      <c r="D700" s="220"/>
      <c r="E700" s="220"/>
      <c r="F700" s="220"/>
      <c r="G700" s="220"/>
      <c r="H700" s="220"/>
      <c r="I700" s="220"/>
      <c r="J700" s="220"/>
      <c r="K700" s="221"/>
      <c r="L700" s="221"/>
    </row>
    <row r="701" ht="12.75" customHeight="1">
      <c r="A701" s="220"/>
      <c r="B701" s="220"/>
      <c r="C701" s="220"/>
      <c r="D701" s="220"/>
      <c r="E701" s="220"/>
      <c r="F701" s="220"/>
      <c r="G701" s="220"/>
      <c r="H701" s="220"/>
      <c r="I701" s="220"/>
      <c r="J701" s="220"/>
      <c r="K701" s="221"/>
      <c r="L701" s="221"/>
    </row>
    <row r="702" ht="12.75" customHeight="1">
      <c r="A702" s="220"/>
      <c r="B702" s="220"/>
      <c r="C702" s="220"/>
      <c r="D702" s="220"/>
      <c r="E702" s="220"/>
      <c r="F702" s="220"/>
      <c r="G702" s="220"/>
      <c r="H702" s="220"/>
      <c r="I702" s="220"/>
      <c r="J702" s="220"/>
      <c r="K702" s="221"/>
      <c r="L702" s="221"/>
    </row>
    <row r="703" ht="12.75" customHeight="1">
      <c r="A703" s="220"/>
      <c r="B703" s="220"/>
      <c r="C703" s="220"/>
      <c r="D703" s="220"/>
      <c r="E703" s="220"/>
      <c r="F703" s="220"/>
      <c r="G703" s="220"/>
      <c r="H703" s="220"/>
      <c r="I703" s="220"/>
      <c r="J703" s="220"/>
      <c r="K703" s="221"/>
      <c r="L703" s="221"/>
    </row>
    <row r="704" ht="12.75" customHeight="1">
      <c r="A704" s="220"/>
      <c r="B704" s="220"/>
      <c r="C704" s="220"/>
      <c r="D704" s="220"/>
      <c r="E704" s="220"/>
      <c r="F704" s="220"/>
      <c r="G704" s="220"/>
      <c r="H704" s="220"/>
      <c r="I704" s="220"/>
      <c r="J704" s="220"/>
      <c r="K704" s="221"/>
      <c r="L704" s="221"/>
    </row>
    <row r="705" ht="12.75" customHeight="1">
      <c r="A705" s="220"/>
      <c r="B705" s="220"/>
      <c r="C705" s="220"/>
      <c r="D705" s="220"/>
      <c r="E705" s="220"/>
      <c r="F705" s="220"/>
      <c r="G705" s="220"/>
      <c r="H705" s="220"/>
      <c r="I705" s="220"/>
      <c r="J705" s="220"/>
      <c r="K705" s="221"/>
      <c r="L705" s="221"/>
    </row>
    <row r="706" ht="12.75" customHeight="1">
      <c r="A706" s="220"/>
      <c r="B706" s="220"/>
      <c r="C706" s="220"/>
      <c r="D706" s="220"/>
      <c r="E706" s="220"/>
      <c r="F706" s="220"/>
      <c r="G706" s="220"/>
      <c r="H706" s="220"/>
      <c r="I706" s="220"/>
      <c r="J706" s="220"/>
      <c r="K706" s="221"/>
      <c r="L706" s="221"/>
    </row>
    <row r="707" ht="12.75" customHeight="1">
      <c r="A707" s="220"/>
      <c r="B707" s="220"/>
      <c r="C707" s="220"/>
      <c r="D707" s="220"/>
      <c r="E707" s="220"/>
      <c r="F707" s="220"/>
      <c r="G707" s="220"/>
      <c r="H707" s="220"/>
      <c r="I707" s="220"/>
      <c r="J707" s="220"/>
      <c r="K707" s="221"/>
      <c r="L707" s="221"/>
    </row>
    <row r="708" ht="12.75" customHeight="1">
      <c r="A708" s="220"/>
      <c r="B708" s="220"/>
      <c r="C708" s="220"/>
      <c r="D708" s="220"/>
      <c r="E708" s="220"/>
      <c r="F708" s="220"/>
      <c r="G708" s="220"/>
      <c r="H708" s="220"/>
      <c r="I708" s="220"/>
      <c r="J708" s="220"/>
      <c r="K708" s="221"/>
      <c r="L708" s="221"/>
    </row>
    <row r="709" ht="12.75" customHeight="1">
      <c r="A709" s="220"/>
      <c r="B709" s="220"/>
      <c r="C709" s="220"/>
      <c r="D709" s="220"/>
      <c r="E709" s="220"/>
      <c r="F709" s="220"/>
      <c r="G709" s="220"/>
      <c r="H709" s="220"/>
      <c r="I709" s="220"/>
      <c r="J709" s="220"/>
      <c r="K709" s="221"/>
      <c r="L709" s="221"/>
    </row>
    <row r="710" ht="12.75" customHeight="1">
      <c r="A710" s="220"/>
      <c r="B710" s="220"/>
      <c r="C710" s="220"/>
      <c r="D710" s="220"/>
      <c r="E710" s="220"/>
      <c r="F710" s="220"/>
      <c r="G710" s="220"/>
      <c r="H710" s="220"/>
      <c r="I710" s="220"/>
      <c r="J710" s="220"/>
      <c r="K710" s="221"/>
      <c r="L710" s="221"/>
    </row>
    <row r="711" ht="12.75" customHeight="1">
      <c r="A711" s="220"/>
      <c r="B711" s="220"/>
      <c r="C711" s="220"/>
      <c r="D711" s="220"/>
      <c r="E711" s="220"/>
      <c r="F711" s="220"/>
      <c r="G711" s="220"/>
      <c r="H711" s="220"/>
      <c r="I711" s="220"/>
      <c r="J711" s="220"/>
      <c r="K711" s="221"/>
      <c r="L711" s="221"/>
    </row>
    <row r="712" ht="12.75" customHeight="1">
      <c r="A712" s="220"/>
      <c r="B712" s="220"/>
      <c r="C712" s="220"/>
      <c r="D712" s="220"/>
      <c r="E712" s="220"/>
      <c r="F712" s="220"/>
      <c r="G712" s="220"/>
      <c r="H712" s="220"/>
      <c r="I712" s="220"/>
      <c r="J712" s="220"/>
      <c r="K712" s="221"/>
      <c r="L712" s="221"/>
    </row>
    <row r="713" ht="12.75" customHeight="1">
      <c r="A713" s="220"/>
      <c r="B713" s="220"/>
      <c r="C713" s="220"/>
      <c r="D713" s="220"/>
      <c r="E713" s="220"/>
      <c r="F713" s="220"/>
      <c r="G713" s="220"/>
      <c r="H713" s="220"/>
      <c r="I713" s="220"/>
      <c r="J713" s="220"/>
      <c r="K713" s="221"/>
      <c r="L713" s="221"/>
    </row>
    <row r="714" ht="12.75" customHeight="1">
      <c r="A714" s="220"/>
      <c r="B714" s="220"/>
      <c r="C714" s="220"/>
      <c r="D714" s="220"/>
      <c r="E714" s="220"/>
      <c r="F714" s="220"/>
      <c r="G714" s="220"/>
      <c r="H714" s="220"/>
      <c r="I714" s="220"/>
      <c r="J714" s="220"/>
      <c r="K714" s="221"/>
      <c r="L714" s="221"/>
    </row>
    <row r="715" ht="12.75" customHeight="1">
      <c r="A715" s="220"/>
      <c r="B715" s="220"/>
      <c r="C715" s="220"/>
      <c r="D715" s="220"/>
      <c r="E715" s="220"/>
      <c r="F715" s="220"/>
      <c r="G715" s="220"/>
      <c r="H715" s="220"/>
      <c r="I715" s="220"/>
      <c r="J715" s="220"/>
      <c r="K715" s="221"/>
      <c r="L715" s="221"/>
    </row>
    <row r="716" ht="12.75" customHeight="1">
      <c r="A716" s="220"/>
      <c r="B716" s="220"/>
      <c r="C716" s="220"/>
      <c r="D716" s="220"/>
      <c r="E716" s="220"/>
      <c r="F716" s="220"/>
      <c r="G716" s="220"/>
      <c r="H716" s="220"/>
      <c r="I716" s="220"/>
      <c r="J716" s="220"/>
      <c r="K716" s="221"/>
      <c r="L716" s="221"/>
    </row>
    <row r="717" ht="12.75" customHeight="1">
      <c r="A717" s="220"/>
      <c r="B717" s="220"/>
      <c r="C717" s="220"/>
      <c r="D717" s="220"/>
      <c r="E717" s="220"/>
      <c r="F717" s="220"/>
      <c r="G717" s="220"/>
      <c r="H717" s="220"/>
      <c r="I717" s="220"/>
      <c r="J717" s="220"/>
      <c r="K717" s="221"/>
      <c r="L717" s="221"/>
    </row>
    <row r="718" ht="12.75" customHeight="1">
      <c r="A718" s="220"/>
      <c r="B718" s="220"/>
      <c r="C718" s="220"/>
      <c r="D718" s="220"/>
      <c r="E718" s="220"/>
      <c r="F718" s="220"/>
      <c r="G718" s="220"/>
      <c r="H718" s="220"/>
      <c r="I718" s="220"/>
      <c r="J718" s="220"/>
      <c r="K718" s="221"/>
      <c r="L718" s="221"/>
    </row>
    <row r="719" ht="12.75" customHeight="1">
      <c r="A719" s="220"/>
      <c r="B719" s="220"/>
      <c r="C719" s="220"/>
      <c r="D719" s="220"/>
      <c r="E719" s="220"/>
      <c r="F719" s="220"/>
      <c r="G719" s="220"/>
      <c r="H719" s="220"/>
      <c r="I719" s="220"/>
      <c r="J719" s="220"/>
      <c r="K719" s="221"/>
      <c r="L719" s="221"/>
    </row>
    <row r="720" ht="12.75" customHeight="1">
      <c r="A720" s="220"/>
      <c r="B720" s="220"/>
      <c r="C720" s="220"/>
      <c r="D720" s="220"/>
      <c r="E720" s="220"/>
      <c r="F720" s="220"/>
      <c r="G720" s="220"/>
      <c r="H720" s="220"/>
      <c r="I720" s="220"/>
      <c r="J720" s="220"/>
      <c r="K720" s="221"/>
      <c r="L720" s="221"/>
    </row>
    <row r="721" ht="12.75" customHeight="1">
      <c r="A721" s="220"/>
      <c r="B721" s="220"/>
      <c r="C721" s="220"/>
      <c r="D721" s="220"/>
      <c r="E721" s="220"/>
      <c r="F721" s="220"/>
      <c r="G721" s="220"/>
      <c r="H721" s="220"/>
      <c r="I721" s="220"/>
      <c r="J721" s="220"/>
      <c r="K721" s="221"/>
      <c r="L721" s="221"/>
    </row>
    <row r="722" ht="12.75" customHeight="1">
      <c r="A722" s="220"/>
      <c r="B722" s="220"/>
      <c r="C722" s="220"/>
      <c r="D722" s="220"/>
      <c r="E722" s="220"/>
      <c r="F722" s="220"/>
      <c r="G722" s="220"/>
      <c r="H722" s="220"/>
      <c r="I722" s="220"/>
      <c r="J722" s="220"/>
      <c r="K722" s="221"/>
      <c r="L722" s="221"/>
    </row>
    <row r="723" ht="12.75" customHeight="1">
      <c r="A723" s="220"/>
      <c r="B723" s="220"/>
      <c r="C723" s="220"/>
      <c r="D723" s="220"/>
      <c r="E723" s="220"/>
      <c r="F723" s="220"/>
      <c r="G723" s="220"/>
      <c r="H723" s="220"/>
      <c r="I723" s="220"/>
      <c r="J723" s="220"/>
      <c r="K723" s="221"/>
      <c r="L723" s="221"/>
    </row>
    <row r="724" ht="12.75" customHeight="1">
      <c r="A724" s="220"/>
      <c r="B724" s="220"/>
      <c r="C724" s="220"/>
      <c r="D724" s="220"/>
      <c r="E724" s="220"/>
      <c r="F724" s="220"/>
      <c r="G724" s="220"/>
      <c r="H724" s="220"/>
      <c r="I724" s="220"/>
      <c r="J724" s="220"/>
      <c r="K724" s="221"/>
      <c r="L724" s="221"/>
    </row>
    <row r="725" ht="12.75" customHeight="1">
      <c r="A725" s="220"/>
      <c r="B725" s="220"/>
      <c r="C725" s="220"/>
      <c r="D725" s="220"/>
      <c r="E725" s="220"/>
      <c r="F725" s="220"/>
      <c r="G725" s="220"/>
      <c r="H725" s="220"/>
      <c r="I725" s="220"/>
      <c r="J725" s="220"/>
      <c r="K725" s="221"/>
      <c r="L725" s="221"/>
    </row>
    <row r="726" ht="12.75" customHeight="1">
      <c r="A726" s="220"/>
      <c r="B726" s="220"/>
      <c r="C726" s="220"/>
      <c r="D726" s="220"/>
      <c r="E726" s="220"/>
      <c r="F726" s="220"/>
      <c r="G726" s="220"/>
      <c r="H726" s="220"/>
      <c r="I726" s="220"/>
      <c r="J726" s="220"/>
      <c r="K726" s="221"/>
      <c r="L726" s="221"/>
    </row>
    <row r="727" ht="12.75" customHeight="1">
      <c r="A727" s="220"/>
      <c r="B727" s="220"/>
      <c r="C727" s="220"/>
      <c r="D727" s="220"/>
      <c r="E727" s="220"/>
      <c r="F727" s="220"/>
      <c r="G727" s="220"/>
      <c r="H727" s="220"/>
      <c r="I727" s="220"/>
      <c r="J727" s="220"/>
      <c r="K727" s="221"/>
      <c r="L727" s="221"/>
    </row>
    <row r="728" ht="12.75" customHeight="1">
      <c r="A728" s="220"/>
      <c r="B728" s="220"/>
      <c r="C728" s="220"/>
      <c r="D728" s="220"/>
      <c r="E728" s="220"/>
      <c r="F728" s="220"/>
      <c r="G728" s="220"/>
      <c r="H728" s="220"/>
      <c r="I728" s="220"/>
      <c r="J728" s="220"/>
      <c r="K728" s="221"/>
      <c r="L728" s="221"/>
    </row>
    <row r="729" ht="12.75" customHeight="1">
      <c r="A729" s="220"/>
      <c r="B729" s="220"/>
      <c r="C729" s="220"/>
      <c r="D729" s="220"/>
      <c r="E729" s="220"/>
      <c r="F729" s="220"/>
      <c r="G729" s="220"/>
      <c r="H729" s="220"/>
      <c r="I729" s="220"/>
      <c r="J729" s="220"/>
      <c r="K729" s="221"/>
      <c r="L729" s="221"/>
    </row>
    <row r="730" ht="12.75" customHeight="1">
      <c r="A730" s="220"/>
      <c r="B730" s="220"/>
      <c r="C730" s="220"/>
      <c r="D730" s="220"/>
      <c r="E730" s="220"/>
      <c r="F730" s="220"/>
      <c r="G730" s="220"/>
      <c r="H730" s="220"/>
      <c r="I730" s="220"/>
      <c r="J730" s="220"/>
      <c r="K730" s="221"/>
      <c r="L730" s="221"/>
    </row>
    <row r="731" ht="12.75" customHeight="1">
      <c r="A731" s="220"/>
      <c r="B731" s="220"/>
      <c r="C731" s="220"/>
      <c r="D731" s="220"/>
      <c r="E731" s="220"/>
      <c r="F731" s="220"/>
      <c r="G731" s="220"/>
      <c r="H731" s="220"/>
      <c r="I731" s="220"/>
      <c r="J731" s="220"/>
      <c r="K731" s="221"/>
      <c r="L731" s="221"/>
    </row>
    <row r="732" ht="12.75" customHeight="1">
      <c r="A732" s="220"/>
      <c r="B732" s="220"/>
      <c r="C732" s="220"/>
      <c r="D732" s="220"/>
      <c r="E732" s="220"/>
      <c r="F732" s="220"/>
      <c r="G732" s="220"/>
      <c r="H732" s="220"/>
      <c r="I732" s="220"/>
      <c r="J732" s="220"/>
      <c r="K732" s="221"/>
      <c r="L732" s="221"/>
    </row>
    <row r="733" ht="12.75" customHeight="1">
      <c r="A733" s="220"/>
      <c r="B733" s="220"/>
      <c r="C733" s="220"/>
      <c r="D733" s="220"/>
      <c r="E733" s="220"/>
      <c r="F733" s="220"/>
      <c r="G733" s="220"/>
      <c r="H733" s="220"/>
      <c r="I733" s="220"/>
      <c r="J733" s="220"/>
      <c r="K733" s="221"/>
      <c r="L733" s="221"/>
    </row>
    <row r="734" ht="12.75" customHeight="1">
      <c r="A734" s="220"/>
      <c r="B734" s="220"/>
      <c r="C734" s="220"/>
      <c r="D734" s="220"/>
      <c r="E734" s="220"/>
      <c r="F734" s="220"/>
      <c r="G734" s="220"/>
      <c r="H734" s="220"/>
      <c r="I734" s="220"/>
      <c r="J734" s="220"/>
      <c r="K734" s="221"/>
      <c r="L734" s="221"/>
    </row>
    <row r="735" ht="12.75" customHeight="1">
      <c r="A735" s="220"/>
      <c r="B735" s="220"/>
      <c r="C735" s="220"/>
      <c r="D735" s="220"/>
      <c r="E735" s="220"/>
      <c r="F735" s="220"/>
      <c r="G735" s="220"/>
      <c r="H735" s="220"/>
      <c r="I735" s="220"/>
      <c r="J735" s="220"/>
      <c r="K735" s="221"/>
      <c r="L735" s="221"/>
    </row>
    <row r="736" ht="12.75" customHeight="1">
      <c r="A736" s="220"/>
      <c r="B736" s="220"/>
      <c r="C736" s="220"/>
      <c r="D736" s="220"/>
      <c r="E736" s="220"/>
      <c r="F736" s="220"/>
      <c r="G736" s="220"/>
      <c r="H736" s="220"/>
      <c r="I736" s="220"/>
      <c r="J736" s="220"/>
      <c r="K736" s="221"/>
      <c r="L736" s="221"/>
    </row>
    <row r="737" ht="12.75" customHeight="1">
      <c r="A737" s="220"/>
      <c r="B737" s="220"/>
      <c r="C737" s="220"/>
      <c r="D737" s="220"/>
      <c r="E737" s="220"/>
      <c r="F737" s="220"/>
      <c r="G737" s="220"/>
      <c r="H737" s="220"/>
      <c r="I737" s="220"/>
      <c r="J737" s="220"/>
      <c r="K737" s="221"/>
      <c r="L737" s="221"/>
    </row>
    <row r="738" ht="12.75" customHeight="1">
      <c r="A738" s="220"/>
      <c r="B738" s="220"/>
      <c r="C738" s="220"/>
      <c r="D738" s="220"/>
      <c r="E738" s="220"/>
      <c r="F738" s="220"/>
      <c r="G738" s="220"/>
      <c r="H738" s="220"/>
      <c r="I738" s="220"/>
      <c r="J738" s="220"/>
      <c r="K738" s="221"/>
      <c r="L738" s="221"/>
    </row>
    <row r="739" ht="12.75" customHeight="1">
      <c r="A739" s="220"/>
      <c r="B739" s="220"/>
      <c r="C739" s="220"/>
      <c r="D739" s="220"/>
      <c r="E739" s="220"/>
      <c r="F739" s="220"/>
      <c r="G739" s="220"/>
      <c r="H739" s="220"/>
      <c r="I739" s="220"/>
      <c r="J739" s="220"/>
      <c r="K739" s="221"/>
      <c r="L739" s="221"/>
    </row>
    <row r="740" ht="12.75" customHeight="1">
      <c r="A740" s="220"/>
      <c r="B740" s="220"/>
      <c r="C740" s="220"/>
      <c r="D740" s="220"/>
      <c r="E740" s="220"/>
      <c r="F740" s="220"/>
      <c r="G740" s="220"/>
      <c r="H740" s="220"/>
      <c r="I740" s="220"/>
      <c r="J740" s="220"/>
      <c r="K740" s="221"/>
      <c r="L740" s="221"/>
    </row>
    <row r="741" ht="12.75" customHeight="1">
      <c r="A741" s="220"/>
      <c r="B741" s="220"/>
      <c r="C741" s="220"/>
      <c r="D741" s="220"/>
      <c r="E741" s="220"/>
      <c r="F741" s="220"/>
      <c r="G741" s="220"/>
      <c r="H741" s="220"/>
      <c r="I741" s="220"/>
      <c r="J741" s="220"/>
      <c r="K741" s="221"/>
      <c r="L741" s="221"/>
    </row>
    <row r="742" ht="12.75" customHeight="1">
      <c r="A742" s="220"/>
      <c r="B742" s="220"/>
      <c r="C742" s="220"/>
      <c r="D742" s="220"/>
      <c r="E742" s="220"/>
      <c r="F742" s="220"/>
      <c r="G742" s="220"/>
      <c r="H742" s="220"/>
      <c r="I742" s="220"/>
      <c r="J742" s="220"/>
      <c r="K742" s="221"/>
      <c r="L742" s="221"/>
    </row>
    <row r="743" ht="12.75" customHeight="1">
      <c r="A743" s="220"/>
      <c r="B743" s="220"/>
      <c r="C743" s="220"/>
      <c r="D743" s="220"/>
      <c r="E743" s="220"/>
      <c r="F743" s="220"/>
      <c r="G743" s="220"/>
      <c r="H743" s="220"/>
      <c r="I743" s="220"/>
      <c r="J743" s="220"/>
      <c r="K743" s="221"/>
      <c r="L743" s="221"/>
    </row>
    <row r="744" ht="12.75" customHeight="1">
      <c r="A744" s="220"/>
      <c r="B744" s="220"/>
      <c r="C744" s="220"/>
      <c r="D744" s="220"/>
      <c r="E744" s="220"/>
      <c r="F744" s="220"/>
      <c r="G744" s="220"/>
      <c r="H744" s="220"/>
      <c r="I744" s="220"/>
      <c r="J744" s="220"/>
      <c r="K744" s="221"/>
      <c r="L744" s="221"/>
    </row>
    <row r="745" ht="12.75" customHeight="1">
      <c r="A745" s="220"/>
      <c r="B745" s="220"/>
      <c r="C745" s="220"/>
      <c r="D745" s="220"/>
      <c r="E745" s="220"/>
      <c r="F745" s="220"/>
      <c r="G745" s="220"/>
      <c r="H745" s="220"/>
      <c r="I745" s="220"/>
      <c r="J745" s="220"/>
      <c r="K745" s="221"/>
      <c r="L745" s="221"/>
    </row>
    <row r="746" ht="12.75" customHeight="1">
      <c r="A746" s="220"/>
      <c r="B746" s="220"/>
      <c r="C746" s="220"/>
      <c r="D746" s="220"/>
      <c r="E746" s="220"/>
      <c r="F746" s="220"/>
      <c r="G746" s="220"/>
      <c r="H746" s="220"/>
      <c r="I746" s="220"/>
      <c r="J746" s="220"/>
      <c r="K746" s="221"/>
      <c r="L746" s="221"/>
    </row>
    <row r="747" ht="12.75" customHeight="1">
      <c r="A747" s="220"/>
      <c r="B747" s="220"/>
      <c r="C747" s="220"/>
      <c r="D747" s="220"/>
      <c r="E747" s="220"/>
      <c r="F747" s="220"/>
      <c r="G747" s="220"/>
      <c r="H747" s="220"/>
      <c r="I747" s="220"/>
      <c r="J747" s="220"/>
      <c r="K747" s="221"/>
      <c r="L747" s="221"/>
    </row>
    <row r="748" ht="12.75" customHeight="1">
      <c r="A748" s="220"/>
      <c r="B748" s="220"/>
      <c r="C748" s="220"/>
      <c r="D748" s="220"/>
      <c r="E748" s="220"/>
      <c r="F748" s="220"/>
      <c r="G748" s="220"/>
      <c r="H748" s="220"/>
      <c r="I748" s="220"/>
      <c r="J748" s="220"/>
      <c r="K748" s="221"/>
      <c r="L748" s="221"/>
    </row>
    <row r="749" ht="12.75" customHeight="1">
      <c r="A749" s="220"/>
      <c r="B749" s="220"/>
      <c r="C749" s="220"/>
      <c r="D749" s="220"/>
      <c r="E749" s="220"/>
      <c r="F749" s="220"/>
      <c r="G749" s="220"/>
      <c r="H749" s="220"/>
      <c r="I749" s="220"/>
      <c r="J749" s="220"/>
      <c r="K749" s="221"/>
      <c r="L749" s="221"/>
    </row>
    <row r="750" ht="12.75" customHeight="1">
      <c r="A750" s="220"/>
      <c r="B750" s="220"/>
      <c r="C750" s="220"/>
      <c r="D750" s="220"/>
      <c r="E750" s="220"/>
      <c r="F750" s="220"/>
      <c r="G750" s="220"/>
      <c r="H750" s="220"/>
      <c r="I750" s="220"/>
      <c r="J750" s="220"/>
      <c r="K750" s="221"/>
      <c r="L750" s="221"/>
    </row>
    <row r="751" ht="12.75" customHeight="1">
      <c r="A751" s="220"/>
      <c r="B751" s="220"/>
      <c r="C751" s="220"/>
      <c r="D751" s="220"/>
      <c r="E751" s="220"/>
      <c r="F751" s="220"/>
      <c r="G751" s="220"/>
      <c r="H751" s="220"/>
      <c r="I751" s="220"/>
      <c r="J751" s="220"/>
      <c r="K751" s="221"/>
      <c r="L751" s="221"/>
    </row>
    <row r="752" ht="12.75" customHeight="1">
      <c r="A752" s="220"/>
      <c r="B752" s="220"/>
      <c r="C752" s="220"/>
      <c r="D752" s="220"/>
      <c r="E752" s="220"/>
      <c r="F752" s="220"/>
      <c r="G752" s="220"/>
      <c r="H752" s="220"/>
      <c r="I752" s="220"/>
      <c r="J752" s="220"/>
      <c r="K752" s="221"/>
      <c r="L752" s="221"/>
    </row>
    <row r="753" ht="12.75" customHeight="1">
      <c r="A753" s="220"/>
      <c r="B753" s="220"/>
      <c r="C753" s="220"/>
      <c r="D753" s="220"/>
      <c r="E753" s="220"/>
      <c r="F753" s="220"/>
      <c r="G753" s="220"/>
      <c r="H753" s="220"/>
      <c r="I753" s="220"/>
      <c r="J753" s="220"/>
      <c r="K753" s="221"/>
      <c r="L753" s="221"/>
    </row>
    <row r="754" ht="12.75" customHeight="1">
      <c r="A754" s="220"/>
      <c r="B754" s="220"/>
      <c r="C754" s="220"/>
      <c r="D754" s="220"/>
      <c r="E754" s="220"/>
      <c r="F754" s="220"/>
      <c r="G754" s="220"/>
      <c r="H754" s="220"/>
      <c r="I754" s="220"/>
      <c r="J754" s="220"/>
      <c r="K754" s="221"/>
      <c r="L754" s="221"/>
    </row>
    <row r="755" ht="12.75" customHeight="1">
      <c r="A755" s="220"/>
      <c r="B755" s="220"/>
      <c r="C755" s="220"/>
      <c r="D755" s="220"/>
      <c r="E755" s="220"/>
      <c r="F755" s="220"/>
      <c r="G755" s="220"/>
      <c r="H755" s="220"/>
      <c r="I755" s="220"/>
      <c r="J755" s="220"/>
      <c r="K755" s="221"/>
      <c r="L755" s="221"/>
    </row>
    <row r="756" ht="12.75" customHeight="1">
      <c r="A756" s="220"/>
      <c r="B756" s="220"/>
      <c r="C756" s="220"/>
      <c r="D756" s="220"/>
      <c r="E756" s="220"/>
      <c r="F756" s="220"/>
      <c r="G756" s="220"/>
      <c r="H756" s="220"/>
      <c r="I756" s="220"/>
      <c r="J756" s="220"/>
      <c r="K756" s="221"/>
      <c r="L756" s="221"/>
    </row>
    <row r="757" ht="12.75" customHeight="1">
      <c r="A757" s="220"/>
      <c r="B757" s="220"/>
      <c r="C757" s="220"/>
      <c r="D757" s="220"/>
      <c r="E757" s="220"/>
      <c r="F757" s="220"/>
      <c r="G757" s="220"/>
      <c r="H757" s="220"/>
      <c r="I757" s="220"/>
      <c r="J757" s="220"/>
      <c r="K757" s="221"/>
      <c r="L757" s="221"/>
    </row>
    <row r="758" ht="12.75" customHeight="1">
      <c r="A758" s="220"/>
      <c r="B758" s="220"/>
      <c r="C758" s="220"/>
      <c r="D758" s="220"/>
      <c r="E758" s="220"/>
      <c r="F758" s="220"/>
      <c r="G758" s="220"/>
      <c r="H758" s="220"/>
      <c r="I758" s="220"/>
      <c r="J758" s="220"/>
      <c r="K758" s="221"/>
      <c r="L758" s="221"/>
    </row>
    <row r="759" ht="12.75" customHeight="1">
      <c r="A759" s="220"/>
      <c r="B759" s="220"/>
      <c r="C759" s="220"/>
      <c r="D759" s="220"/>
      <c r="E759" s="220"/>
      <c r="F759" s="220"/>
      <c r="G759" s="220"/>
      <c r="H759" s="220"/>
      <c r="I759" s="220"/>
      <c r="J759" s="220"/>
      <c r="K759" s="221"/>
      <c r="L759" s="221"/>
    </row>
    <row r="760" ht="12.75" customHeight="1">
      <c r="A760" s="220"/>
      <c r="B760" s="220"/>
      <c r="C760" s="220"/>
      <c r="D760" s="220"/>
      <c r="E760" s="220"/>
      <c r="F760" s="220"/>
      <c r="G760" s="220"/>
      <c r="H760" s="220"/>
      <c r="I760" s="220"/>
      <c r="J760" s="220"/>
      <c r="K760" s="221"/>
      <c r="L760" s="221"/>
    </row>
    <row r="761" ht="12.75" customHeight="1">
      <c r="A761" s="220"/>
      <c r="B761" s="220"/>
      <c r="C761" s="220"/>
      <c r="D761" s="220"/>
      <c r="E761" s="220"/>
      <c r="F761" s="220"/>
      <c r="G761" s="220"/>
      <c r="H761" s="220"/>
      <c r="I761" s="220"/>
      <c r="J761" s="220"/>
      <c r="K761" s="221"/>
      <c r="L761" s="221"/>
    </row>
    <row r="762" ht="12.75" customHeight="1">
      <c r="A762" s="220"/>
      <c r="B762" s="220"/>
      <c r="C762" s="220"/>
      <c r="D762" s="220"/>
      <c r="E762" s="220"/>
      <c r="F762" s="220"/>
      <c r="G762" s="220"/>
      <c r="H762" s="220"/>
      <c r="I762" s="220"/>
      <c r="J762" s="220"/>
      <c r="K762" s="221"/>
      <c r="L762" s="221"/>
    </row>
    <row r="763" ht="12.75" customHeight="1">
      <c r="A763" s="220"/>
      <c r="B763" s="220"/>
      <c r="C763" s="220"/>
      <c r="D763" s="220"/>
      <c r="E763" s="220"/>
      <c r="F763" s="220"/>
      <c r="G763" s="220"/>
      <c r="H763" s="220"/>
      <c r="I763" s="220"/>
      <c r="J763" s="220"/>
      <c r="K763" s="221"/>
      <c r="L763" s="221"/>
    </row>
    <row r="764" ht="12.75" customHeight="1">
      <c r="A764" s="220"/>
      <c r="B764" s="220"/>
      <c r="C764" s="220"/>
      <c r="D764" s="220"/>
      <c r="E764" s="220"/>
      <c r="F764" s="220"/>
      <c r="G764" s="220"/>
      <c r="H764" s="220"/>
      <c r="I764" s="220"/>
      <c r="J764" s="220"/>
      <c r="K764" s="221"/>
      <c r="L764" s="221"/>
    </row>
    <row r="765" ht="12.75" customHeight="1">
      <c r="A765" s="220"/>
      <c r="B765" s="220"/>
      <c r="C765" s="220"/>
      <c r="D765" s="220"/>
      <c r="E765" s="220"/>
      <c r="F765" s="220"/>
      <c r="G765" s="220"/>
      <c r="H765" s="220"/>
      <c r="I765" s="220"/>
      <c r="J765" s="220"/>
      <c r="K765" s="221"/>
      <c r="L765" s="221"/>
    </row>
    <row r="766" ht="12.75" customHeight="1">
      <c r="A766" s="220"/>
      <c r="B766" s="220"/>
      <c r="C766" s="220"/>
      <c r="D766" s="220"/>
      <c r="E766" s="220"/>
      <c r="F766" s="220"/>
      <c r="G766" s="220"/>
      <c r="H766" s="220"/>
      <c r="I766" s="220"/>
      <c r="J766" s="220"/>
      <c r="K766" s="221"/>
      <c r="L766" s="221"/>
    </row>
    <row r="767" ht="12.75" customHeight="1">
      <c r="A767" s="220"/>
      <c r="B767" s="220"/>
      <c r="C767" s="220"/>
      <c r="D767" s="220"/>
      <c r="E767" s="220"/>
      <c r="F767" s="220"/>
      <c r="G767" s="220"/>
      <c r="H767" s="220"/>
      <c r="I767" s="220"/>
      <c r="J767" s="220"/>
      <c r="K767" s="221"/>
      <c r="L767" s="221"/>
    </row>
    <row r="768" ht="12.75" customHeight="1">
      <c r="A768" s="220"/>
      <c r="B768" s="220"/>
      <c r="C768" s="220"/>
      <c r="D768" s="220"/>
      <c r="E768" s="220"/>
      <c r="F768" s="220"/>
      <c r="G768" s="220"/>
      <c r="H768" s="220"/>
      <c r="I768" s="220"/>
      <c r="J768" s="220"/>
      <c r="K768" s="221"/>
      <c r="L768" s="221"/>
    </row>
    <row r="769" ht="12.75" customHeight="1">
      <c r="A769" s="220"/>
      <c r="B769" s="220"/>
      <c r="C769" s="220"/>
      <c r="D769" s="220"/>
      <c r="E769" s="220"/>
      <c r="F769" s="220"/>
      <c r="G769" s="220"/>
      <c r="H769" s="220"/>
      <c r="I769" s="220"/>
      <c r="J769" s="220"/>
      <c r="K769" s="221"/>
      <c r="L769" s="221"/>
    </row>
    <row r="770" ht="12.75" customHeight="1">
      <c r="A770" s="220"/>
      <c r="B770" s="220"/>
      <c r="C770" s="220"/>
      <c r="D770" s="220"/>
      <c r="E770" s="220"/>
      <c r="F770" s="220"/>
      <c r="G770" s="220"/>
      <c r="H770" s="220"/>
      <c r="I770" s="220"/>
      <c r="J770" s="220"/>
      <c r="K770" s="221"/>
      <c r="L770" s="221"/>
    </row>
    <row r="771" ht="12.75" customHeight="1">
      <c r="A771" s="220"/>
      <c r="B771" s="220"/>
      <c r="C771" s="220"/>
      <c r="D771" s="220"/>
      <c r="E771" s="220"/>
      <c r="F771" s="220"/>
      <c r="G771" s="220"/>
      <c r="H771" s="220"/>
      <c r="I771" s="220"/>
      <c r="J771" s="220"/>
      <c r="K771" s="221"/>
      <c r="L771" s="221"/>
    </row>
    <row r="772" ht="12.75" customHeight="1">
      <c r="A772" s="220"/>
      <c r="B772" s="220"/>
      <c r="C772" s="220"/>
      <c r="D772" s="220"/>
      <c r="E772" s="220"/>
      <c r="F772" s="220"/>
      <c r="G772" s="220"/>
      <c r="H772" s="220"/>
      <c r="I772" s="220"/>
      <c r="J772" s="220"/>
      <c r="K772" s="221"/>
      <c r="L772" s="221"/>
    </row>
    <row r="773" ht="12.75" customHeight="1">
      <c r="A773" s="220"/>
      <c r="B773" s="220"/>
      <c r="C773" s="220"/>
      <c r="D773" s="220"/>
      <c r="E773" s="220"/>
      <c r="F773" s="220"/>
      <c r="G773" s="220"/>
      <c r="H773" s="220"/>
      <c r="I773" s="220"/>
      <c r="J773" s="220"/>
      <c r="K773" s="221"/>
      <c r="L773" s="221"/>
    </row>
    <row r="774" ht="12.75" customHeight="1">
      <c r="A774" s="220"/>
      <c r="B774" s="220"/>
      <c r="C774" s="220"/>
      <c r="D774" s="220"/>
      <c r="E774" s="220"/>
      <c r="F774" s="220"/>
      <c r="G774" s="220"/>
      <c r="H774" s="220"/>
      <c r="I774" s="220"/>
      <c r="J774" s="220"/>
      <c r="K774" s="221"/>
      <c r="L774" s="221"/>
    </row>
    <row r="775" ht="12.75" customHeight="1">
      <c r="A775" s="220"/>
      <c r="B775" s="220"/>
      <c r="C775" s="220"/>
      <c r="D775" s="220"/>
      <c r="E775" s="220"/>
      <c r="F775" s="220"/>
      <c r="G775" s="220"/>
      <c r="H775" s="220"/>
      <c r="I775" s="220"/>
      <c r="J775" s="220"/>
      <c r="K775" s="221"/>
      <c r="L775" s="221"/>
    </row>
    <row r="776" ht="12.75" customHeight="1">
      <c r="A776" s="220"/>
      <c r="B776" s="220"/>
      <c r="C776" s="220"/>
      <c r="D776" s="220"/>
      <c r="E776" s="220"/>
      <c r="F776" s="220"/>
      <c r="G776" s="220"/>
      <c r="H776" s="220"/>
      <c r="I776" s="220"/>
      <c r="J776" s="220"/>
      <c r="K776" s="221"/>
      <c r="L776" s="221"/>
    </row>
    <row r="777" ht="12.75" customHeight="1">
      <c r="A777" s="220"/>
      <c r="B777" s="220"/>
      <c r="C777" s="220"/>
      <c r="D777" s="220"/>
      <c r="E777" s="220"/>
      <c r="F777" s="220"/>
      <c r="G777" s="220"/>
      <c r="H777" s="220"/>
      <c r="I777" s="220"/>
      <c r="J777" s="220"/>
      <c r="K777" s="221"/>
      <c r="L777" s="221"/>
    </row>
    <row r="778" ht="12.75" customHeight="1">
      <c r="A778" s="220"/>
      <c r="B778" s="220"/>
      <c r="C778" s="220"/>
      <c r="D778" s="220"/>
      <c r="E778" s="220"/>
      <c r="F778" s="220"/>
      <c r="G778" s="220"/>
      <c r="H778" s="220"/>
      <c r="I778" s="220"/>
      <c r="J778" s="220"/>
      <c r="K778" s="221"/>
      <c r="L778" s="221"/>
    </row>
    <row r="779" ht="12.75" customHeight="1">
      <c r="A779" s="220"/>
      <c r="B779" s="220"/>
      <c r="C779" s="220"/>
      <c r="D779" s="220"/>
      <c r="E779" s="220"/>
      <c r="F779" s="220"/>
      <c r="G779" s="220"/>
      <c r="H779" s="220"/>
      <c r="I779" s="220"/>
      <c r="J779" s="220"/>
      <c r="K779" s="221"/>
      <c r="L779" s="221"/>
    </row>
    <row r="780" ht="12.75" customHeight="1">
      <c r="A780" s="220"/>
      <c r="B780" s="220"/>
      <c r="C780" s="220"/>
      <c r="D780" s="220"/>
      <c r="E780" s="220"/>
      <c r="F780" s="220"/>
      <c r="G780" s="220"/>
      <c r="H780" s="220"/>
      <c r="I780" s="220"/>
      <c r="J780" s="220"/>
      <c r="K780" s="221"/>
      <c r="L780" s="221"/>
    </row>
    <row r="781" ht="12.75" customHeight="1">
      <c r="A781" s="220"/>
      <c r="B781" s="220"/>
      <c r="C781" s="220"/>
      <c r="D781" s="220"/>
      <c r="E781" s="220"/>
      <c r="F781" s="220"/>
      <c r="G781" s="220"/>
      <c r="H781" s="220"/>
      <c r="I781" s="220"/>
      <c r="J781" s="220"/>
      <c r="K781" s="221"/>
      <c r="L781" s="221"/>
    </row>
    <row r="782" ht="12.75" customHeight="1">
      <c r="A782" s="220"/>
      <c r="B782" s="220"/>
      <c r="C782" s="220"/>
      <c r="D782" s="220"/>
      <c r="E782" s="220"/>
      <c r="F782" s="220"/>
      <c r="G782" s="220"/>
      <c r="H782" s="220"/>
      <c r="I782" s="220"/>
      <c r="J782" s="220"/>
      <c r="K782" s="221"/>
      <c r="L782" s="221"/>
    </row>
    <row r="783" ht="12.75" customHeight="1">
      <c r="A783" s="220"/>
      <c r="B783" s="220"/>
      <c r="C783" s="220"/>
      <c r="D783" s="220"/>
      <c r="E783" s="220"/>
      <c r="F783" s="220"/>
      <c r="G783" s="220"/>
      <c r="H783" s="220"/>
      <c r="I783" s="220"/>
      <c r="J783" s="220"/>
      <c r="K783" s="221"/>
      <c r="L783" s="221"/>
    </row>
    <row r="784" ht="12.75" customHeight="1">
      <c r="A784" s="220"/>
      <c r="B784" s="220"/>
      <c r="C784" s="220"/>
      <c r="D784" s="220"/>
      <c r="E784" s="220"/>
      <c r="F784" s="220"/>
      <c r="G784" s="220"/>
      <c r="H784" s="220"/>
      <c r="I784" s="220"/>
      <c r="J784" s="220"/>
      <c r="K784" s="221"/>
      <c r="L784" s="221"/>
    </row>
    <row r="785" ht="12.75" customHeight="1">
      <c r="A785" s="220"/>
      <c r="B785" s="220"/>
      <c r="C785" s="220"/>
      <c r="D785" s="220"/>
      <c r="E785" s="220"/>
      <c r="F785" s="220"/>
      <c r="G785" s="220"/>
      <c r="H785" s="220"/>
      <c r="I785" s="220"/>
      <c r="J785" s="220"/>
      <c r="K785" s="221"/>
      <c r="L785" s="221"/>
    </row>
    <row r="786" ht="12.75" customHeight="1">
      <c r="A786" s="220"/>
      <c r="B786" s="220"/>
      <c r="C786" s="220"/>
      <c r="D786" s="220"/>
      <c r="E786" s="220"/>
      <c r="F786" s="220"/>
      <c r="G786" s="220"/>
      <c r="H786" s="220"/>
      <c r="I786" s="220"/>
      <c r="J786" s="220"/>
      <c r="K786" s="221"/>
      <c r="L786" s="221"/>
    </row>
    <row r="787" ht="12.75" customHeight="1">
      <c r="A787" s="220"/>
      <c r="B787" s="220"/>
      <c r="C787" s="220"/>
      <c r="D787" s="220"/>
      <c r="E787" s="220"/>
      <c r="F787" s="220"/>
      <c r="G787" s="220"/>
      <c r="H787" s="220"/>
      <c r="I787" s="220"/>
      <c r="J787" s="220"/>
      <c r="K787" s="221"/>
      <c r="L787" s="221"/>
    </row>
    <row r="788" ht="12.75" customHeight="1">
      <c r="A788" s="220"/>
      <c r="B788" s="220"/>
      <c r="C788" s="220"/>
      <c r="D788" s="220"/>
      <c r="E788" s="220"/>
      <c r="F788" s="220"/>
      <c r="G788" s="220"/>
      <c r="H788" s="220"/>
      <c r="I788" s="220"/>
      <c r="J788" s="220"/>
      <c r="K788" s="221"/>
      <c r="L788" s="221"/>
    </row>
    <row r="789" ht="12.75" customHeight="1">
      <c r="A789" s="220"/>
      <c r="B789" s="220"/>
      <c r="C789" s="220"/>
      <c r="D789" s="220"/>
      <c r="E789" s="220"/>
      <c r="F789" s="220"/>
      <c r="G789" s="220"/>
      <c r="H789" s="220"/>
      <c r="I789" s="220"/>
      <c r="J789" s="220"/>
      <c r="K789" s="221"/>
      <c r="L789" s="221"/>
    </row>
    <row r="790" ht="12.75" customHeight="1">
      <c r="A790" s="220"/>
      <c r="B790" s="220"/>
      <c r="C790" s="220"/>
      <c r="D790" s="220"/>
      <c r="E790" s="220"/>
      <c r="F790" s="220"/>
      <c r="G790" s="220"/>
      <c r="H790" s="220"/>
      <c r="I790" s="220"/>
      <c r="J790" s="220"/>
      <c r="K790" s="221"/>
      <c r="L790" s="221"/>
    </row>
    <row r="791" ht="12.75" customHeight="1">
      <c r="A791" s="220"/>
      <c r="B791" s="220"/>
      <c r="C791" s="220"/>
      <c r="D791" s="220"/>
      <c r="E791" s="220"/>
      <c r="F791" s="220"/>
      <c r="G791" s="220"/>
      <c r="H791" s="220"/>
      <c r="I791" s="220"/>
      <c r="J791" s="220"/>
      <c r="K791" s="221"/>
      <c r="L791" s="221"/>
    </row>
    <row r="792" ht="12.75" customHeight="1">
      <c r="A792" s="220"/>
      <c r="B792" s="220"/>
      <c r="C792" s="220"/>
      <c r="D792" s="220"/>
      <c r="E792" s="220"/>
      <c r="F792" s="220"/>
      <c r="G792" s="220"/>
      <c r="H792" s="220"/>
      <c r="I792" s="220"/>
      <c r="J792" s="220"/>
      <c r="K792" s="221"/>
      <c r="L792" s="221"/>
    </row>
    <row r="793" ht="12.75" customHeight="1">
      <c r="A793" s="220"/>
      <c r="B793" s="220"/>
      <c r="C793" s="220"/>
      <c r="D793" s="220"/>
      <c r="E793" s="220"/>
      <c r="F793" s="220"/>
      <c r="G793" s="220"/>
      <c r="H793" s="220"/>
      <c r="I793" s="220"/>
      <c r="J793" s="220"/>
      <c r="K793" s="221"/>
      <c r="L793" s="221"/>
    </row>
    <row r="794" ht="12.75" customHeight="1">
      <c r="A794" s="220"/>
      <c r="B794" s="220"/>
      <c r="C794" s="220"/>
      <c r="D794" s="220"/>
      <c r="E794" s="220"/>
      <c r="F794" s="220"/>
      <c r="G794" s="220"/>
      <c r="H794" s="220"/>
      <c r="I794" s="220"/>
      <c r="J794" s="220"/>
      <c r="K794" s="221"/>
      <c r="L794" s="221"/>
    </row>
    <row r="795" ht="12.75" customHeight="1">
      <c r="A795" s="220"/>
      <c r="B795" s="220"/>
      <c r="C795" s="220"/>
      <c r="D795" s="220"/>
      <c r="E795" s="220"/>
      <c r="F795" s="220"/>
      <c r="G795" s="220"/>
      <c r="H795" s="220"/>
      <c r="I795" s="220"/>
      <c r="J795" s="220"/>
      <c r="K795" s="221"/>
      <c r="L795" s="221"/>
    </row>
    <row r="796" ht="12.75" customHeight="1">
      <c r="A796" s="220"/>
      <c r="B796" s="220"/>
      <c r="C796" s="220"/>
      <c r="D796" s="220"/>
      <c r="E796" s="220"/>
      <c r="F796" s="220"/>
      <c r="G796" s="220"/>
      <c r="H796" s="220"/>
      <c r="I796" s="220"/>
      <c r="J796" s="220"/>
      <c r="K796" s="221"/>
      <c r="L796" s="221"/>
    </row>
    <row r="797" ht="12.75" customHeight="1">
      <c r="A797" s="220"/>
      <c r="B797" s="220"/>
      <c r="C797" s="220"/>
      <c r="D797" s="220"/>
      <c r="E797" s="220"/>
      <c r="F797" s="220"/>
      <c r="G797" s="220"/>
      <c r="H797" s="220"/>
      <c r="I797" s="220"/>
      <c r="J797" s="220"/>
      <c r="K797" s="221"/>
      <c r="L797" s="221"/>
    </row>
    <row r="798" ht="12.75" customHeight="1">
      <c r="A798" s="220"/>
      <c r="B798" s="220"/>
      <c r="C798" s="220"/>
      <c r="D798" s="220"/>
      <c r="E798" s="220"/>
      <c r="F798" s="220"/>
      <c r="G798" s="220"/>
      <c r="H798" s="220"/>
      <c r="I798" s="220"/>
      <c r="J798" s="220"/>
      <c r="K798" s="221"/>
      <c r="L798" s="221"/>
    </row>
    <row r="799" ht="12.75" customHeight="1">
      <c r="A799" s="220"/>
      <c r="B799" s="220"/>
      <c r="C799" s="220"/>
      <c r="D799" s="220"/>
      <c r="E799" s="220"/>
      <c r="F799" s="220"/>
      <c r="G799" s="220"/>
      <c r="H799" s="220"/>
      <c r="I799" s="220"/>
      <c r="J799" s="220"/>
      <c r="K799" s="221"/>
      <c r="L799" s="221"/>
    </row>
    <row r="800" ht="12.75" customHeight="1">
      <c r="A800" s="220"/>
      <c r="B800" s="220"/>
      <c r="C800" s="220"/>
      <c r="D800" s="220"/>
      <c r="E800" s="220"/>
      <c r="F800" s="220"/>
      <c r="G800" s="220"/>
      <c r="H800" s="220"/>
      <c r="I800" s="220"/>
      <c r="J800" s="220"/>
      <c r="K800" s="221"/>
      <c r="L800" s="221"/>
    </row>
    <row r="801" ht="12.75" customHeight="1">
      <c r="A801" s="220"/>
      <c r="B801" s="220"/>
      <c r="C801" s="220"/>
      <c r="D801" s="220"/>
      <c r="E801" s="220"/>
      <c r="F801" s="220"/>
      <c r="G801" s="220"/>
      <c r="H801" s="220"/>
      <c r="I801" s="220"/>
      <c r="J801" s="220"/>
      <c r="K801" s="221"/>
      <c r="L801" s="221"/>
    </row>
    <row r="802" ht="12.75" customHeight="1">
      <c r="A802" s="220"/>
      <c r="B802" s="220"/>
      <c r="C802" s="220"/>
      <c r="D802" s="220"/>
      <c r="E802" s="220"/>
      <c r="F802" s="220"/>
      <c r="G802" s="220"/>
      <c r="H802" s="220"/>
      <c r="I802" s="220"/>
      <c r="J802" s="220"/>
      <c r="K802" s="221"/>
      <c r="L802" s="221"/>
    </row>
    <row r="803" ht="12.75" customHeight="1">
      <c r="A803" s="220"/>
      <c r="B803" s="220"/>
      <c r="C803" s="220"/>
      <c r="D803" s="220"/>
      <c r="E803" s="220"/>
      <c r="F803" s="220"/>
      <c r="G803" s="220"/>
      <c r="H803" s="220"/>
      <c r="I803" s="220"/>
      <c r="J803" s="220"/>
      <c r="K803" s="221"/>
      <c r="L803" s="221"/>
    </row>
    <row r="804" ht="12.75" customHeight="1">
      <c r="A804" s="220"/>
      <c r="B804" s="220"/>
      <c r="C804" s="220"/>
      <c r="D804" s="220"/>
      <c r="E804" s="220"/>
      <c r="F804" s="220"/>
      <c r="G804" s="220"/>
      <c r="H804" s="220"/>
      <c r="I804" s="220"/>
      <c r="J804" s="220"/>
      <c r="K804" s="221"/>
      <c r="L804" s="221"/>
    </row>
    <row r="805" ht="12.75" customHeight="1">
      <c r="A805" s="220"/>
      <c r="B805" s="220"/>
      <c r="C805" s="220"/>
      <c r="D805" s="220"/>
      <c r="E805" s="220"/>
      <c r="F805" s="220"/>
      <c r="G805" s="220"/>
      <c r="H805" s="220"/>
      <c r="I805" s="220"/>
      <c r="J805" s="220"/>
      <c r="K805" s="221"/>
      <c r="L805" s="221"/>
    </row>
    <row r="806" ht="12.75" customHeight="1">
      <c r="A806" s="220"/>
      <c r="B806" s="220"/>
      <c r="C806" s="220"/>
      <c r="D806" s="220"/>
      <c r="E806" s="220"/>
      <c r="F806" s="220"/>
      <c r="G806" s="220"/>
      <c r="H806" s="220"/>
      <c r="I806" s="220"/>
      <c r="J806" s="220"/>
      <c r="K806" s="221"/>
      <c r="L806" s="221"/>
    </row>
    <row r="807" ht="12.75" customHeight="1">
      <c r="A807" s="220"/>
      <c r="B807" s="220"/>
      <c r="C807" s="220"/>
      <c r="D807" s="220"/>
      <c r="E807" s="220"/>
      <c r="F807" s="220"/>
      <c r="G807" s="220"/>
      <c r="H807" s="220"/>
      <c r="I807" s="220"/>
      <c r="J807" s="220"/>
      <c r="K807" s="221"/>
      <c r="L807" s="221"/>
    </row>
    <row r="808" ht="12.75" customHeight="1">
      <c r="A808" s="220"/>
      <c r="B808" s="220"/>
      <c r="C808" s="220"/>
      <c r="D808" s="220"/>
      <c r="E808" s="220"/>
      <c r="F808" s="220"/>
      <c r="G808" s="220"/>
      <c r="H808" s="220"/>
      <c r="I808" s="220"/>
      <c r="J808" s="220"/>
      <c r="K808" s="221"/>
      <c r="L808" s="221"/>
    </row>
    <row r="809" ht="12.75" customHeight="1">
      <c r="A809" s="220"/>
      <c r="B809" s="220"/>
      <c r="C809" s="220"/>
      <c r="D809" s="220"/>
      <c r="E809" s="220"/>
      <c r="F809" s="220"/>
      <c r="G809" s="220"/>
      <c r="H809" s="220"/>
      <c r="I809" s="220"/>
      <c r="J809" s="220"/>
      <c r="K809" s="221"/>
      <c r="L809" s="221"/>
    </row>
    <row r="810" ht="12.75" customHeight="1">
      <c r="A810" s="220"/>
      <c r="B810" s="220"/>
      <c r="C810" s="220"/>
      <c r="D810" s="220"/>
      <c r="E810" s="220"/>
      <c r="F810" s="220"/>
      <c r="G810" s="220"/>
      <c r="H810" s="220"/>
      <c r="I810" s="220"/>
      <c r="J810" s="220"/>
      <c r="K810" s="221"/>
      <c r="L810" s="221"/>
    </row>
    <row r="811" ht="12.75" customHeight="1">
      <c r="A811" s="220"/>
      <c r="B811" s="220"/>
      <c r="C811" s="220"/>
      <c r="D811" s="220"/>
      <c r="E811" s="220"/>
      <c r="F811" s="220"/>
      <c r="G811" s="220"/>
      <c r="H811" s="220"/>
      <c r="I811" s="220"/>
      <c r="J811" s="220"/>
      <c r="K811" s="221"/>
      <c r="L811" s="221"/>
    </row>
    <row r="812" ht="12.75" customHeight="1">
      <c r="A812" s="220"/>
      <c r="B812" s="220"/>
      <c r="C812" s="220"/>
      <c r="D812" s="220"/>
      <c r="E812" s="220"/>
      <c r="F812" s="220"/>
      <c r="G812" s="220"/>
      <c r="H812" s="220"/>
      <c r="I812" s="220"/>
      <c r="J812" s="220"/>
      <c r="K812" s="221"/>
      <c r="L812" s="221"/>
    </row>
    <row r="813" ht="12.75" customHeight="1">
      <c r="A813" s="220"/>
      <c r="B813" s="220"/>
      <c r="C813" s="220"/>
      <c r="D813" s="220"/>
      <c r="E813" s="220"/>
      <c r="F813" s="220"/>
      <c r="G813" s="220"/>
      <c r="H813" s="220"/>
      <c r="I813" s="220"/>
      <c r="J813" s="220"/>
      <c r="K813" s="221"/>
      <c r="L813" s="221"/>
    </row>
    <row r="814" ht="12.75" customHeight="1">
      <c r="A814" s="220"/>
      <c r="B814" s="220"/>
      <c r="C814" s="220"/>
      <c r="D814" s="220"/>
      <c r="E814" s="220"/>
      <c r="F814" s="220"/>
      <c r="G814" s="220"/>
      <c r="H814" s="220"/>
      <c r="I814" s="220"/>
      <c r="J814" s="220"/>
      <c r="K814" s="221"/>
      <c r="L814" s="221"/>
    </row>
    <row r="815" ht="12.75" customHeight="1">
      <c r="A815" s="220"/>
      <c r="B815" s="220"/>
      <c r="C815" s="220"/>
      <c r="D815" s="220"/>
      <c r="E815" s="220"/>
      <c r="F815" s="220"/>
      <c r="G815" s="220"/>
      <c r="H815" s="220"/>
      <c r="I815" s="220"/>
      <c r="J815" s="220"/>
      <c r="K815" s="221"/>
      <c r="L815" s="221"/>
    </row>
    <row r="816" ht="12.75" customHeight="1">
      <c r="A816" s="220"/>
      <c r="B816" s="220"/>
      <c r="C816" s="220"/>
      <c r="D816" s="220"/>
      <c r="E816" s="220"/>
      <c r="F816" s="220"/>
      <c r="G816" s="220"/>
      <c r="H816" s="220"/>
      <c r="I816" s="220"/>
      <c r="J816" s="220"/>
      <c r="K816" s="221"/>
      <c r="L816" s="221"/>
    </row>
    <row r="817" ht="12.75" customHeight="1">
      <c r="A817" s="220"/>
      <c r="B817" s="220"/>
      <c r="C817" s="220"/>
      <c r="D817" s="220"/>
      <c r="E817" s="220"/>
      <c r="F817" s="220"/>
      <c r="G817" s="220"/>
      <c r="H817" s="220"/>
      <c r="I817" s="220"/>
      <c r="J817" s="220"/>
      <c r="K817" s="221"/>
      <c r="L817" s="221"/>
    </row>
    <row r="818" ht="12.75" customHeight="1">
      <c r="A818" s="220"/>
      <c r="B818" s="220"/>
      <c r="C818" s="220"/>
      <c r="D818" s="220"/>
      <c r="E818" s="220"/>
      <c r="F818" s="220"/>
      <c r="G818" s="220"/>
      <c r="H818" s="220"/>
      <c r="I818" s="220"/>
      <c r="J818" s="220"/>
      <c r="K818" s="221"/>
      <c r="L818" s="221"/>
    </row>
    <row r="819" ht="12.75" customHeight="1">
      <c r="A819" s="220"/>
      <c r="B819" s="220"/>
      <c r="C819" s="220"/>
      <c r="D819" s="220"/>
      <c r="E819" s="220"/>
      <c r="F819" s="220"/>
      <c r="G819" s="220"/>
      <c r="H819" s="220"/>
      <c r="I819" s="220"/>
      <c r="J819" s="220"/>
      <c r="K819" s="221"/>
      <c r="L819" s="221"/>
    </row>
    <row r="820" ht="12.75" customHeight="1">
      <c r="A820" s="220"/>
      <c r="B820" s="220"/>
      <c r="C820" s="220"/>
      <c r="D820" s="220"/>
      <c r="E820" s="220"/>
      <c r="F820" s="220"/>
      <c r="G820" s="220"/>
      <c r="H820" s="220"/>
      <c r="I820" s="220"/>
      <c r="J820" s="220"/>
      <c r="K820" s="221"/>
      <c r="L820" s="221"/>
    </row>
    <row r="821" ht="12.75" customHeight="1">
      <c r="A821" s="220"/>
      <c r="B821" s="220"/>
      <c r="C821" s="220"/>
      <c r="D821" s="220"/>
      <c r="E821" s="220"/>
      <c r="F821" s="220"/>
      <c r="G821" s="220"/>
      <c r="H821" s="220"/>
      <c r="I821" s="220"/>
      <c r="J821" s="220"/>
      <c r="K821" s="221"/>
      <c r="L821" s="221"/>
    </row>
    <row r="822" ht="12.75" customHeight="1">
      <c r="A822" s="220"/>
      <c r="B822" s="220"/>
      <c r="C822" s="220"/>
      <c r="D822" s="220"/>
      <c r="E822" s="220"/>
      <c r="F822" s="220"/>
      <c r="G822" s="220"/>
      <c r="H822" s="220"/>
      <c r="I822" s="220"/>
      <c r="J822" s="220"/>
      <c r="K822" s="221"/>
      <c r="L822" s="221"/>
    </row>
    <row r="823" ht="12.75" customHeight="1">
      <c r="A823" s="220"/>
      <c r="B823" s="220"/>
      <c r="C823" s="220"/>
      <c r="D823" s="220"/>
      <c r="E823" s="220"/>
      <c r="F823" s="220"/>
      <c r="G823" s="220"/>
      <c r="H823" s="220"/>
      <c r="I823" s="220"/>
      <c r="J823" s="220"/>
      <c r="K823" s="221"/>
      <c r="L823" s="221"/>
    </row>
    <row r="824" ht="12.75" customHeight="1">
      <c r="A824" s="220"/>
      <c r="B824" s="220"/>
      <c r="C824" s="220"/>
      <c r="D824" s="220"/>
      <c r="E824" s="220"/>
      <c r="F824" s="220"/>
      <c r="G824" s="220"/>
      <c r="H824" s="220"/>
      <c r="I824" s="220"/>
      <c r="J824" s="220"/>
      <c r="K824" s="221"/>
      <c r="L824" s="221"/>
    </row>
    <row r="825" ht="12.75" customHeight="1">
      <c r="A825" s="220"/>
      <c r="B825" s="220"/>
      <c r="C825" s="220"/>
      <c r="D825" s="220"/>
      <c r="E825" s="220"/>
      <c r="F825" s="220"/>
      <c r="G825" s="220"/>
      <c r="H825" s="220"/>
      <c r="I825" s="220"/>
      <c r="J825" s="220"/>
      <c r="K825" s="221"/>
      <c r="L825" s="221"/>
    </row>
    <row r="826" ht="12.75" customHeight="1">
      <c r="A826" s="220"/>
      <c r="B826" s="220"/>
      <c r="C826" s="220"/>
      <c r="D826" s="220"/>
      <c r="E826" s="220"/>
      <c r="F826" s="220"/>
      <c r="G826" s="220"/>
      <c r="H826" s="220"/>
      <c r="I826" s="220"/>
      <c r="J826" s="220"/>
      <c r="K826" s="221"/>
      <c r="L826" s="221"/>
    </row>
    <row r="827" ht="12.75" customHeight="1">
      <c r="A827" s="220"/>
      <c r="B827" s="220"/>
      <c r="C827" s="220"/>
      <c r="D827" s="220"/>
      <c r="E827" s="220"/>
      <c r="F827" s="220"/>
      <c r="G827" s="220"/>
      <c r="H827" s="220"/>
      <c r="I827" s="220"/>
      <c r="J827" s="220"/>
      <c r="K827" s="221"/>
      <c r="L827" s="221"/>
    </row>
    <row r="828" ht="12.75" customHeight="1">
      <c r="A828" s="220"/>
      <c r="B828" s="220"/>
      <c r="C828" s="220"/>
      <c r="D828" s="220"/>
      <c r="E828" s="220"/>
      <c r="F828" s="220"/>
      <c r="G828" s="220"/>
      <c r="H828" s="220"/>
      <c r="I828" s="220"/>
      <c r="J828" s="220"/>
      <c r="K828" s="221"/>
      <c r="L828" s="221"/>
    </row>
    <row r="829" ht="12.75" customHeight="1">
      <c r="A829" s="220"/>
      <c r="B829" s="220"/>
      <c r="C829" s="220"/>
      <c r="D829" s="220"/>
      <c r="E829" s="220"/>
      <c r="F829" s="220"/>
      <c r="G829" s="220"/>
      <c r="H829" s="220"/>
      <c r="I829" s="220"/>
      <c r="J829" s="220"/>
      <c r="K829" s="221"/>
      <c r="L829" s="221"/>
    </row>
    <row r="830" ht="12.75" customHeight="1">
      <c r="A830" s="220"/>
      <c r="B830" s="220"/>
      <c r="C830" s="220"/>
      <c r="D830" s="220"/>
      <c r="E830" s="220"/>
      <c r="F830" s="220"/>
      <c r="G830" s="220"/>
      <c r="H830" s="220"/>
      <c r="I830" s="220"/>
      <c r="J830" s="220"/>
      <c r="K830" s="221"/>
      <c r="L830" s="221"/>
    </row>
    <row r="831" ht="12.75" customHeight="1">
      <c r="A831" s="220"/>
      <c r="B831" s="220"/>
      <c r="C831" s="220"/>
      <c r="D831" s="220"/>
      <c r="E831" s="220"/>
      <c r="F831" s="220"/>
      <c r="G831" s="220"/>
      <c r="H831" s="220"/>
      <c r="I831" s="220"/>
      <c r="J831" s="220"/>
      <c r="K831" s="221"/>
      <c r="L831" s="221"/>
    </row>
    <row r="832" ht="12.75" customHeight="1">
      <c r="A832" s="220"/>
      <c r="B832" s="220"/>
      <c r="C832" s="220"/>
      <c r="D832" s="220"/>
      <c r="E832" s="220"/>
      <c r="F832" s="220"/>
      <c r="G832" s="220"/>
      <c r="H832" s="220"/>
      <c r="I832" s="220"/>
      <c r="J832" s="220"/>
      <c r="K832" s="221"/>
      <c r="L832" s="221"/>
    </row>
    <row r="833" ht="12.75" customHeight="1">
      <c r="A833" s="220"/>
      <c r="B833" s="220"/>
      <c r="C833" s="220"/>
      <c r="D833" s="220"/>
      <c r="E833" s="220"/>
      <c r="F833" s="220"/>
      <c r="G833" s="220"/>
      <c r="H833" s="220"/>
      <c r="I833" s="220"/>
      <c r="J833" s="220"/>
      <c r="K833" s="221"/>
      <c r="L833" s="221"/>
    </row>
    <row r="834" ht="12.75" customHeight="1">
      <c r="A834" s="220"/>
      <c r="B834" s="220"/>
      <c r="C834" s="220"/>
      <c r="D834" s="220"/>
      <c r="E834" s="220"/>
      <c r="F834" s="220"/>
      <c r="G834" s="220"/>
      <c r="H834" s="220"/>
      <c r="I834" s="220"/>
      <c r="J834" s="220"/>
      <c r="K834" s="221"/>
      <c r="L834" s="221"/>
    </row>
    <row r="835" ht="12.75" customHeight="1">
      <c r="A835" s="220"/>
      <c r="B835" s="220"/>
      <c r="C835" s="220"/>
      <c r="D835" s="220"/>
      <c r="E835" s="220"/>
      <c r="F835" s="220"/>
      <c r="G835" s="220"/>
      <c r="H835" s="220"/>
      <c r="I835" s="220"/>
      <c r="J835" s="220"/>
      <c r="K835" s="221"/>
      <c r="L835" s="221"/>
    </row>
    <row r="836" ht="12.75" customHeight="1">
      <c r="A836" s="220"/>
      <c r="B836" s="220"/>
      <c r="C836" s="220"/>
      <c r="D836" s="220"/>
      <c r="E836" s="220"/>
      <c r="F836" s="220"/>
      <c r="G836" s="220"/>
      <c r="H836" s="220"/>
      <c r="I836" s="220"/>
      <c r="J836" s="220"/>
      <c r="K836" s="221"/>
      <c r="L836" s="221"/>
    </row>
    <row r="837" ht="12.75" customHeight="1">
      <c r="A837" s="220"/>
      <c r="B837" s="220"/>
      <c r="C837" s="220"/>
      <c r="D837" s="220"/>
      <c r="E837" s="220"/>
      <c r="F837" s="220"/>
      <c r="G837" s="220"/>
      <c r="H837" s="220"/>
      <c r="I837" s="220"/>
      <c r="J837" s="220"/>
      <c r="K837" s="221"/>
      <c r="L837" s="221"/>
    </row>
    <row r="838" ht="12.75" customHeight="1">
      <c r="A838" s="220"/>
      <c r="B838" s="220"/>
      <c r="C838" s="220"/>
      <c r="D838" s="220"/>
      <c r="E838" s="220"/>
      <c r="F838" s="220"/>
      <c r="G838" s="220"/>
      <c r="H838" s="220"/>
      <c r="I838" s="220"/>
      <c r="J838" s="220"/>
      <c r="K838" s="221"/>
      <c r="L838" s="221"/>
    </row>
    <row r="839" ht="12.75" customHeight="1">
      <c r="A839" s="220"/>
      <c r="B839" s="220"/>
      <c r="C839" s="220"/>
      <c r="D839" s="220"/>
      <c r="E839" s="220"/>
      <c r="F839" s="220"/>
      <c r="G839" s="220"/>
      <c r="H839" s="220"/>
      <c r="I839" s="220"/>
      <c r="J839" s="220"/>
      <c r="K839" s="221"/>
      <c r="L839" s="221"/>
    </row>
    <row r="840" ht="12.75" customHeight="1">
      <c r="A840" s="220"/>
      <c r="B840" s="220"/>
      <c r="C840" s="220"/>
      <c r="D840" s="220"/>
      <c r="E840" s="220"/>
      <c r="F840" s="220"/>
      <c r="G840" s="220"/>
      <c r="H840" s="220"/>
      <c r="I840" s="220"/>
      <c r="J840" s="220"/>
      <c r="K840" s="221"/>
      <c r="L840" s="221"/>
    </row>
    <row r="841" ht="12.75" customHeight="1">
      <c r="A841" s="220"/>
      <c r="B841" s="220"/>
      <c r="C841" s="220"/>
      <c r="D841" s="220"/>
      <c r="E841" s="220"/>
      <c r="F841" s="220"/>
      <c r="G841" s="220"/>
      <c r="H841" s="220"/>
      <c r="I841" s="220"/>
      <c r="J841" s="220"/>
      <c r="K841" s="221"/>
      <c r="L841" s="221"/>
    </row>
    <row r="842" ht="12.75" customHeight="1">
      <c r="A842" s="220"/>
      <c r="B842" s="220"/>
      <c r="C842" s="220"/>
      <c r="D842" s="220"/>
      <c r="E842" s="220"/>
      <c r="F842" s="220"/>
      <c r="G842" s="220"/>
      <c r="H842" s="220"/>
      <c r="I842" s="220"/>
      <c r="J842" s="220"/>
      <c r="K842" s="221"/>
      <c r="L842" s="221"/>
    </row>
    <row r="843" ht="12.75" customHeight="1">
      <c r="A843" s="220"/>
      <c r="B843" s="220"/>
      <c r="C843" s="220"/>
      <c r="D843" s="220"/>
      <c r="E843" s="220"/>
      <c r="F843" s="220"/>
      <c r="G843" s="220"/>
      <c r="H843" s="220"/>
      <c r="I843" s="220"/>
      <c r="J843" s="220"/>
      <c r="K843" s="221"/>
      <c r="L843" s="221"/>
    </row>
    <row r="844" ht="12.75" customHeight="1">
      <c r="A844" s="220"/>
      <c r="B844" s="220"/>
      <c r="C844" s="220"/>
      <c r="D844" s="220"/>
      <c r="E844" s="220"/>
      <c r="F844" s="220"/>
      <c r="G844" s="220"/>
      <c r="H844" s="220"/>
      <c r="I844" s="220"/>
      <c r="J844" s="220"/>
      <c r="K844" s="221"/>
      <c r="L844" s="221"/>
    </row>
    <row r="845" ht="12.75" customHeight="1">
      <c r="A845" s="220"/>
      <c r="B845" s="220"/>
      <c r="C845" s="220"/>
      <c r="D845" s="220"/>
      <c r="E845" s="220"/>
      <c r="F845" s="220"/>
      <c r="G845" s="220"/>
      <c r="H845" s="220"/>
      <c r="I845" s="220"/>
      <c r="J845" s="220"/>
      <c r="K845" s="221"/>
      <c r="L845" s="221"/>
    </row>
    <row r="846" ht="12.75" customHeight="1">
      <c r="A846" s="220"/>
      <c r="B846" s="220"/>
      <c r="C846" s="220"/>
      <c r="D846" s="220"/>
      <c r="E846" s="220"/>
      <c r="F846" s="220"/>
      <c r="G846" s="220"/>
      <c r="H846" s="220"/>
      <c r="I846" s="220"/>
      <c r="J846" s="220"/>
      <c r="K846" s="221"/>
      <c r="L846" s="221"/>
    </row>
    <row r="847" ht="12.75" customHeight="1">
      <c r="A847" s="220"/>
      <c r="B847" s="220"/>
      <c r="C847" s="220"/>
      <c r="D847" s="220"/>
      <c r="E847" s="220"/>
      <c r="F847" s="220"/>
      <c r="G847" s="220"/>
      <c r="H847" s="220"/>
      <c r="I847" s="220"/>
      <c r="J847" s="220"/>
      <c r="K847" s="221"/>
      <c r="L847" s="221"/>
    </row>
    <row r="848" ht="12.75" customHeight="1">
      <c r="A848" s="220"/>
      <c r="B848" s="220"/>
      <c r="C848" s="220"/>
      <c r="D848" s="220"/>
      <c r="E848" s="220"/>
      <c r="F848" s="220"/>
      <c r="G848" s="220"/>
      <c r="H848" s="220"/>
      <c r="I848" s="220"/>
      <c r="J848" s="220"/>
      <c r="K848" s="221"/>
      <c r="L848" s="221"/>
    </row>
    <row r="849" ht="12.75" customHeight="1">
      <c r="A849" s="220"/>
      <c r="B849" s="220"/>
      <c r="C849" s="220"/>
      <c r="D849" s="220"/>
      <c r="E849" s="220"/>
      <c r="F849" s="220"/>
      <c r="G849" s="220"/>
      <c r="H849" s="220"/>
      <c r="I849" s="220"/>
      <c r="J849" s="220"/>
      <c r="K849" s="221"/>
      <c r="L849" s="221"/>
    </row>
    <row r="850" ht="12.75" customHeight="1">
      <c r="A850" s="220"/>
      <c r="B850" s="220"/>
      <c r="C850" s="220"/>
      <c r="D850" s="220"/>
      <c r="E850" s="220"/>
      <c r="F850" s="220"/>
      <c r="G850" s="220"/>
      <c r="H850" s="220"/>
      <c r="I850" s="220"/>
      <c r="J850" s="220"/>
      <c r="K850" s="221"/>
      <c r="L850" s="221"/>
    </row>
    <row r="851" ht="12.75" customHeight="1">
      <c r="A851" s="220"/>
      <c r="B851" s="220"/>
      <c r="C851" s="220"/>
      <c r="D851" s="220"/>
      <c r="E851" s="220"/>
      <c r="F851" s="220"/>
      <c r="G851" s="220"/>
      <c r="H851" s="220"/>
      <c r="I851" s="220"/>
      <c r="J851" s="220"/>
      <c r="K851" s="221"/>
      <c r="L851" s="221"/>
    </row>
    <row r="852" ht="12.75" customHeight="1">
      <c r="A852" s="220"/>
      <c r="B852" s="220"/>
      <c r="C852" s="220"/>
      <c r="D852" s="220"/>
      <c r="E852" s="220"/>
      <c r="F852" s="220"/>
      <c r="G852" s="220"/>
      <c r="H852" s="220"/>
      <c r="I852" s="220"/>
      <c r="J852" s="220"/>
      <c r="K852" s="221"/>
      <c r="L852" s="221"/>
    </row>
    <row r="853" ht="12.75" customHeight="1">
      <c r="A853" s="220"/>
      <c r="B853" s="220"/>
      <c r="C853" s="220"/>
      <c r="D853" s="220"/>
      <c r="E853" s="220"/>
      <c r="F853" s="220"/>
      <c r="G853" s="220"/>
      <c r="H853" s="220"/>
      <c r="I853" s="220"/>
      <c r="J853" s="220"/>
      <c r="K853" s="221"/>
      <c r="L853" s="221"/>
    </row>
    <row r="854" ht="12.75" customHeight="1">
      <c r="A854" s="220"/>
      <c r="B854" s="220"/>
      <c r="C854" s="220"/>
      <c r="D854" s="220"/>
      <c r="E854" s="220"/>
      <c r="F854" s="220"/>
      <c r="G854" s="220"/>
      <c r="H854" s="220"/>
      <c r="I854" s="220"/>
      <c r="J854" s="220"/>
      <c r="K854" s="221"/>
      <c r="L854" s="221"/>
    </row>
    <row r="855" ht="12.75" customHeight="1">
      <c r="A855" s="220"/>
      <c r="B855" s="220"/>
      <c r="C855" s="220"/>
      <c r="D855" s="220"/>
      <c r="E855" s="220"/>
      <c r="F855" s="220"/>
      <c r="G855" s="220"/>
      <c r="H855" s="220"/>
      <c r="I855" s="220"/>
      <c r="J855" s="220"/>
      <c r="K855" s="221"/>
      <c r="L855" s="221"/>
    </row>
    <row r="856" ht="12.75" customHeight="1">
      <c r="A856" s="220"/>
      <c r="B856" s="220"/>
      <c r="C856" s="220"/>
      <c r="D856" s="220"/>
      <c r="E856" s="220"/>
      <c r="F856" s="220"/>
      <c r="G856" s="220"/>
      <c r="H856" s="220"/>
      <c r="I856" s="220"/>
      <c r="J856" s="220"/>
      <c r="K856" s="221"/>
      <c r="L856" s="221"/>
    </row>
    <row r="857" ht="12.75" customHeight="1">
      <c r="A857" s="220"/>
      <c r="B857" s="220"/>
      <c r="C857" s="220"/>
      <c r="D857" s="220"/>
      <c r="E857" s="220"/>
      <c r="F857" s="220"/>
      <c r="G857" s="220"/>
      <c r="H857" s="220"/>
      <c r="I857" s="220"/>
      <c r="J857" s="220"/>
      <c r="K857" s="221"/>
      <c r="L857" s="221"/>
    </row>
    <row r="858" ht="12.75" customHeight="1">
      <c r="A858" s="220"/>
      <c r="B858" s="220"/>
      <c r="C858" s="220"/>
      <c r="D858" s="220"/>
      <c r="E858" s="220"/>
      <c r="F858" s="220"/>
      <c r="G858" s="220"/>
      <c r="H858" s="220"/>
      <c r="I858" s="220"/>
      <c r="J858" s="220"/>
      <c r="K858" s="221"/>
      <c r="L858" s="221"/>
    </row>
    <row r="859" ht="12.75" customHeight="1">
      <c r="A859" s="220"/>
      <c r="B859" s="220"/>
      <c r="C859" s="220"/>
      <c r="D859" s="220"/>
      <c r="E859" s="220"/>
      <c r="F859" s="220"/>
      <c r="G859" s="220"/>
      <c r="H859" s="220"/>
      <c r="I859" s="220"/>
      <c r="J859" s="220"/>
      <c r="K859" s="221"/>
      <c r="L859" s="221"/>
    </row>
    <row r="860" ht="12.75" customHeight="1">
      <c r="A860" s="220"/>
      <c r="B860" s="220"/>
      <c r="C860" s="220"/>
      <c r="D860" s="220"/>
      <c r="E860" s="220"/>
      <c r="F860" s="220"/>
      <c r="G860" s="220"/>
      <c r="H860" s="220"/>
      <c r="I860" s="220"/>
      <c r="J860" s="220"/>
      <c r="K860" s="221"/>
      <c r="L860" s="221"/>
    </row>
    <row r="861" ht="12.75" customHeight="1">
      <c r="A861" s="220"/>
      <c r="B861" s="220"/>
      <c r="C861" s="220"/>
      <c r="D861" s="220"/>
      <c r="E861" s="220"/>
      <c r="F861" s="220"/>
      <c r="G861" s="220"/>
      <c r="H861" s="220"/>
      <c r="I861" s="220"/>
      <c r="J861" s="220"/>
      <c r="K861" s="221"/>
      <c r="L861" s="221"/>
    </row>
    <row r="862" ht="12.75" customHeight="1">
      <c r="A862" s="220"/>
      <c r="B862" s="220"/>
      <c r="C862" s="220"/>
      <c r="D862" s="220"/>
      <c r="E862" s="220"/>
      <c r="F862" s="220"/>
      <c r="G862" s="220"/>
      <c r="H862" s="220"/>
      <c r="I862" s="220"/>
      <c r="J862" s="220"/>
      <c r="K862" s="221"/>
      <c r="L862" s="221"/>
    </row>
    <row r="863" ht="12.75" customHeight="1">
      <c r="A863" s="220"/>
      <c r="B863" s="220"/>
      <c r="C863" s="220"/>
      <c r="D863" s="220"/>
      <c r="E863" s="220"/>
      <c r="F863" s="220"/>
      <c r="G863" s="220"/>
      <c r="H863" s="220"/>
      <c r="I863" s="220"/>
      <c r="J863" s="220"/>
      <c r="K863" s="221"/>
      <c r="L863" s="221"/>
    </row>
    <row r="864" ht="12.75" customHeight="1">
      <c r="A864" s="220"/>
      <c r="B864" s="220"/>
      <c r="C864" s="220"/>
      <c r="D864" s="220"/>
      <c r="E864" s="220"/>
      <c r="F864" s="220"/>
      <c r="G864" s="220"/>
      <c r="H864" s="220"/>
      <c r="I864" s="220"/>
      <c r="J864" s="220"/>
      <c r="K864" s="221"/>
      <c r="L864" s="221"/>
    </row>
    <row r="865" ht="12.75" customHeight="1">
      <c r="A865" s="220"/>
      <c r="B865" s="220"/>
      <c r="C865" s="220"/>
      <c r="D865" s="220"/>
      <c r="E865" s="220"/>
      <c r="F865" s="220"/>
      <c r="G865" s="220"/>
      <c r="H865" s="220"/>
      <c r="I865" s="220"/>
      <c r="J865" s="220"/>
      <c r="K865" s="221"/>
      <c r="L865" s="221"/>
    </row>
    <row r="866" ht="12.75" customHeight="1">
      <c r="A866" s="220"/>
      <c r="B866" s="220"/>
      <c r="C866" s="220"/>
      <c r="D866" s="220"/>
      <c r="E866" s="220"/>
      <c r="F866" s="220"/>
      <c r="G866" s="220"/>
      <c r="H866" s="220"/>
      <c r="I866" s="220"/>
      <c r="J866" s="220"/>
      <c r="K866" s="221"/>
      <c r="L866" s="221"/>
    </row>
    <row r="867" ht="12.75" customHeight="1">
      <c r="A867" s="220"/>
      <c r="B867" s="220"/>
      <c r="C867" s="220"/>
      <c r="D867" s="220"/>
      <c r="E867" s="220"/>
      <c r="F867" s="220"/>
      <c r="G867" s="220"/>
      <c r="H867" s="220"/>
      <c r="I867" s="220"/>
      <c r="J867" s="220"/>
      <c r="K867" s="221"/>
      <c r="L867" s="221"/>
    </row>
    <row r="868" ht="12.75" customHeight="1">
      <c r="A868" s="220"/>
      <c r="B868" s="220"/>
      <c r="C868" s="220"/>
      <c r="D868" s="220"/>
      <c r="E868" s="220"/>
      <c r="F868" s="220"/>
      <c r="G868" s="220"/>
      <c r="H868" s="220"/>
      <c r="I868" s="220"/>
      <c r="J868" s="220"/>
      <c r="K868" s="221"/>
      <c r="L868" s="221"/>
    </row>
    <row r="869" ht="12.75" customHeight="1">
      <c r="A869" s="220"/>
      <c r="B869" s="220"/>
      <c r="C869" s="220"/>
      <c r="D869" s="220"/>
      <c r="E869" s="220"/>
      <c r="F869" s="220"/>
      <c r="G869" s="220"/>
      <c r="H869" s="220"/>
      <c r="I869" s="220"/>
      <c r="J869" s="220"/>
      <c r="K869" s="221"/>
      <c r="L869" s="221"/>
    </row>
    <row r="870" ht="12.75" customHeight="1">
      <c r="A870" s="220"/>
      <c r="B870" s="220"/>
      <c r="C870" s="220"/>
      <c r="D870" s="220"/>
      <c r="E870" s="220"/>
      <c r="F870" s="220"/>
      <c r="G870" s="220"/>
      <c r="H870" s="220"/>
      <c r="I870" s="220"/>
      <c r="J870" s="220"/>
      <c r="K870" s="221"/>
      <c r="L870" s="221"/>
    </row>
    <row r="871" ht="12.75" customHeight="1">
      <c r="A871" s="220"/>
      <c r="B871" s="220"/>
      <c r="C871" s="220"/>
      <c r="D871" s="220"/>
      <c r="E871" s="220"/>
      <c r="F871" s="220"/>
      <c r="G871" s="220"/>
      <c r="H871" s="220"/>
      <c r="I871" s="220"/>
      <c r="J871" s="220"/>
      <c r="K871" s="221"/>
      <c r="L871" s="221"/>
    </row>
    <row r="872" ht="12.75" customHeight="1">
      <c r="A872" s="220"/>
      <c r="B872" s="220"/>
      <c r="C872" s="220"/>
      <c r="D872" s="220"/>
      <c r="E872" s="220"/>
      <c r="F872" s="220"/>
      <c r="G872" s="220"/>
      <c r="H872" s="220"/>
      <c r="I872" s="220"/>
      <c r="J872" s="220"/>
      <c r="K872" s="221"/>
      <c r="L872" s="221"/>
    </row>
    <row r="873" ht="12.75" customHeight="1">
      <c r="A873" s="220"/>
      <c r="B873" s="220"/>
      <c r="C873" s="220"/>
      <c r="D873" s="220"/>
      <c r="E873" s="220"/>
      <c r="F873" s="220"/>
      <c r="G873" s="220"/>
      <c r="H873" s="220"/>
      <c r="I873" s="220"/>
      <c r="J873" s="220"/>
      <c r="K873" s="221"/>
      <c r="L873" s="221"/>
    </row>
    <row r="874" ht="12.75" customHeight="1">
      <c r="A874" s="220"/>
      <c r="B874" s="220"/>
      <c r="C874" s="220"/>
      <c r="D874" s="220"/>
      <c r="E874" s="220"/>
      <c r="F874" s="220"/>
      <c r="G874" s="220"/>
      <c r="H874" s="220"/>
      <c r="I874" s="220"/>
      <c r="J874" s="220"/>
      <c r="K874" s="221"/>
      <c r="L874" s="221"/>
    </row>
    <row r="875" ht="12.75" customHeight="1">
      <c r="A875" s="220"/>
      <c r="B875" s="220"/>
      <c r="C875" s="220"/>
      <c r="D875" s="220"/>
      <c r="E875" s="220"/>
      <c r="F875" s="220"/>
      <c r="G875" s="220"/>
      <c r="H875" s="220"/>
      <c r="I875" s="220"/>
      <c r="J875" s="220"/>
      <c r="K875" s="221"/>
      <c r="L875" s="221"/>
    </row>
    <row r="876" ht="12.75" customHeight="1">
      <c r="A876" s="220"/>
      <c r="B876" s="220"/>
      <c r="C876" s="220"/>
      <c r="D876" s="220"/>
      <c r="E876" s="220"/>
      <c r="F876" s="220"/>
      <c r="G876" s="220"/>
      <c r="H876" s="220"/>
      <c r="I876" s="220"/>
      <c r="J876" s="220"/>
      <c r="K876" s="221"/>
      <c r="L876" s="221"/>
    </row>
    <row r="877" ht="12.75" customHeight="1">
      <c r="A877" s="220"/>
      <c r="B877" s="220"/>
      <c r="C877" s="220"/>
      <c r="D877" s="220"/>
      <c r="E877" s="220"/>
      <c r="F877" s="220"/>
      <c r="G877" s="220"/>
      <c r="H877" s="220"/>
      <c r="I877" s="220"/>
      <c r="J877" s="220"/>
      <c r="K877" s="221"/>
      <c r="L877" s="221"/>
    </row>
    <row r="878" ht="12.75" customHeight="1">
      <c r="A878" s="220"/>
      <c r="B878" s="220"/>
      <c r="C878" s="220"/>
      <c r="D878" s="220"/>
      <c r="E878" s="220"/>
      <c r="F878" s="220"/>
      <c r="G878" s="220"/>
      <c r="H878" s="220"/>
      <c r="I878" s="220"/>
      <c r="J878" s="220"/>
      <c r="K878" s="221"/>
      <c r="L878" s="221"/>
    </row>
    <row r="879" ht="12.75" customHeight="1">
      <c r="A879" s="220"/>
      <c r="B879" s="220"/>
      <c r="C879" s="220"/>
      <c r="D879" s="220"/>
      <c r="E879" s="220"/>
      <c r="F879" s="220"/>
      <c r="G879" s="220"/>
      <c r="H879" s="220"/>
      <c r="I879" s="220"/>
      <c r="J879" s="220"/>
      <c r="K879" s="221"/>
      <c r="L879" s="221"/>
    </row>
    <row r="880" ht="12.75" customHeight="1">
      <c r="A880" s="220"/>
      <c r="B880" s="220"/>
      <c r="C880" s="220"/>
      <c r="D880" s="220"/>
      <c r="E880" s="220"/>
      <c r="F880" s="220"/>
      <c r="G880" s="220"/>
      <c r="H880" s="220"/>
      <c r="I880" s="220"/>
      <c r="J880" s="220"/>
      <c r="K880" s="221"/>
      <c r="L880" s="221"/>
    </row>
    <row r="881" ht="12.75" customHeight="1">
      <c r="A881" s="220"/>
      <c r="B881" s="220"/>
      <c r="C881" s="220"/>
      <c r="D881" s="220"/>
      <c r="E881" s="220"/>
      <c r="F881" s="220"/>
      <c r="G881" s="220"/>
      <c r="H881" s="220"/>
      <c r="I881" s="220"/>
      <c r="J881" s="220"/>
      <c r="K881" s="221"/>
      <c r="L881" s="221"/>
    </row>
    <row r="882" ht="12.75" customHeight="1">
      <c r="A882" s="220"/>
      <c r="B882" s="220"/>
      <c r="C882" s="220"/>
      <c r="D882" s="220"/>
      <c r="E882" s="220"/>
      <c r="F882" s="220"/>
      <c r="G882" s="220"/>
      <c r="H882" s="220"/>
      <c r="I882" s="220"/>
      <c r="J882" s="220"/>
      <c r="K882" s="221"/>
      <c r="L882" s="221"/>
    </row>
    <row r="883" ht="12.75" customHeight="1">
      <c r="A883" s="220"/>
      <c r="B883" s="220"/>
      <c r="C883" s="220"/>
      <c r="D883" s="220"/>
      <c r="E883" s="220"/>
      <c r="F883" s="220"/>
      <c r="G883" s="220"/>
      <c r="H883" s="220"/>
      <c r="I883" s="220"/>
      <c r="J883" s="220"/>
      <c r="K883" s="221"/>
      <c r="L883" s="221"/>
    </row>
    <row r="884" ht="12.75" customHeight="1">
      <c r="A884" s="220"/>
      <c r="B884" s="220"/>
      <c r="C884" s="220"/>
      <c r="D884" s="220"/>
      <c r="E884" s="220"/>
      <c r="F884" s="220"/>
      <c r="G884" s="220"/>
      <c r="H884" s="220"/>
      <c r="I884" s="220"/>
      <c r="J884" s="220"/>
      <c r="K884" s="221"/>
      <c r="L884" s="221"/>
    </row>
    <row r="885" ht="12.75" customHeight="1">
      <c r="A885" s="220"/>
      <c r="B885" s="220"/>
      <c r="C885" s="220"/>
      <c r="D885" s="220"/>
      <c r="E885" s="220"/>
      <c r="F885" s="220"/>
      <c r="G885" s="220"/>
      <c r="H885" s="220"/>
      <c r="I885" s="220"/>
      <c r="J885" s="220"/>
      <c r="K885" s="221"/>
      <c r="L885" s="221"/>
    </row>
    <row r="886" ht="12.75" customHeight="1">
      <c r="A886" s="220"/>
      <c r="B886" s="220"/>
      <c r="C886" s="220"/>
      <c r="D886" s="220"/>
      <c r="E886" s="220"/>
      <c r="F886" s="220"/>
      <c r="G886" s="220"/>
      <c r="H886" s="220"/>
      <c r="I886" s="220"/>
      <c r="J886" s="220"/>
      <c r="K886" s="221"/>
      <c r="L886" s="221"/>
    </row>
    <row r="887" ht="12.75" customHeight="1">
      <c r="A887" s="220"/>
      <c r="B887" s="220"/>
      <c r="C887" s="220"/>
      <c r="D887" s="220"/>
      <c r="E887" s="220"/>
      <c r="F887" s="220"/>
      <c r="G887" s="220"/>
      <c r="H887" s="220"/>
      <c r="I887" s="220"/>
      <c r="J887" s="220"/>
      <c r="K887" s="221"/>
      <c r="L887" s="221"/>
    </row>
    <row r="888" ht="12.75" customHeight="1">
      <c r="A888" s="220"/>
      <c r="B888" s="220"/>
      <c r="C888" s="220"/>
      <c r="D888" s="220"/>
      <c r="E888" s="220"/>
      <c r="F888" s="220"/>
      <c r="G888" s="220"/>
      <c r="H888" s="220"/>
      <c r="I888" s="220"/>
      <c r="J888" s="220"/>
      <c r="K888" s="221"/>
      <c r="L888" s="221"/>
    </row>
    <row r="889" ht="12.75" customHeight="1">
      <c r="A889" s="220"/>
      <c r="B889" s="220"/>
      <c r="C889" s="220"/>
      <c r="D889" s="220"/>
      <c r="E889" s="220"/>
      <c r="F889" s="220"/>
      <c r="G889" s="220"/>
      <c r="H889" s="220"/>
      <c r="I889" s="220"/>
      <c r="J889" s="220"/>
      <c r="K889" s="221"/>
      <c r="L889" s="221"/>
    </row>
    <row r="890" ht="12.75" customHeight="1">
      <c r="A890" s="220"/>
      <c r="B890" s="220"/>
      <c r="C890" s="220"/>
      <c r="D890" s="220"/>
      <c r="E890" s="220"/>
      <c r="F890" s="220"/>
      <c r="G890" s="220"/>
      <c r="H890" s="220"/>
      <c r="I890" s="220"/>
      <c r="J890" s="220"/>
      <c r="K890" s="221"/>
      <c r="L890" s="221"/>
    </row>
    <row r="891" ht="12.75" customHeight="1">
      <c r="A891" s="220"/>
      <c r="B891" s="220"/>
      <c r="C891" s="220"/>
      <c r="D891" s="220"/>
      <c r="E891" s="220"/>
      <c r="F891" s="220"/>
      <c r="G891" s="220"/>
      <c r="H891" s="220"/>
      <c r="I891" s="220"/>
      <c r="J891" s="220"/>
      <c r="K891" s="221"/>
      <c r="L891" s="221"/>
    </row>
    <row r="892" ht="12.75" customHeight="1">
      <c r="A892" s="220"/>
      <c r="B892" s="220"/>
      <c r="C892" s="220"/>
      <c r="D892" s="220"/>
      <c r="E892" s="220"/>
      <c r="F892" s="220"/>
      <c r="G892" s="220"/>
      <c r="H892" s="220"/>
      <c r="I892" s="220"/>
      <c r="J892" s="220"/>
      <c r="K892" s="221"/>
      <c r="L892" s="221"/>
    </row>
    <row r="893" ht="12.75" customHeight="1">
      <c r="A893" s="220"/>
      <c r="B893" s="220"/>
      <c r="C893" s="220"/>
      <c r="D893" s="220"/>
      <c r="E893" s="220"/>
      <c r="F893" s="220"/>
      <c r="G893" s="220"/>
      <c r="H893" s="220"/>
      <c r="I893" s="220"/>
      <c r="J893" s="220"/>
      <c r="K893" s="221"/>
      <c r="L893" s="221"/>
    </row>
    <row r="894" ht="12.75" customHeight="1">
      <c r="A894" s="220"/>
      <c r="B894" s="220"/>
      <c r="C894" s="220"/>
      <c r="D894" s="220"/>
      <c r="E894" s="220"/>
      <c r="F894" s="220"/>
      <c r="G894" s="220"/>
      <c r="H894" s="220"/>
      <c r="I894" s="220"/>
      <c r="J894" s="220"/>
      <c r="K894" s="221"/>
      <c r="L894" s="221"/>
    </row>
    <row r="895" ht="12.75" customHeight="1">
      <c r="A895" s="220"/>
      <c r="B895" s="220"/>
      <c r="C895" s="220"/>
      <c r="D895" s="220"/>
      <c r="E895" s="220"/>
      <c r="F895" s="220"/>
      <c r="G895" s="220"/>
      <c r="H895" s="220"/>
      <c r="I895" s="220"/>
      <c r="J895" s="220"/>
      <c r="K895" s="221"/>
      <c r="L895" s="221"/>
    </row>
    <row r="896" ht="12.75" customHeight="1">
      <c r="A896" s="220"/>
      <c r="B896" s="220"/>
      <c r="C896" s="220"/>
      <c r="D896" s="220"/>
      <c r="E896" s="220"/>
      <c r="F896" s="220"/>
      <c r="G896" s="220"/>
      <c r="H896" s="220"/>
      <c r="I896" s="220"/>
      <c r="J896" s="220"/>
      <c r="K896" s="221"/>
      <c r="L896" s="221"/>
    </row>
    <row r="897" ht="12.75" customHeight="1">
      <c r="A897" s="220"/>
      <c r="B897" s="220"/>
      <c r="C897" s="220"/>
      <c r="D897" s="220"/>
      <c r="E897" s="220"/>
      <c r="F897" s="220"/>
      <c r="G897" s="220"/>
      <c r="H897" s="220"/>
      <c r="I897" s="220"/>
      <c r="J897" s="220"/>
      <c r="K897" s="221"/>
      <c r="L897" s="221"/>
    </row>
    <row r="898" ht="12.75" customHeight="1">
      <c r="A898" s="220"/>
      <c r="B898" s="220"/>
      <c r="C898" s="220"/>
      <c r="D898" s="220"/>
      <c r="E898" s="220"/>
      <c r="F898" s="220"/>
      <c r="G898" s="220"/>
      <c r="H898" s="220"/>
      <c r="I898" s="220"/>
      <c r="J898" s="220"/>
      <c r="K898" s="221"/>
      <c r="L898" s="221"/>
    </row>
    <row r="899" ht="12.75" customHeight="1">
      <c r="A899" s="220"/>
      <c r="B899" s="220"/>
      <c r="C899" s="220"/>
      <c r="D899" s="220"/>
      <c r="E899" s="220"/>
      <c r="F899" s="220"/>
      <c r="G899" s="220"/>
      <c r="H899" s="220"/>
      <c r="I899" s="220"/>
      <c r="J899" s="220"/>
      <c r="K899" s="221"/>
      <c r="L899" s="221"/>
    </row>
    <row r="900" ht="12.75" customHeight="1">
      <c r="A900" s="220"/>
      <c r="B900" s="220"/>
      <c r="C900" s="220"/>
      <c r="D900" s="220"/>
      <c r="E900" s="220"/>
      <c r="F900" s="220"/>
      <c r="G900" s="220"/>
      <c r="H900" s="220"/>
      <c r="I900" s="220"/>
      <c r="J900" s="220"/>
      <c r="K900" s="221"/>
      <c r="L900" s="221"/>
    </row>
    <row r="901" ht="12.75" customHeight="1">
      <c r="A901" s="220"/>
      <c r="B901" s="220"/>
      <c r="C901" s="220"/>
      <c r="D901" s="220"/>
      <c r="E901" s="220"/>
      <c r="F901" s="220"/>
      <c r="G901" s="220"/>
      <c r="H901" s="220"/>
      <c r="I901" s="220"/>
      <c r="J901" s="220"/>
      <c r="K901" s="221"/>
      <c r="L901" s="221"/>
    </row>
    <row r="902" ht="12.75" customHeight="1">
      <c r="A902" s="220"/>
      <c r="B902" s="220"/>
      <c r="C902" s="220"/>
      <c r="D902" s="220"/>
      <c r="E902" s="220"/>
      <c r="F902" s="220"/>
      <c r="G902" s="220"/>
      <c r="H902" s="220"/>
      <c r="I902" s="220"/>
      <c r="J902" s="220"/>
      <c r="K902" s="221"/>
      <c r="L902" s="221"/>
    </row>
    <row r="903" ht="12.75" customHeight="1">
      <c r="A903" s="220"/>
      <c r="B903" s="220"/>
      <c r="C903" s="220"/>
      <c r="D903" s="220"/>
      <c r="E903" s="220"/>
      <c r="F903" s="220"/>
      <c r="G903" s="220"/>
      <c r="H903" s="220"/>
      <c r="I903" s="220"/>
      <c r="J903" s="220"/>
      <c r="K903" s="221"/>
      <c r="L903" s="221"/>
    </row>
    <row r="904" ht="12.75" customHeight="1">
      <c r="A904" s="220"/>
      <c r="B904" s="220"/>
      <c r="C904" s="220"/>
      <c r="D904" s="220"/>
      <c r="E904" s="220"/>
      <c r="F904" s="220"/>
      <c r="G904" s="220"/>
      <c r="H904" s="220"/>
      <c r="I904" s="220"/>
      <c r="J904" s="220"/>
      <c r="K904" s="221"/>
      <c r="L904" s="221"/>
    </row>
    <row r="905" ht="12.75" customHeight="1">
      <c r="A905" s="220"/>
      <c r="B905" s="220"/>
      <c r="C905" s="220"/>
      <c r="D905" s="220"/>
      <c r="E905" s="220"/>
      <c r="F905" s="220"/>
      <c r="G905" s="220"/>
      <c r="H905" s="220"/>
      <c r="I905" s="220"/>
      <c r="J905" s="220"/>
      <c r="K905" s="221"/>
      <c r="L905" s="221"/>
    </row>
    <row r="906" ht="12.75" customHeight="1">
      <c r="A906" s="220"/>
      <c r="B906" s="220"/>
      <c r="C906" s="220"/>
      <c r="D906" s="220"/>
      <c r="E906" s="220"/>
      <c r="F906" s="220"/>
      <c r="G906" s="220"/>
      <c r="H906" s="220"/>
      <c r="I906" s="220"/>
      <c r="J906" s="220"/>
      <c r="K906" s="221"/>
      <c r="L906" s="221"/>
    </row>
    <row r="907" ht="12.75" customHeight="1">
      <c r="A907" s="220"/>
      <c r="B907" s="220"/>
      <c r="C907" s="220"/>
      <c r="D907" s="220"/>
      <c r="E907" s="220"/>
      <c r="F907" s="220"/>
      <c r="G907" s="220"/>
      <c r="H907" s="220"/>
      <c r="I907" s="220"/>
      <c r="J907" s="220"/>
      <c r="K907" s="221"/>
      <c r="L907" s="221"/>
    </row>
    <row r="908" ht="12.75" customHeight="1">
      <c r="A908" s="220"/>
      <c r="B908" s="220"/>
      <c r="C908" s="220"/>
      <c r="D908" s="220"/>
      <c r="E908" s="220"/>
      <c r="F908" s="220"/>
      <c r="G908" s="220"/>
      <c r="H908" s="220"/>
      <c r="I908" s="220"/>
      <c r="J908" s="220"/>
      <c r="K908" s="221"/>
      <c r="L908" s="221"/>
    </row>
    <row r="909" ht="12.75" customHeight="1">
      <c r="A909" s="220"/>
      <c r="B909" s="220"/>
      <c r="C909" s="220"/>
      <c r="D909" s="220"/>
      <c r="E909" s="220"/>
      <c r="F909" s="220"/>
      <c r="G909" s="220"/>
      <c r="H909" s="220"/>
      <c r="I909" s="220"/>
      <c r="J909" s="220"/>
      <c r="K909" s="221"/>
      <c r="L909" s="221"/>
    </row>
    <row r="910" ht="12.75" customHeight="1">
      <c r="A910" s="220"/>
      <c r="B910" s="220"/>
      <c r="C910" s="220"/>
      <c r="D910" s="220"/>
      <c r="E910" s="220"/>
      <c r="F910" s="220"/>
      <c r="G910" s="220"/>
      <c r="H910" s="220"/>
      <c r="I910" s="220"/>
      <c r="J910" s="220"/>
      <c r="K910" s="221"/>
      <c r="L910" s="221"/>
    </row>
    <row r="911" ht="12.75" customHeight="1">
      <c r="A911" s="220"/>
      <c r="B911" s="220"/>
      <c r="C911" s="220"/>
      <c r="D911" s="220"/>
      <c r="E911" s="220"/>
      <c r="F911" s="220"/>
      <c r="G911" s="220"/>
      <c r="H911" s="220"/>
      <c r="I911" s="220"/>
      <c r="J911" s="220"/>
      <c r="K911" s="221"/>
      <c r="L911" s="221"/>
    </row>
    <row r="912" ht="12.75" customHeight="1">
      <c r="A912" s="220"/>
      <c r="B912" s="220"/>
      <c r="C912" s="220"/>
      <c r="D912" s="220"/>
      <c r="E912" s="220"/>
      <c r="F912" s="220"/>
      <c r="G912" s="220"/>
      <c r="H912" s="220"/>
      <c r="I912" s="220"/>
      <c r="J912" s="220"/>
      <c r="K912" s="221"/>
      <c r="L912" s="221"/>
    </row>
    <row r="913" ht="12.75" customHeight="1">
      <c r="A913" s="220"/>
      <c r="B913" s="220"/>
      <c r="C913" s="220"/>
      <c r="D913" s="220"/>
      <c r="E913" s="220"/>
      <c r="F913" s="220"/>
      <c r="G913" s="220"/>
      <c r="H913" s="220"/>
      <c r="I913" s="220"/>
      <c r="J913" s="220"/>
      <c r="K913" s="221"/>
      <c r="L913" s="221"/>
    </row>
    <row r="914" ht="12.75" customHeight="1">
      <c r="A914" s="220"/>
      <c r="B914" s="220"/>
      <c r="C914" s="220"/>
      <c r="D914" s="220"/>
      <c r="E914" s="220"/>
      <c r="F914" s="220"/>
      <c r="G914" s="220"/>
      <c r="H914" s="220"/>
      <c r="I914" s="220"/>
      <c r="J914" s="220"/>
      <c r="K914" s="221"/>
      <c r="L914" s="221"/>
    </row>
    <row r="915" ht="12.75" customHeight="1">
      <c r="A915" s="220"/>
      <c r="B915" s="220"/>
      <c r="C915" s="220"/>
      <c r="D915" s="220"/>
      <c r="E915" s="220"/>
      <c r="F915" s="220"/>
      <c r="G915" s="220"/>
      <c r="H915" s="220"/>
      <c r="I915" s="220"/>
      <c r="J915" s="220"/>
      <c r="K915" s="221"/>
      <c r="L915" s="221"/>
    </row>
    <row r="916" ht="12.75" customHeight="1">
      <c r="A916" s="220"/>
      <c r="B916" s="220"/>
      <c r="C916" s="220"/>
      <c r="D916" s="220"/>
      <c r="E916" s="220"/>
      <c r="F916" s="220"/>
      <c r="G916" s="220"/>
      <c r="H916" s="220"/>
      <c r="I916" s="220"/>
      <c r="J916" s="220"/>
      <c r="K916" s="221"/>
      <c r="L916" s="221"/>
    </row>
    <row r="917" ht="12.75" customHeight="1">
      <c r="A917" s="220"/>
      <c r="B917" s="220"/>
      <c r="C917" s="220"/>
      <c r="D917" s="220"/>
      <c r="E917" s="220"/>
      <c r="F917" s="220"/>
      <c r="G917" s="220"/>
      <c r="H917" s="220"/>
      <c r="I917" s="220"/>
      <c r="J917" s="220"/>
      <c r="K917" s="221"/>
      <c r="L917" s="221"/>
    </row>
    <row r="918" ht="12.75" customHeight="1">
      <c r="A918" s="220"/>
      <c r="B918" s="220"/>
      <c r="C918" s="220"/>
      <c r="D918" s="220"/>
      <c r="E918" s="220"/>
      <c r="F918" s="220"/>
      <c r="G918" s="220"/>
      <c r="H918" s="220"/>
      <c r="I918" s="220"/>
      <c r="J918" s="220"/>
      <c r="K918" s="221"/>
      <c r="L918" s="221"/>
    </row>
    <row r="919" ht="12.75" customHeight="1">
      <c r="A919" s="220"/>
      <c r="B919" s="220"/>
      <c r="C919" s="220"/>
      <c r="D919" s="220"/>
      <c r="E919" s="220"/>
      <c r="F919" s="220"/>
      <c r="G919" s="220"/>
      <c r="H919" s="220"/>
      <c r="I919" s="220"/>
      <c r="J919" s="220"/>
      <c r="K919" s="221"/>
      <c r="L919" s="221"/>
    </row>
    <row r="920" ht="12.75" customHeight="1">
      <c r="A920" s="220"/>
      <c r="B920" s="220"/>
      <c r="C920" s="220"/>
      <c r="D920" s="220"/>
      <c r="E920" s="220"/>
      <c r="F920" s="220"/>
      <c r="G920" s="220"/>
      <c r="H920" s="220"/>
      <c r="I920" s="220"/>
      <c r="J920" s="220"/>
      <c r="K920" s="221"/>
      <c r="L920" s="221"/>
    </row>
    <row r="921" ht="12.75" customHeight="1">
      <c r="A921" s="220"/>
      <c r="B921" s="220"/>
      <c r="C921" s="220"/>
      <c r="D921" s="220"/>
      <c r="E921" s="220"/>
      <c r="F921" s="220"/>
      <c r="G921" s="220"/>
      <c r="H921" s="220"/>
      <c r="I921" s="220"/>
      <c r="J921" s="220"/>
      <c r="K921" s="221"/>
      <c r="L921" s="221"/>
    </row>
    <row r="922" ht="12.75" customHeight="1">
      <c r="A922" s="220"/>
      <c r="B922" s="220"/>
      <c r="C922" s="220"/>
      <c r="D922" s="220"/>
      <c r="E922" s="220"/>
      <c r="F922" s="220"/>
      <c r="G922" s="220"/>
      <c r="H922" s="220"/>
      <c r="I922" s="220"/>
      <c r="J922" s="220"/>
      <c r="K922" s="221"/>
      <c r="L922" s="221"/>
    </row>
    <row r="923" ht="12.75" customHeight="1">
      <c r="A923" s="220"/>
      <c r="B923" s="220"/>
      <c r="C923" s="220"/>
      <c r="D923" s="220"/>
      <c r="E923" s="220"/>
      <c r="F923" s="220"/>
      <c r="G923" s="220"/>
      <c r="H923" s="220"/>
      <c r="I923" s="220"/>
      <c r="J923" s="220"/>
      <c r="K923" s="221"/>
      <c r="L923" s="221"/>
    </row>
    <row r="924" ht="12.75" customHeight="1">
      <c r="A924" s="220"/>
      <c r="B924" s="220"/>
      <c r="C924" s="220"/>
      <c r="D924" s="220"/>
      <c r="E924" s="220"/>
      <c r="F924" s="220"/>
      <c r="G924" s="220"/>
      <c r="H924" s="220"/>
      <c r="I924" s="220"/>
      <c r="J924" s="220"/>
      <c r="K924" s="221"/>
      <c r="L924" s="221"/>
    </row>
    <row r="925" ht="12.75" customHeight="1">
      <c r="A925" s="220"/>
      <c r="B925" s="220"/>
      <c r="C925" s="220"/>
      <c r="D925" s="220"/>
      <c r="E925" s="220"/>
      <c r="F925" s="220"/>
      <c r="G925" s="220"/>
      <c r="H925" s="220"/>
      <c r="I925" s="220"/>
      <c r="J925" s="220"/>
      <c r="K925" s="221"/>
      <c r="L925" s="221"/>
    </row>
    <row r="926" ht="12.75" customHeight="1">
      <c r="A926" s="220"/>
      <c r="B926" s="220"/>
      <c r="C926" s="220"/>
      <c r="D926" s="220"/>
      <c r="E926" s="220"/>
      <c r="F926" s="220"/>
      <c r="G926" s="220"/>
      <c r="H926" s="220"/>
      <c r="I926" s="220"/>
      <c r="J926" s="220"/>
      <c r="K926" s="221"/>
      <c r="L926" s="221"/>
    </row>
    <row r="927" ht="12.75" customHeight="1">
      <c r="A927" s="220"/>
      <c r="B927" s="220"/>
      <c r="C927" s="220"/>
      <c r="D927" s="220"/>
      <c r="E927" s="220"/>
      <c r="F927" s="220"/>
      <c r="G927" s="220"/>
      <c r="H927" s="220"/>
      <c r="I927" s="220"/>
      <c r="J927" s="220"/>
      <c r="K927" s="221"/>
      <c r="L927" s="221"/>
    </row>
    <row r="928" ht="12.75" customHeight="1">
      <c r="A928" s="220"/>
      <c r="B928" s="220"/>
      <c r="C928" s="220"/>
      <c r="D928" s="220"/>
      <c r="E928" s="220"/>
      <c r="F928" s="220"/>
      <c r="G928" s="220"/>
      <c r="H928" s="220"/>
      <c r="I928" s="220"/>
      <c r="J928" s="220"/>
      <c r="K928" s="221"/>
      <c r="L928" s="221"/>
    </row>
    <row r="929" ht="12.75" customHeight="1">
      <c r="A929" s="220"/>
      <c r="B929" s="220"/>
      <c r="C929" s="220"/>
      <c r="D929" s="220"/>
      <c r="E929" s="220"/>
      <c r="F929" s="220"/>
      <c r="G929" s="220"/>
      <c r="H929" s="220"/>
      <c r="I929" s="220"/>
      <c r="J929" s="220"/>
      <c r="K929" s="221"/>
      <c r="L929" s="221"/>
    </row>
    <row r="930" ht="12.75" customHeight="1">
      <c r="A930" s="220"/>
      <c r="B930" s="220"/>
      <c r="C930" s="220"/>
      <c r="D930" s="220"/>
      <c r="E930" s="220"/>
      <c r="F930" s="220"/>
      <c r="G930" s="220"/>
      <c r="H930" s="220"/>
      <c r="I930" s="220"/>
      <c r="J930" s="220"/>
      <c r="K930" s="221"/>
      <c r="L930" s="221"/>
    </row>
    <row r="931" ht="12.75" customHeight="1">
      <c r="A931" s="220"/>
      <c r="B931" s="220"/>
      <c r="C931" s="220"/>
      <c r="D931" s="220"/>
      <c r="E931" s="220"/>
      <c r="F931" s="220"/>
      <c r="G931" s="220"/>
      <c r="H931" s="220"/>
      <c r="I931" s="220"/>
      <c r="J931" s="220"/>
      <c r="K931" s="221"/>
      <c r="L931" s="221"/>
    </row>
    <row r="932" ht="12.75" customHeight="1">
      <c r="A932" s="220"/>
      <c r="B932" s="220"/>
      <c r="C932" s="220"/>
      <c r="D932" s="220"/>
      <c r="E932" s="220"/>
      <c r="F932" s="220"/>
      <c r="G932" s="220"/>
      <c r="H932" s="220"/>
      <c r="I932" s="220"/>
      <c r="J932" s="220"/>
      <c r="K932" s="221"/>
      <c r="L932" s="221"/>
    </row>
    <row r="933" ht="12.75" customHeight="1">
      <c r="A933" s="220"/>
      <c r="B933" s="220"/>
      <c r="C933" s="220"/>
      <c r="D933" s="220"/>
      <c r="E933" s="220"/>
      <c r="F933" s="220"/>
      <c r="G933" s="220"/>
      <c r="H933" s="220"/>
      <c r="I933" s="220"/>
      <c r="J933" s="220"/>
      <c r="K933" s="221"/>
      <c r="L933" s="221"/>
    </row>
    <row r="934" ht="12.75" customHeight="1">
      <c r="A934" s="220"/>
      <c r="B934" s="220"/>
      <c r="C934" s="220"/>
      <c r="D934" s="220"/>
      <c r="E934" s="220"/>
      <c r="F934" s="220"/>
      <c r="G934" s="220"/>
      <c r="H934" s="220"/>
      <c r="I934" s="220"/>
      <c r="J934" s="220"/>
      <c r="K934" s="221"/>
      <c r="L934" s="221"/>
    </row>
    <row r="935" ht="12.75" customHeight="1">
      <c r="A935" s="220"/>
      <c r="B935" s="220"/>
      <c r="C935" s="220"/>
      <c r="D935" s="220"/>
      <c r="E935" s="220"/>
      <c r="F935" s="220"/>
      <c r="G935" s="220"/>
      <c r="H935" s="220"/>
      <c r="I935" s="220"/>
      <c r="J935" s="220"/>
      <c r="K935" s="221"/>
      <c r="L935" s="221"/>
    </row>
    <row r="936" ht="12.75" customHeight="1">
      <c r="A936" s="220"/>
      <c r="B936" s="220"/>
      <c r="C936" s="220"/>
      <c r="D936" s="220"/>
      <c r="E936" s="220"/>
      <c r="F936" s="220"/>
      <c r="G936" s="220"/>
      <c r="H936" s="220"/>
      <c r="I936" s="220"/>
      <c r="J936" s="220"/>
      <c r="K936" s="221"/>
      <c r="L936" s="221"/>
    </row>
    <row r="937" ht="12.75" customHeight="1">
      <c r="A937" s="220"/>
      <c r="B937" s="220"/>
      <c r="C937" s="220"/>
      <c r="D937" s="220"/>
      <c r="E937" s="220"/>
      <c r="F937" s="220"/>
      <c r="G937" s="220"/>
      <c r="H937" s="220"/>
      <c r="I937" s="220"/>
      <c r="J937" s="220"/>
      <c r="K937" s="221"/>
      <c r="L937" s="221"/>
    </row>
    <row r="938" ht="12.75" customHeight="1">
      <c r="A938" s="220"/>
      <c r="B938" s="220"/>
      <c r="C938" s="220"/>
      <c r="D938" s="220"/>
      <c r="E938" s="220"/>
      <c r="F938" s="220"/>
      <c r="G938" s="220"/>
      <c r="H938" s="220"/>
      <c r="I938" s="220"/>
      <c r="J938" s="220"/>
      <c r="K938" s="221"/>
      <c r="L938" s="221"/>
    </row>
    <row r="939" ht="12.75" customHeight="1">
      <c r="A939" s="220"/>
      <c r="B939" s="220"/>
      <c r="C939" s="220"/>
      <c r="D939" s="220"/>
      <c r="E939" s="220"/>
      <c r="F939" s="220"/>
      <c r="G939" s="220"/>
      <c r="H939" s="220"/>
      <c r="I939" s="220"/>
      <c r="J939" s="220"/>
      <c r="K939" s="221"/>
      <c r="L939" s="221"/>
    </row>
    <row r="940" ht="12.75" customHeight="1">
      <c r="A940" s="220"/>
      <c r="B940" s="220"/>
      <c r="C940" s="220"/>
      <c r="D940" s="220"/>
      <c r="E940" s="220"/>
      <c r="F940" s="220"/>
      <c r="G940" s="220"/>
      <c r="H940" s="220"/>
      <c r="I940" s="220"/>
      <c r="J940" s="220"/>
      <c r="K940" s="221"/>
      <c r="L940" s="221"/>
    </row>
    <row r="941" ht="12.75" customHeight="1">
      <c r="A941" s="220"/>
      <c r="B941" s="220"/>
      <c r="C941" s="220"/>
      <c r="D941" s="220"/>
      <c r="E941" s="220"/>
      <c r="F941" s="220"/>
      <c r="G941" s="220"/>
      <c r="H941" s="220"/>
      <c r="I941" s="220"/>
      <c r="J941" s="220"/>
      <c r="K941" s="221"/>
      <c r="L941" s="221"/>
    </row>
    <row r="942" ht="12.75" customHeight="1">
      <c r="A942" s="220"/>
      <c r="B942" s="220"/>
      <c r="C942" s="220"/>
      <c r="D942" s="220"/>
      <c r="E942" s="220"/>
      <c r="F942" s="220"/>
      <c r="G942" s="220"/>
      <c r="H942" s="220"/>
      <c r="I942" s="220"/>
      <c r="J942" s="220"/>
      <c r="K942" s="221"/>
      <c r="L942" s="221"/>
    </row>
    <row r="943" ht="12.75" customHeight="1">
      <c r="A943" s="220"/>
      <c r="B943" s="220"/>
      <c r="C943" s="220"/>
      <c r="D943" s="220"/>
      <c r="E943" s="220"/>
      <c r="F943" s="220"/>
      <c r="G943" s="220"/>
      <c r="H943" s="220"/>
      <c r="I943" s="220"/>
      <c r="J943" s="220"/>
      <c r="K943" s="221"/>
      <c r="L943" s="221"/>
    </row>
    <row r="944" ht="12.75" customHeight="1">
      <c r="A944" s="220"/>
      <c r="B944" s="220"/>
      <c r="C944" s="220"/>
      <c r="D944" s="220"/>
      <c r="E944" s="220"/>
      <c r="F944" s="220"/>
      <c r="G944" s="220"/>
      <c r="H944" s="220"/>
      <c r="I944" s="220"/>
      <c r="J944" s="220"/>
      <c r="K944" s="221"/>
      <c r="L944" s="221"/>
    </row>
    <row r="945" ht="12.75" customHeight="1">
      <c r="A945" s="220"/>
      <c r="B945" s="220"/>
      <c r="C945" s="220"/>
      <c r="D945" s="220"/>
      <c r="E945" s="220"/>
      <c r="F945" s="220"/>
      <c r="G945" s="220"/>
      <c r="H945" s="220"/>
      <c r="I945" s="220"/>
      <c r="J945" s="220"/>
      <c r="K945" s="221"/>
      <c r="L945" s="221"/>
    </row>
    <row r="946" ht="12.75" customHeight="1">
      <c r="A946" s="220"/>
      <c r="B946" s="220"/>
      <c r="C946" s="220"/>
      <c r="D946" s="220"/>
      <c r="E946" s="220"/>
      <c r="F946" s="220"/>
      <c r="G946" s="220"/>
      <c r="H946" s="220"/>
      <c r="I946" s="220"/>
      <c r="J946" s="220"/>
      <c r="K946" s="221"/>
      <c r="L946" s="221"/>
    </row>
    <row r="947" ht="12.75" customHeight="1">
      <c r="A947" s="220"/>
      <c r="B947" s="220"/>
      <c r="C947" s="220"/>
      <c r="D947" s="220"/>
      <c r="E947" s="220"/>
      <c r="F947" s="220"/>
      <c r="G947" s="220"/>
      <c r="H947" s="220"/>
      <c r="I947" s="220"/>
      <c r="J947" s="220"/>
      <c r="K947" s="221"/>
      <c r="L947" s="221"/>
    </row>
    <row r="948" ht="12.75" customHeight="1">
      <c r="A948" s="220"/>
      <c r="B948" s="220"/>
      <c r="C948" s="220"/>
      <c r="D948" s="220"/>
      <c r="E948" s="220"/>
      <c r="F948" s="220"/>
      <c r="G948" s="220"/>
      <c r="H948" s="220"/>
      <c r="I948" s="220"/>
      <c r="J948" s="220"/>
      <c r="K948" s="221"/>
      <c r="L948" s="221"/>
    </row>
    <row r="949" ht="12.75" customHeight="1">
      <c r="A949" s="220"/>
      <c r="B949" s="220"/>
      <c r="C949" s="220"/>
      <c r="D949" s="220"/>
      <c r="E949" s="220"/>
      <c r="F949" s="220"/>
      <c r="G949" s="220"/>
      <c r="H949" s="220"/>
      <c r="I949" s="220"/>
      <c r="J949" s="220"/>
      <c r="K949" s="221"/>
      <c r="L949" s="221"/>
    </row>
    <row r="950" ht="12.75" customHeight="1">
      <c r="A950" s="220"/>
      <c r="B950" s="220"/>
      <c r="C950" s="220"/>
      <c r="D950" s="220"/>
      <c r="E950" s="220"/>
      <c r="F950" s="220"/>
      <c r="G950" s="220"/>
      <c r="H950" s="220"/>
      <c r="I950" s="220"/>
      <c r="J950" s="220"/>
      <c r="K950" s="221"/>
      <c r="L950" s="221"/>
    </row>
    <row r="951" ht="12.75" customHeight="1">
      <c r="A951" s="220"/>
      <c r="B951" s="220"/>
      <c r="C951" s="220"/>
      <c r="D951" s="220"/>
      <c r="E951" s="220"/>
      <c r="F951" s="220"/>
      <c r="G951" s="220"/>
      <c r="H951" s="220"/>
      <c r="I951" s="220"/>
      <c r="J951" s="220"/>
      <c r="K951" s="221"/>
      <c r="L951" s="221"/>
    </row>
    <row r="952" ht="12.75" customHeight="1">
      <c r="A952" s="220"/>
      <c r="B952" s="220"/>
      <c r="C952" s="220"/>
      <c r="D952" s="220"/>
      <c r="E952" s="220"/>
      <c r="F952" s="220"/>
      <c r="G952" s="220"/>
      <c r="H952" s="220"/>
      <c r="I952" s="220"/>
      <c r="J952" s="220"/>
      <c r="K952" s="221"/>
      <c r="L952" s="221"/>
    </row>
    <row r="953" ht="12.75" customHeight="1">
      <c r="A953" s="220"/>
      <c r="B953" s="220"/>
      <c r="C953" s="220"/>
      <c r="D953" s="220"/>
      <c r="E953" s="220"/>
      <c r="F953" s="220"/>
      <c r="G953" s="220"/>
      <c r="H953" s="220"/>
      <c r="I953" s="220"/>
      <c r="J953" s="220"/>
      <c r="K953" s="221"/>
      <c r="L953" s="221"/>
    </row>
    <row r="954" ht="12.75" customHeight="1">
      <c r="A954" s="220"/>
      <c r="B954" s="220"/>
      <c r="C954" s="220"/>
      <c r="D954" s="220"/>
      <c r="E954" s="220"/>
      <c r="F954" s="220"/>
      <c r="G954" s="220"/>
      <c r="H954" s="220"/>
      <c r="I954" s="220"/>
      <c r="J954" s="220"/>
      <c r="K954" s="221"/>
      <c r="L954" s="221"/>
    </row>
    <row r="955" ht="12.75" customHeight="1">
      <c r="A955" s="220"/>
      <c r="B955" s="220"/>
      <c r="C955" s="220"/>
      <c r="D955" s="220"/>
      <c r="E955" s="220"/>
      <c r="F955" s="220"/>
      <c r="G955" s="220"/>
      <c r="H955" s="220"/>
      <c r="I955" s="220"/>
      <c r="J955" s="220"/>
      <c r="K955" s="221"/>
      <c r="L955" s="221"/>
    </row>
    <row r="956" ht="12.75" customHeight="1">
      <c r="A956" s="220"/>
      <c r="B956" s="220"/>
      <c r="C956" s="220"/>
      <c r="D956" s="220"/>
      <c r="E956" s="220"/>
      <c r="F956" s="220"/>
      <c r="G956" s="220"/>
      <c r="H956" s="220"/>
      <c r="I956" s="220"/>
      <c r="J956" s="220"/>
      <c r="K956" s="221"/>
      <c r="L956" s="221"/>
    </row>
    <row r="957" ht="12.75" customHeight="1">
      <c r="A957" s="220"/>
      <c r="B957" s="220"/>
      <c r="C957" s="220"/>
      <c r="D957" s="220"/>
      <c r="E957" s="220"/>
      <c r="F957" s="220"/>
      <c r="G957" s="220"/>
      <c r="H957" s="220"/>
      <c r="I957" s="220"/>
      <c r="J957" s="220"/>
      <c r="K957" s="221"/>
      <c r="L957" s="221"/>
    </row>
    <row r="958" ht="12.75" customHeight="1">
      <c r="A958" s="220"/>
      <c r="B958" s="220"/>
      <c r="C958" s="220"/>
      <c r="D958" s="220"/>
      <c r="E958" s="220"/>
      <c r="F958" s="220"/>
      <c r="G958" s="220"/>
      <c r="H958" s="220"/>
      <c r="I958" s="220"/>
      <c r="J958" s="220"/>
      <c r="K958" s="221"/>
      <c r="L958" s="221"/>
    </row>
    <row r="959" ht="12.75" customHeight="1">
      <c r="A959" s="220"/>
      <c r="B959" s="220"/>
      <c r="C959" s="220"/>
      <c r="D959" s="220"/>
      <c r="E959" s="220"/>
      <c r="F959" s="220"/>
      <c r="G959" s="220"/>
      <c r="H959" s="220"/>
      <c r="I959" s="220"/>
      <c r="J959" s="220"/>
      <c r="K959" s="221"/>
      <c r="L959" s="221"/>
    </row>
    <row r="960" ht="12.75" customHeight="1">
      <c r="A960" s="220"/>
      <c r="B960" s="220"/>
      <c r="C960" s="220"/>
      <c r="D960" s="220"/>
      <c r="E960" s="220"/>
      <c r="F960" s="220"/>
      <c r="G960" s="220"/>
      <c r="H960" s="220"/>
      <c r="I960" s="220"/>
      <c r="J960" s="220"/>
      <c r="K960" s="221"/>
      <c r="L960" s="221"/>
    </row>
    <row r="961" ht="12.75" customHeight="1">
      <c r="A961" s="220"/>
      <c r="B961" s="220"/>
      <c r="C961" s="220"/>
      <c r="D961" s="220"/>
      <c r="E961" s="220"/>
      <c r="F961" s="220"/>
      <c r="G961" s="220"/>
      <c r="H961" s="220"/>
      <c r="I961" s="220"/>
      <c r="J961" s="220"/>
      <c r="K961" s="221"/>
      <c r="L961" s="221"/>
    </row>
    <row r="962" ht="12.75" customHeight="1">
      <c r="A962" s="220"/>
      <c r="B962" s="220"/>
      <c r="C962" s="220"/>
      <c r="D962" s="220"/>
      <c r="E962" s="220"/>
      <c r="F962" s="220"/>
      <c r="G962" s="220"/>
      <c r="H962" s="220"/>
      <c r="I962" s="220"/>
      <c r="J962" s="220"/>
      <c r="K962" s="221"/>
      <c r="L962" s="221"/>
    </row>
    <row r="963" ht="12.75" customHeight="1">
      <c r="A963" s="220"/>
      <c r="B963" s="220"/>
      <c r="C963" s="220"/>
      <c r="D963" s="220"/>
      <c r="E963" s="220"/>
      <c r="F963" s="220"/>
      <c r="G963" s="220"/>
      <c r="H963" s="220"/>
      <c r="I963" s="220"/>
      <c r="J963" s="220"/>
      <c r="K963" s="221"/>
      <c r="L963" s="221"/>
    </row>
    <row r="964" ht="12.75" customHeight="1">
      <c r="A964" s="220"/>
      <c r="B964" s="220"/>
      <c r="C964" s="220"/>
      <c r="D964" s="220"/>
      <c r="E964" s="220"/>
      <c r="F964" s="220"/>
      <c r="G964" s="220"/>
      <c r="H964" s="220"/>
      <c r="I964" s="220"/>
      <c r="J964" s="220"/>
      <c r="K964" s="221"/>
      <c r="L964" s="221"/>
    </row>
    <row r="965" ht="12.75" customHeight="1">
      <c r="A965" s="220"/>
      <c r="B965" s="220"/>
      <c r="C965" s="220"/>
      <c r="D965" s="220"/>
      <c r="E965" s="220"/>
      <c r="F965" s="220"/>
      <c r="G965" s="220"/>
      <c r="H965" s="220"/>
      <c r="I965" s="220"/>
      <c r="J965" s="220"/>
      <c r="K965" s="221"/>
      <c r="L965" s="221"/>
    </row>
    <row r="966" ht="12.75" customHeight="1">
      <c r="A966" s="220"/>
      <c r="B966" s="220"/>
      <c r="C966" s="220"/>
      <c r="D966" s="220"/>
      <c r="E966" s="220"/>
      <c r="F966" s="220"/>
      <c r="G966" s="220"/>
      <c r="H966" s="220"/>
      <c r="I966" s="220"/>
      <c r="J966" s="220"/>
      <c r="K966" s="221"/>
      <c r="L966" s="221"/>
    </row>
    <row r="967" ht="12.75" customHeight="1">
      <c r="A967" s="220"/>
      <c r="B967" s="220"/>
      <c r="C967" s="220"/>
      <c r="D967" s="220"/>
      <c r="E967" s="220"/>
      <c r="F967" s="220"/>
      <c r="G967" s="220"/>
      <c r="H967" s="220"/>
      <c r="I967" s="220"/>
      <c r="J967" s="220"/>
      <c r="K967" s="221"/>
      <c r="L967" s="221"/>
    </row>
    <row r="968" ht="12.75" customHeight="1">
      <c r="A968" s="220"/>
      <c r="B968" s="220"/>
      <c r="C968" s="220"/>
      <c r="D968" s="220"/>
      <c r="E968" s="220"/>
      <c r="F968" s="220"/>
      <c r="G968" s="220"/>
      <c r="H968" s="220"/>
      <c r="I968" s="220"/>
      <c r="J968" s="220"/>
      <c r="K968" s="221"/>
      <c r="L968" s="221"/>
    </row>
    <row r="969" ht="12.75" customHeight="1">
      <c r="A969" s="220"/>
      <c r="B969" s="220"/>
      <c r="C969" s="220"/>
      <c r="D969" s="220"/>
      <c r="E969" s="220"/>
      <c r="F969" s="220"/>
      <c r="G969" s="220"/>
      <c r="H969" s="220"/>
      <c r="I969" s="220"/>
      <c r="J969" s="220"/>
      <c r="K969" s="221"/>
      <c r="L969" s="221"/>
    </row>
    <row r="970" ht="12.75" customHeight="1">
      <c r="A970" s="220"/>
      <c r="B970" s="220"/>
      <c r="C970" s="220"/>
      <c r="D970" s="220"/>
      <c r="E970" s="220"/>
      <c r="F970" s="220"/>
      <c r="G970" s="220"/>
      <c r="H970" s="220"/>
      <c r="I970" s="220"/>
      <c r="J970" s="220"/>
      <c r="K970" s="221"/>
      <c r="L970" s="221"/>
    </row>
    <row r="971" ht="12.75" customHeight="1">
      <c r="A971" s="220"/>
      <c r="B971" s="220"/>
      <c r="C971" s="220"/>
      <c r="D971" s="220"/>
      <c r="E971" s="220"/>
      <c r="F971" s="220"/>
      <c r="G971" s="220"/>
      <c r="H971" s="220"/>
      <c r="I971" s="220"/>
      <c r="J971" s="220"/>
      <c r="K971" s="221"/>
      <c r="L971" s="221"/>
    </row>
    <row r="972" ht="12.75" customHeight="1">
      <c r="A972" s="220"/>
      <c r="B972" s="220"/>
      <c r="C972" s="220"/>
      <c r="D972" s="220"/>
      <c r="E972" s="220"/>
      <c r="F972" s="220"/>
      <c r="G972" s="220"/>
      <c r="H972" s="220"/>
      <c r="I972" s="220"/>
      <c r="J972" s="220"/>
      <c r="K972" s="221"/>
      <c r="L972" s="221"/>
    </row>
    <row r="973" ht="12.75" customHeight="1">
      <c r="A973" s="220"/>
      <c r="B973" s="220"/>
      <c r="C973" s="220"/>
      <c r="D973" s="220"/>
      <c r="E973" s="220"/>
      <c r="F973" s="220"/>
      <c r="G973" s="220"/>
      <c r="H973" s="220"/>
      <c r="I973" s="220"/>
      <c r="J973" s="220"/>
      <c r="K973" s="221"/>
      <c r="L973" s="221"/>
    </row>
    <row r="974" ht="12.75" customHeight="1">
      <c r="A974" s="220"/>
      <c r="B974" s="220"/>
      <c r="C974" s="220"/>
      <c r="D974" s="220"/>
      <c r="E974" s="220"/>
      <c r="F974" s="220"/>
      <c r="G974" s="220"/>
      <c r="H974" s="220"/>
      <c r="I974" s="220"/>
      <c r="J974" s="220"/>
      <c r="K974" s="221"/>
      <c r="L974" s="221"/>
    </row>
    <row r="975" ht="12.75" customHeight="1">
      <c r="A975" s="220"/>
      <c r="B975" s="220"/>
      <c r="C975" s="220"/>
      <c r="D975" s="220"/>
      <c r="E975" s="220"/>
      <c r="F975" s="220"/>
      <c r="G975" s="220"/>
      <c r="H975" s="220"/>
      <c r="I975" s="220"/>
      <c r="J975" s="220"/>
      <c r="K975" s="221"/>
      <c r="L975" s="221"/>
    </row>
    <row r="976" ht="12.75" customHeight="1">
      <c r="A976" s="220"/>
      <c r="B976" s="220"/>
      <c r="C976" s="220"/>
      <c r="D976" s="220"/>
      <c r="E976" s="220"/>
      <c r="F976" s="220"/>
      <c r="G976" s="220"/>
      <c r="H976" s="220"/>
      <c r="I976" s="220"/>
      <c r="J976" s="220"/>
      <c r="K976" s="221"/>
      <c r="L976" s="221"/>
    </row>
    <row r="977" ht="12.75" customHeight="1">
      <c r="A977" s="220"/>
      <c r="B977" s="220"/>
      <c r="C977" s="220"/>
      <c r="D977" s="220"/>
      <c r="E977" s="220"/>
      <c r="F977" s="220"/>
      <c r="G977" s="220"/>
      <c r="H977" s="220"/>
      <c r="I977" s="220"/>
      <c r="J977" s="220"/>
      <c r="K977" s="221"/>
      <c r="L977" s="221"/>
    </row>
    <row r="978" ht="12.75" customHeight="1">
      <c r="A978" s="220"/>
      <c r="B978" s="220"/>
      <c r="C978" s="220"/>
      <c r="D978" s="220"/>
      <c r="E978" s="220"/>
      <c r="F978" s="220"/>
      <c r="G978" s="220"/>
      <c r="H978" s="220"/>
      <c r="I978" s="220"/>
      <c r="J978" s="220"/>
      <c r="K978" s="221"/>
      <c r="L978" s="221"/>
    </row>
    <row r="979" ht="12.75" customHeight="1">
      <c r="A979" s="220"/>
      <c r="B979" s="220"/>
      <c r="C979" s="220"/>
      <c r="D979" s="220"/>
      <c r="E979" s="220"/>
      <c r="F979" s="220"/>
      <c r="G979" s="220"/>
      <c r="H979" s="220"/>
      <c r="I979" s="220"/>
      <c r="J979" s="220"/>
      <c r="K979" s="221"/>
      <c r="L979" s="221"/>
    </row>
    <row r="980" ht="12.75" customHeight="1">
      <c r="A980" s="220"/>
      <c r="B980" s="220"/>
      <c r="C980" s="220"/>
      <c r="D980" s="220"/>
      <c r="E980" s="220"/>
      <c r="F980" s="220"/>
      <c r="G980" s="220"/>
      <c r="H980" s="220"/>
      <c r="I980" s="220"/>
      <c r="J980" s="220"/>
      <c r="K980" s="221"/>
      <c r="L980" s="221"/>
    </row>
    <row r="981" ht="12.75" customHeight="1">
      <c r="A981" s="220"/>
      <c r="B981" s="220"/>
      <c r="C981" s="220"/>
      <c r="D981" s="220"/>
      <c r="E981" s="220"/>
      <c r="F981" s="220"/>
      <c r="G981" s="220"/>
      <c r="H981" s="220"/>
      <c r="I981" s="220"/>
      <c r="J981" s="220"/>
      <c r="K981" s="221"/>
      <c r="L981" s="221"/>
    </row>
    <row r="982" ht="12.75" customHeight="1">
      <c r="A982" s="220"/>
      <c r="B982" s="220"/>
      <c r="C982" s="220"/>
      <c r="D982" s="220"/>
      <c r="E982" s="220"/>
      <c r="F982" s="220"/>
      <c r="G982" s="220"/>
      <c r="H982" s="220"/>
      <c r="I982" s="220"/>
      <c r="J982" s="220"/>
      <c r="K982" s="221"/>
      <c r="L982" s="221"/>
    </row>
    <row r="983" ht="12.75" customHeight="1">
      <c r="A983" s="220"/>
      <c r="B983" s="220"/>
      <c r="C983" s="220"/>
      <c r="D983" s="220"/>
      <c r="E983" s="220"/>
      <c r="F983" s="220"/>
      <c r="G983" s="220"/>
      <c r="H983" s="220"/>
      <c r="I983" s="220"/>
      <c r="J983" s="220"/>
      <c r="K983" s="221"/>
      <c r="L983" s="221"/>
    </row>
    <row r="984" ht="12.75" customHeight="1">
      <c r="A984" s="220"/>
      <c r="B984" s="220"/>
      <c r="C984" s="220"/>
      <c r="D984" s="220"/>
      <c r="E984" s="220"/>
      <c r="F984" s="220"/>
      <c r="G984" s="220"/>
      <c r="H984" s="220"/>
      <c r="I984" s="220"/>
      <c r="J984" s="220"/>
      <c r="K984" s="221"/>
      <c r="L984" s="221"/>
    </row>
    <row r="985" ht="12.75" customHeight="1">
      <c r="A985" s="220"/>
      <c r="B985" s="220"/>
      <c r="C985" s="220"/>
      <c r="D985" s="220"/>
      <c r="E985" s="220"/>
      <c r="F985" s="220"/>
      <c r="G985" s="220"/>
      <c r="H985" s="220"/>
      <c r="I985" s="220"/>
      <c r="J985" s="220"/>
      <c r="K985" s="221"/>
      <c r="L985" s="221"/>
    </row>
    <row r="986" ht="12.75" customHeight="1">
      <c r="A986" s="220"/>
      <c r="B986" s="220"/>
      <c r="C986" s="220"/>
      <c r="D986" s="220"/>
      <c r="E986" s="220"/>
      <c r="F986" s="220"/>
      <c r="G986" s="220"/>
      <c r="H986" s="220"/>
      <c r="I986" s="220"/>
      <c r="J986" s="220"/>
      <c r="K986" s="221"/>
      <c r="L986" s="221"/>
    </row>
    <row r="987" ht="12.75" customHeight="1">
      <c r="A987" s="220"/>
      <c r="B987" s="220"/>
      <c r="C987" s="220"/>
      <c r="D987" s="220"/>
      <c r="E987" s="220"/>
      <c r="F987" s="220"/>
      <c r="G987" s="220"/>
      <c r="H987" s="220"/>
      <c r="I987" s="220"/>
      <c r="J987" s="220"/>
      <c r="K987" s="221"/>
      <c r="L987" s="221"/>
    </row>
    <row r="988" ht="12.75" customHeight="1">
      <c r="A988" s="220"/>
      <c r="B988" s="220"/>
      <c r="C988" s="220"/>
      <c r="D988" s="220"/>
      <c r="E988" s="220"/>
      <c r="F988" s="220"/>
      <c r="G988" s="220"/>
      <c r="H988" s="220"/>
      <c r="I988" s="220"/>
      <c r="J988" s="220"/>
      <c r="K988" s="221"/>
      <c r="L988" s="221"/>
    </row>
    <row r="989" ht="12.75" customHeight="1">
      <c r="A989" s="220"/>
      <c r="B989" s="220"/>
      <c r="C989" s="220"/>
      <c r="D989" s="220"/>
      <c r="E989" s="220"/>
      <c r="F989" s="220"/>
      <c r="G989" s="220"/>
      <c r="H989" s="220"/>
      <c r="I989" s="220"/>
      <c r="J989" s="220"/>
      <c r="K989" s="221"/>
      <c r="L989" s="221"/>
    </row>
    <row r="990" ht="12.75" customHeight="1">
      <c r="A990" s="220"/>
      <c r="B990" s="220"/>
      <c r="C990" s="220"/>
      <c r="D990" s="220"/>
      <c r="E990" s="220"/>
      <c r="F990" s="220"/>
      <c r="G990" s="220"/>
      <c r="H990" s="220"/>
      <c r="I990" s="220"/>
      <c r="J990" s="220"/>
      <c r="K990" s="221"/>
      <c r="L990" s="221"/>
    </row>
    <row r="991" ht="12.75" customHeight="1">
      <c r="A991" s="220"/>
      <c r="B991" s="220"/>
      <c r="C991" s="220"/>
      <c r="D991" s="220"/>
      <c r="E991" s="220"/>
      <c r="F991" s="220"/>
      <c r="G991" s="220"/>
      <c r="H991" s="220"/>
      <c r="I991" s="220"/>
      <c r="J991" s="220"/>
      <c r="K991" s="221"/>
      <c r="L991" s="221"/>
    </row>
    <row r="992" ht="12.75" customHeight="1">
      <c r="A992" s="220"/>
      <c r="B992" s="220"/>
      <c r="C992" s="220"/>
      <c r="D992" s="220"/>
      <c r="E992" s="220"/>
      <c r="F992" s="220"/>
      <c r="G992" s="220"/>
      <c r="H992" s="220"/>
      <c r="I992" s="220"/>
      <c r="J992" s="220"/>
      <c r="K992" s="221"/>
      <c r="L992" s="221"/>
    </row>
    <row r="993" ht="12.75" customHeight="1">
      <c r="A993" s="220"/>
      <c r="B993" s="220"/>
      <c r="C993" s="220"/>
      <c r="D993" s="220"/>
      <c r="E993" s="220"/>
      <c r="F993" s="220"/>
      <c r="G993" s="220"/>
      <c r="H993" s="220"/>
      <c r="I993" s="220"/>
      <c r="J993" s="220"/>
      <c r="K993" s="221"/>
      <c r="L993" s="221"/>
    </row>
    <row r="994" ht="12.75" customHeight="1">
      <c r="A994" s="220"/>
      <c r="B994" s="220"/>
      <c r="C994" s="220"/>
      <c r="D994" s="220"/>
      <c r="E994" s="220"/>
      <c r="F994" s="220"/>
      <c r="G994" s="220"/>
      <c r="H994" s="220"/>
      <c r="I994" s="220"/>
      <c r="J994" s="220"/>
      <c r="K994" s="221"/>
      <c r="L994" s="221"/>
    </row>
    <row r="995" ht="12.75" customHeight="1">
      <c r="A995" s="220"/>
      <c r="B995" s="220"/>
      <c r="C995" s="220"/>
      <c r="D995" s="220"/>
      <c r="E995" s="220"/>
      <c r="F995" s="220"/>
      <c r="G995" s="220"/>
      <c r="H995" s="220"/>
      <c r="I995" s="220"/>
      <c r="J995" s="220"/>
      <c r="K995" s="221"/>
      <c r="L995" s="221"/>
    </row>
    <row r="996" ht="12.75" customHeight="1">
      <c r="A996" s="220"/>
      <c r="B996" s="220"/>
      <c r="C996" s="220"/>
      <c r="D996" s="220"/>
      <c r="E996" s="220"/>
      <c r="F996" s="220"/>
      <c r="G996" s="220"/>
      <c r="H996" s="220"/>
      <c r="I996" s="220"/>
      <c r="J996" s="220"/>
      <c r="K996" s="221"/>
      <c r="L996" s="221"/>
    </row>
    <row r="997" ht="12.75" customHeight="1">
      <c r="A997" s="220"/>
      <c r="B997" s="220"/>
      <c r="C997" s="220"/>
      <c r="D997" s="220"/>
      <c r="E997" s="220"/>
      <c r="F997" s="220"/>
      <c r="G997" s="220"/>
      <c r="H997" s="220"/>
      <c r="I997" s="220"/>
      <c r="J997" s="220"/>
      <c r="K997" s="221"/>
      <c r="L997" s="221"/>
    </row>
    <row r="998" ht="12.75" customHeight="1">
      <c r="A998" s="220"/>
      <c r="B998" s="220"/>
      <c r="C998" s="220"/>
      <c r="D998" s="220"/>
      <c r="E998" s="220"/>
      <c r="F998" s="220"/>
      <c r="G998" s="220"/>
      <c r="H998" s="220"/>
      <c r="I998" s="220"/>
      <c r="J998" s="220"/>
      <c r="K998" s="221"/>
      <c r="L998" s="221"/>
    </row>
    <row r="999" ht="12.75" customHeight="1">
      <c r="A999" s="220"/>
      <c r="B999" s="220"/>
      <c r="C999" s="220"/>
      <c r="D999" s="220"/>
      <c r="E999" s="220"/>
      <c r="F999" s="220"/>
      <c r="G999" s="220"/>
      <c r="H999" s="220"/>
      <c r="I999" s="220"/>
      <c r="J999" s="220"/>
      <c r="K999" s="221"/>
      <c r="L999" s="221"/>
    </row>
    <row r="1000" ht="12.75" customHeight="1">
      <c r="A1000" s="220"/>
      <c r="B1000" s="220"/>
      <c r="C1000" s="220"/>
      <c r="D1000" s="220"/>
      <c r="E1000" s="220"/>
      <c r="F1000" s="220"/>
      <c r="G1000" s="220"/>
      <c r="H1000" s="220"/>
      <c r="I1000" s="220"/>
      <c r="J1000" s="220"/>
      <c r="K1000" s="221"/>
      <c r="L1000" s="221"/>
    </row>
  </sheetData>
  <mergeCells count="21">
    <mergeCell ref="A1:L1"/>
    <mergeCell ref="A2:L2"/>
    <mergeCell ref="A4:L4"/>
    <mergeCell ref="A37:L37"/>
    <mergeCell ref="A38:D38"/>
    <mergeCell ref="A39:D39"/>
    <mergeCell ref="A40:B40"/>
    <mergeCell ref="A48:C48"/>
    <mergeCell ref="A49:D49"/>
    <mergeCell ref="A50:C50"/>
    <mergeCell ref="A51:D51"/>
    <mergeCell ref="A52:C52"/>
    <mergeCell ref="A53:B53"/>
    <mergeCell ref="A54:C54"/>
    <mergeCell ref="A41:D41"/>
    <mergeCell ref="A42:B42"/>
    <mergeCell ref="A43:B43"/>
    <mergeCell ref="A44:C44"/>
    <mergeCell ref="A45:D45"/>
    <mergeCell ref="A46:D46"/>
    <mergeCell ref="A47:C47"/>
  </mergeCells>
  <printOptions/>
  <pageMargins bottom="0.21" footer="0.0" header="0.0" left="0.35" right="0.25" top="0.43"/>
  <pageSetup orientation="landscape"/>
  <headerFooter>
    <oddHeader>&amp;LASA 2023&amp;RPage &amp;P of</oddHeader>
  </headerFooter>
  <rowBreaks count="1" manualBreakCount="1">
    <brk id="4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6.0"/>
    <col customWidth="1" min="2" max="2" width="4.75"/>
    <col customWidth="1" min="3" max="11" width="13.75"/>
    <col customWidth="1" min="12" max="12" width="3.25"/>
    <col customWidth="1" min="13" max="26" width="8.75"/>
  </cols>
  <sheetData>
    <row r="1" ht="11.25" customHeight="1">
      <c r="A1" s="143" t="s">
        <v>157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ht="11.25" customHeight="1">
      <c r="A2" s="143" t="str">
        <f>"AND CHANGES IN FUND BALANCE - FOR YEAR ENDING JUNE 30, "&amp;'ASA24'!A2</f>
        <v>AND CHANGES IN FUND BALANCE - FOR YEAR ENDING JUNE 30, 2024</v>
      </c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ht="11.2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ht="11.25" customHeight="1">
      <c r="A4" s="144" t="s">
        <v>158</v>
      </c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ht="11.2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</row>
    <row r="6" ht="12.0" customHeight="1">
      <c r="A6" s="230"/>
      <c r="B6" s="231"/>
      <c r="C6" s="147" t="s">
        <v>86</v>
      </c>
      <c r="D6" s="147" t="s">
        <v>87</v>
      </c>
      <c r="E6" s="147" t="s">
        <v>88</v>
      </c>
      <c r="F6" s="147" t="s">
        <v>89</v>
      </c>
      <c r="G6" s="147" t="s">
        <v>90</v>
      </c>
      <c r="H6" s="147" t="s">
        <v>91</v>
      </c>
      <c r="I6" s="147" t="s">
        <v>92</v>
      </c>
      <c r="J6" s="147" t="s">
        <v>93</v>
      </c>
      <c r="K6" s="147" t="s">
        <v>94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ht="11.25" customHeight="1">
      <c r="A7" s="232" t="s">
        <v>95</v>
      </c>
      <c r="B7" s="149" t="s">
        <v>96</v>
      </c>
      <c r="C7" s="150" t="s">
        <v>97</v>
      </c>
      <c r="D7" s="151" t="s">
        <v>98</v>
      </c>
      <c r="E7" s="150" t="s">
        <v>99</v>
      </c>
      <c r="F7" s="150" t="s">
        <v>100</v>
      </c>
      <c r="G7" s="151" t="s">
        <v>101</v>
      </c>
      <c r="H7" s="151" t="s">
        <v>102</v>
      </c>
      <c r="I7" s="150" t="s">
        <v>103</v>
      </c>
      <c r="J7" s="150" t="s">
        <v>104</v>
      </c>
      <c r="K7" s="151" t="s">
        <v>105</v>
      </c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</row>
    <row r="8" ht="13.5" customHeight="1">
      <c r="A8" s="233" t="s">
        <v>159</v>
      </c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ht="13.5" customHeight="1">
      <c r="A9" s="236" t="s">
        <v>160</v>
      </c>
      <c r="B9" s="237">
        <v>1000.0</v>
      </c>
      <c r="C9" s="161">
        <v>2.6372465E7</v>
      </c>
      <c r="D9" s="161">
        <v>3221691.0</v>
      </c>
      <c r="E9" s="161">
        <v>1502614.0</v>
      </c>
      <c r="F9" s="161">
        <v>1673231.0</v>
      </c>
      <c r="G9" s="161">
        <v>968611.0</v>
      </c>
      <c r="H9" s="161">
        <v>867235.0</v>
      </c>
      <c r="I9" s="161">
        <v>-149.0</v>
      </c>
      <c r="J9" s="161">
        <v>0.0</v>
      </c>
      <c r="K9" s="161">
        <v>0.0</v>
      </c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ht="11.25" customHeight="1">
      <c r="A10" s="238" t="s">
        <v>161</v>
      </c>
      <c r="B10" s="237">
        <v>2000.0</v>
      </c>
      <c r="C10" s="161"/>
      <c r="D10" s="161"/>
      <c r="E10" s="239"/>
      <c r="F10" s="161"/>
      <c r="G10" s="161"/>
      <c r="H10" s="239"/>
      <c r="I10" s="239"/>
      <c r="J10" s="239"/>
      <c r="K10" s="239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ht="13.5" customHeight="1">
      <c r="A11" s="238" t="s">
        <v>162</v>
      </c>
      <c r="B11" s="237">
        <v>3000.0</v>
      </c>
      <c r="C11" s="161">
        <v>1535768.0</v>
      </c>
      <c r="D11" s="161"/>
      <c r="E11" s="161"/>
      <c r="F11" s="161">
        <v>1128586.0</v>
      </c>
      <c r="G11" s="161"/>
      <c r="H11" s="161">
        <v>50000.0</v>
      </c>
      <c r="I11" s="161"/>
      <c r="J11" s="161"/>
      <c r="K11" s="161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ht="13.5" customHeight="1">
      <c r="A12" s="240" t="s">
        <v>163</v>
      </c>
      <c r="B12" s="237">
        <v>4000.0</v>
      </c>
      <c r="C12" s="161">
        <v>1312954.0</v>
      </c>
      <c r="D12" s="161"/>
      <c r="E12" s="161"/>
      <c r="F12" s="161"/>
      <c r="G12" s="161"/>
      <c r="H12" s="161"/>
      <c r="I12" s="161"/>
      <c r="J12" s="161"/>
      <c r="K12" s="161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ht="13.5" customHeight="1">
      <c r="A13" s="241" t="s">
        <v>164</v>
      </c>
      <c r="B13" s="242"/>
      <c r="C13" s="96">
        <f t="shared" ref="C13:F13" si="1">SUM(C9:C12)</f>
        <v>29221187</v>
      </c>
      <c r="D13" s="96">
        <f t="shared" si="1"/>
        <v>3221691</v>
      </c>
      <c r="E13" s="96">
        <f t="shared" si="1"/>
        <v>1502614</v>
      </c>
      <c r="F13" s="96">
        <f t="shared" si="1"/>
        <v>2801817</v>
      </c>
      <c r="G13" s="96">
        <f>G9+G10+G11+G12</f>
        <v>968611</v>
      </c>
      <c r="H13" s="96">
        <f t="shared" ref="H13:K13" si="2">SUM(H9:H12)</f>
        <v>917235</v>
      </c>
      <c r="I13" s="96">
        <f t="shared" si="2"/>
        <v>-149</v>
      </c>
      <c r="J13" s="96">
        <f t="shared" si="2"/>
        <v>0</v>
      </c>
      <c r="K13" s="96">
        <f t="shared" si="2"/>
        <v>0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ht="11.25" customHeight="1">
      <c r="A14" s="243" t="s">
        <v>165</v>
      </c>
      <c r="B14" s="244">
        <v>3998.0</v>
      </c>
      <c r="C14" s="161">
        <v>8256502.0</v>
      </c>
      <c r="D14" s="161"/>
      <c r="E14" s="161"/>
      <c r="F14" s="161"/>
      <c r="G14" s="161"/>
      <c r="H14" s="161"/>
      <c r="I14" s="176"/>
      <c r="J14" s="161"/>
      <c r="K14" s="161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ht="13.5" customHeight="1">
      <c r="A15" s="245" t="s">
        <v>166</v>
      </c>
      <c r="B15" s="246"/>
      <c r="C15" s="247">
        <f t="shared" ref="C15:K15" si="3">C13+C14</f>
        <v>37477689</v>
      </c>
      <c r="D15" s="247">
        <f t="shared" si="3"/>
        <v>3221691</v>
      </c>
      <c r="E15" s="247">
        <f t="shared" si="3"/>
        <v>1502614</v>
      </c>
      <c r="F15" s="247">
        <f t="shared" si="3"/>
        <v>2801817</v>
      </c>
      <c r="G15" s="247">
        <f t="shared" si="3"/>
        <v>968611</v>
      </c>
      <c r="H15" s="247">
        <f t="shared" si="3"/>
        <v>917235</v>
      </c>
      <c r="I15" s="247">
        <f t="shared" si="3"/>
        <v>-149</v>
      </c>
      <c r="J15" s="247">
        <f t="shared" si="3"/>
        <v>0</v>
      </c>
      <c r="K15" s="247">
        <f t="shared" si="3"/>
        <v>0</v>
      </c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 ht="13.5" customHeight="1">
      <c r="A16" s="248" t="s">
        <v>167</v>
      </c>
      <c r="B16" s="189"/>
      <c r="C16" s="176"/>
      <c r="D16" s="176"/>
      <c r="E16" s="176"/>
      <c r="F16" s="176"/>
      <c r="G16" s="176"/>
      <c r="H16" s="176"/>
      <c r="I16" s="176"/>
      <c r="J16" s="176"/>
      <c r="K16" s="176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ht="13.5" customHeight="1">
      <c r="A17" s="249" t="s">
        <v>168</v>
      </c>
      <c r="B17" s="250">
        <v>1000.0</v>
      </c>
      <c r="C17" s="161">
        <v>1.7260101E7</v>
      </c>
      <c r="D17" s="176"/>
      <c r="E17" s="176"/>
      <c r="F17" s="176"/>
      <c r="G17" s="161"/>
      <c r="H17" s="176"/>
      <c r="I17" s="176"/>
      <c r="J17" s="161"/>
      <c r="K17" s="176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ht="13.5" customHeight="1">
      <c r="A18" s="251" t="s">
        <v>169</v>
      </c>
      <c r="B18" s="250">
        <v>2000.0</v>
      </c>
      <c r="C18" s="161">
        <v>9513523.0</v>
      </c>
      <c r="D18" s="161">
        <v>2772926.0</v>
      </c>
      <c r="E18" s="176"/>
      <c r="F18" s="161">
        <v>2606956.0</v>
      </c>
      <c r="G18" s="161"/>
      <c r="H18" s="161"/>
      <c r="I18" s="176"/>
      <c r="J18" s="161"/>
      <c r="K18" s="161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ht="13.5" customHeight="1">
      <c r="A19" s="252" t="s">
        <v>170</v>
      </c>
      <c r="B19" s="250">
        <v>3000.0</v>
      </c>
      <c r="C19" s="161">
        <v>3893.0</v>
      </c>
      <c r="D19" s="161"/>
      <c r="E19" s="176"/>
      <c r="F19" s="161"/>
      <c r="G19" s="161"/>
      <c r="H19" s="239"/>
      <c r="I19" s="176"/>
      <c r="J19" s="161"/>
      <c r="K19" s="176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ht="13.5" customHeight="1">
      <c r="A20" s="253" t="s">
        <v>171</v>
      </c>
      <c r="B20" s="237">
        <v>4000.0</v>
      </c>
      <c r="C20" s="161">
        <v>1592365.0</v>
      </c>
      <c r="D20" s="161">
        <v>47553.0</v>
      </c>
      <c r="E20" s="161"/>
      <c r="F20" s="161"/>
      <c r="G20" s="161"/>
      <c r="H20" s="161"/>
      <c r="I20" s="176"/>
      <c r="J20" s="161"/>
      <c r="K20" s="161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ht="13.5" customHeight="1">
      <c r="A21" s="253" t="s">
        <v>172</v>
      </c>
      <c r="B21" s="250">
        <v>5000.0</v>
      </c>
      <c r="C21" s="161">
        <v>0.0</v>
      </c>
      <c r="D21" s="161"/>
      <c r="E21" s="161"/>
      <c r="F21" s="161">
        <v>231959.0</v>
      </c>
      <c r="G21" s="161"/>
      <c r="H21" s="239"/>
      <c r="I21" s="176"/>
      <c r="J21" s="161"/>
      <c r="K21" s="161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ht="13.5" customHeight="1">
      <c r="A22" s="94" t="s">
        <v>173</v>
      </c>
      <c r="B22" s="172"/>
      <c r="C22" s="96">
        <f t="shared" ref="C22:D22" si="4">SUM(C17:C21)</f>
        <v>28369882</v>
      </c>
      <c r="D22" s="96">
        <f t="shared" si="4"/>
        <v>2820479</v>
      </c>
      <c r="E22" s="96">
        <v>1614000.0</v>
      </c>
      <c r="F22" s="96">
        <f>SUM(F17:F21)</f>
        <v>2838915</v>
      </c>
      <c r="G22" s="96">
        <v>931334.0</v>
      </c>
      <c r="H22" s="96">
        <v>789533.0</v>
      </c>
      <c r="I22" s="176"/>
      <c r="J22" s="96">
        <f t="shared" ref="J22:K22" si="5">SUM(J17:J21)</f>
        <v>0</v>
      </c>
      <c r="K22" s="96">
        <f t="shared" si="5"/>
        <v>0</v>
      </c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ht="11.25" customHeight="1">
      <c r="A23" s="254" t="s">
        <v>174</v>
      </c>
      <c r="B23" s="255">
        <v>4180.0</v>
      </c>
      <c r="C23" s="247">
        <f t="shared" ref="C23:H23" si="6">C14</f>
        <v>8256502</v>
      </c>
      <c r="D23" s="247" t="str">
        <f t="shared" si="6"/>
        <v/>
      </c>
      <c r="E23" s="247" t="str">
        <f t="shared" si="6"/>
        <v/>
      </c>
      <c r="F23" s="247" t="str">
        <f t="shared" si="6"/>
        <v/>
      </c>
      <c r="G23" s="247" t="str">
        <f t="shared" si="6"/>
        <v/>
      </c>
      <c r="H23" s="247" t="str">
        <f t="shared" si="6"/>
        <v/>
      </c>
      <c r="I23" s="176" t="s">
        <v>108</v>
      </c>
      <c r="J23" s="256" t="str">
        <f t="shared" ref="J23:K23" si="7">J14</f>
        <v/>
      </c>
      <c r="K23" s="256" t="str">
        <f t="shared" si="7"/>
        <v/>
      </c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ht="13.5" customHeight="1">
      <c r="A24" s="94" t="s">
        <v>175</v>
      </c>
      <c r="B24" s="95"/>
      <c r="C24" s="247">
        <f t="shared" ref="C24:H24" si="8">C22+C23</f>
        <v>36626384</v>
      </c>
      <c r="D24" s="247">
        <f t="shared" si="8"/>
        <v>2820479</v>
      </c>
      <c r="E24" s="247">
        <f t="shared" si="8"/>
        <v>1614000</v>
      </c>
      <c r="F24" s="247">
        <f t="shared" si="8"/>
        <v>2838915</v>
      </c>
      <c r="G24" s="247">
        <f t="shared" si="8"/>
        <v>931334</v>
      </c>
      <c r="H24" s="247">
        <f t="shared" si="8"/>
        <v>789533</v>
      </c>
      <c r="I24" s="181"/>
      <c r="J24" s="247">
        <f t="shared" ref="J24:K24" si="9">J22+J23</f>
        <v>0</v>
      </c>
      <c r="K24" s="247">
        <f t="shared" si="9"/>
        <v>0</v>
      </c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ht="11.25" customHeight="1">
      <c r="A25" s="257" t="s">
        <v>176</v>
      </c>
      <c r="B25" s="258"/>
      <c r="C25" s="259">
        <f t="shared" ref="C25:H25" si="10">C13-C22</f>
        <v>851305</v>
      </c>
      <c r="D25" s="259">
        <f t="shared" si="10"/>
        <v>401212</v>
      </c>
      <c r="E25" s="259">
        <f t="shared" si="10"/>
        <v>-111386</v>
      </c>
      <c r="F25" s="259">
        <f t="shared" si="10"/>
        <v>-37098</v>
      </c>
      <c r="G25" s="259">
        <f t="shared" si="10"/>
        <v>37277</v>
      </c>
      <c r="H25" s="259">
        <f t="shared" si="10"/>
        <v>127702</v>
      </c>
      <c r="I25" s="259">
        <f>I13</f>
        <v>-149</v>
      </c>
      <c r="J25" s="259">
        <f t="shared" ref="J25:K25" si="11">J13-J22</f>
        <v>0</v>
      </c>
      <c r="K25" s="259">
        <f t="shared" si="11"/>
        <v>0</v>
      </c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ht="11.25" customHeight="1">
      <c r="A26" s="152" t="s">
        <v>177</v>
      </c>
      <c r="B26" s="260">
        <v>7000.0</v>
      </c>
      <c r="C26" s="161">
        <v>151842.0</v>
      </c>
      <c r="D26" s="161">
        <v>0.0</v>
      </c>
      <c r="E26" s="161">
        <v>39425.0</v>
      </c>
      <c r="F26" s="161">
        <v>0.0</v>
      </c>
      <c r="G26" s="161">
        <v>0.0</v>
      </c>
      <c r="H26" s="161">
        <v>0.0</v>
      </c>
      <c r="I26" s="161">
        <v>0.0</v>
      </c>
      <c r="J26" s="161">
        <v>0.0</v>
      </c>
      <c r="K26" s="161">
        <v>0.0</v>
      </c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ht="13.5" customHeight="1">
      <c r="A27" s="153" t="s">
        <v>178</v>
      </c>
      <c r="B27" s="261">
        <v>8000.0</v>
      </c>
      <c r="C27" s="161">
        <v>39425.0</v>
      </c>
      <c r="D27" s="161">
        <v>0.0</v>
      </c>
      <c r="E27" s="161">
        <v>0.0</v>
      </c>
      <c r="F27" s="161">
        <v>0.0</v>
      </c>
      <c r="G27" s="161">
        <v>0.0</v>
      </c>
      <c r="H27" s="161">
        <v>0.0</v>
      </c>
      <c r="I27" s="161">
        <v>0.0</v>
      </c>
      <c r="J27" s="161">
        <v>0.0</v>
      </c>
      <c r="K27" s="161">
        <v>0.0</v>
      </c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ht="11.25" customHeight="1">
      <c r="A28" s="241" t="s">
        <v>179</v>
      </c>
      <c r="B28" s="262"/>
      <c r="C28" s="96">
        <f t="shared" ref="C28:K28" si="12">C26-C27</f>
        <v>112417</v>
      </c>
      <c r="D28" s="96">
        <f t="shared" si="12"/>
        <v>0</v>
      </c>
      <c r="E28" s="96">
        <f t="shared" si="12"/>
        <v>39425</v>
      </c>
      <c r="F28" s="96">
        <f t="shared" si="12"/>
        <v>0</v>
      </c>
      <c r="G28" s="96">
        <f t="shared" si="12"/>
        <v>0</v>
      </c>
      <c r="H28" s="96">
        <f t="shared" si="12"/>
        <v>0</v>
      </c>
      <c r="I28" s="96">
        <f t="shared" si="12"/>
        <v>0</v>
      </c>
      <c r="J28" s="96">
        <f t="shared" si="12"/>
        <v>0</v>
      </c>
      <c r="K28" s="96">
        <f t="shared" si="12"/>
        <v>0</v>
      </c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ht="37.5" customHeight="1">
      <c r="A29" s="263" t="s">
        <v>180</v>
      </c>
      <c r="B29" s="130"/>
      <c r="C29" s="247">
        <f t="shared" ref="C29:K29" si="13">C25+C28</f>
        <v>963722</v>
      </c>
      <c r="D29" s="247">
        <f t="shared" si="13"/>
        <v>401212</v>
      </c>
      <c r="E29" s="247">
        <f t="shared" si="13"/>
        <v>-71961</v>
      </c>
      <c r="F29" s="247">
        <f t="shared" si="13"/>
        <v>-37098</v>
      </c>
      <c r="G29" s="247">
        <f t="shared" si="13"/>
        <v>37277</v>
      </c>
      <c r="H29" s="247">
        <f t="shared" si="13"/>
        <v>127702</v>
      </c>
      <c r="I29" s="247">
        <f t="shared" si="13"/>
        <v>-149</v>
      </c>
      <c r="J29" s="247">
        <f t="shared" si="13"/>
        <v>0</v>
      </c>
      <c r="K29" s="247">
        <f t="shared" si="13"/>
        <v>0</v>
      </c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ht="23.25" customHeight="1">
      <c r="A30" s="264" t="str">
        <f>"Beginning Fund Balances without Student Activity Funds - July 1, "&amp;'ASA24'!A2-1</f>
        <v>Beginning Fund Balances without Student Activity Funds - July 1, 2023</v>
      </c>
      <c r="B30" s="189"/>
      <c r="C30" s="265">
        <v>2.9209155E7</v>
      </c>
      <c r="D30" s="265">
        <v>1524231.0</v>
      </c>
      <c r="E30" s="265">
        <v>1462198.0</v>
      </c>
      <c r="F30" s="265">
        <v>2801170.0</v>
      </c>
      <c r="G30" s="265">
        <v>585009.0</v>
      </c>
      <c r="H30" s="265">
        <v>635281.0</v>
      </c>
      <c r="I30" s="265">
        <v>85057.0</v>
      </c>
      <c r="J30" s="265">
        <v>0.0</v>
      </c>
      <c r="K30" s="265">
        <v>19030.0</v>
      </c>
      <c r="L30" s="266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</row>
    <row r="31" ht="11.25" customHeight="1">
      <c r="A31" s="203" t="s">
        <v>181</v>
      </c>
      <c r="B31" s="71"/>
      <c r="C31" s="198"/>
      <c r="D31" s="198"/>
      <c r="E31" s="198"/>
      <c r="F31" s="198"/>
      <c r="G31" s="198"/>
      <c r="H31" s="198"/>
      <c r="I31" s="198"/>
      <c r="J31" s="198"/>
      <c r="K31" s="198"/>
      <c r="L31" s="266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</row>
    <row r="32" ht="21.75" customHeight="1">
      <c r="A32" s="268" t="str">
        <f>"Ending Fund Balances without Student Activity Funds - June 30, "&amp;'ASA24'!A2</f>
        <v>Ending Fund Balances without Student Activity Funds - June 30, 2024</v>
      </c>
      <c r="B32" s="71"/>
      <c r="C32" s="214">
        <f>(SUM(C29:C31))</f>
        <v>30172877</v>
      </c>
      <c r="D32" s="214">
        <f t="shared" ref="D32:K32" si="14">SUM(D29:D31)</f>
        <v>1925443</v>
      </c>
      <c r="E32" s="214">
        <f t="shared" si="14"/>
        <v>1390237</v>
      </c>
      <c r="F32" s="214">
        <f t="shared" si="14"/>
        <v>2764072</v>
      </c>
      <c r="G32" s="214">
        <f t="shared" si="14"/>
        <v>622286</v>
      </c>
      <c r="H32" s="214">
        <f t="shared" si="14"/>
        <v>762983</v>
      </c>
      <c r="I32" s="214">
        <f t="shared" si="14"/>
        <v>84908</v>
      </c>
      <c r="J32" s="214">
        <f t="shared" si="14"/>
        <v>0</v>
      </c>
      <c r="K32" s="214">
        <f t="shared" si="14"/>
        <v>19030</v>
      </c>
      <c r="L32" s="266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ht="9.75" customHeight="1">
      <c r="A33" s="269"/>
      <c r="B33" s="270"/>
      <c r="C33" s="271"/>
      <c r="D33" s="272"/>
      <c r="E33" s="272"/>
      <c r="F33" s="272"/>
      <c r="G33" s="272"/>
      <c r="H33" s="272"/>
      <c r="I33" s="272"/>
      <c r="J33" s="272"/>
      <c r="K33" s="272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</row>
    <row r="34" ht="11.25" customHeight="1">
      <c r="A34" s="273" t="str">
        <f>"Student Activity Fund Balance - July 1, "&amp;'ASA24'!A2-1</f>
        <v>Student Activity Fund Balance - July 1, 2023</v>
      </c>
      <c r="B34" s="71"/>
      <c r="C34" s="198">
        <v>122047.0</v>
      </c>
      <c r="D34" s="274"/>
      <c r="E34" s="274"/>
      <c r="F34" s="274"/>
      <c r="G34" s="274"/>
      <c r="H34" s="274"/>
      <c r="I34" s="274"/>
      <c r="J34" s="274"/>
      <c r="K34" s="274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</row>
    <row r="35" ht="11.25" customHeight="1">
      <c r="A35" s="275" t="s">
        <v>182</v>
      </c>
      <c r="B35" s="33"/>
      <c r="C35" s="71"/>
      <c r="D35" s="276"/>
      <c r="E35" s="276"/>
      <c r="F35" s="276"/>
      <c r="G35" s="276"/>
      <c r="H35" s="276"/>
      <c r="I35" s="276"/>
      <c r="J35" s="276"/>
      <c r="K35" s="276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</row>
    <row r="36" ht="11.25" customHeight="1">
      <c r="A36" s="240" t="s">
        <v>183</v>
      </c>
      <c r="B36" s="250">
        <v>1799.0</v>
      </c>
      <c r="C36" s="198">
        <v>111075.0</v>
      </c>
      <c r="D36" s="277"/>
      <c r="E36" s="277"/>
      <c r="F36" s="277"/>
      <c r="G36" s="277"/>
      <c r="H36" s="277"/>
      <c r="I36" s="277"/>
      <c r="J36" s="277"/>
      <c r="K36" s="27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</row>
    <row r="37" ht="11.25" customHeight="1">
      <c r="A37" s="278" t="s">
        <v>184</v>
      </c>
      <c r="B37" s="33"/>
      <c r="C37" s="71"/>
      <c r="D37" s="279"/>
      <c r="E37" s="279"/>
      <c r="F37" s="279"/>
      <c r="G37" s="279"/>
      <c r="H37" s="279"/>
      <c r="I37" s="279"/>
      <c r="J37" s="279"/>
      <c r="K37" s="279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</row>
    <row r="38" ht="11.25" customHeight="1">
      <c r="A38" s="240" t="s">
        <v>185</v>
      </c>
      <c r="B38" s="250">
        <v>1999.0</v>
      </c>
      <c r="C38" s="198">
        <v>95534.0</v>
      </c>
      <c r="D38" s="193"/>
      <c r="E38" s="193"/>
      <c r="F38" s="193"/>
      <c r="G38" s="193"/>
      <c r="H38" s="193"/>
      <c r="I38" s="193"/>
      <c r="J38" s="193"/>
      <c r="K38" s="193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</row>
    <row r="39" ht="21.0" customHeight="1">
      <c r="A39" s="268" t="s">
        <v>186</v>
      </c>
      <c r="B39" s="71"/>
      <c r="C39" s="214">
        <f>C36-C38</f>
        <v>15541</v>
      </c>
      <c r="D39" s="193"/>
      <c r="E39" s="193"/>
      <c r="F39" s="193"/>
      <c r="G39" s="193"/>
      <c r="H39" s="193"/>
      <c r="I39" s="193"/>
      <c r="J39" s="193"/>
      <c r="K39" s="193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</row>
    <row r="40" ht="11.25" customHeight="1">
      <c r="A40" s="280" t="str">
        <f>"Student Activity Fund Balance - June 30, "&amp;'ASA24'!A2</f>
        <v>Student Activity Fund Balance - June 30, 2024</v>
      </c>
      <c r="B40" s="130"/>
      <c r="C40" s="205">
        <f>C34+C39</f>
        <v>137588</v>
      </c>
      <c r="D40" s="206"/>
      <c r="E40" s="206"/>
      <c r="F40" s="206"/>
      <c r="G40" s="206"/>
      <c r="H40" s="206"/>
      <c r="I40" s="206"/>
      <c r="J40" s="206"/>
      <c r="K40" s="206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</row>
    <row r="41" ht="9.75" customHeight="1">
      <c r="A41" s="269"/>
      <c r="B41" s="270"/>
      <c r="C41" s="271"/>
      <c r="D41" s="271"/>
      <c r="E41" s="271"/>
      <c r="F41" s="271"/>
      <c r="G41" s="271"/>
      <c r="H41" s="271"/>
      <c r="I41" s="271"/>
      <c r="J41" s="271"/>
      <c r="K41" s="271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</row>
    <row r="42" ht="11.25" customHeight="1">
      <c r="A42" s="275" t="s">
        <v>187</v>
      </c>
      <c r="B42" s="33"/>
      <c r="C42" s="71"/>
      <c r="D42" s="212"/>
      <c r="E42" s="212"/>
      <c r="F42" s="212"/>
      <c r="G42" s="212"/>
      <c r="H42" s="212"/>
      <c r="I42" s="212"/>
      <c r="J42" s="212"/>
      <c r="K42" s="212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</row>
    <row r="43" ht="11.25" customHeight="1">
      <c r="A43" s="236" t="s">
        <v>160</v>
      </c>
      <c r="B43" s="250">
        <v>1000.0</v>
      </c>
      <c r="C43" s="214">
        <f>C9+C36</f>
        <v>26483540</v>
      </c>
      <c r="D43" s="214">
        <f t="shared" ref="D43:K43" si="15">D9</f>
        <v>3221691</v>
      </c>
      <c r="E43" s="214">
        <f t="shared" si="15"/>
        <v>1502614</v>
      </c>
      <c r="F43" s="214">
        <f t="shared" si="15"/>
        <v>1673231</v>
      </c>
      <c r="G43" s="214">
        <f t="shared" si="15"/>
        <v>968611</v>
      </c>
      <c r="H43" s="214">
        <f t="shared" si="15"/>
        <v>867235</v>
      </c>
      <c r="I43" s="214">
        <f t="shared" si="15"/>
        <v>-149</v>
      </c>
      <c r="J43" s="214">
        <f t="shared" si="15"/>
        <v>0</v>
      </c>
      <c r="K43" s="214">
        <f t="shared" si="15"/>
        <v>0</v>
      </c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</row>
    <row r="44" ht="11.25" customHeight="1">
      <c r="A44" s="238" t="s">
        <v>161</v>
      </c>
      <c r="B44" s="281">
        <v>2000.0</v>
      </c>
      <c r="C44" s="214" t="str">
        <f t="shared" ref="C44:D44" si="16">C10</f>
        <v/>
      </c>
      <c r="D44" s="214" t="str">
        <f t="shared" si="16"/>
        <v/>
      </c>
      <c r="E44" s="212"/>
      <c r="F44" s="214" t="str">
        <f t="shared" ref="F44:G44" si="17">F10</f>
        <v/>
      </c>
      <c r="G44" s="214" t="str">
        <f t="shared" si="17"/>
        <v/>
      </c>
      <c r="H44" s="212"/>
      <c r="I44" s="212"/>
      <c r="J44" s="212"/>
      <c r="K44" s="212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</row>
    <row r="45" ht="11.25" customHeight="1">
      <c r="A45" s="238" t="s">
        <v>162</v>
      </c>
      <c r="B45" s="250">
        <v>3000.0</v>
      </c>
      <c r="C45" s="214">
        <f t="shared" ref="C45:K45" si="18">C11</f>
        <v>1535768</v>
      </c>
      <c r="D45" s="214" t="str">
        <f t="shared" si="18"/>
        <v/>
      </c>
      <c r="E45" s="214" t="str">
        <f t="shared" si="18"/>
        <v/>
      </c>
      <c r="F45" s="214">
        <f t="shared" si="18"/>
        <v>1128586</v>
      </c>
      <c r="G45" s="214" t="str">
        <f t="shared" si="18"/>
        <v/>
      </c>
      <c r="H45" s="214">
        <f t="shared" si="18"/>
        <v>50000</v>
      </c>
      <c r="I45" s="214" t="str">
        <f t="shared" si="18"/>
        <v/>
      </c>
      <c r="J45" s="214" t="str">
        <f t="shared" si="18"/>
        <v/>
      </c>
      <c r="K45" s="214" t="str">
        <f t="shared" si="18"/>
        <v/>
      </c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</row>
    <row r="46" ht="11.25" customHeight="1">
      <c r="A46" s="240" t="s">
        <v>163</v>
      </c>
      <c r="B46" s="250">
        <v>4000.0</v>
      </c>
      <c r="C46" s="214">
        <f t="shared" ref="C46:K46" si="19">C12</f>
        <v>1312954</v>
      </c>
      <c r="D46" s="214" t="str">
        <f t="shared" si="19"/>
        <v/>
      </c>
      <c r="E46" s="214" t="str">
        <f t="shared" si="19"/>
        <v/>
      </c>
      <c r="F46" s="214" t="str">
        <f t="shared" si="19"/>
        <v/>
      </c>
      <c r="G46" s="214" t="str">
        <f t="shared" si="19"/>
        <v/>
      </c>
      <c r="H46" s="214" t="str">
        <f t="shared" si="19"/>
        <v/>
      </c>
      <c r="I46" s="214" t="str">
        <f t="shared" si="19"/>
        <v/>
      </c>
      <c r="J46" s="214" t="str">
        <f t="shared" si="19"/>
        <v/>
      </c>
      <c r="K46" s="214" t="str">
        <f t="shared" si="19"/>
        <v/>
      </c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</row>
    <row r="47" ht="11.25" customHeight="1">
      <c r="A47" s="241" t="s">
        <v>164</v>
      </c>
      <c r="B47" s="282"/>
      <c r="C47" s="205">
        <f t="shared" ref="C47:K47" si="20">SUM(C43:C46)</f>
        <v>29332262</v>
      </c>
      <c r="D47" s="205">
        <f t="shared" si="20"/>
        <v>3221691</v>
      </c>
      <c r="E47" s="205">
        <f t="shared" si="20"/>
        <v>1502614</v>
      </c>
      <c r="F47" s="205">
        <f t="shared" si="20"/>
        <v>2801817</v>
      </c>
      <c r="G47" s="205">
        <f t="shared" si="20"/>
        <v>968611</v>
      </c>
      <c r="H47" s="205">
        <f t="shared" si="20"/>
        <v>917235</v>
      </c>
      <c r="I47" s="205">
        <f t="shared" si="20"/>
        <v>-149</v>
      </c>
      <c r="J47" s="205">
        <f t="shared" si="20"/>
        <v>0</v>
      </c>
      <c r="K47" s="205">
        <f t="shared" si="20"/>
        <v>0</v>
      </c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</row>
    <row r="48" ht="11.25" customHeight="1">
      <c r="A48" s="283" t="s">
        <v>165</v>
      </c>
      <c r="B48" s="284">
        <v>3998.0</v>
      </c>
      <c r="C48" s="285">
        <f t="shared" ref="C48:H48" si="21">C14</f>
        <v>8256502</v>
      </c>
      <c r="D48" s="285" t="str">
        <f t="shared" si="21"/>
        <v/>
      </c>
      <c r="E48" s="285" t="str">
        <f t="shared" si="21"/>
        <v/>
      </c>
      <c r="F48" s="285" t="str">
        <f t="shared" si="21"/>
        <v/>
      </c>
      <c r="G48" s="285" t="str">
        <f t="shared" si="21"/>
        <v/>
      </c>
      <c r="H48" s="285" t="str">
        <f t="shared" si="21"/>
        <v/>
      </c>
      <c r="I48" s="286" t="s">
        <v>108</v>
      </c>
      <c r="J48" s="285" t="str">
        <f t="shared" ref="J48:K48" si="22">J14</f>
        <v/>
      </c>
      <c r="K48" s="285" t="str">
        <f t="shared" si="22"/>
        <v/>
      </c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</row>
    <row r="49" ht="11.25" customHeight="1">
      <c r="A49" s="287" t="s">
        <v>166</v>
      </c>
      <c r="B49" s="284"/>
      <c r="C49" s="285">
        <f>SUM(C47:C48)</f>
        <v>37588764</v>
      </c>
      <c r="D49" s="285">
        <f t="shared" ref="D49:K49" si="23">D15</f>
        <v>3221691</v>
      </c>
      <c r="E49" s="285">
        <f t="shared" si="23"/>
        <v>1502614</v>
      </c>
      <c r="F49" s="285">
        <f t="shared" si="23"/>
        <v>2801817</v>
      </c>
      <c r="G49" s="285">
        <f t="shared" si="23"/>
        <v>968611</v>
      </c>
      <c r="H49" s="285">
        <f t="shared" si="23"/>
        <v>917235</v>
      </c>
      <c r="I49" s="285">
        <f t="shared" si="23"/>
        <v>-149</v>
      </c>
      <c r="J49" s="285">
        <f t="shared" si="23"/>
        <v>0</v>
      </c>
      <c r="K49" s="285">
        <f t="shared" si="23"/>
        <v>0</v>
      </c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</row>
    <row r="50" ht="11.25" customHeight="1">
      <c r="A50" s="288" t="s">
        <v>188</v>
      </c>
      <c r="B50" s="188"/>
      <c r="C50" s="189"/>
      <c r="D50" s="289"/>
      <c r="E50" s="289"/>
      <c r="F50" s="289"/>
      <c r="G50" s="290"/>
      <c r="H50" s="289"/>
      <c r="I50" s="289"/>
      <c r="J50" s="289"/>
      <c r="K50" s="289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</row>
    <row r="51" ht="11.25" customHeight="1">
      <c r="A51" s="291" t="s">
        <v>168</v>
      </c>
      <c r="B51" s="250">
        <v>1000.0</v>
      </c>
      <c r="C51" s="214">
        <f>C17+C38</f>
        <v>17355635</v>
      </c>
      <c r="D51" s="217"/>
      <c r="E51" s="193"/>
      <c r="F51" s="217"/>
      <c r="G51" s="214" t="str">
        <f>G17</f>
        <v/>
      </c>
      <c r="H51" s="217"/>
      <c r="I51" s="193"/>
      <c r="J51" s="217"/>
      <c r="K51" s="21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</row>
    <row r="52" ht="11.25" customHeight="1">
      <c r="A52" s="236" t="s">
        <v>169</v>
      </c>
      <c r="B52" s="250">
        <v>2000.0</v>
      </c>
      <c r="C52" s="214">
        <f t="shared" ref="C52:D52" si="24">C18</f>
        <v>9513523</v>
      </c>
      <c r="D52" s="214">
        <f t="shared" si="24"/>
        <v>2772926</v>
      </c>
      <c r="E52" s="193"/>
      <c r="F52" s="214">
        <f t="shared" ref="F52:H52" si="25">F18</f>
        <v>2606956</v>
      </c>
      <c r="G52" s="214" t="str">
        <f t="shared" si="25"/>
        <v/>
      </c>
      <c r="H52" s="214" t="str">
        <f t="shared" si="25"/>
        <v/>
      </c>
      <c r="I52" s="193"/>
      <c r="J52" s="214" t="str">
        <f t="shared" ref="J52:K52" si="26">J18</f>
        <v/>
      </c>
      <c r="K52" s="214" t="str">
        <f t="shared" si="26"/>
        <v/>
      </c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</row>
    <row r="53" ht="11.25" customHeight="1">
      <c r="A53" s="238" t="s">
        <v>170</v>
      </c>
      <c r="B53" s="250">
        <v>3000.0</v>
      </c>
      <c r="C53" s="214">
        <f t="shared" ref="C53:D53" si="27">C19</f>
        <v>3893</v>
      </c>
      <c r="D53" s="214" t="str">
        <f t="shared" si="27"/>
        <v/>
      </c>
      <c r="E53" s="217"/>
      <c r="F53" s="214" t="str">
        <f t="shared" ref="F53:G53" si="28">F19</f>
        <v/>
      </c>
      <c r="G53" s="214" t="str">
        <f t="shared" si="28"/>
        <v/>
      </c>
      <c r="H53" s="212"/>
      <c r="I53" s="193"/>
      <c r="J53" s="212"/>
      <c r="K53" s="212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</row>
    <row r="54" ht="11.25" customHeight="1">
      <c r="A54" s="240" t="s">
        <v>171</v>
      </c>
      <c r="B54" s="237">
        <v>4000.0</v>
      </c>
      <c r="C54" s="214">
        <f t="shared" ref="C54:H54" si="29">C20</f>
        <v>1592365</v>
      </c>
      <c r="D54" s="214">
        <f t="shared" si="29"/>
        <v>47553</v>
      </c>
      <c r="E54" s="214" t="str">
        <f t="shared" si="29"/>
        <v/>
      </c>
      <c r="F54" s="214" t="str">
        <f t="shared" si="29"/>
        <v/>
      </c>
      <c r="G54" s="214" t="str">
        <f t="shared" si="29"/>
        <v/>
      </c>
      <c r="H54" s="214" t="str">
        <f t="shared" si="29"/>
        <v/>
      </c>
      <c r="I54" s="193"/>
      <c r="J54" s="214" t="str">
        <f t="shared" ref="J54:K54" si="30">J20</f>
        <v/>
      </c>
      <c r="K54" s="214" t="str">
        <f t="shared" si="30"/>
        <v/>
      </c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</row>
    <row r="55" ht="11.25" customHeight="1">
      <c r="A55" s="240" t="s">
        <v>172</v>
      </c>
      <c r="B55" s="250">
        <v>5000.0</v>
      </c>
      <c r="C55" s="214">
        <f t="shared" ref="C55:G55" si="31">C21</f>
        <v>0</v>
      </c>
      <c r="D55" s="214" t="str">
        <f t="shared" si="31"/>
        <v/>
      </c>
      <c r="E55" s="214" t="str">
        <f t="shared" si="31"/>
        <v/>
      </c>
      <c r="F55" s="214">
        <f t="shared" si="31"/>
        <v>231959</v>
      </c>
      <c r="G55" s="214" t="str">
        <f t="shared" si="31"/>
        <v/>
      </c>
      <c r="H55" s="212"/>
      <c r="I55" s="193"/>
      <c r="J55" s="214" t="str">
        <f t="shared" ref="J55:K55" si="32">J21</f>
        <v/>
      </c>
      <c r="K55" s="214" t="str">
        <f t="shared" si="32"/>
        <v/>
      </c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</row>
    <row r="56" ht="11.25" customHeight="1">
      <c r="A56" s="292" t="s">
        <v>173</v>
      </c>
      <c r="B56" s="293"/>
      <c r="C56" s="294">
        <f>SUM(C51:C55)</f>
        <v>28465416</v>
      </c>
      <c r="D56" s="294">
        <f t="shared" ref="D56:H56" si="33">D22</f>
        <v>2820479</v>
      </c>
      <c r="E56" s="294">
        <f t="shared" si="33"/>
        <v>1614000</v>
      </c>
      <c r="F56" s="294">
        <f t="shared" si="33"/>
        <v>2838915</v>
      </c>
      <c r="G56" s="294">
        <f t="shared" si="33"/>
        <v>931334</v>
      </c>
      <c r="H56" s="294">
        <f t="shared" si="33"/>
        <v>789533</v>
      </c>
      <c r="I56" s="193"/>
      <c r="J56" s="294">
        <f t="shared" ref="J56:K56" si="34">J22</f>
        <v>0</v>
      </c>
      <c r="K56" s="294">
        <f t="shared" si="34"/>
        <v>0</v>
      </c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</row>
    <row r="57" ht="11.25" customHeight="1">
      <c r="A57" s="295" t="s">
        <v>174</v>
      </c>
      <c r="B57" s="296">
        <v>4180.0</v>
      </c>
      <c r="C57" s="297">
        <f t="shared" ref="C57:H57" si="35">C23</f>
        <v>8256502</v>
      </c>
      <c r="D57" s="297" t="str">
        <f t="shared" si="35"/>
        <v/>
      </c>
      <c r="E57" s="297" t="str">
        <f t="shared" si="35"/>
        <v/>
      </c>
      <c r="F57" s="297" t="str">
        <f t="shared" si="35"/>
        <v/>
      </c>
      <c r="G57" s="297" t="str">
        <f t="shared" si="35"/>
        <v/>
      </c>
      <c r="H57" s="297" t="str">
        <f t="shared" si="35"/>
        <v/>
      </c>
      <c r="I57" s="193"/>
      <c r="J57" s="297" t="str">
        <f t="shared" ref="J57:K57" si="36">J23</f>
        <v/>
      </c>
      <c r="K57" s="297" t="str">
        <f t="shared" si="36"/>
        <v/>
      </c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</row>
    <row r="58" ht="11.25" customHeight="1">
      <c r="A58" s="241" t="s">
        <v>175</v>
      </c>
      <c r="B58" s="282"/>
      <c r="C58" s="205">
        <f>SUM(C56:C57)</f>
        <v>36721918</v>
      </c>
      <c r="D58" s="205">
        <f t="shared" ref="D58:H58" si="37">D24</f>
        <v>2820479</v>
      </c>
      <c r="E58" s="205">
        <f t="shared" si="37"/>
        <v>1614000</v>
      </c>
      <c r="F58" s="205">
        <f t="shared" si="37"/>
        <v>2838915</v>
      </c>
      <c r="G58" s="205">
        <f t="shared" si="37"/>
        <v>931334</v>
      </c>
      <c r="H58" s="205">
        <f t="shared" si="37"/>
        <v>789533</v>
      </c>
      <c r="I58" s="206"/>
      <c r="J58" s="205">
        <f t="shared" ref="J58:K58" si="38">J24</f>
        <v>0</v>
      </c>
      <c r="K58" s="205">
        <f t="shared" si="38"/>
        <v>0</v>
      </c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</row>
    <row r="59" ht="21.75" customHeight="1">
      <c r="A59" s="298" t="s">
        <v>189</v>
      </c>
      <c r="B59" s="189"/>
      <c r="C59" s="297">
        <f>C47-C56</f>
        <v>866846</v>
      </c>
      <c r="D59" s="297">
        <f t="shared" ref="D59:K59" si="39">D25</f>
        <v>401212</v>
      </c>
      <c r="E59" s="297">
        <f t="shared" si="39"/>
        <v>-111386</v>
      </c>
      <c r="F59" s="297">
        <f t="shared" si="39"/>
        <v>-37098</v>
      </c>
      <c r="G59" s="297">
        <f t="shared" si="39"/>
        <v>37277</v>
      </c>
      <c r="H59" s="297">
        <f t="shared" si="39"/>
        <v>127702</v>
      </c>
      <c r="I59" s="297">
        <f t="shared" si="39"/>
        <v>-149</v>
      </c>
      <c r="J59" s="297">
        <f t="shared" si="39"/>
        <v>0</v>
      </c>
      <c r="K59" s="297">
        <f t="shared" si="39"/>
        <v>0</v>
      </c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</row>
    <row r="60" ht="11.25" customHeight="1">
      <c r="A60" s="299" t="s">
        <v>190</v>
      </c>
      <c r="B60" s="130"/>
      <c r="C60" s="205">
        <f t="shared" ref="C60:K60" si="40">C28</f>
        <v>112417</v>
      </c>
      <c r="D60" s="205">
        <f t="shared" si="40"/>
        <v>0</v>
      </c>
      <c r="E60" s="205">
        <f t="shared" si="40"/>
        <v>39425</v>
      </c>
      <c r="F60" s="205">
        <f t="shared" si="40"/>
        <v>0</v>
      </c>
      <c r="G60" s="205">
        <f t="shared" si="40"/>
        <v>0</v>
      </c>
      <c r="H60" s="205">
        <f t="shared" si="40"/>
        <v>0</v>
      </c>
      <c r="I60" s="205">
        <f t="shared" si="40"/>
        <v>0</v>
      </c>
      <c r="J60" s="205">
        <f t="shared" si="40"/>
        <v>0</v>
      </c>
      <c r="K60" s="205">
        <f t="shared" si="40"/>
        <v>0</v>
      </c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</row>
    <row r="61" ht="24.0" customHeight="1">
      <c r="A61" s="300" t="str">
        <f>"Ending Fund Balances (all sources) with Student Activity Funds - June 30, "&amp;'ASA24'!A2</f>
        <v>Ending Fund Balances (all sources) with Student Activity Funds - June 30, 2024</v>
      </c>
      <c r="B61" s="301"/>
      <c r="C61" s="285">
        <f t="shared" ref="C61:K61" si="41">C32+C40</f>
        <v>30310465</v>
      </c>
      <c r="D61" s="285">
        <f t="shared" si="41"/>
        <v>1925443</v>
      </c>
      <c r="E61" s="285">
        <f t="shared" si="41"/>
        <v>1390237</v>
      </c>
      <c r="F61" s="285">
        <f t="shared" si="41"/>
        <v>2764072</v>
      </c>
      <c r="G61" s="285">
        <f t="shared" si="41"/>
        <v>622286</v>
      </c>
      <c r="H61" s="285">
        <f t="shared" si="41"/>
        <v>762983</v>
      </c>
      <c r="I61" s="285">
        <f t="shared" si="41"/>
        <v>84908</v>
      </c>
      <c r="J61" s="285">
        <f t="shared" si="41"/>
        <v>0</v>
      </c>
      <c r="K61" s="285">
        <f t="shared" si="41"/>
        <v>19030</v>
      </c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</row>
    <row r="62" ht="13.5" customHeight="1">
      <c r="A62" s="219"/>
      <c r="B62" s="220"/>
      <c r="C62" s="220"/>
      <c r="D62" s="220"/>
      <c r="E62" s="220"/>
      <c r="F62" s="220"/>
      <c r="G62" s="220"/>
      <c r="H62" s="220"/>
      <c r="I62" s="220"/>
      <c r="J62" s="221"/>
      <c r="K62" s="221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</row>
    <row r="63" ht="11.25" customHeight="1">
      <c r="A63" s="220" t="s">
        <v>191</v>
      </c>
      <c r="B63" s="220"/>
      <c r="C63" s="220"/>
      <c r="D63" s="220"/>
      <c r="E63" s="220"/>
      <c r="F63" s="220"/>
      <c r="G63" s="220"/>
      <c r="H63" s="220"/>
      <c r="I63" s="220"/>
      <c r="J63" s="221"/>
      <c r="K63" s="221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</row>
    <row r="64" ht="11.2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1"/>
      <c r="K64" s="221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</row>
    <row r="65" ht="11.2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1"/>
      <c r="K65" s="221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</row>
    <row r="66" ht="11.2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1"/>
      <c r="K66" s="221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</row>
    <row r="67" ht="11.2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1"/>
      <c r="K67" s="221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</row>
    <row r="68" ht="11.2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1"/>
      <c r="K68" s="221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</row>
    <row r="69" ht="11.2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1"/>
      <c r="K69" s="221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</row>
    <row r="70" ht="11.2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1"/>
      <c r="K70" s="221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</row>
    <row r="71" ht="11.2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1"/>
      <c r="K71" s="221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</row>
    <row r="72" ht="11.2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1"/>
      <c r="K72" s="221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</row>
    <row r="73" ht="11.2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1"/>
      <c r="K73" s="221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</row>
    <row r="74" ht="11.2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1"/>
      <c r="K74" s="221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</row>
    <row r="75" ht="11.2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1"/>
      <c r="K75" s="221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</row>
    <row r="76" ht="11.2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1"/>
      <c r="K76" s="221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</row>
    <row r="77" ht="11.2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1"/>
      <c r="K77" s="221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</row>
    <row r="78" ht="11.2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1"/>
      <c r="K78" s="221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</row>
    <row r="79" ht="11.2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1"/>
      <c r="K79" s="221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</row>
    <row r="80" ht="11.2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1"/>
      <c r="K80" s="221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</row>
    <row r="81" ht="11.2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1"/>
      <c r="K81" s="221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</row>
    <row r="82" ht="11.2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1"/>
      <c r="K82" s="221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</row>
    <row r="83" ht="11.2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1"/>
      <c r="K83" s="221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</row>
    <row r="84" ht="11.2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1"/>
      <c r="K84" s="221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</row>
    <row r="85" ht="11.2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1"/>
      <c r="K85" s="221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</row>
    <row r="86" ht="11.2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1"/>
      <c r="K86" s="221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</row>
    <row r="87" ht="11.2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1"/>
      <c r="K87" s="221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</row>
    <row r="88" ht="11.2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1"/>
      <c r="K88" s="221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</row>
    <row r="89" ht="11.2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1"/>
      <c r="K89" s="221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</row>
    <row r="90" ht="11.2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1"/>
      <c r="K90" s="221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</row>
    <row r="91" ht="11.2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1"/>
      <c r="K91" s="221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</row>
    <row r="92" ht="11.2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1"/>
      <c r="K92" s="221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</row>
    <row r="93" ht="11.2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1"/>
      <c r="K93" s="221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</row>
    <row r="94" ht="11.2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1"/>
      <c r="K94" s="221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</row>
    <row r="95" ht="11.2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1"/>
      <c r="K95" s="221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</row>
    <row r="96" ht="11.2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1"/>
      <c r="K96" s="221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</row>
    <row r="97" ht="11.2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1"/>
      <c r="K97" s="221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</row>
    <row r="98" ht="11.2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1"/>
      <c r="K98" s="221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</row>
    <row r="99" ht="11.2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1"/>
      <c r="K99" s="221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</row>
    <row r="100" ht="11.2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1"/>
      <c r="K100" s="221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</row>
    <row r="101" ht="11.2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1"/>
      <c r="K101" s="221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</row>
    <row r="102" ht="11.2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1"/>
      <c r="K102" s="221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</row>
    <row r="103" ht="11.2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1"/>
      <c r="K103" s="221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</row>
    <row r="104" ht="11.2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1"/>
      <c r="K104" s="221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</row>
    <row r="105" ht="11.2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1"/>
      <c r="K105" s="221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</row>
    <row r="106" ht="11.2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1"/>
      <c r="K106" s="221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</row>
    <row r="107" ht="11.2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1"/>
      <c r="K107" s="221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</row>
    <row r="108" ht="11.2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1"/>
      <c r="K108" s="221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</row>
    <row r="109" ht="11.2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1"/>
      <c r="K109" s="221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</row>
    <row r="110" ht="11.2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1"/>
      <c r="K110" s="221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</row>
    <row r="111" ht="11.2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1"/>
      <c r="K111" s="221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</row>
    <row r="112" ht="11.2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1"/>
      <c r="K112" s="221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</row>
    <row r="113" ht="11.2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1"/>
      <c r="K113" s="221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</row>
    <row r="114" ht="11.2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1"/>
      <c r="K114" s="221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</row>
    <row r="115" ht="11.2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1"/>
      <c r="K115" s="221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</row>
    <row r="116" ht="11.2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1"/>
      <c r="K116" s="221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</row>
    <row r="117" ht="11.2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1"/>
      <c r="K117" s="221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</row>
    <row r="118" ht="11.2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1"/>
      <c r="K118" s="221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</row>
    <row r="119" ht="11.2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1"/>
      <c r="K119" s="221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</row>
    <row r="120" ht="11.2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1"/>
      <c r="K120" s="221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</row>
    <row r="121" ht="11.2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1"/>
      <c r="K121" s="221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</row>
    <row r="122" ht="11.2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1"/>
      <c r="K122" s="221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</row>
    <row r="123" ht="11.2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1"/>
      <c r="K123" s="221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</row>
    <row r="124" ht="11.2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1"/>
      <c r="K124" s="221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</row>
    <row r="125" ht="11.2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1"/>
      <c r="K125" s="221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</row>
    <row r="126" ht="11.2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1"/>
      <c r="K126" s="221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</row>
    <row r="127" ht="11.2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1"/>
      <c r="K127" s="221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</row>
    <row r="128" ht="11.2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1"/>
      <c r="K128" s="221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</row>
    <row r="129" ht="11.2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1"/>
      <c r="K129" s="221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</row>
    <row r="130" ht="11.2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1"/>
      <c r="K130" s="221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</row>
    <row r="131" ht="11.2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1"/>
      <c r="K131" s="221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</row>
    <row r="132" ht="11.2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1"/>
      <c r="K132" s="221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</row>
    <row r="133" ht="11.2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1"/>
      <c r="K133" s="221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</row>
    <row r="134" ht="11.2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1"/>
      <c r="K134" s="221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</row>
    <row r="135" ht="11.2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1"/>
      <c r="K135" s="221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</row>
    <row r="136" ht="11.2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1"/>
      <c r="K136" s="221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</row>
    <row r="137" ht="11.2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1"/>
      <c r="K137" s="221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</row>
    <row r="138" ht="11.2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1"/>
      <c r="K138" s="221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</row>
    <row r="139" ht="11.2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1"/>
      <c r="K139" s="221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</row>
    <row r="140" ht="11.2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1"/>
      <c r="K140" s="221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</row>
    <row r="141" ht="11.2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1"/>
      <c r="K141" s="221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</row>
    <row r="142" ht="11.2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1"/>
      <c r="K142" s="221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</row>
    <row r="143" ht="11.2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1"/>
      <c r="K143" s="221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</row>
    <row r="144" ht="11.2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1"/>
      <c r="K144" s="221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</row>
    <row r="145" ht="11.2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1"/>
      <c r="K145" s="221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</row>
    <row r="146" ht="11.2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1"/>
      <c r="K146" s="221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</row>
    <row r="147" ht="11.2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1"/>
      <c r="K147" s="221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</row>
    <row r="148" ht="11.2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1"/>
      <c r="K148" s="221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</row>
    <row r="149" ht="11.2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1"/>
      <c r="K149" s="221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</row>
    <row r="150" ht="11.2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1"/>
      <c r="K150" s="221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</row>
    <row r="151" ht="11.2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1"/>
      <c r="K151" s="221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</row>
    <row r="152" ht="11.2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1"/>
      <c r="K152" s="221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</row>
    <row r="153" ht="11.2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1"/>
      <c r="K153" s="221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</row>
    <row r="154" ht="11.2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1"/>
      <c r="K154" s="221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</row>
    <row r="155" ht="11.2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1"/>
      <c r="K155" s="221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</row>
    <row r="156" ht="11.2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1"/>
      <c r="K156" s="221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</row>
    <row r="157" ht="11.2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1"/>
      <c r="K157" s="221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</row>
    <row r="158" ht="11.2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1"/>
      <c r="K158" s="221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</row>
    <row r="159" ht="11.2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1"/>
      <c r="K159" s="221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</row>
    <row r="160" ht="11.2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1"/>
      <c r="K160" s="221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ht="11.2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1"/>
      <c r="K161" s="221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ht="11.2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1"/>
      <c r="K162" s="221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</row>
    <row r="163" ht="11.2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1"/>
      <c r="K163" s="221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</row>
    <row r="164" ht="11.2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1"/>
      <c r="K164" s="221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</row>
    <row r="165" ht="11.2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1"/>
      <c r="K165" s="221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</row>
    <row r="166" ht="11.2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1"/>
      <c r="K166" s="221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</row>
    <row r="167" ht="11.2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1"/>
      <c r="K167" s="221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</row>
    <row r="168" ht="11.2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1"/>
      <c r="K168" s="221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</row>
    <row r="169" ht="11.2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1"/>
      <c r="K169" s="221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</row>
    <row r="170" ht="11.2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1"/>
      <c r="K170" s="221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</row>
    <row r="171" ht="11.2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1"/>
      <c r="K171" s="221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</row>
    <row r="172" ht="11.2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1"/>
      <c r="K172" s="221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</row>
    <row r="173" ht="11.2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1"/>
      <c r="K173" s="221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</row>
    <row r="174" ht="11.2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1"/>
      <c r="K174" s="221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</row>
    <row r="175" ht="11.2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1"/>
      <c r="K175" s="221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</row>
    <row r="176" ht="11.2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1"/>
      <c r="K176" s="221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</row>
    <row r="177" ht="11.2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1"/>
      <c r="K177" s="221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</row>
    <row r="178" ht="11.2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1"/>
      <c r="K178" s="221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</row>
    <row r="179" ht="11.2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1"/>
      <c r="K179" s="221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</row>
    <row r="180" ht="11.2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1"/>
      <c r="K180" s="221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</row>
    <row r="181" ht="11.2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1"/>
      <c r="K181" s="221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</row>
    <row r="182" ht="11.2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1"/>
      <c r="K182" s="221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</row>
    <row r="183" ht="11.2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1"/>
      <c r="K183" s="221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</row>
    <row r="184" ht="11.2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1"/>
      <c r="K184" s="221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</row>
    <row r="185" ht="11.2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1"/>
      <c r="K185" s="221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</row>
    <row r="186" ht="11.2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1"/>
      <c r="K186" s="221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</row>
    <row r="187" ht="11.2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1"/>
      <c r="K187" s="221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</row>
    <row r="188" ht="11.2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1"/>
      <c r="K188" s="221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</row>
    <row r="189" ht="11.2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1"/>
      <c r="K189" s="221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</row>
    <row r="190" ht="11.2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1"/>
      <c r="K190" s="221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</row>
    <row r="191" ht="11.2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1"/>
      <c r="K191" s="221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</row>
    <row r="192" ht="11.2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1"/>
      <c r="K192" s="221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</row>
    <row r="193" ht="11.2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1"/>
      <c r="K193" s="221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</row>
    <row r="194" ht="11.2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1"/>
      <c r="K194" s="221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</row>
    <row r="195" ht="11.2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1"/>
      <c r="K195" s="221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</row>
    <row r="196" ht="11.2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1"/>
      <c r="K196" s="221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</row>
    <row r="197" ht="11.2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1"/>
      <c r="K197" s="221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</row>
    <row r="198" ht="11.2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1"/>
      <c r="K198" s="221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</row>
    <row r="199" ht="11.2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1"/>
      <c r="K199" s="221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</row>
    <row r="200" ht="11.25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1"/>
      <c r="K200" s="221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</row>
    <row r="201" ht="11.25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1"/>
      <c r="K201" s="221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</row>
    <row r="202" ht="11.25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1"/>
      <c r="K202" s="221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</row>
    <row r="203" ht="11.25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1"/>
      <c r="K203" s="221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</row>
    <row r="204" ht="11.25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1"/>
      <c r="K204" s="221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</row>
    <row r="205" ht="11.25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1"/>
      <c r="K205" s="221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</row>
    <row r="206" ht="11.25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1"/>
      <c r="K206" s="221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</row>
    <row r="207" ht="11.25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1"/>
      <c r="K207" s="221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</row>
    <row r="208" ht="11.25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1"/>
      <c r="K208" s="221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</row>
    <row r="209" ht="11.25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1"/>
      <c r="K209" s="221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</row>
    <row r="210" ht="11.2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1"/>
      <c r="K210" s="221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</row>
    <row r="211" ht="11.25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1"/>
      <c r="K211" s="221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</row>
    <row r="212" ht="11.25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1"/>
      <c r="K212" s="221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</row>
    <row r="213" ht="11.25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1"/>
      <c r="K213" s="221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</row>
    <row r="214" ht="11.25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1"/>
      <c r="K214" s="221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</row>
    <row r="215" ht="11.25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1"/>
      <c r="K215" s="221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</row>
    <row r="216" ht="11.25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1"/>
      <c r="K216" s="221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</row>
    <row r="217" ht="11.25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1"/>
      <c r="K217" s="221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</row>
    <row r="218" ht="11.25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1"/>
      <c r="K218" s="221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</row>
    <row r="219" ht="11.25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1"/>
      <c r="K219" s="221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</row>
    <row r="220" ht="11.25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1"/>
      <c r="K220" s="221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</row>
    <row r="221" ht="11.25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1"/>
      <c r="K221" s="221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</row>
    <row r="222" ht="11.25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1"/>
      <c r="K222" s="221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</row>
    <row r="223" ht="11.25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1"/>
      <c r="K223" s="221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</row>
    <row r="224" ht="11.25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1"/>
      <c r="K224" s="221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</row>
    <row r="225" ht="11.25" customHeight="1">
      <c r="A225" s="220"/>
      <c r="B225" s="220"/>
      <c r="C225" s="220"/>
      <c r="D225" s="220"/>
      <c r="E225" s="220"/>
      <c r="F225" s="220"/>
      <c r="G225" s="220"/>
      <c r="H225" s="220"/>
      <c r="I225" s="220"/>
      <c r="J225" s="221"/>
      <c r="K225" s="221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</row>
    <row r="226" ht="11.25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1"/>
      <c r="K226" s="221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</row>
    <row r="227" ht="11.25" customHeight="1">
      <c r="A227" s="220"/>
      <c r="B227" s="220"/>
      <c r="C227" s="220"/>
      <c r="D227" s="220"/>
      <c r="E227" s="220"/>
      <c r="F227" s="220"/>
      <c r="G227" s="220"/>
      <c r="H227" s="220"/>
      <c r="I227" s="220"/>
      <c r="J227" s="221"/>
      <c r="K227" s="221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</row>
    <row r="228" ht="11.25" customHeight="1">
      <c r="A228" s="220"/>
      <c r="B228" s="220"/>
      <c r="C228" s="220"/>
      <c r="D228" s="220"/>
      <c r="E228" s="220"/>
      <c r="F228" s="220"/>
      <c r="G228" s="220"/>
      <c r="H228" s="220"/>
      <c r="I228" s="220"/>
      <c r="J228" s="221"/>
      <c r="K228" s="221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</row>
    <row r="229" ht="11.25" customHeight="1">
      <c r="A229" s="220"/>
      <c r="B229" s="220"/>
      <c r="C229" s="220"/>
      <c r="D229" s="220"/>
      <c r="E229" s="220"/>
      <c r="F229" s="220"/>
      <c r="G229" s="220"/>
      <c r="H229" s="220"/>
      <c r="I229" s="220"/>
      <c r="J229" s="221"/>
      <c r="K229" s="221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</row>
    <row r="230" ht="11.25" customHeight="1">
      <c r="A230" s="220"/>
      <c r="B230" s="220"/>
      <c r="C230" s="220"/>
      <c r="D230" s="220"/>
      <c r="E230" s="220"/>
      <c r="F230" s="220"/>
      <c r="G230" s="220"/>
      <c r="H230" s="220"/>
      <c r="I230" s="220"/>
      <c r="J230" s="221"/>
      <c r="K230" s="221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</row>
    <row r="231" ht="11.25" customHeight="1">
      <c r="A231" s="220"/>
      <c r="B231" s="220"/>
      <c r="C231" s="220"/>
      <c r="D231" s="220"/>
      <c r="E231" s="220"/>
      <c r="F231" s="220"/>
      <c r="G231" s="220"/>
      <c r="H231" s="220"/>
      <c r="I231" s="220"/>
      <c r="J231" s="221"/>
      <c r="K231" s="221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</row>
    <row r="232" ht="11.25" customHeight="1">
      <c r="A232" s="220"/>
      <c r="B232" s="220"/>
      <c r="C232" s="220"/>
      <c r="D232" s="220"/>
      <c r="E232" s="220"/>
      <c r="F232" s="220"/>
      <c r="G232" s="220"/>
      <c r="H232" s="220"/>
      <c r="I232" s="220"/>
      <c r="J232" s="221"/>
      <c r="K232" s="221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</row>
    <row r="233" ht="11.25" customHeight="1">
      <c r="A233" s="220"/>
      <c r="B233" s="220"/>
      <c r="C233" s="220"/>
      <c r="D233" s="220"/>
      <c r="E233" s="220"/>
      <c r="F233" s="220"/>
      <c r="G233" s="220"/>
      <c r="H233" s="220"/>
      <c r="I233" s="220"/>
      <c r="J233" s="221"/>
      <c r="K233" s="221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</row>
    <row r="234" ht="11.25" customHeight="1">
      <c r="A234" s="220"/>
      <c r="B234" s="220"/>
      <c r="C234" s="220"/>
      <c r="D234" s="220"/>
      <c r="E234" s="220"/>
      <c r="F234" s="220"/>
      <c r="G234" s="220"/>
      <c r="H234" s="220"/>
      <c r="I234" s="220"/>
      <c r="J234" s="221"/>
      <c r="K234" s="221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</row>
    <row r="235" ht="11.25" customHeight="1">
      <c r="A235" s="220"/>
      <c r="B235" s="220"/>
      <c r="C235" s="220"/>
      <c r="D235" s="220"/>
      <c r="E235" s="220"/>
      <c r="F235" s="220"/>
      <c r="G235" s="220"/>
      <c r="H235" s="220"/>
      <c r="I235" s="220"/>
      <c r="J235" s="221"/>
      <c r="K235" s="221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</row>
    <row r="236" ht="11.25" customHeight="1">
      <c r="A236" s="220"/>
      <c r="B236" s="220"/>
      <c r="C236" s="220"/>
      <c r="D236" s="220"/>
      <c r="E236" s="220"/>
      <c r="F236" s="220"/>
      <c r="G236" s="220"/>
      <c r="H236" s="220"/>
      <c r="I236" s="220"/>
      <c r="J236" s="221"/>
      <c r="K236" s="221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</row>
    <row r="237" ht="11.25" customHeight="1">
      <c r="A237" s="220"/>
      <c r="B237" s="220"/>
      <c r="C237" s="220"/>
      <c r="D237" s="220"/>
      <c r="E237" s="220"/>
      <c r="F237" s="220"/>
      <c r="G237" s="220"/>
      <c r="H237" s="220"/>
      <c r="I237" s="220"/>
      <c r="J237" s="221"/>
      <c r="K237" s="221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</row>
    <row r="238" ht="11.25" customHeight="1">
      <c r="A238" s="220"/>
      <c r="B238" s="220"/>
      <c r="C238" s="220"/>
      <c r="D238" s="220"/>
      <c r="E238" s="220"/>
      <c r="F238" s="220"/>
      <c r="G238" s="220"/>
      <c r="H238" s="220"/>
      <c r="I238" s="220"/>
      <c r="J238" s="221"/>
      <c r="K238" s="221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</row>
    <row r="239" ht="11.25" customHeight="1">
      <c r="A239" s="220"/>
      <c r="B239" s="220"/>
      <c r="C239" s="220"/>
      <c r="D239" s="220"/>
      <c r="E239" s="220"/>
      <c r="F239" s="220"/>
      <c r="G239" s="220"/>
      <c r="H239" s="220"/>
      <c r="I239" s="220"/>
      <c r="J239" s="221"/>
      <c r="K239" s="221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</row>
    <row r="240" ht="11.25" customHeight="1">
      <c r="A240" s="220"/>
      <c r="B240" s="220"/>
      <c r="C240" s="220"/>
      <c r="D240" s="220"/>
      <c r="E240" s="220"/>
      <c r="F240" s="220"/>
      <c r="G240" s="220"/>
      <c r="H240" s="220"/>
      <c r="I240" s="220"/>
      <c r="J240" s="221"/>
      <c r="K240" s="221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</row>
    <row r="241" ht="11.25" customHeight="1">
      <c r="A241" s="220"/>
      <c r="B241" s="220"/>
      <c r="C241" s="220"/>
      <c r="D241" s="220"/>
      <c r="E241" s="220"/>
      <c r="F241" s="220"/>
      <c r="G241" s="220"/>
      <c r="H241" s="220"/>
      <c r="I241" s="220"/>
      <c r="J241" s="221"/>
      <c r="K241" s="221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</row>
    <row r="242" ht="11.25" customHeight="1">
      <c r="A242" s="220"/>
      <c r="B242" s="220"/>
      <c r="C242" s="220"/>
      <c r="D242" s="220"/>
      <c r="E242" s="220"/>
      <c r="F242" s="220"/>
      <c r="G242" s="220"/>
      <c r="H242" s="220"/>
      <c r="I242" s="220"/>
      <c r="J242" s="221"/>
      <c r="K242" s="221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</row>
    <row r="243" ht="11.25" customHeight="1">
      <c r="A243" s="220"/>
      <c r="B243" s="220"/>
      <c r="C243" s="220"/>
      <c r="D243" s="220"/>
      <c r="E243" s="220"/>
      <c r="F243" s="220"/>
      <c r="G243" s="220"/>
      <c r="H243" s="220"/>
      <c r="I243" s="220"/>
      <c r="J243" s="221"/>
      <c r="K243" s="221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</row>
    <row r="244" ht="11.25" customHeight="1">
      <c r="A244" s="220"/>
      <c r="B244" s="220"/>
      <c r="C244" s="220"/>
      <c r="D244" s="220"/>
      <c r="E244" s="220"/>
      <c r="F244" s="220"/>
      <c r="G244" s="220"/>
      <c r="H244" s="220"/>
      <c r="I244" s="220"/>
      <c r="J244" s="221"/>
      <c r="K244" s="221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</row>
    <row r="245" ht="11.25" customHeight="1">
      <c r="A245" s="220"/>
      <c r="B245" s="220"/>
      <c r="C245" s="220"/>
      <c r="D245" s="220"/>
      <c r="E245" s="220"/>
      <c r="F245" s="220"/>
      <c r="G245" s="220"/>
      <c r="H245" s="220"/>
      <c r="I245" s="220"/>
      <c r="J245" s="221"/>
      <c r="K245" s="221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</row>
    <row r="246" ht="11.25" customHeight="1">
      <c r="A246" s="220"/>
      <c r="B246" s="220"/>
      <c r="C246" s="220"/>
      <c r="D246" s="220"/>
      <c r="E246" s="220"/>
      <c r="F246" s="220"/>
      <c r="G246" s="220"/>
      <c r="H246" s="220"/>
      <c r="I246" s="220"/>
      <c r="J246" s="221"/>
      <c r="K246" s="221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</row>
    <row r="247" ht="11.25" customHeight="1">
      <c r="A247" s="220"/>
      <c r="B247" s="220"/>
      <c r="C247" s="220"/>
      <c r="D247" s="220"/>
      <c r="E247" s="220"/>
      <c r="F247" s="220"/>
      <c r="G247" s="220"/>
      <c r="H247" s="220"/>
      <c r="I247" s="220"/>
      <c r="J247" s="221"/>
      <c r="K247" s="221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</row>
    <row r="248" ht="11.25" customHeight="1">
      <c r="A248" s="220"/>
      <c r="B248" s="220"/>
      <c r="C248" s="220"/>
      <c r="D248" s="220"/>
      <c r="E248" s="220"/>
      <c r="F248" s="220"/>
      <c r="G248" s="220"/>
      <c r="H248" s="220"/>
      <c r="I248" s="220"/>
      <c r="J248" s="221"/>
      <c r="K248" s="221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</row>
    <row r="249" ht="11.25" customHeight="1">
      <c r="A249" s="220"/>
      <c r="B249" s="220"/>
      <c r="C249" s="220"/>
      <c r="D249" s="220"/>
      <c r="E249" s="220"/>
      <c r="F249" s="220"/>
      <c r="G249" s="220"/>
      <c r="H249" s="220"/>
      <c r="I249" s="220"/>
      <c r="J249" s="221"/>
      <c r="K249" s="221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</row>
    <row r="250" ht="11.25" customHeight="1">
      <c r="A250" s="220"/>
      <c r="B250" s="220"/>
      <c r="C250" s="220"/>
      <c r="D250" s="220"/>
      <c r="E250" s="220"/>
      <c r="F250" s="220"/>
      <c r="G250" s="220"/>
      <c r="H250" s="220"/>
      <c r="I250" s="220"/>
      <c r="J250" s="221"/>
      <c r="K250" s="221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</row>
    <row r="251" ht="11.25" customHeight="1">
      <c r="A251" s="220"/>
      <c r="B251" s="220"/>
      <c r="C251" s="220"/>
      <c r="D251" s="220"/>
      <c r="E251" s="220"/>
      <c r="F251" s="220"/>
      <c r="G251" s="220"/>
      <c r="H251" s="220"/>
      <c r="I251" s="220"/>
      <c r="J251" s="221"/>
      <c r="K251" s="221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</row>
    <row r="252" ht="11.25" customHeight="1">
      <c r="A252" s="220"/>
      <c r="B252" s="220"/>
      <c r="C252" s="220"/>
      <c r="D252" s="220"/>
      <c r="E252" s="220"/>
      <c r="F252" s="220"/>
      <c r="G252" s="220"/>
      <c r="H252" s="220"/>
      <c r="I252" s="220"/>
      <c r="J252" s="221"/>
      <c r="K252" s="221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</row>
    <row r="253" ht="11.25" customHeight="1">
      <c r="A253" s="220"/>
      <c r="B253" s="220"/>
      <c r="C253" s="220"/>
      <c r="D253" s="220"/>
      <c r="E253" s="220"/>
      <c r="F253" s="220"/>
      <c r="G253" s="220"/>
      <c r="H253" s="220"/>
      <c r="I253" s="220"/>
      <c r="J253" s="221"/>
      <c r="K253" s="221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</row>
    <row r="254" ht="11.25" customHeight="1">
      <c r="A254" s="220"/>
      <c r="B254" s="220"/>
      <c r="C254" s="220"/>
      <c r="D254" s="220"/>
      <c r="E254" s="220"/>
      <c r="F254" s="220"/>
      <c r="G254" s="220"/>
      <c r="H254" s="220"/>
      <c r="I254" s="220"/>
      <c r="J254" s="221"/>
      <c r="K254" s="221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</row>
    <row r="255" ht="11.25" customHeight="1">
      <c r="A255" s="220"/>
      <c r="B255" s="220"/>
      <c r="C255" s="220"/>
      <c r="D255" s="220"/>
      <c r="E255" s="220"/>
      <c r="F255" s="220"/>
      <c r="G255" s="220"/>
      <c r="H255" s="220"/>
      <c r="I255" s="220"/>
      <c r="J255" s="221"/>
      <c r="K255" s="221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</row>
    <row r="256" ht="11.25" customHeight="1">
      <c r="A256" s="220"/>
      <c r="B256" s="220"/>
      <c r="C256" s="220"/>
      <c r="D256" s="220"/>
      <c r="E256" s="220"/>
      <c r="F256" s="220"/>
      <c r="G256" s="220"/>
      <c r="H256" s="220"/>
      <c r="I256" s="220"/>
      <c r="J256" s="221"/>
      <c r="K256" s="221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</row>
    <row r="257" ht="11.25" customHeight="1">
      <c r="A257" s="220"/>
      <c r="B257" s="220"/>
      <c r="C257" s="220"/>
      <c r="D257" s="220"/>
      <c r="E257" s="220"/>
      <c r="F257" s="220"/>
      <c r="G257" s="220"/>
      <c r="H257" s="220"/>
      <c r="I257" s="220"/>
      <c r="J257" s="221"/>
      <c r="K257" s="221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</row>
    <row r="258" ht="11.25" customHeight="1">
      <c r="A258" s="220"/>
      <c r="B258" s="220"/>
      <c r="C258" s="220"/>
      <c r="D258" s="220"/>
      <c r="E258" s="220"/>
      <c r="F258" s="220"/>
      <c r="G258" s="220"/>
      <c r="H258" s="220"/>
      <c r="I258" s="220"/>
      <c r="J258" s="221"/>
      <c r="K258" s="221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</row>
    <row r="259" ht="11.25" customHeight="1">
      <c r="A259" s="220"/>
      <c r="B259" s="220"/>
      <c r="C259" s="220"/>
      <c r="D259" s="220"/>
      <c r="E259" s="220"/>
      <c r="F259" s="220"/>
      <c r="G259" s="220"/>
      <c r="H259" s="220"/>
      <c r="I259" s="220"/>
      <c r="J259" s="221"/>
      <c r="K259" s="221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</row>
    <row r="260" ht="11.25" customHeight="1">
      <c r="A260" s="220"/>
      <c r="B260" s="220"/>
      <c r="C260" s="220"/>
      <c r="D260" s="220"/>
      <c r="E260" s="220"/>
      <c r="F260" s="220"/>
      <c r="G260" s="220"/>
      <c r="H260" s="220"/>
      <c r="I260" s="220"/>
      <c r="J260" s="221"/>
      <c r="K260" s="221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</row>
    <row r="261" ht="11.25" customHeight="1">
      <c r="A261" s="220"/>
      <c r="B261" s="220"/>
      <c r="C261" s="220"/>
      <c r="D261" s="220"/>
      <c r="E261" s="220"/>
      <c r="F261" s="220"/>
      <c r="G261" s="220"/>
      <c r="H261" s="220"/>
      <c r="I261" s="220"/>
      <c r="J261" s="221"/>
      <c r="K261" s="221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</row>
    <row r="262" ht="11.25" customHeight="1">
      <c r="A262" s="220"/>
      <c r="B262" s="220"/>
      <c r="C262" s="220"/>
      <c r="D262" s="220"/>
      <c r="E262" s="220"/>
      <c r="F262" s="220"/>
      <c r="G262" s="220"/>
      <c r="H262" s="220"/>
      <c r="I262" s="220"/>
      <c r="J262" s="221"/>
      <c r="K262" s="221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</row>
    <row r="263" ht="11.25" customHeight="1">
      <c r="A263" s="220"/>
      <c r="B263" s="220"/>
      <c r="C263" s="220"/>
      <c r="D263" s="220"/>
      <c r="E263" s="220"/>
      <c r="F263" s="220"/>
      <c r="G263" s="220"/>
      <c r="H263" s="220"/>
      <c r="I263" s="220"/>
      <c r="J263" s="221"/>
      <c r="K263" s="221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</row>
    <row r="264" ht="11.25" customHeight="1">
      <c r="A264" s="220"/>
      <c r="B264" s="220"/>
      <c r="C264" s="220"/>
      <c r="D264" s="220"/>
      <c r="E264" s="220"/>
      <c r="F264" s="220"/>
      <c r="G264" s="220"/>
      <c r="H264" s="220"/>
      <c r="I264" s="220"/>
      <c r="J264" s="221"/>
      <c r="K264" s="221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</row>
    <row r="265" ht="11.25" customHeight="1">
      <c r="A265" s="220"/>
      <c r="B265" s="220"/>
      <c r="C265" s="220"/>
      <c r="D265" s="220"/>
      <c r="E265" s="220"/>
      <c r="F265" s="220"/>
      <c r="G265" s="220"/>
      <c r="H265" s="220"/>
      <c r="I265" s="220"/>
      <c r="J265" s="221"/>
      <c r="K265" s="221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</row>
    <row r="266" ht="11.25" customHeight="1">
      <c r="A266" s="220"/>
      <c r="B266" s="220"/>
      <c r="C266" s="220"/>
      <c r="D266" s="220"/>
      <c r="E266" s="220"/>
      <c r="F266" s="220"/>
      <c r="G266" s="220"/>
      <c r="H266" s="220"/>
      <c r="I266" s="220"/>
      <c r="J266" s="221"/>
      <c r="K266" s="221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</row>
    <row r="267" ht="11.25" customHeight="1">
      <c r="A267" s="220"/>
      <c r="B267" s="220"/>
      <c r="C267" s="220"/>
      <c r="D267" s="220"/>
      <c r="E267" s="220"/>
      <c r="F267" s="220"/>
      <c r="G267" s="220"/>
      <c r="H267" s="220"/>
      <c r="I267" s="220"/>
      <c r="J267" s="221"/>
      <c r="K267" s="221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</row>
    <row r="268" ht="11.25" customHeight="1">
      <c r="A268" s="220"/>
      <c r="B268" s="220"/>
      <c r="C268" s="220"/>
      <c r="D268" s="220"/>
      <c r="E268" s="220"/>
      <c r="F268" s="220"/>
      <c r="G268" s="220"/>
      <c r="H268" s="220"/>
      <c r="I268" s="220"/>
      <c r="J268" s="221"/>
      <c r="K268" s="221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</row>
    <row r="269" ht="11.25" customHeight="1">
      <c r="A269" s="220"/>
      <c r="B269" s="220"/>
      <c r="C269" s="220"/>
      <c r="D269" s="220"/>
      <c r="E269" s="220"/>
      <c r="F269" s="220"/>
      <c r="G269" s="220"/>
      <c r="H269" s="220"/>
      <c r="I269" s="220"/>
      <c r="J269" s="221"/>
      <c r="K269" s="221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</row>
    <row r="270" ht="11.25" customHeight="1">
      <c r="A270" s="220"/>
      <c r="B270" s="220"/>
      <c r="C270" s="220"/>
      <c r="D270" s="220"/>
      <c r="E270" s="220"/>
      <c r="F270" s="220"/>
      <c r="G270" s="220"/>
      <c r="H270" s="220"/>
      <c r="I270" s="220"/>
      <c r="J270" s="221"/>
      <c r="K270" s="221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</row>
    <row r="271" ht="11.25" customHeight="1">
      <c r="A271" s="220"/>
      <c r="B271" s="220"/>
      <c r="C271" s="220"/>
      <c r="D271" s="220"/>
      <c r="E271" s="220"/>
      <c r="F271" s="220"/>
      <c r="G271" s="220"/>
      <c r="H271" s="220"/>
      <c r="I271" s="220"/>
      <c r="J271" s="221"/>
      <c r="K271" s="221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</row>
    <row r="272" ht="11.25" customHeight="1">
      <c r="A272" s="220"/>
      <c r="B272" s="220"/>
      <c r="C272" s="220"/>
      <c r="D272" s="220"/>
      <c r="E272" s="220"/>
      <c r="F272" s="220"/>
      <c r="G272" s="220"/>
      <c r="H272" s="220"/>
      <c r="I272" s="220"/>
      <c r="J272" s="221"/>
      <c r="K272" s="221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</row>
    <row r="273" ht="11.25" customHeight="1">
      <c r="A273" s="220"/>
      <c r="B273" s="220"/>
      <c r="C273" s="220"/>
      <c r="D273" s="220"/>
      <c r="E273" s="220"/>
      <c r="F273" s="220"/>
      <c r="G273" s="220"/>
      <c r="H273" s="220"/>
      <c r="I273" s="220"/>
      <c r="J273" s="221"/>
      <c r="K273" s="221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</row>
    <row r="274" ht="11.25" customHeight="1">
      <c r="A274" s="220"/>
      <c r="B274" s="220"/>
      <c r="C274" s="220"/>
      <c r="D274" s="220"/>
      <c r="E274" s="220"/>
      <c r="F274" s="220"/>
      <c r="G274" s="220"/>
      <c r="H274" s="220"/>
      <c r="I274" s="220"/>
      <c r="J274" s="221"/>
      <c r="K274" s="221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</row>
    <row r="275" ht="11.25" customHeight="1">
      <c r="A275" s="220"/>
      <c r="B275" s="220"/>
      <c r="C275" s="220"/>
      <c r="D275" s="220"/>
      <c r="E275" s="220"/>
      <c r="F275" s="220"/>
      <c r="G275" s="220"/>
      <c r="H275" s="220"/>
      <c r="I275" s="220"/>
      <c r="J275" s="221"/>
      <c r="K275" s="221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</row>
    <row r="276" ht="11.25" customHeight="1">
      <c r="A276" s="220"/>
      <c r="B276" s="220"/>
      <c r="C276" s="220"/>
      <c r="D276" s="220"/>
      <c r="E276" s="220"/>
      <c r="F276" s="220"/>
      <c r="G276" s="220"/>
      <c r="H276" s="220"/>
      <c r="I276" s="220"/>
      <c r="J276" s="221"/>
      <c r="K276" s="221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</row>
    <row r="277" ht="11.25" customHeight="1">
      <c r="A277" s="220"/>
      <c r="B277" s="220"/>
      <c r="C277" s="220"/>
      <c r="D277" s="220"/>
      <c r="E277" s="220"/>
      <c r="F277" s="220"/>
      <c r="G277" s="220"/>
      <c r="H277" s="220"/>
      <c r="I277" s="220"/>
      <c r="J277" s="221"/>
      <c r="K277" s="221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</row>
    <row r="278" ht="11.25" customHeight="1">
      <c r="A278" s="220"/>
      <c r="B278" s="220"/>
      <c r="C278" s="220"/>
      <c r="D278" s="220"/>
      <c r="E278" s="220"/>
      <c r="F278" s="220"/>
      <c r="G278" s="220"/>
      <c r="H278" s="220"/>
      <c r="I278" s="220"/>
      <c r="J278" s="221"/>
      <c r="K278" s="221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</row>
    <row r="279" ht="11.25" customHeight="1">
      <c r="A279" s="220"/>
      <c r="B279" s="220"/>
      <c r="C279" s="220"/>
      <c r="D279" s="220"/>
      <c r="E279" s="220"/>
      <c r="F279" s="220"/>
      <c r="G279" s="220"/>
      <c r="H279" s="220"/>
      <c r="I279" s="220"/>
      <c r="J279" s="221"/>
      <c r="K279" s="221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</row>
    <row r="280" ht="11.25" customHeight="1">
      <c r="A280" s="220"/>
      <c r="B280" s="220"/>
      <c r="C280" s="220"/>
      <c r="D280" s="220"/>
      <c r="E280" s="220"/>
      <c r="F280" s="220"/>
      <c r="G280" s="220"/>
      <c r="H280" s="220"/>
      <c r="I280" s="220"/>
      <c r="J280" s="221"/>
      <c r="K280" s="221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</row>
    <row r="281" ht="11.25" customHeight="1">
      <c r="A281" s="220"/>
      <c r="B281" s="220"/>
      <c r="C281" s="220"/>
      <c r="D281" s="220"/>
      <c r="E281" s="220"/>
      <c r="F281" s="220"/>
      <c r="G281" s="220"/>
      <c r="H281" s="220"/>
      <c r="I281" s="220"/>
      <c r="J281" s="221"/>
      <c r="K281" s="221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</row>
    <row r="282" ht="11.25" customHeight="1">
      <c r="A282" s="220"/>
      <c r="B282" s="220"/>
      <c r="C282" s="220"/>
      <c r="D282" s="220"/>
      <c r="E282" s="220"/>
      <c r="F282" s="220"/>
      <c r="G282" s="220"/>
      <c r="H282" s="220"/>
      <c r="I282" s="220"/>
      <c r="J282" s="221"/>
      <c r="K282" s="221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</row>
    <row r="283" ht="11.25" customHeight="1">
      <c r="A283" s="220"/>
      <c r="B283" s="220"/>
      <c r="C283" s="220"/>
      <c r="D283" s="220"/>
      <c r="E283" s="220"/>
      <c r="F283" s="220"/>
      <c r="G283" s="220"/>
      <c r="H283" s="220"/>
      <c r="I283" s="220"/>
      <c r="J283" s="221"/>
      <c r="K283" s="221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</row>
    <row r="284" ht="11.25" customHeight="1">
      <c r="A284" s="220"/>
      <c r="B284" s="220"/>
      <c r="C284" s="220"/>
      <c r="D284" s="220"/>
      <c r="E284" s="220"/>
      <c r="F284" s="220"/>
      <c r="G284" s="220"/>
      <c r="H284" s="220"/>
      <c r="I284" s="220"/>
      <c r="J284" s="221"/>
      <c r="K284" s="221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</row>
    <row r="285" ht="11.25" customHeight="1">
      <c r="A285" s="220"/>
      <c r="B285" s="220"/>
      <c r="C285" s="220"/>
      <c r="D285" s="220"/>
      <c r="E285" s="220"/>
      <c r="F285" s="220"/>
      <c r="G285" s="220"/>
      <c r="H285" s="220"/>
      <c r="I285" s="220"/>
      <c r="J285" s="221"/>
      <c r="K285" s="221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</row>
    <row r="286" ht="11.25" customHeight="1">
      <c r="A286" s="220"/>
      <c r="B286" s="220"/>
      <c r="C286" s="220"/>
      <c r="D286" s="220"/>
      <c r="E286" s="220"/>
      <c r="F286" s="220"/>
      <c r="G286" s="220"/>
      <c r="H286" s="220"/>
      <c r="I286" s="220"/>
      <c r="J286" s="221"/>
      <c r="K286" s="221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</row>
    <row r="287" ht="11.25" customHeight="1">
      <c r="A287" s="220"/>
      <c r="B287" s="220"/>
      <c r="C287" s="220"/>
      <c r="D287" s="220"/>
      <c r="E287" s="220"/>
      <c r="F287" s="220"/>
      <c r="G287" s="220"/>
      <c r="H287" s="220"/>
      <c r="I287" s="220"/>
      <c r="J287" s="221"/>
      <c r="K287" s="221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</row>
    <row r="288" ht="11.25" customHeight="1">
      <c r="A288" s="220"/>
      <c r="B288" s="220"/>
      <c r="C288" s="220"/>
      <c r="D288" s="220"/>
      <c r="E288" s="220"/>
      <c r="F288" s="220"/>
      <c r="G288" s="220"/>
      <c r="H288" s="220"/>
      <c r="I288" s="220"/>
      <c r="J288" s="221"/>
      <c r="K288" s="221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</row>
    <row r="289" ht="11.25" customHeight="1">
      <c r="A289" s="220"/>
      <c r="B289" s="220"/>
      <c r="C289" s="220"/>
      <c r="D289" s="220"/>
      <c r="E289" s="220"/>
      <c r="F289" s="220"/>
      <c r="G289" s="220"/>
      <c r="H289" s="220"/>
      <c r="I289" s="220"/>
      <c r="J289" s="221"/>
      <c r="K289" s="221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</row>
    <row r="290" ht="11.25" customHeight="1">
      <c r="A290" s="220"/>
      <c r="B290" s="220"/>
      <c r="C290" s="220"/>
      <c r="D290" s="220"/>
      <c r="E290" s="220"/>
      <c r="F290" s="220"/>
      <c r="G290" s="220"/>
      <c r="H290" s="220"/>
      <c r="I290" s="220"/>
      <c r="J290" s="221"/>
      <c r="K290" s="221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</row>
    <row r="291" ht="11.25" customHeight="1">
      <c r="A291" s="220"/>
      <c r="B291" s="220"/>
      <c r="C291" s="220"/>
      <c r="D291" s="220"/>
      <c r="E291" s="220"/>
      <c r="F291" s="220"/>
      <c r="G291" s="220"/>
      <c r="H291" s="220"/>
      <c r="I291" s="220"/>
      <c r="J291" s="221"/>
      <c r="K291" s="221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</row>
    <row r="292" ht="11.25" customHeight="1">
      <c r="A292" s="220"/>
      <c r="B292" s="220"/>
      <c r="C292" s="220"/>
      <c r="D292" s="220"/>
      <c r="E292" s="220"/>
      <c r="F292" s="220"/>
      <c r="G292" s="220"/>
      <c r="H292" s="220"/>
      <c r="I292" s="220"/>
      <c r="J292" s="221"/>
      <c r="K292" s="221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</row>
    <row r="293" ht="11.25" customHeight="1">
      <c r="A293" s="220"/>
      <c r="B293" s="220"/>
      <c r="C293" s="220"/>
      <c r="D293" s="220"/>
      <c r="E293" s="220"/>
      <c r="F293" s="220"/>
      <c r="G293" s="220"/>
      <c r="H293" s="220"/>
      <c r="I293" s="220"/>
      <c r="J293" s="221"/>
      <c r="K293" s="221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</row>
    <row r="294" ht="11.25" customHeight="1">
      <c r="A294" s="220"/>
      <c r="B294" s="220"/>
      <c r="C294" s="220"/>
      <c r="D294" s="220"/>
      <c r="E294" s="220"/>
      <c r="F294" s="220"/>
      <c r="G294" s="220"/>
      <c r="H294" s="220"/>
      <c r="I294" s="220"/>
      <c r="J294" s="221"/>
      <c r="K294" s="221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</row>
    <row r="295" ht="11.25" customHeight="1">
      <c r="A295" s="220"/>
      <c r="B295" s="220"/>
      <c r="C295" s="220"/>
      <c r="D295" s="220"/>
      <c r="E295" s="220"/>
      <c r="F295" s="220"/>
      <c r="G295" s="220"/>
      <c r="H295" s="220"/>
      <c r="I295" s="220"/>
      <c r="J295" s="221"/>
      <c r="K295" s="221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</row>
    <row r="296" ht="11.25" customHeight="1">
      <c r="A296" s="220"/>
      <c r="B296" s="220"/>
      <c r="C296" s="220"/>
      <c r="D296" s="220"/>
      <c r="E296" s="220"/>
      <c r="F296" s="220"/>
      <c r="G296" s="220"/>
      <c r="H296" s="220"/>
      <c r="I296" s="220"/>
      <c r="J296" s="221"/>
      <c r="K296" s="221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</row>
    <row r="297" ht="11.25" customHeight="1">
      <c r="A297" s="220"/>
      <c r="B297" s="220"/>
      <c r="C297" s="220"/>
      <c r="D297" s="220"/>
      <c r="E297" s="220"/>
      <c r="F297" s="220"/>
      <c r="G297" s="220"/>
      <c r="H297" s="220"/>
      <c r="I297" s="220"/>
      <c r="J297" s="221"/>
      <c r="K297" s="221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</row>
    <row r="298" ht="11.25" customHeight="1">
      <c r="A298" s="220"/>
      <c r="B298" s="220"/>
      <c r="C298" s="220"/>
      <c r="D298" s="220"/>
      <c r="E298" s="220"/>
      <c r="F298" s="220"/>
      <c r="G298" s="220"/>
      <c r="H298" s="220"/>
      <c r="I298" s="220"/>
      <c r="J298" s="221"/>
      <c r="K298" s="221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</row>
    <row r="299" ht="11.25" customHeight="1">
      <c r="A299" s="220"/>
      <c r="B299" s="220"/>
      <c r="C299" s="220"/>
      <c r="D299" s="220"/>
      <c r="E299" s="220"/>
      <c r="F299" s="220"/>
      <c r="G299" s="220"/>
      <c r="H299" s="220"/>
      <c r="I299" s="220"/>
      <c r="J299" s="221"/>
      <c r="K299" s="221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</row>
    <row r="300" ht="11.25" customHeight="1">
      <c r="A300" s="220"/>
      <c r="B300" s="220"/>
      <c r="C300" s="220"/>
      <c r="D300" s="220"/>
      <c r="E300" s="220"/>
      <c r="F300" s="220"/>
      <c r="G300" s="220"/>
      <c r="H300" s="220"/>
      <c r="I300" s="220"/>
      <c r="J300" s="221"/>
      <c r="K300" s="221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</row>
    <row r="301" ht="11.25" customHeight="1">
      <c r="A301" s="220"/>
      <c r="B301" s="220"/>
      <c r="C301" s="220"/>
      <c r="D301" s="220"/>
      <c r="E301" s="220"/>
      <c r="F301" s="220"/>
      <c r="G301" s="220"/>
      <c r="H301" s="220"/>
      <c r="I301" s="220"/>
      <c r="J301" s="221"/>
      <c r="K301" s="221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</row>
    <row r="302" ht="11.25" customHeight="1">
      <c r="A302" s="220"/>
      <c r="B302" s="220"/>
      <c r="C302" s="220"/>
      <c r="D302" s="220"/>
      <c r="E302" s="220"/>
      <c r="F302" s="220"/>
      <c r="G302" s="220"/>
      <c r="H302" s="220"/>
      <c r="I302" s="220"/>
      <c r="J302" s="221"/>
      <c r="K302" s="221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</row>
    <row r="303" ht="11.25" customHeight="1">
      <c r="A303" s="220"/>
      <c r="B303" s="220"/>
      <c r="C303" s="220"/>
      <c r="D303" s="220"/>
      <c r="E303" s="220"/>
      <c r="F303" s="220"/>
      <c r="G303" s="220"/>
      <c r="H303" s="220"/>
      <c r="I303" s="220"/>
      <c r="J303" s="221"/>
      <c r="K303" s="221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</row>
    <row r="304" ht="11.25" customHeight="1">
      <c r="A304" s="220"/>
      <c r="B304" s="220"/>
      <c r="C304" s="220"/>
      <c r="D304" s="220"/>
      <c r="E304" s="220"/>
      <c r="F304" s="220"/>
      <c r="G304" s="220"/>
      <c r="H304" s="220"/>
      <c r="I304" s="220"/>
      <c r="J304" s="221"/>
      <c r="K304" s="221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</row>
    <row r="305" ht="11.25" customHeight="1">
      <c r="A305" s="220"/>
      <c r="B305" s="220"/>
      <c r="C305" s="220"/>
      <c r="D305" s="220"/>
      <c r="E305" s="220"/>
      <c r="F305" s="220"/>
      <c r="G305" s="220"/>
      <c r="H305" s="220"/>
      <c r="I305" s="220"/>
      <c r="J305" s="221"/>
      <c r="K305" s="221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</row>
    <row r="306" ht="11.25" customHeight="1">
      <c r="A306" s="220"/>
      <c r="B306" s="220"/>
      <c r="C306" s="220"/>
      <c r="D306" s="220"/>
      <c r="E306" s="220"/>
      <c r="F306" s="220"/>
      <c r="G306" s="220"/>
      <c r="H306" s="220"/>
      <c r="I306" s="220"/>
      <c r="J306" s="221"/>
      <c r="K306" s="221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</row>
    <row r="307" ht="11.25" customHeight="1">
      <c r="A307" s="220"/>
      <c r="B307" s="220"/>
      <c r="C307" s="220"/>
      <c r="D307" s="220"/>
      <c r="E307" s="220"/>
      <c r="F307" s="220"/>
      <c r="G307" s="220"/>
      <c r="H307" s="220"/>
      <c r="I307" s="220"/>
      <c r="J307" s="221"/>
      <c r="K307" s="221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</row>
    <row r="308" ht="11.25" customHeight="1">
      <c r="A308" s="220"/>
      <c r="B308" s="220"/>
      <c r="C308" s="220"/>
      <c r="D308" s="220"/>
      <c r="E308" s="220"/>
      <c r="F308" s="220"/>
      <c r="G308" s="220"/>
      <c r="H308" s="220"/>
      <c r="I308" s="220"/>
      <c r="J308" s="221"/>
      <c r="K308" s="221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</row>
    <row r="309" ht="11.25" customHeight="1">
      <c r="A309" s="220"/>
      <c r="B309" s="220"/>
      <c r="C309" s="220"/>
      <c r="D309" s="220"/>
      <c r="E309" s="220"/>
      <c r="F309" s="220"/>
      <c r="G309" s="220"/>
      <c r="H309" s="220"/>
      <c r="I309" s="220"/>
      <c r="J309" s="221"/>
      <c r="K309" s="221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</row>
    <row r="310" ht="11.25" customHeight="1">
      <c r="A310" s="220"/>
      <c r="B310" s="220"/>
      <c r="C310" s="220"/>
      <c r="D310" s="220"/>
      <c r="E310" s="220"/>
      <c r="F310" s="220"/>
      <c r="G310" s="220"/>
      <c r="H310" s="220"/>
      <c r="I310" s="220"/>
      <c r="J310" s="221"/>
      <c r="K310" s="221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</row>
    <row r="311" ht="11.25" customHeight="1">
      <c r="A311" s="220"/>
      <c r="B311" s="220"/>
      <c r="C311" s="220"/>
      <c r="D311" s="220"/>
      <c r="E311" s="220"/>
      <c r="F311" s="220"/>
      <c r="G311" s="220"/>
      <c r="H311" s="220"/>
      <c r="I311" s="220"/>
      <c r="J311" s="221"/>
      <c r="K311" s="221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</row>
    <row r="312" ht="11.25" customHeight="1">
      <c r="A312" s="220"/>
      <c r="B312" s="220"/>
      <c r="C312" s="220"/>
      <c r="D312" s="220"/>
      <c r="E312" s="220"/>
      <c r="F312" s="220"/>
      <c r="G312" s="220"/>
      <c r="H312" s="220"/>
      <c r="I312" s="220"/>
      <c r="J312" s="221"/>
      <c r="K312" s="221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</row>
    <row r="313" ht="11.25" customHeight="1">
      <c r="A313" s="220"/>
      <c r="B313" s="220"/>
      <c r="C313" s="220"/>
      <c r="D313" s="220"/>
      <c r="E313" s="220"/>
      <c r="F313" s="220"/>
      <c r="G313" s="220"/>
      <c r="H313" s="220"/>
      <c r="I313" s="220"/>
      <c r="J313" s="221"/>
      <c r="K313" s="221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</row>
    <row r="314" ht="11.25" customHeight="1">
      <c r="A314" s="220"/>
      <c r="B314" s="220"/>
      <c r="C314" s="220"/>
      <c r="D314" s="220"/>
      <c r="E314" s="220"/>
      <c r="F314" s="220"/>
      <c r="G314" s="220"/>
      <c r="H314" s="220"/>
      <c r="I314" s="220"/>
      <c r="J314" s="221"/>
      <c r="K314" s="221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</row>
    <row r="315" ht="11.25" customHeight="1">
      <c r="A315" s="220"/>
      <c r="B315" s="220"/>
      <c r="C315" s="220"/>
      <c r="D315" s="220"/>
      <c r="E315" s="220"/>
      <c r="F315" s="220"/>
      <c r="G315" s="220"/>
      <c r="H315" s="220"/>
      <c r="I315" s="220"/>
      <c r="J315" s="221"/>
      <c r="K315" s="221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</row>
    <row r="316" ht="11.25" customHeight="1">
      <c r="A316" s="220"/>
      <c r="B316" s="220"/>
      <c r="C316" s="220"/>
      <c r="D316" s="220"/>
      <c r="E316" s="220"/>
      <c r="F316" s="220"/>
      <c r="G316" s="220"/>
      <c r="H316" s="220"/>
      <c r="I316" s="220"/>
      <c r="J316" s="221"/>
      <c r="K316" s="221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</row>
    <row r="317" ht="11.25" customHeight="1">
      <c r="A317" s="220"/>
      <c r="B317" s="220"/>
      <c r="C317" s="220"/>
      <c r="D317" s="220"/>
      <c r="E317" s="220"/>
      <c r="F317" s="220"/>
      <c r="G317" s="220"/>
      <c r="H317" s="220"/>
      <c r="I317" s="220"/>
      <c r="J317" s="221"/>
      <c r="K317" s="221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</row>
    <row r="318" ht="11.25" customHeight="1">
      <c r="A318" s="220"/>
      <c r="B318" s="220"/>
      <c r="C318" s="220"/>
      <c r="D318" s="220"/>
      <c r="E318" s="220"/>
      <c r="F318" s="220"/>
      <c r="G318" s="220"/>
      <c r="H318" s="220"/>
      <c r="I318" s="220"/>
      <c r="J318" s="221"/>
      <c r="K318" s="221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</row>
    <row r="319" ht="11.25" customHeight="1">
      <c r="A319" s="220"/>
      <c r="B319" s="220"/>
      <c r="C319" s="220"/>
      <c r="D319" s="220"/>
      <c r="E319" s="220"/>
      <c r="F319" s="220"/>
      <c r="G319" s="220"/>
      <c r="H319" s="220"/>
      <c r="I319" s="220"/>
      <c r="J319" s="221"/>
      <c r="K319" s="221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</row>
    <row r="320" ht="11.25" customHeight="1">
      <c r="A320" s="220"/>
      <c r="B320" s="220"/>
      <c r="C320" s="220"/>
      <c r="D320" s="220"/>
      <c r="E320" s="220"/>
      <c r="F320" s="220"/>
      <c r="G320" s="220"/>
      <c r="H320" s="220"/>
      <c r="I320" s="220"/>
      <c r="J320" s="221"/>
      <c r="K320" s="221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</row>
    <row r="321" ht="11.25" customHeight="1">
      <c r="A321" s="220"/>
      <c r="B321" s="220"/>
      <c r="C321" s="220"/>
      <c r="D321" s="220"/>
      <c r="E321" s="220"/>
      <c r="F321" s="220"/>
      <c r="G321" s="220"/>
      <c r="H321" s="220"/>
      <c r="I321" s="220"/>
      <c r="J321" s="221"/>
      <c r="K321" s="221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</row>
    <row r="322" ht="11.25" customHeight="1">
      <c r="A322" s="220"/>
      <c r="B322" s="220"/>
      <c r="C322" s="220"/>
      <c r="D322" s="220"/>
      <c r="E322" s="220"/>
      <c r="F322" s="220"/>
      <c r="G322" s="220"/>
      <c r="H322" s="220"/>
      <c r="I322" s="220"/>
      <c r="J322" s="221"/>
      <c r="K322" s="221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</row>
    <row r="323" ht="11.25" customHeight="1">
      <c r="A323" s="220"/>
      <c r="B323" s="220"/>
      <c r="C323" s="220"/>
      <c r="D323" s="220"/>
      <c r="E323" s="220"/>
      <c r="F323" s="220"/>
      <c r="G323" s="220"/>
      <c r="H323" s="220"/>
      <c r="I323" s="220"/>
      <c r="J323" s="221"/>
      <c r="K323" s="221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  <c r="Z323" s="220"/>
    </row>
    <row r="324" ht="11.25" customHeight="1">
      <c r="A324" s="220"/>
      <c r="B324" s="220"/>
      <c r="C324" s="220"/>
      <c r="D324" s="220"/>
      <c r="E324" s="220"/>
      <c r="F324" s="220"/>
      <c r="G324" s="220"/>
      <c r="H324" s="220"/>
      <c r="I324" s="220"/>
      <c r="J324" s="221"/>
      <c r="K324" s="221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</row>
    <row r="325" ht="11.25" customHeight="1">
      <c r="A325" s="220"/>
      <c r="B325" s="220"/>
      <c r="C325" s="220"/>
      <c r="D325" s="220"/>
      <c r="E325" s="220"/>
      <c r="F325" s="220"/>
      <c r="G325" s="220"/>
      <c r="H325" s="220"/>
      <c r="I325" s="220"/>
      <c r="J325" s="221"/>
      <c r="K325" s="221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</row>
    <row r="326" ht="11.25" customHeight="1">
      <c r="A326" s="220"/>
      <c r="B326" s="220"/>
      <c r="C326" s="220"/>
      <c r="D326" s="220"/>
      <c r="E326" s="220"/>
      <c r="F326" s="220"/>
      <c r="G326" s="220"/>
      <c r="H326" s="220"/>
      <c r="I326" s="220"/>
      <c r="J326" s="221"/>
      <c r="K326" s="221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</row>
    <row r="327" ht="11.25" customHeight="1">
      <c r="A327" s="220"/>
      <c r="B327" s="220"/>
      <c r="C327" s="220"/>
      <c r="D327" s="220"/>
      <c r="E327" s="220"/>
      <c r="F327" s="220"/>
      <c r="G327" s="220"/>
      <c r="H327" s="220"/>
      <c r="I327" s="220"/>
      <c r="J327" s="221"/>
      <c r="K327" s="221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</row>
    <row r="328" ht="11.25" customHeight="1">
      <c r="A328" s="220"/>
      <c r="B328" s="220"/>
      <c r="C328" s="220"/>
      <c r="D328" s="220"/>
      <c r="E328" s="220"/>
      <c r="F328" s="220"/>
      <c r="G328" s="220"/>
      <c r="H328" s="220"/>
      <c r="I328" s="220"/>
      <c r="J328" s="221"/>
      <c r="K328" s="221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</row>
    <row r="329" ht="11.25" customHeight="1">
      <c r="A329" s="220"/>
      <c r="B329" s="220"/>
      <c r="C329" s="220"/>
      <c r="D329" s="220"/>
      <c r="E329" s="220"/>
      <c r="F329" s="220"/>
      <c r="G329" s="220"/>
      <c r="H329" s="220"/>
      <c r="I329" s="220"/>
      <c r="J329" s="221"/>
      <c r="K329" s="221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</row>
    <row r="330" ht="11.25" customHeight="1">
      <c r="A330" s="220"/>
      <c r="B330" s="220"/>
      <c r="C330" s="220"/>
      <c r="D330" s="220"/>
      <c r="E330" s="220"/>
      <c r="F330" s="220"/>
      <c r="G330" s="220"/>
      <c r="H330" s="220"/>
      <c r="I330" s="220"/>
      <c r="J330" s="221"/>
      <c r="K330" s="221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</row>
    <row r="331" ht="11.25" customHeight="1">
      <c r="A331" s="220"/>
      <c r="B331" s="220"/>
      <c r="C331" s="220"/>
      <c r="D331" s="220"/>
      <c r="E331" s="220"/>
      <c r="F331" s="220"/>
      <c r="G331" s="220"/>
      <c r="H331" s="220"/>
      <c r="I331" s="220"/>
      <c r="J331" s="221"/>
      <c r="K331" s="221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</row>
    <row r="332" ht="11.25" customHeight="1">
      <c r="A332" s="220"/>
      <c r="B332" s="220"/>
      <c r="C332" s="220"/>
      <c r="D332" s="220"/>
      <c r="E332" s="220"/>
      <c r="F332" s="220"/>
      <c r="G332" s="220"/>
      <c r="H332" s="220"/>
      <c r="I332" s="220"/>
      <c r="J332" s="221"/>
      <c r="K332" s="221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</row>
    <row r="333" ht="11.25" customHeight="1">
      <c r="A333" s="220"/>
      <c r="B333" s="220"/>
      <c r="C333" s="220"/>
      <c r="D333" s="220"/>
      <c r="E333" s="220"/>
      <c r="F333" s="220"/>
      <c r="G333" s="220"/>
      <c r="H333" s="220"/>
      <c r="I333" s="220"/>
      <c r="J333" s="221"/>
      <c r="K333" s="221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</row>
    <row r="334" ht="11.25" customHeight="1">
      <c r="A334" s="220"/>
      <c r="B334" s="220"/>
      <c r="C334" s="220"/>
      <c r="D334" s="220"/>
      <c r="E334" s="220"/>
      <c r="F334" s="220"/>
      <c r="G334" s="220"/>
      <c r="H334" s="220"/>
      <c r="I334" s="220"/>
      <c r="J334" s="221"/>
      <c r="K334" s="221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</row>
    <row r="335" ht="11.25" customHeight="1">
      <c r="A335" s="220"/>
      <c r="B335" s="220"/>
      <c r="C335" s="220"/>
      <c r="D335" s="220"/>
      <c r="E335" s="220"/>
      <c r="F335" s="220"/>
      <c r="G335" s="220"/>
      <c r="H335" s="220"/>
      <c r="I335" s="220"/>
      <c r="J335" s="221"/>
      <c r="K335" s="221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</row>
    <row r="336" ht="11.25" customHeight="1">
      <c r="A336" s="220"/>
      <c r="B336" s="220"/>
      <c r="C336" s="220"/>
      <c r="D336" s="220"/>
      <c r="E336" s="220"/>
      <c r="F336" s="220"/>
      <c r="G336" s="220"/>
      <c r="H336" s="220"/>
      <c r="I336" s="220"/>
      <c r="J336" s="221"/>
      <c r="K336" s="221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</row>
    <row r="337" ht="11.25" customHeight="1">
      <c r="A337" s="220"/>
      <c r="B337" s="220"/>
      <c r="C337" s="220"/>
      <c r="D337" s="220"/>
      <c r="E337" s="220"/>
      <c r="F337" s="220"/>
      <c r="G337" s="220"/>
      <c r="H337" s="220"/>
      <c r="I337" s="220"/>
      <c r="J337" s="221"/>
      <c r="K337" s="221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</row>
    <row r="338" ht="11.25" customHeight="1">
      <c r="A338" s="220"/>
      <c r="B338" s="220"/>
      <c r="C338" s="220"/>
      <c r="D338" s="220"/>
      <c r="E338" s="220"/>
      <c r="F338" s="220"/>
      <c r="G338" s="220"/>
      <c r="H338" s="220"/>
      <c r="I338" s="220"/>
      <c r="J338" s="221"/>
      <c r="K338" s="221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</row>
    <row r="339" ht="11.25" customHeight="1">
      <c r="A339" s="220"/>
      <c r="B339" s="220"/>
      <c r="C339" s="220"/>
      <c r="D339" s="220"/>
      <c r="E339" s="220"/>
      <c r="F339" s="220"/>
      <c r="G339" s="220"/>
      <c r="H339" s="220"/>
      <c r="I339" s="220"/>
      <c r="J339" s="221"/>
      <c r="K339" s="221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</row>
    <row r="340" ht="11.25" customHeight="1">
      <c r="A340" s="220"/>
      <c r="B340" s="220"/>
      <c r="C340" s="220"/>
      <c r="D340" s="220"/>
      <c r="E340" s="220"/>
      <c r="F340" s="220"/>
      <c r="G340" s="220"/>
      <c r="H340" s="220"/>
      <c r="I340" s="220"/>
      <c r="J340" s="221"/>
      <c r="K340" s="221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  <c r="Z340" s="220"/>
    </row>
    <row r="341" ht="11.25" customHeight="1">
      <c r="A341" s="220"/>
      <c r="B341" s="220"/>
      <c r="C341" s="220"/>
      <c r="D341" s="220"/>
      <c r="E341" s="220"/>
      <c r="F341" s="220"/>
      <c r="G341" s="220"/>
      <c r="H341" s="220"/>
      <c r="I341" s="220"/>
      <c r="J341" s="221"/>
      <c r="K341" s="221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  <c r="Z341" s="220"/>
    </row>
    <row r="342" ht="11.25" customHeight="1">
      <c r="A342" s="220"/>
      <c r="B342" s="220"/>
      <c r="C342" s="220"/>
      <c r="D342" s="220"/>
      <c r="E342" s="220"/>
      <c r="F342" s="220"/>
      <c r="G342" s="220"/>
      <c r="H342" s="220"/>
      <c r="I342" s="220"/>
      <c r="J342" s="221"/>
      <c r="K342" s="221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  <c r="Z342" s="220"/>
    </row>
    <row r="343" ht="11.25" customHeight="1">
      <c r="A343" s="220"/>
      <c r="B343" s="220"/>
      <c r="C343" s="220"/>
      <c r="D343" s="220"/>
      <c r="E343" s="220"/>
      <c r="F343" s="220"/>
      <c r="G343" s="220"/>
      <c r="H343" s="220"/>
      <c r="I343" s="220"/>
      <c r="J343" s="221"/>
      <c r="K343" s="221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  <c r="Z343" s="220"/>
    </row>
    <row r="344" ht="11.25" customHeight="1">
      <c r="A344" s="220"/>
      <c r="B344" s="220"/>
      <c r="C344" s="220"/>
      <c r="D344" s="220"/>
      <c r="E344" s="220"/>
      <c r="F344" s="220"/>
      <c r="G344" s="220"/>
      <c r="H344" s="220"/>
      <c r="I344" s="220"/>
      <c r="J344" s="221"/>
      <c r="K344" s="221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  <c r="Z344" s="220"/>
    </row>
    <row r="345" ht="11.25" customHeight="1">
      <c r="A345" s="220"/>
      <c r="B345" s="220"/>
      <c r="C345" s="220"/>
      <c r="D345" s="220"/>
      <c r="E345" s="220"/>
      <c r="F345" s="220"/>
      <c r="G345" s="220"/>
      <c r="H345" s="220"/>
      <c r="I345" s="220"/>
      <c r="J345" s="221"/>
      <c r="K345" s="221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  <c r="Z345" s="220"/>
    </row>
    <row r="346" ht="11.25" customHeight="1">
      <c r="A346" s="220"/>
      <c r="B346" s="220"/>
      <c r="C346" s="220"/>
      <c r="D346" s="220"/>
      <c r="E346" s="220"/>
      <c r="F346" s="220"/>
      <c r="G346" s="220"/>
      <c r="H346" s="220"/>
      <c r="I346" s="220"/>
      <c r="J346" s="221"/>
      <c r="K346" s="221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  <c r="Z346" s="220"/>
    </row>
    <row r="347" ht="11.25" customHeight="1">
      <c r="A347" s="220"/>
      <c r="B347" s="220"/>
      <c r="C347" s="220"/>
      <c r="D347" s="220"/>
      <c r="E347" s="220"/>
      <c r="F347" s="220"/>
      <c r="G347" s="220"/>
      <c r="H347" s="220"/>
      <c r="I347" s="220"/>
      <c r="J347" s="221"/>
      <c r="K347" s="221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  <c r="Z347" s="220"/>
    </row>
    <row r="348" ht="11.25" customHeight="1">
      <c r="A348" s="220"/>
      <c r="B348" s="220"/>
      <c r="C348" s="220"/>
      <c r="D348" s="220"/>
      <c r="E348" s="220"/>
      <c r="F348" s="220"/>
      <c r="G348" s="220"/>
      <c r="H348" s="220"/>
      <c r="I348" s="220"/>
      <c r="J348" s="221"/>
      <c r="K348" s="221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  <c r="Z348" s="220"/>
    </row>
    <row r="349" ht="11.25" customHeight="1">
      <c r="A349" s="220"/>
      <c r="B349" s="220"/>
      <c r="C349" s="220"/>
      <c r="D349" s="220"/>
      <c r="E349" s="220"/>
      <c r="F349" s="220"/>
      <c r="G349" s="220"/>
      <c r="H349" s="220"/>
      <c r="I349" s="220"/>
      <c r="J349" s="221"/>
      <c r="K349" s="221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  <c r="Z349" s="220"/>
    </row>
    <row r="350" ht="11.25" customHeight="1">
      <c r="A350" s="220"/>
      <c r="B350" s="220"/>
      <c r="C350" s="220"/>
      <c r="D350" s="220"/>
      <c r="E350" s="220"/>
      <c r="F350" s="220"/>
      <c r="G350" s="220"/>
      <c r="H350" s="220"/>
      <c r="I350" s="220"/>
      <c r="J350" s="221"/>
      <c r="K350" s="221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</row>
    <row r="351" ht="11.25" customHeight="1">
      <c r="A351" s="220"/>
      <c r="B351" s="220"/>
      <c r="C351" s="220"/>
      <c r="D351" s="220"/>
      <c r="E351" s="220"/>
      <c r="F351" s="220"/>
      <c r="G351" s="220"/>
      <c r="H351" s="220"/>
      <c r="I351" s="220"/>
      <c r="J351" s="221"/>
      <c r="K351" s="221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  <c r="Z351" s="220"/>
    </row>
    <row r="352" ht="11.25" customHeight="1">
      <c r="A352" s="220"/>
      <c r="B352" s="220"/>
      <c r="C352" s="220"/>
      <c r="D352" s="220"/>
      <c r="E352" s="220"/>
      <c r="F352" s="220"/>
      <c r="G352" s="220"/>
      <c r="H352" s="220"/>
      <c r="I352" s="220"/>
      <c r="J352" s="221"/>
      <c r="K352" s="221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  <c r="Z352" s="220"/>
    </row>
    <row r="353" ht="11.25" customHeight="1">
      <c r="A353" s="220"/>
      <c r="B353" s="220"/>
      <c r="C353" s="220"/>
      <c r="D353" s="220"/>
      <c r="E353" s="220"/>
      <c r="F353" s="220"/>
      <c r="G353" s="220"/>
      <c r="H353" s="220"/>
      <c r="I353" s="220"/>
      <c r="J353" s="221"/>
      <c r="K353" s="221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  <c r="Z353" s="220"/>
    </row>
    <row r="354" ht="11.25" customHeight="1">
      <c r="A354" s="220"/>
      <c r="B354" s="220"/>
      <c r="C354" s="220"/>
      <c r="D354" s="220"/>
      <c r="E354" s="220"/>
      <c r="F354" s="220"/>
      <c r="G354" s="220"/>
      <c r="H354" s="220"/>
      <c r="I354" s="220"/>
      <c r="J354" s="221"/>
      <c r="K354" s="221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</row>
    <row r="355" ht="11.25" customHeight="1">
      <c r="A355" s="220"/>
      <c r="B355" s="220"/>
      <c r="C355" s="220"/>
      <c r="D355" s="220"/>
      <c r="E355" s="220"/>
      <c r="F355" s="220"/>
      <c r="G355" s="220"/>
      <c r="H355" s="220"/>
      <c r="I355" s="220"/>
      <c r="J355" s="221"/>
      <c r="K355" s="221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  <c r="Z355" s="220"/>
    </row>
    <row r="356" ht="11.25" customHeight="1">
      <c r="A356" s="220"/>
      <c r="B356" s="220"/>
      <c r="C356" s="220"/>
      <c r="D356" s="220"/>
      <c r="E356" s="220"/>
      <c r="F356" s="220"/>
      <c r="G356" s="220"/>
      <c r="H356" s="220"/>
      <c r="I356" s="220"/>
      <c r="J356" s="221"/>
      <c r="K356" s="221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</row>
    <row r="357" ht="11.25" customHeight="1">
      <c r="A357" s="220"/>
      <c r="B357" s="220"/>
      <c r="C357" s="220"/>
      <c r="D357" s="220"/>
      <c r="E357" s="220"/>
      <c r="F357" s="220"/>
      <c r="G357" s="220"/>
      <c r="H357" s="220"/>
      <c r="I357" s="220"/>
      <c r="J357" s="221"/>
      <c r="K357" s="221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  <c r="Z357" s="220"/>
    </row>
    <row r="358" ht="11.25" customHeight="1">
      <c r="A358" s="220"/>
      <c r="B358" s="220"/>
      <c r="C358" s="220"/>
      <c r="D358" s="220"/>
      <c r="E358" s="220"/>
      <c r="F358" s="220"/>
      <c r="G358" s="220"/>
      <c r="H358" s="220"/>
      <c r="I358" s="220"/>
      <c r="J358" s="221"/>
      <c r="K358" s="221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  <c r="Z358" s="220"/>
    </row>
    <row r="359" ht="11.25" customHeight="1">
      <c r="A359" s="220"/>
      <c r="B359" s="220"/>
      <c r="C359" s="220"/>
      <c r="D359" s="220"/>
      <c r="E359" s="220"/>
      <c r="F359" s="220"/>
      <c r="G359" s="220"/>
      <c r="H359" s="220"/>
      <c r="I359" s="220"/>
      <c r="J359" s="221"/>
      <c r="K359" s="221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  <c r="Z359" s="220"/>
    </row>
    <row r="360" ht="11.25" customHeight="1">
      <c r="A360" s="220"/>
      <c r="B360" s="220"/>
      <c r="C360" s="220"/>
      <c r="D360" s="220"/>
      <c r="E360" s="220"/>
      <c r="F360" s="220"/>
      <c r="G360" s="220"/>
      <c r="H360" s="220"/>
      <c r="I360" s="220"/>
      <c r="J360" s="221"/>
      <c r="K360" s="221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</row>
    <row r="361" ht="11.25" customHeight="1">
      <c r="A361" s="220"/>
      <c r="B361" s="220"/>
      <c r="C361" s="220"/>
      <c r="D361" s="220"/>
      <c r="E361" s="220"/>
      <c r="F361" s="220"/>
      <c r="G361" s="220"/>
      <c r="H361" s="220"/>
      <c r="I361" s="220"/>
      <c r="J361" s="221"/>
      <c r="K361" s="221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  <c r="Z361" s="220"/>
    </row>
    <row r="362" ht="11.25" customHeight="1">
      <c r="A362" s="220"/>
      <c r="B362" s="220"/>
      <c r="C362" s="220"/>
      <c r="D362" s="220"/>
      <c r="E362" s="220"/>
      <c r="F362" s="220"/>
      <c r="G362" s="220"/>
      <c r="H362" s="220"/>
      <c r="I362" s="220"/>
      <c r="J362" s="221"/>
      <c r="K362" s="221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  <c r="Z362" s="220"/>
    </row>
    <row r="363" ht="11.25" customHeight="1">
      <c r="A363" s="220"/>
      <c r="B363" s="220"/>
      <c r="C363" s="220"/>
      <c r="D363" s="220"/>
      <c r="E363" s="220"/>
      <c r="F363" s="220"/>
      <c r="G363" s="220"/>
      <c r="H363" s="220"/>
      <c r="I363" s="220"/>
      <c r="J363" s="221"/>
      <c r="K363" s="221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  <c r="Z363" s="220"/>
    </row>
    <row r="364" ht="11.25" customHeight="1">
      <c r="A364" s="220"/>
      <c r="B364" s="220"/>
      <c r="C364" s="220"/>
      <c r="D364" s="220"/>
      <c r="E364" s="220"/>
      <c r="F364" s="220"/>
      <c r="G364" s="220"/>
      <c r="H364" s="220"/>
      <c r="I364" s="220"/>
      <c r="J364" s="221"/>
      <c r="K364" s="221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</row>
    <row r="365" ht="11.25" customHeight="1">
      <c r="A365" s="220"/>
      <c r="B365" s="220"/>
      <c r="C365" s="220"/>
      <c r="D365" s="220"/>
      <c r="E365" s="220"/>
      <c r="F365" s="220"/>
      <c r="G365" s="220"/>
      <c r="H365" s="220"/>
      <c r="I365" s="220"/>
      <c r="J365" s="221"/>
      <c r="K365" s="221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  <c r="Z365" s="220"/>
    </row>
    <row r="366" ht="11.25" customHeight="1">
      <c r="A366" s="220"/>
      <c r="B366" s="220"/>
      <c r="C366" s="220"/>
      <c r="D366" s="220"/>
      <c r="E366" s="220"/>
      <c r="F366" s="220"/>
      <c r="G366" s="220"/>
      <c r="H366" s="220"/>
      <c r="I366" s="220"/>
      <c r="J366" s="221"/>
      <c r="K366" s="221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  <c r="Z366" s="220"/>
    </row>
    <row r="367" ht="11.25" customHeight="1">
      <c r="A367" s="220"/>
      <c r="B367" s="220"/>
      <c r="C367" s="220"/>
      <c r="D367" s="220"/>
      <c r="E367" s="220"/>
      <c r="F367" s="220"/>
      <c r="G367" s="220"/>
      <c r="H367" s="220"/>
      <c r="I367" s="220"/>
      <c r="J367" s="221"/>
      <c r="K367" s="221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  <c r="Z367" s="220"/>
    </row>
    <row r="368" ht="11.25" customHeight="1">
      <c r="A368" s="220"/>
      <c r="B368" s="220"/>
      <c r="C368" s="220"/>
      <c r="D368" s="220"/>
      <c r="E368" s="220"/>
      <c r="F368" s="220"/>
      <c r="G368" s="220"/>
      <c r="H368" s="220"/>
      <c r="I368" s="220"/>
      <c r="J368" s="221"/>
      <c r="K368" s="221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  <c r="Z368" s="220"/>
    </row>
    <row r="369" ht="11.25" customHeight="1">
      <c r="A369" s="220"/>
      <c r="B369" s="220"/>
      <c r="C369" s="220"/>
      <c r="D369" s="220"/>
      <c r="E369" s="220"/>
      <c r="F369" s="220"/>
      <c r="G369" s="220"/>
      <c r="H369" s="220"/>
      <c r="I369" s="220"/>
      <c r="J369" s="221"/>
      <c r="K369" s="221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  <c r="Z369" s="220"/>
    </row>
    <row r="370" ht="11.25" customHeight="1">
      <c r="A370" s="220"/>
      <c r="B370" s="220"/>
      <c r="C370" s="220"/>
      <c r="D370" s="220"/>
      <c r="E370" s="220"/>
      <c r="F370" s="220"/>
      <c r="G370" s="220"/>
      <c r="H370" s="220"/>
      <c r="I370" s="220"/>
      <c r="J370" s="221"/>
      <c r="K370" s="221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</row>
    <row r="371" ht="11.25" customHeight="1">
      <c r="A371" s="220"/>
      <c r="B371" s="220"/>
      <c r="C371" s="220"/>
      <c r="D371" s="220"/>
      <c r="E371" s="220"/>
      <c r="F371" s="220"/>
      <c r="G371" s="220"/>
      <c r="H371" s="220"/>
      <c r="I371" s="220"/>
      <c r="J371" s="221"/>
      <c r="K371" s="221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</row>
    <row r="372" ht="11.25" customHeight="1">
      <c r="A372" s="220"/>
      <c r="B372" s="220"/>
      <c r="C372" s="220"/>
      <c r="D372" s="220"/>
      <c r="E372" s="220"/>
      <c r="F372" s="220"/>
      <c r="G372" s="220"/>
      <c r="H372" s="220"/>
      <c r="I372" s="220"/>
      <c r="J372" s="221"/>
      <c r="K372" s="221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</row>
    <row r="373" ht="11.25" customHeight="1">
      <c r="A373" s="220"/>
      <c r="B373" s="220"/>
      <c r="C373" s="220"/>
      <c r="D373" s="220"/>
      <c r="E373" s="220"/>
      <c r="F373" s="220"/>
      <c r="G373" s="220"/>
      <c r="H373" s="220"/>
      <c r="I373" s="220"/>
      <c r="J373" s="221"/>
      <c r="K373" s="221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</row>
    <row r="374" ht="11.25" customHeight="1">
      <c r="A374" s="220"/>
      <c r="B374" s="220"/>
      <c r="C374" s="220"/>
      <c r="D374" s="220"/>
      <c r="E374" s="220"/>
      <c r="F374" s="220"/>
      <c r="G374" s="220"/>
      <c r="H374" s="220"/>
      <c r="I374" s="220"/>
      <c r="J374" s="221"/>
      <c r="K374" s="221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</row>
    <row r="375" ht="11.25" customHeight="1">
      <c r="A375" s="220"/>
      <c r="B375" s="220"/>
      <c r="C375" s="220"/>
      <c r="D375" s="220"/>
      <c r="E375" s="220"/>
      <c r="F375" s="220"/>
      <c r="G375" s="220"/>
      <c r="H375" s="220"/>
      <c r="I375" s="220"/>
      <c r="J375" s="221"/>
      <c r="K375" s="221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  <c r="Z375" s="220"/>
    </row>
    <row r="376" ht="11.25" customHeight="1">
      <c r="A376" s="220"/>
      <c r="B376" s="220"/>
      <c r="C376" s="220"/>
      <c r="D376" s="220"/>
      <c r="E376" s="220"/>
      <c r="F376" s="220"/>
      <c r="G376" s="220"/>
      <c r="H376" s="220"/>
      <c r="I376" s="220"/>
      <c r="J376" s="221"/>
      <c r="K376" s="221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  <c r="Z376" s="220"/>
    </row>
    <row r="377" ht="11.25" customHeight="1">
      <c r="A377" s="220"/>
      <c r="B377" s="220"/>
      <c r="C377" s="220"/>
      <c r="D377" s="220"/>
      <c r="E377" s="220"/>
      <c r="F377" s="220"/>
      <c r="G377" s="220"/>
      <c r="H377" s="220"/>
      <c r="I377" s="220"/>
      <c r="J377" s="221"/>
      <c r="K377" s="221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</row>
    <row r="378" ht="11.25" customHeight="1">
      <c r="A378" s="220"/>
      <c r="B378" s="220"/>
      <c r="C378" s="220"/>
      <c r="D378" s="220"/>
      <c r="E378" s="220"/>
      <c r="F378" s="220"/>
      <c r="G378" s="220"/>
      <c r="H378" s="220"/>
      <c r="I378" s="220"/>
      <c r="J378" s="221"/>
      <c r="K378" s="221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</row>
    <row r="379" ht="11.25" customHeight="1">
      <c r="A379" s="220"/>
      <c r="B379" s="220"/>
      <c r="C379" s="220"/>
      <c r="D379" s="220"/>
      <c r="E379" s="220"/>
      <c r="F379" s="220"/>
      <c r="G379" s="220"/>
      <c r="H379" s="220"/>
      <c r="I379" s="220"/>
      <c r="J379" s="221"/>
      <c r="K379" s="221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  <c r="Z379" s="220"/>
    </row>
    <row r="380" ht="11.25" customHeight="1">
      <c r="A380" s="220"/>
      <c r="B380" s="220"/>
      <c r="C380" s="220"/>
      <c r="D380" s="220"/>
      <c r="E380" s="220"/>
      <c r="F380" s="220"/>
      <c r="G380" s="220"/>
      <c r="H380" s="220"/>
      <c r="I380" s="220"/>
      <c r="J380" s="221"/>
      <c r="K380" s="221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</row>
    <row r="381" ht="11.25" customHeight="1">
      <c r="A381" s="220"/>
      <c r="B381" s="220"/>
      <c r="C381" s="220"/>
      <c r="D381" s="220"/>
      <c r="E381" s="220"/>
      <c r="F381" s="220"/>
      <c r="G381" s="220"/>
      <c r="H381" s="220"/>
      <c r="I381" s="220"/>
      <c r="J381" s="221"/>
      <c r="K381" s="221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</row>
    <row r="382" ht="11.25" customHeight="1">
      <c r="A382" s="220"/>
      <c r="B382" s="220"/>
      <c r="C382" s="220"/>
      <c r="D382" s="220"/>
      <c r="E382" s="220"/>
      <c r="F382" s="220"/>
      <c r="G382" s="220"/>
      <c r="H382" s="220"/>
      <c r="I382" s="220"/>
      <c r="J382" s="221"/>
      <c r="K382" s="221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  <c r="Z382" s="220"/>
    </row>
    <row r="383" ht="11.25" customHeight="1">
      <c r="A383" s="220"/>
      <c r="B383" s="220"/>
      <c r="C383" s="220"/>
      <c r="D383" s="220"/>
      <c r="E383" s="220"/>
      <c r="F383" s="220"/>
      <c r="G383" s="220"/>
      <c r="H383" s="220"/>
      <c r="I383" s="220"/>
      <c r="J383" s="221"/>
      <c r="K383" s="221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20"/>
      <c r="Z383" s="220"/>
    </row>
    <row r="384" ht="11.25" customHeight="1">
      <c r="A384" s="220"/>
      <c r="B384" s="220"/>
      <c r="C384" s="220"/>
      <c r="D384" s="220"/>
      <c r="E384" s="220"/>
      <c r="F384" s="220"/>
      <c r="G384" s="220"/>
      <c r="H384" s="220"/>
      <c r="I384" s="220"/>
      <c r="J384" s="221"/>
      <c r="K384" s="221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</row>
    <row r="385" ht="11.25" customHeight="1">
      <c r="A385" s="220"/>
      <c r="B385" s="220"/>
      <c r="C385" s="220"/>
      <c r="D385" s="220"/>
      <c r="E385" s="220"/>
      <c r="F385" s="220"/>
      <c r="G385" s="220"/>
      <c r="H385" s="220"/>
      <c r="I385" s="220"/>
      <c r="J385" s="221"/>
      <c r="K385" s="221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</row>
    <row r="386" ht="11.25" customHeight="1">
      <c r="A386" s="220"/>
      <c r="B386" s="220"/>
      <c r="C386" s="220"/>
      <c r="D386" s="220"/>
      <c r="E386" s="220"/>
      <c r="F386" s="220"/>
      <c r="G386" s="220"/>
      <c r="H386" s="220"/>
      <c r="I386" s="220"/>
      <c r="J386" s="221"/>
      <c r="K386" s="221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</row>
    <row r="387" ht="11.25" customHeight="1">
      <c r="A387" s="220"/>
      <c r="B387" s="220"/>
      <c r="C387" s="220"/>
      <c r="D387" s="220"/>
      <c r="E387" s="220"/>
      <c r="F387" s="220"/>
      <c r="G387" s="220"/>
      <c r="H387" s="220"/>
      <c r="I387" s="220"/>
      <c r="J387" s="221"/>
      <c r="K387" s="221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</row>
    <row r="388" ht="11.25" customHeight="1">
      <c r="A388" s="220"/>
      <c r="B388" s="220"/>
      <c r="C388" s="220"/>
      <c r="D388" s="220"/>
      <c r="E388" s="220"/>
      <c r="F388" s="220"/>
      <c r="G388" s="220"/>
      <c r="H388" s="220"/>
      <c r="I388" s="220"/>
      <c r="J388" s="221"/>
      <c r="K388" s="221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</row>
    <row r="389" ht="11.25" customHeight="1">
      <c r="A389" s="220"/>
      <c r="B389" s="220"/>
      <c r="C389" s="220"/>
      <c r="D389" s="220"/>
      <c r="E389" s="220"/>
      <c r="F389" s="220"/>
      <c r="G389" s="220"/>
      <c r="H389" s="220"/>
      <c r="I389" s="220"/>
      <c r="J389" s="221"/>
      <c r="K389" s="221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20"/>
      <c r="Z389" s="220"/>
    </row>
    <row r="390" ht="11.25" customHeight="1">
      <c r="A390" s="220"/>
      <c r="B390" s="220"/>
      <c r="C390" s="220"/>
      <c r="D390" s="220"/>
      <c r="E390" s="220"/>
      <c r="F390" s="220"/>
      <c r="G390" s="220"/>
      <c r="H390" s="220"/>
      <c r="I390" s="220"/>
      <c r="J390" s="221"/>
      <c r="K390" s="221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20"/>
      <c r="Z390" s="220"/>
    </row>
    <row r="391" ht="11.25" customHeight="1">
      <c r="A391" s="220"/>
      <c r="B391" s="220"/>
      <c r="C391" s="220"/>
      <c r="D391" s="220"/>
      <c r="E391" s="220"/>
      <c r="F391" s="220"/>
      <c r="G391" s="220"/>
      <c r="H391" s="220"/>
      <c r="I391" s="220"/>
      <c r="J391" s="221"/>
      <c r="K391" s="221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20"/>
      <c r="Z391" s="220"/>
    </row>
    <row r="392" ht="11.25" customHeight="1">
      <c r="A392" s="220"/>
      <c r="B392" s="220"/>
      <c r="C392" s="220"/>
      <c r="D392" s="220"/>
      <c r="E392" s="220"/>
      <c r="F392" s="220"/>
      <c r="G392" s="220"/>
      <c r="H392" s="220"/>
      <c r="I392" s="220"/>
      <c r="J392" s="221"/>
      <c r="K392" s="221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</row>
    <row r="393" ht="11.25" customHeight="1">
      <c r="A393" s="220"/>
      <c r="B393" s="220"/>
      <c r="C393" s="220"/>
      <c r="D393" s="220"/>
      <c r="E393" s="220"/>
      <c r="F393" s="220"/>
      <c r="G393" s="220"/>
      <c r="H393" s="220"/>
      <c r="I393" s="220"/>
      <c r="J393" s="221"/>
      <c r="K393" s="221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  <c r="Z393" s="220"/>
    </row>
    <row r="394" ht="11.25" customHeight="1">
      <c r="A394" s="220"/>
      <c r="B394" s="220"/>
      <c r="C394" s="220"/>
      <c r="D394" s="220"/>
      <c r="E394" s="220"/>
      <c r="F394" s="220"/>
      <c r="G394" s="220"/>
      <c r="H394" s="220"/>
      <c r="I394" s="220"/>
      <c r="J394" s="221"/>
      <c r="K394" s="221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  <c r="Z394" s="220"/>
    </row>
    <row r="395" ht="11.25" customHeight="1">
      <c r="A395" s="220"/>
      <c r="B395" s="220"/>
      <c r="C395" s="220"/>
      <c r="D395" s="220"/>
      <c r="E395" s="220"/>
      <c r="F395" s="220"/>
      <c r="G395" s="220"/>
      <c r="H395" s="220"/>
      <c r="I395" s="220"/>
      <c r="J395" s="221"/>
      <c r="K395" s="221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  <c r="Z395" s="220"/>
    </row>
    <row r="396" ht="11.25" customHeight="1">
      <c r="A396" s="220"/>
      <c r="B396" s="220"/>
      <c r="C396" s="220"/>
      <c r="D396" s="220"/>
      <c r="E396" s="220"/>
      <c r="F396" s="220"/>
      <c r="G396" s="220"/>
      <c r="H396" s="220"/>
      <c r="I396" s="220"/>
      <c r="J396" s="221"/>
      <c r="K396" s="221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  <c r="Z396" s="220"/>
    </row>
    <row r="397" ht="11.25" customHeight="1">
      <c r="A397" s="220"/>
      <c r="B397" s="220"/>
      <c r="C397" s="220"/>
      <c r="D397" s="220"/>
      <c r="E397" s="220"/>
      <c r="F397" s="220"/>
      <c r="G397" s="220"/>
      <c r="H397" s="220"/>
      <c r="I397" s="220"/>
      <c r="J397" s="221"/>
      <c r="K397" s="221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  <c r="Z397" s="220"/>
    </row>
    <row r="398" ht="11.25" customHeight="1">
      <c r="A398" s="220"/>
      <c r="B398" s="220"/>
      <c r="C398" s="220"/>
      <c r="D398" s="220"/>
      <c r="E398" s="220"/>
      <c r="F398" s="220"/>
      <c r="G398" s="220"/>
      <c r="H398" s="220"/>
      <c r="I398" s="220"/>
      <c r="J398" s="221"/>
      <c r="K398" s="221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  <c r="Z398" s="220"/>
    </row>
    <row r="399" ht="11.25" customHeight="1">
      <c r="A399" s="220"/>
      <c r="B399" s="220"/>
      <c r="C399" s="220"/>
      <c r="D399" s="220"/>
      <c r="E399" s="220"/>
      <c r="F399" s="220"/>
      <c r="G399" s="220"/>
      <c r="H399" s="220"/>
      <c r="I399" s="220"/>
      <c r="J399" s="221"/>
      <c r="K399" s="221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  <c r="Z399" s="220"/>
    </row>
    <row r="400" ht="11.25" customHeight="1">
      <c r="A400" s="220"/>
      <c r="B400" s="220"/>
      <c r="C400" s="220"/>
      <c r="D400" s="220"/>
      <c r="E400" s="220"/>
      <c r="F400" s="220"/>
      <c r="G400" s="220"/>
      <c r="H400" s="220"/>
      <c r="I400" s="220"/>
      <c r="J400" s="221"/>
      <c r="K400" s="221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</row>
    <row r="401" ht="11.25" customHeight="1">
      <c r="A401" s="220"/>
      <c r="B401" s="220"/>
      <c r="C401" s="220"/>
      <c r="D401" s="220"/>
      <c r="E401" s="220"/>
      <c r="F401" s="220"/>
      <c r="G401" s="220"/>
      <c r="H401" s="220"/>
      <c r="I401" s="220"/>
      <c r="J401" s="221"/>
      <c r="K401" s="221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</row>
    <row r="402" ht="11.25" customHeight="1">
      <c r="A402" s="220"/>
      <c r="B402" s="220"/>
      <c r="C402" s="220"/>
      <c r="D402" s="220"/>
      <c r="E402" s="220"/>
      <c r="F402" s="220"/>
      <c r="G402" s="220"/>
      <c r="H402" s="220"/>
      <c r="I402" s="220"/>
      <c r="J402" s="221"/>
      <c r="K402" s="221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</row>
    <row r="403" ht="11.25" customHeight="1">
      <c r="A403" s="220"/>
      <c r="B403" s="220"/>
      <c r="C403" s="220"/>
      <c r="D403" s="220"/>
      <c r="E403" s="220"/>
      <c r="F403" s="220"/>
      <c r="G403" s="220"/>
      <c r="H403" s="220"/>
      <c r="I403" s="220"/>
      <c r="J403" s="221"/>
      <c r="K403" s="221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  <c r="Z403" s="220"/>
    </row>
    <row r="404" ht="11.25" customHeight="1">
      <c r="A404" s="220"/>
      <c r="B404" s="220"/>
      <c r="C404" s="220"/>
      <c r="D404" s="220"/>
      <c r="E404" s="220"/>
      <c r="F404" s="220"/>
      <c r="G404" s="220"/>
      <c r="H404" s="220"/>
      <c r="I404" s="220"/>
      <c r="J404" s="221"/>
      <c r="K404" s="221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  <c r="Z404" s="220"/>
    </row>
    <row r="405" ht="11.25" customHeight="1">
      <c r="A405" s="220"/>
      <c r="B405" s="220"/>
      <c r="C405" s="220"/>
      <c r="D405" s="220"/>
      <c r="E405" s="220"/>
      <c r="F405" s="220"/>
      <c r="G405" s="220"/>
      <c r="H405" s="220"/>
      <c r="I405" s="220"/>
      <c r="J405" s="221"/>
      <c r="K405" s="221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  <c r="Z405" s="220"/>
    </row>
    <row r="406" ht="11.25" customHeight="1">
      <c r="A406" s="220"/>
      <c r="B406" s="220"/>
      <c r="C406" s="220"/>
      <c r="D406" s="220"/>
      <c r="E406" s="220"/>
      <c r="F406" s="220"/>
      <c r="G406" s="220"/>
      <c r="H406" s="220"/>
      <c r="I406" s="220"/>
      <c r="J406" s="221"/>
      <c r="K406" s="221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</row>
    <row r="407" ht="11.25" customHeight="1">
      <c r="A407" s="220"/>
      <c r="B407" s="220"/>
      <c r="C407" s="220"/>
      <c r="D407" s="220"/>
      <c r="E407" s="220"/>
      <c r="F407" s="220"/>
      <c r="G407" s="220"/>
      <c r="H407" s="220"/>
      <c r="I407" s="220"/>
      <c r="J407" s="221"/>
      <c r="K407" s="221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  <c r="Z407" s="220"/>
    </row>
    <row r="408" ht="11.25" customHeight="1">
      <c r="A408" s="220"/>
      <c r="B408" s="220"/>
      <c r="C408" s="220"/>
      <c r="D408" s="220"/>
      <c r="E408" s="220"/>
      <c r="F408" s="220"/>
      <c r="G408" s="220"/>
      <c r="H408" s="220"/>
      <c r="I408" s="220"/>
      <c r="J408" s="221"/>
      <c r="K408" s="221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  <c r="Z408" s="220"/>
    </row>
    <row r="409" ht="11.25" customHeight="1">
      <c r="A409" s="220"/>
      <c r="B409" s="220"/>
      <c r="C409" s="220"/>
      <c r="D409" s="220"/>
      <c r="E409" s="220"/>
      <c r="F409" s="220"/>
      <c r="G409" s="220"/>
      <c r="H409" s="220"/>
      <c r="I409" s="220"/>
      <c r="J409" s="221"/>
      <c r="K409" s="221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  <c r="Z409" s="220"/>
    </row>
    <row r="410" ht="11.25" customHeight="1">
      <c r="A410" s="220"/>
      <c r="B410" s="220"/>
      <c r="C410" s="220"/>
      <c r="D410" s="220"/>
      <c r="E410" s="220"/>
      <c r="F410" s="220"/>
      <c r="G410" s="220"/>
      <c r="H410" s="220"/>
      <c r="I410" s="220"/>
      <c r="J410" s="221"/>
      <c r="K410" s="221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  <c r="Z410" s="220"/>
    </row>
    <row r="411" ht="11.25" customHeight="1">
      <c r="A411" s="220"/>
      <c r="B411" s="220"/>
      <c r="C411" s="220"/>
      <c r="D411" s="220"/>
      <c r="E411" s="220"/>
      <c r="F411" s="220"/>
      <c r="G411" s="220"/>
      <c r="H411" s="220"/>
      <c r="I411" s="220"/>
      <c r="J411" s="221"/>
      <c r="K411" s="221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  <c r="Z411" s="220"/>
    </row>
    <row r="412" ht="11.25" customHeight="1">
      <c r="A412" s="220"/>
      <c r="B412" s="220"/>
      <c r="C412" s="220"/>
      <c r="D412" s="220"/>
      <c r="E412" s="220"/>
      <c r="F412" s="220"/>
      <c r="G412" s="220"/>
      <c r="H412" s="220"/>
      <c r="I412" s="220"/>
      <c r="J412" s="221"/>
      <c r="K412" s="221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</row>
    <row r="413" ht="11.25" customHeight="1">
      <c r="A413" s="220"/>
      <c r="B413" s="220"/>
      <c r="C413" s="220"/>
      <c r="D413" s="220"/>
      <c r="E413" s="220"/>
      <c r="F413" s="220"/>
      <c r="G413" s="220"/>
      <c r="H413" s="220"/>
      <c r="I413" s="220"/>
      <c r="J413" s="221"/>
      <c r="K413" s="221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</row>
    <row r="414" ht="11.25" customHeight="1">
      <c r="A414" s="220"/>
      <c r="B414" s="220"/>
      <c r="C414" s="220"/>
      <c r="D414" s="220"/>
      <c r="E414" s="220"/>
      <c r="F414" s="220"/>
      <c r="G414" s="220"/>
      <c r="H414" s="220"/>
      <c r="I414" s="220"/>
      <c r="J414" s="221"/>
      <c r="K414" s="221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</row>
    <row r="415" ht="11.25" customHeight="1">
      <c r="A415" s="220"/>
      <c r="B415" s="220"/>
      <c r="C415" s="220"/>
      <c r="D415" s="220"/>
      <c r="E415" s="220"/>
      <c r="F415" s="220"/>
      <c r="G415" s="220"/>
      <c r="H415" s="220"/>
      <c r="I415" s="220"/>
      <c r="J415" s="221"/>
      <c r="K415" s="221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</row>
    <row r="416" ht="11.25" customHeight="1">
      <c r="A416" s="220"/>
      <c r="B416" s="220"/>
      <c r="C416" s="220"/>
      <c r="D416" s="220"/>
      <c r="E416" s="220"/>
      <c r="F416" s="220"/>
      <c r="G416" s="220"/>
      <c r="H416" s="220"/>
      <c r="I416" s="220"/>
      <c r="J416" s="221"/>
      <c r="K416" s="221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</row>
    <row r="417" ht="11.25" customHeight="1">
      <c r="A417" s="220"/>
      <c r="B417" s="220"/>
      <c r="C417" s="220"/>
      <c r="D417" s="220"/>
      <c r="E417" s="220"/>
      <c r="F417" s="220"/>
      <c r="G417" s="220"/>
      <c r="H417" s="220"/>
      <c r="I417" s="220"/>
      <c r="J417" s="221"/>
      <c r="K417" s="221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  <c r="Z417" s="220"/>
    </row>
    <row r="418" ht="11.25" customHeight="1">
      <c r="A418" s="220"/>
      <c r="B418" s="220"/>
      <c r="C418" s="220"/>
      <c r="D418" s="220"/>
      <c r="E418" s="220"/>
      <c r="F418" s="220"/>
      <c r="G418" s="220"/>
      <c r="H418" s="220"/>
      <c r="I418" s="220"/>
      <c r="J418" s="221"/>
      <c r="K418" s="221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</row>
    <row r="419" ht="11.25" customHeight="1">
      <c r="A419" s="220"/>
      <c r="B419" s="220"/>
      <c r="C419" s="220"/>
      <c r="D419" s="220"/>
      <c r="E419" s="220"/>
      <c r="F419" s="220"/>
      <c r="G419" s="220"/>
      <c r="H419" s="220"/>
      <c r="I419" s="220"/>
      <c r="J419" s="221"/>
      <c r="K419" s="221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</row>
    <row r="420" ht="11.25" customHeight="1">
      <c r="A420" s="220"/>
      <c r="B420" s="220"/>
      <c r="C420" s="220"/>
      <c r="D420" s="220"/>
      <c r="E420" s="220"/>
      <c r="F420" s="220"/>
      <c r="G420" s="220"/>
      <c r="H420" s="220"/>
      <c r="I420" s="220"/>
      <c r="J420" s="221"/>
      <c r="K420" s="221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</row>
    <row r="421" ht="11.25" customHeight="1">
      <c r="A421" s="220"/>
      <c r="B421" s="220"/>
      <c r="C421" s="220"/>
      <c r="D421" s="220"/>
      <c r="E421" s="220"/>
      <c r="F421" s="220"/>
      <c r="G421" s="220"/>
      <c r="H421" s="220"/>
      <c r="I421" s="220"/>
      <c r="J421" s="221"/>
      <c r="K421" s="221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  <c r="Z421" s="220"/>
    </row>
    <row r="422" ht="11.25" customHeight="1">
      <c r="A422" s="220"/>
      <c r="B422" s="220"/>
      <c r="C422" s="220"/>
      <c r="D422" s="220"/>
      <c r="E422" s="220"/>
      <c r="F422" s="220"/>
      <c r="G422" s="220"/>
      <c r="H422" s="220"/>
      <c r="I422" s="220"/>
      <c r="J422" s="221"/>
      <c r="K422" s="221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  <c r="Z422" s="220"/>
    </row>
    <row r="423" ht="11.25" customHeight="1">
      <c r="A423" s="220"/>
      <c r="B423" s="220"/>
      <c r="C423" s="220"/>
      <c r="D423" s="220"/>
      <c r="E423" s="220"/>
      <c r="F423" s="220"/>
      <c r="G423" s="220"/>
      <c r="H423" s="220"/>
      <c r="I423" s="220"/>
      <c r="J423" s="221"/>
      <c r="K423" s="221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  <c r="Z423" s="220"/>
    </row>
    <row r="424" ht="11.25" customHeight="1">
      <c r="A424" s="220"/>
      <c r="B424" s="220"/>
      <c r="C424" s="220"/>
      <c r="D424" s="220"/>
      <c r="E424" s="220"/>
      <c r="F424" s="220"/>
      <c r="G424" s="220"/>
      <c r="H424" s="220"/>
      <c r="I424" s="220"/>
      <c r="J424" s="221"/>
      <c r="K424" s="221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  <c r="Z424" s="220"/>
    </row>
    <row r="425" ht="11.25" customHeight="1">
      <c r="A425" s="220"/>
      <c r="B425" s="220"/>
      <c r="C425" s="220"/>
      <c r="D425" s="220"/>
      <c r="E425" s="220"/>
      <c r="F425" s="220"/>
      <c r="G425" s="220"/>
      <c r="H425" s="220"/>
      <c r="I425" s="220"/>
      <c r="J425" s="221"/>
      <c r="K425" s="221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</row>
    <row r="426" ht="11.25" customHeight="1">
      <c r="A426" s="220"/>
      <c r="B426" s="220"/>
      <c r="C426" s="220"/>
      <c r="D426" s="220"/>
      <c r="E426" s="220"/>
      <c r="F426" s="220"/>
      <c r="G426" s="220"/>
      <c r="H426" s="220"/>
      <c r="I426" s="220"/>
      <c r="J426" s="221"/>
      <c r="K426" s="221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</row>
    <row r="427" ht="11.25" customHeight="1">
      <c r="A427" s="220"/>
      <c r="B427" s="220"/>
      <c r="C427" s="220"/>
      <c r="D427" s="220"/>
      <c r="E427" s="220"/>
      <c r="F427" s="220"/>
      <c r="G427" s="220"/>
      <c r="H427" s="220"/>
      <c r="I427" s="220"/>
      <c r="J427" s="221"/>
      <c r="K427" s="221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</row>
    <row r="428" ht="11.25" customHeight="1">
      <c r="A428" s="220"/>
      <c r="B428" s="220"/>
      <c r="C428" s="220"/>
      <c r="D428" s="220"/>
      <c r="E428" s="220"/>
      <c r="F428" s="220"/>
      <c r="G428" s="220"/>
      <c r="H428" s="220"/>
      <c r="I428" s="220"/>
      <c r="J428" s="221"/>
      <c r="K428" s="221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</row>
    <row r="429" ht="11.25" customHeight="1">
      <c r="A429" s="220"/>
      <c r="B429" s="220"/>
      <c r="C429" s="220"/>
      <c r="D429" s="220"/>
      <c r="E429" s="220"/>
      <c r="F429" s="220"/>
      <c r="G429" s="220"/>
      <c r="H429" s="220"/>
      <c r="I429" s="220"/>
      <c r="J429" s="221"/>
      <c r="K429" s="221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</row>
    <row r="430" ht="11.25" customHeight="1">
      <c r="A430" s="220"/>
      <c r="B430" s="220"/>
      <c r="C430" s="220"/>
      <c r="D430" s="220"/>
      <c r="E430" s="220"/>
      <c r="F430" s="220"/>
      <c r="G430" s="220"/>
      <c r="H430" s="220"/>
      <c r="I430" s="220"/>
      <c r="J430" s="221"/>
      <c r="K430" s="221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</row>
    <row r="431" ht="11.25" customHeight="1">
      <c r="A431" s="220"/>
      <c r="B431" s="220"/>
      <c r="C431" s="220"/>
      <c r="D431" s="220"/>
      <c r="E431" s="220"/>
      <c r="F431" s="220"/>
      <c r="G431" s="220"/>
      <c r="H431" s="220"/>
      <c r="I431" s="220"/>
      <c r="J431" s="221"/>
      <c r="K431" s="221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</row>
    <row r="432" ht="11.25" customHeight="1">
      <c r="A432" s="220"/>
      <c r="B432" s="220"/>
      <c r="C432" s="220"/>
      <c r="D432" s="220"/>
      <c r="E432" s="220"/>
      <c r="F432" s="220"/>
      <c r="G432" s="220"/>
      <c r="H432" s="220"/>
      <c r="I432" s="220"/>
      <c r="J432" s="221"/>
      <c r="K432" s="221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</row>
    <row r="433" ht="11.25" customHeight="1">
      <c r="A433" s="220"/>
      <c r="B433" s="220"/>
      <c r="C433" s="220"/>
      <c r="D433" s="220"/>
      <c r="E433" s="220"/>
      <c r="F433" s="220"/>
      <c r="G433" s="220"/>
      <c r="H433" s="220"/>
      <c r="I433" s="220"/>
      <c r="J433" s="221"/>
      <c r="K433" s="221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</row>
    <row r="434" ht="11.25" customHeight="1">
      <c r="A434" s="220"/>
      <c r="B434" s="220"/>
      <c r="C434" s="220"/>
      <c r="D434" s="220"/>
      <c r="E434" s="220"/>
      <c r="F434" s="220"/>
      <c r="G434" s="220"/>
      <c r="H434" s="220"/>
      <c r="I434" s="220"/>
      <c r="J434" s="221"/>
      <c r="K434" s="221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</row>
    <row r="435" ht="11.25" customHeight="1">
      <c r="A435" s="220"/>
      <c r="B435" s="220"/>
      <c r="C435" s="220"/>
      <c r="D435" s="220"/>
      <c r="E435" s="220"/>
      <c r="F435" s="220"/>
      <c r="G435" s="220"/>
      <c r="H435" s="220"/>
      <c r="I435" s="220"/>
      <c r="J435" s="221"/>
      <c r="K435" s="221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</row>
    <row r="436" ht="11.25" customHeight="1">
      <c r="A436" s="220"/>
      <c r="B436" s="220"/>
      <c r="C436" s="220"/>
      <c r="D436" s="220"/>
      <c r="E436" s="220"/>
      <c r="F436" s="220"/>
      <c r="G436" s="220"/>
      <c r="H436" s="220"/>
      <c r="I436" s="220"/>
      <c r="J436" s="221"/>
      <c r="K436" s="221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</row>
    <row r="437" ht="11.25" customHeight="1">
      <c r="A437" s="220"/>
      <c r="B437" s="220"/>
      <c r="C437" s="220"/>
      <c r="D437" s="220"/>
      <c r="E437" s="220"/>
      <c r="F437" s="220"/>
      <c r="G437" s="220"/>
      <c r="H437" s="220"/>
      <c r="I437" s="220"/>
      <c r="J437" s="221"/>
      <c r="K437" s="221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  <c r="Z437" s="220"/>
    </row>
    <row r="438" ht="11.25" customHeight="1">
      <c r="A438" s="220"/>
      <c r="B438" s="220"/>
      <c r="C438" s="220"/>
      <c r="D438" s="220"/>
      <c r="E438" s="220"/>
      <c r="F438" s="220"/>
      <c r="G438" s="220"/>
      <c r="H438" s="220"/>
      <c r="I438" s="220"/>
      <c r="J438" s="221"/>
      <c r="K438" s="221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  <c r="Z438" s="220"/>
    </row>
    <row r="439" ht="11.25" customHeight="1">
      <c r="A439" s="220"/>
      <c r="B439" s="220"/>
      <c r="C439" s="220"/>
      <c r="D439" s="220"/>
      <c r="E439" s="220"/>
      <c r="F439" s="220"/>
      <c r="G439" s="220"/>
      <c r="H439" s="220"/>
      <c r="I439" s="220"/>
      <c r="J439" s="221"/>
      <c r="K439" s="221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  <c r="Z439" s="220"/>
    </row>
    <row r="440" ht="11.25" customHeight="1">
      <c r="A440" s="220"/>
      <c r="B440" s="220"/>
      <c r="C440" s="220"/>
      <c r="D440" s="220"/>
      <c r="E440" s="220"/>
      <c r="F440" s="220"/>
      <c r="G440" s="220"/>
      <c r="H440" s="220"/>
      <c r="I440" s="220"/>
      <c r="J440" s="221"/>
      <c r="K440" s="221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  <c r="Z440" s="220"/>
    </row>
    <row r="441" ht="11.25" customHeight="1">
      <c r="A441" s="220"/>
      <c r="B441" s="220"/>
      <c r="C441" s="220"/>
      <c r="D441" s="220"/>
      <c r="E441" s="220"/>
      <c r="F441" s="220"/>
      <c r="G441" s="220"/>
      <c r="H441" s="220"/>
      <c r="I441" s="220"/>
      <c r="J441" s="221"/>
      <c r="K441" s="221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</row>
    <row r="442" ht="11.25" customHeight="1">
      <c r="A442" s="220"/>
      <c r="B442" s="220"/>
      <c r="C442" s="220"/>
      <c r="D442" s="220"/>
      <c r="E442" s="220"/>
      <c r="F442" s="220"/>
      <c r="G442" s="220"/>
      <c r="H442" s="220"/>
      <c r="I442" s="220"/>
      <c r="J442" s="221"/>
      <c r="K442" s="221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</row>
    <row r="443" ht="11.25" customHeight="1">
      <c r="A443" s="220"/>
      <c r="B443" s="220"/>
      <c r="C443" s="220"/>
      <c r="D443" s="220"/>
      <c r="E443" s="220"/>
      <c r="F443" s="220"/>
      <c r="G443" s="220"/>
      <c r="H443" s="220"/>
      <c r="I443" s="220"/>
      <c r="J443" s="221"/>
      <c r="K443" s="221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</row>
    <row r="444" ht="11.25" customHeight="1">
      <c r="A444" s="220"/>
      <c r="B444" s="220"/>
      <c r="C444" s="220"/>
      <c r="D444" s="220"/>
      <c r="E444" s="220"/>
      <c r="F444" s="220"/>
      <c r="G444" s="220"/>
      <c r="H444" s="220"/>
      <c r="I444" s="220"/>
      <c r="J444" s="221"/>
      <c r="K444" s="221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</row>
    <row r="445" ht="11.25" customHeight="1">
      <c r="A445" s="220"/>
      <c r="B445" s="220"/>
      <c r="C445" s="220"/>
      <c r="D445" s="220"/>
      <c r="E445" s="220"/>
      <c r="F445" s="220"/>
      <c r="G445" s="220"/>
      <c r="H445" s="220"/>
      <c r="I445" s="220"/>
      <c r="J445" s="221"/>
      <c r="K445" s="221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</row>
    <row r="446" ht="11.25" customHeight="1">
      <c r="A446" s="220"/>
      <c r="B446" s="220"/>
      <c r="C446" s="220"/>
      <c r="D446" s="220"/>
      <c r="E446" s="220"/>
      <c r="F446" s="220"/>
      <c r="G446" s="220"/>
      <c r="H446" s="220"/>
      <c r="I446" s="220"/>
      <c r="J446" s="221"/>
      <c r="K446" s="221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</row>
    <row r="447" ht="11.25" customHeight="1">
      <c r="A447" s="220"/>
      <c r="B447" s="220"/>
      <c r="C447" s="220"/>
      <c r="D447" s="220"/>
      <c r="E447" s="220"/>
      <c r="F447" s="220"/>
      <c r="G447" s="220"/>
      <c r="H447" s="220"/>
      <c r="I447" s="220"/>
      <c r="J447" s="221"/>
      <c r="K447" s="221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</row>
    <row r="448" ht="11.25" customHeight="1">
      <c r="A448" s="220"/>
      <c r="B448" s="220"/>
      <c r="C448" s="220"/>
      <c r="D448" s="220"/>
      <c r="E448" s="220"/>
      <c r="F448" s="220"/>
      <c r="G448" s="220"/>
      <c r="H448" s="220"/>
      <c r="I448" s="220"/>
      <c r="J448" s="221"/>
      <c r="K448" s="221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</row>
    <row r="449" ht="11.25" customHeight="1">
      <c r="A449" s="220"/>
      <c r="B449" s="220"/>
      <c r="C449" s="220"/>
      <c r="D449" s="220"/>
      <c r="E449" s="220"/>
      <c r="F449" s="220"/>
      <c r="G449" s="220"/>
      <c r="H449" s="220"/>
      <c r="I449" s="220"/>
      <c r="J449" s="221"/>
      <c r="K449" s="221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</row>
    <row r="450" ht="11.25" customHeight="1">
      <c r="A450" s="220"/>
      <c r="B450" s="220"/>
      <c r="C450" s="220"/>
      <c r="D450" s="220"/>
      <c r="E450" s="220"/>
      <c r="F450" s="220"/>
      <c r="G450" s="220"/>
      <c r="H450" s="220"/>
      <c r="I450" s="220"/>
      <c r="J450" s="221"/>
      <c r="K450" s="221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</row>
    <row r="451" ht="11.25" customHeight="1">
      <c r="A451" s="220"/>
      <c r="B451" s="220"/>
      <c r="C451" s="220"/>
      <c r="D451" s="220"/>
      <c r="E451" s="220"/>
      <c r="F451" s="220"/>
      <c r="G451" s="220"/>
      <c r="H451" s="220"/>
      <c r="I451" s="220"/>
      <c r="J451" s="221"/>
      <c r="K451" s="221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</row>
    <row r="452" ht="11.25" customHeight="1">
      <c r="A452" s="220"/>
      <c r="B452" s="220"/>
      <c r="C452" s="220"/>
      <c r="D452" s="220"/>
      <c r="E452" s="220"/>
      <c r="F452" s="220"/>
      <c r="G452" s="220"/>
      <c r="H452" s="220"/>
      <c r="I452" s="220"/>
      <c r="J452" s="221"/>
      <c r="K452" s="221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</row>
    <row r="453" ht="11.25" customHeight="1">
      <c r="A453" s="220"/>
      <c r="B453" s="220"/>
      <c r="C453" s="220"/>
      <c r="D453" s="220"/>
      <c r="E453" s="220"/>
      <c r="F453" s="220"/>
      <c r="G453" s="220"/>
      <c r="H453" s="220"/>
      <c r="I453" s="220"/>
      <c r="J453" s="221"/>
      <c r="K453" s="221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</row>
    <row r="454" ht="11.25" customHeight="1">
      <c r="A454" s="220"/>
      <c r="B454" s="220"/>
      <c r="C454" s="220"/>
      <c r="D454" s="220"/>
      <c r="E454" s="220"/>
      <c r="F454" s="220"/>
      <c r="G454" s="220"/>
      <c r="H454" s="220"/>
      <c r="I454" s="220"/>
      <c r="J454" s="221"/>
      <c r="K454" s="221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</row>
    <row r="455" ht="11.25" customHeight="1">
      <c r="A455" s="220"/>
      <c r="B455" s="220"/>
      <c r="C455" s="220"/>
      <c r="D455" s="220"/>
      <c r="E455" s="220"/>
      <c r="F455" s="220"/>
      <c r="G455" s="220"/>
      <c r="H455" s="220"/>
      <c r="I455" s="220"/>
      <c r="J455" s="221"/>
      <c r="K455" s="221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</row>
    <row r="456" ht="11.25" customHeight="1">
      <c r="A456" s="220"/>
      <c r="B456" s="220"/>
      <c r="C456" s="220"/>
      <c r="D456" s="220"/>
      <c r="E456" s="220"/>
      <c r="F456" s="220"/>
      <c r="G456" s="220"/>
      <c r="H456" s="220"/>
      <c r="I456" s="220"/>
      <c r="J456" s="221"/>
      <c r="K456" s="221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</row>
    <row r="457" ht="11.25" customHeight="1">
      <c r="A457" s="220"/>
      <c r="B457" s="220"/>
      <c r="C457" s="220"/>
      <c r="D457" s="220"/>
      <c r="E457" s="220"/>
      <c r="F457" s="220"/>
      <c r="G457" s="220"/>
      <c r="H457" s="220"/>
      <c r="I457" s="220"/>
      <c r="J457" s="221"/>
      <c r="K457" s="221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</row>
    <row r="458" ht="11.25" customHeight="1">
      <c r="A458" s="220"/>
      <c r="B458" s="220"/>
      <c r="C458" s="220"/>
      <c r="D458" s="220"/>
      <c r="E458" s="220"/>
      <c r="F458" s="220"/>
      <c r="G458" s="220"/>
      <c r="H458" s="220"/>
      <c r="I458" s="220"/>
      <c r="J458" s="221"/>
      <c r="K458" s="221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</row>
    <row r="459" ht="11.25" customHeight="1">
      <c r="A459" s="220"/>
      <c r="B459" s="220"/>
      <c r="C459" s="220"/>
      <c r="D459" s="220"/>
      <c r="E459" s="220"/>
      <c r="F459" s="220"/>
      <c r="G459" s="220"/>
      <c r="H459" s="220"/>
      <c r="I459" s="220"/>
      <c r="J459" s="221"/>
      <c r="K459" s="221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</row>
    <row r="460" ht="11.25" customHeight="1">
      <c r="A460" s="220"/>
      <c r="B460" s="220"/>
      <c r="C460" s="220"/>
      <c r="D460" s="220"/>
      <c r="E460" s="220"/>
      <c r="F460" s="220"/>
      <c r="G460" s="220"/>
      <c r="H460" s="220"/>
      <c r="I460" s="220"/>
      <c r="J460" s="221"/>
      <c r="K460" s="221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</row>
    <row r="461" ht="11.25" customHeight="1">
      <c r="A461" s="220"/>
      <c r="B461" s="220"/>
      <c r="C461" s="220"/>
      <c r="D461" s="220"/>
      <c r="E461" s="220"/>
      <c r="F461" s="220"/>
      <c r="G461" s="220"/>
      <c r="H461" s="220"/>
      <c r="I461" s="220"/>
      <c r="J461" s="221"/>
      <c r="K461" s="221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</row>
    <row r="462" ht="11.25" customHeight="1">
      <c r="A462" s="220"/>
      <c r="B462" s="220"/>
      <c r="C462" s="220"/>
      <c r="D462" s="220"/>
      <c r="E462" s="220"/>
      <c r="F462" s="220"/>
      <c r="G462" s="220"/>
      <c r="H462" s="220"/>
      <c r="I462" s="220"/>
      <c r="J462" s="221"/>
      <c r="K462" s="221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</row>
    <row r="463" ht="11.25" customHeight="1">
      <c r="A463" s="220"/>
      <c r="B463" s="220"/>
      <c r="C463" s="220"/>
      <c r="D463" s="220"/>
      <c r="E463" s="220"/>
      <c r="F463" s="220"/>
      <c r="G463" s="220"/>
      <c r="H463" s="220"/>
      <c r="I463" s="220"/>
      <c r="J463" s="221"/>
      <c r="K463" s="221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</row>
    <row r="464" ht="11.25" customHeight="1">
      <c r="A464" s="220"/>
      <c r="B464" s="220"/>
      <c r="C464" s="220"/>
      <c r="D464" s="220"/>
      <c r="E464" s="220"/>
      <c r="F464" s="220"/>
      <c r="G464" s="220"/>
      <c r="H464" s="220"/>
      <c r="I464" s="220"/>
      <c r="J464" s="221"/>
      <c r="K464" s="221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</row>
    <row r="465" ht="11.25" customHeight="1">
      <c r="A465" s="220"/>
      <c r="B465" s="220"/>
      <c r="C465" s="220"/>
      <c r="D465" s="220"/>
      <c r="E465" s="220"/>
      <c r="F465" s="220"/>
      <c r="G465" s="220"/>
      <c r="H465" s="220"/>
      <c r="I465" s="220"/>
      <c r="J465" s="221"/>
      <c r="K465" s="221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</row>
    <row r="466" ht="11.25" customHeight="1">
      <c r="A466" s="220"/>
      <c r="B466" s="220"/>
      <c r="C466" s="220"/>
      <c r="D466" s="220"/>
      <c r="E466" s="220"/>
      <c r="F466" s="220"/>
      <c r="G466" s="220"/>
      <c r="H466" s="220"/>
      <c r="I466" s="220"/>
      <c r="J466" s="221"/>
      <c r="K466" s="221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</row>
    <row r="467" ht="11.25" customHeight="1">
      <c r="A467" s="220"/>
      <c r="B467" s="220"/>
      <c r="C467" s="220"/>
      <c r="D467" s="220"/>
      <c r="E467" s="220"/>
      <c r="F467" s="220"/>
      <c r="G467" s="220"/>
      <c r="H467" s="220"/>
      <c r="I467" s="220"/>
      <c r="J467" s="221"/>
      <c r="K467" s="221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</row>
    <row r="468" ht="11.25" customHeight="1">
      <c r="A468" s="220"/>
      <c r="B468" s="220"/>
      <c r="C468" s="220"/>
      <c r="D468" s="220"/>
      <c r="E468" s="220"/>
      <c r="F468" s="220"/>
      <c r="G468" s="220"/>
      <c r="H468" s="220"/>
      <c r="I468" s="220"/>
      <c r="J468" s="221"/>
      <c r="K468" s="221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</row>
    <row r="469" ht="11.25" customHeight="1">
      <c r="A469" s="220"/>
      <c r="B469" s="220"/>
      <c r="C469" s="220"/>
      <c r="D469" s="220"/>
      <c r="E469" s="220"/>
      <c r="F469" s="220"/>
      <c r="G469" s="220"/>
      <c r="H469" s="220"/>
      <c r="I469" s="220"/>
      <c r="J469" s="221"/>
      <c r="K469" s="221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</row>
    <row r="470" ht="11.25" customHeight="1">
      <c r="A470" s="220"/>
      <c r="B470" s="220"/>
      <c r="C470" s="220"/>
      <c r="D470" s="220"/>
      <c r="E470" s="220"/>
      <c r="F470" s="220"/>
      <c r="G470" s="220"/>
      <c r="H470" s="220"/>
      <c r="I470" s="220"/>
      <c r="J470" s="221"/>
      <c r="K470" s="221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</row>
    <row r="471" ht="11.25" customHeight="1">
      <c r="A471" s="220"/>
      <c r="B471" s="220"/>
      <c r="C471" s="220"/>
      <c r="D471" s="220"/>
      <c r="E471" s="220"/>
      <c r="F471" s="220"/>
      <c r="G471" s="220"/>
      <c r="H471" s="220"/>
      <c r="I471" s="220"/>
      <c r="J471" s="221"/>
      <c r="K471" s="221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</row>
    <row r="472" ht="11.25" customHeight="1">
      <c r="A472" s="220"/>
      <c r="B472" s="220"/>
      <c r="C472" s="220"/>
      <c r="D472" s="220"/>
      <c r="E472" s="220"/>
      <c r="F472" s="220"/>
      <c r="G472" s="220"/>
      <c r="H472" s="220"/>
      <c r="I472" s="220"/>
      <c r="J472" s="221"/>
      <c r="K472" s="221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</row>
    <row r="473" ht="11.25" customHeight="1">
      <c r="A473" s="220"/>
      <c r="B473" s="220"/>
      <c r="C473" s="220"/>
      <c r="D473" s="220"/>
      <c r="E473" s="220"/>
      <c r="F473" s="220"/>
      <c r="G473" s="220"/>
      <c r="H473" s="220"/>
      <c r="I473" s="220"/>
      <c r="J473" s="221"/>
      <c r="K473" s="221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</row>
    <row r="474" ht="11.25" customHeight="1">
      <c r="A474" s="220"/>
      <c r="B474" s="220"/>
      <c r="C474" s="220"/>
      <c r="D474" s="220"/>
      <c r="E474" s="220"/>
      <c r="F474" s="220"/>
      <c r="G474" s="220"/>
      <c r="H474" s="220"/>
      <c r="I474" s="220"/>
      <c r="J474" s="221"/>
      <c r="K474" s="221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</row>
    <row r="475" ht="11.25" customHeight="1">
      <c r="A475" s="220"/>
      <c r="B475" s="220"/>
      <c r="C475" s="220"/>
      <c r="D475" s="220"/>
      <c r="E475" s="220"/>
      <c r="F475" s="220"/>
      <c r="G475" s="220"/>
      <c r="H475" s="220"/>
      <c r="I475" s="220"/>
      <c r="J475" s="221"/>
      <c r="K475" s="221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</row>
    <row r="476" ht="11.25" customHeight="1">
      <c r="A476" s="220"/>
      <c r="B476" s="220"/>
      <c r="C476" s="220"/>
      <c r="D476" s="220"/>
      <c r="E476" s="220"/>
      <c r="F476" s="220"/>
      <c r="G476" s="220"/>
      <c r="H476" s="220"/>
      <c r="I476" s="220"/>
      <c r="J476" s="221"/>
      <c r="K476" s="221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</row>
    <row r="477" ht="11.25" customHeight="1">
      <c r="A477" s="220"/>
      <c r="B477" s="220"/>
      <c r="C477" s="220"/>
      <c r="D477" s="220"/>
      <c r="E477" s="220"/>
      <c r="F477" s="220"/>
      <c r="G477" s="220"/>
      <c r="H477" s="220"/>
      <c r="I477" s="220"/>
      <c r="J477" s="221"/>
      <c r="K477" s="221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</row>
    <row r="478" ht="11.25" customHeight="1">
      <c r="A478" s="220"/>
      <c r="B478" s="220"/>
      <c r="C478" s="220"/>
      <c r="D478" s="220"/>
      <c r="E478" s="220"/>
      <c r="F478" s="220"/>
      <c r="G478" s="220"/>
      <c r="H478" s="220"/>
      <c r="I478" s="220"/>
      <c r="J478" s="221"/>
      <c r="K478" s="221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</row>
    <row r="479" ht="11.25" customHeight="1">
      <c r="A479" s="220"/>
      <c r="B479" s="220"/>
      <c r="C479" s="220"/>
      <c r="D479" s="220"/>
      <c r="E479" s="220"/>
      <c r="F479" s="220"/>
      <c r="G479" s="220"/>
      <c r="H479" s="220"/>
      <c r="I479" s="220"/>
      <c r="J479" s="221"/>
      <c r="K479" s="221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</row>
    <row r="480" ht="11.25" customHeight="1">
      <c r="A480" s="220"/>
      <c r="B480" s="220"/>
      <c r="C480" s="220"/>
      <c r="D480" s="220"/>
      <c r="E480" s="220"/>
      <c r="F480" s="220"/>
      <c r="G480" s="220"/>
      <c r="H480" s="220"/>
      <c r="I480" s="220"/>
      <c r="J480" s="221"/>
      <c r="K480" s="221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</row>
    <row r="481" ht="11.25" customHeight="1">
      <c r="A481" s="220"/>
      <c r="B481" s="220"/>
      <c r="C481" s="220"/>
      <c r="D481" s="220"/>
      <c r="E481" s="220"/>
      <c r="F481" s="220"/>
      <c r="G481" s="220"/>
      <c r="H481" s="220"/>
      <c r="I481" s="220"/>
      <c r="J481" s="221"/>
      <c r="K481" s="221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</row>
    <row r="482" ht="11.25" customHeight="1">
      <c r="A482" s="220"/>
      <c r="B482" s="220"/>
      <c r="C482" s="220"/>
      <c r="D482" s="220"/>
      <c r="E482" s="220"/>
      <c r="F482" s="220"/>
      <c r="G482" s="220"/>
      <c r="H482" s="220"/>
      <c r="I482" s="220"/>
      <c r="J482" s="221"/>
      <c r="K482" s="221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</row>
    <row r="483" ht="11.25" customHeight="1">
      <c r="A483" s="220"/>
      <c r="B483" s="220"/>
      <c r="C483" s="220"/>
      <c r="D483" s="220"/>
      <c r="E483" s="220"/>
      <c r="F483" s="220"/>
      <c r="G483" s="220"/>
      <c r="H483" s="220"/>
      <c r="I483" s="220"/>
      <c r="J483" s="221"/>
      <c r="K483" s="221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</row>
    <row r="484" ht="11.25" customHeight="1">
      <c r="A484" s="220"/>
      <c r="B484" s="220"/>
      <c r="C484" s="220"/>
      <c r="D484" s="220"/>
      <c r="E484" s="220"/>
      <c r="F484" s="220"/>
      <c r="G484" s="220"/>
      <c r="H484" s="220"/>
      <c r="I484" s="220"/>
      <c r="J484" s="221"/>
      <c r="K484" s="221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</row>
    <row r="485" ht="11.25" customHeight="1">
      <c r="A485" s="220"/>
      <c r="B485" s="220"/>
      <c r="C485" s="220"/>
      <c r="D485" s="220"/>
      <c r="E485" s="220"/>
      <c r="F485" s="220"/>
      <c r="G485" s="220"/>
      <c r="H485" s="220"/>
      <c r="I485" s="220"/>
      <c r="J485" s="221"/>
      <c r="K485" s="221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</row>
    <row r="486" ht="11.25" customHeight="1">
      <c r="A486" s="220"/>
      <c r="B486" s="220"/>
      <c r="C486" s="220"/>
      <c r="D486" s="220"/>
      <c r="E486" s="220"/>
      <c r="F486" s="220"/>
      <c r="G486" s="220"/>
      <c r="H486" s="220"/>
      <c r="I486" s="220"/>
      <c r="J486" s="221"/>
      <c r="K486" s="221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</row>
    <row r="487" ht="11.25" customHeight="1">
      <c r="A487" s="220"/>
      <c r="B487" s="220"/>
      <c r="C487" s="220"/>
      <c r="D487" s="220"/>
      <c r="E487" s="220"/>
      <c r="F487" s="220"/>
      <c r="G487" s="220"/>
      <c r="H487" s="220"/>
      <c r="I487" s="220"/>
      <c r="J487" s="221"/>
      <c r="K487" s="221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</row>
    <row r="488" ht="11.25" customHeight="1">
      <c r="A488" s="220"/>
      <c r="B488" s="220"/>
      <c r="C488" s="220"/>
      <c r="D488" s="220"/>
      <c r="E488" s="220"/>
      <c r="F488" s="220"/>
      <c r="G488" s="220"/>
      <c r="H488" s="220"/>
      <c r="I488" s="220"/>
      <c r="J488" s="221"/>
      <c r="K488" s="221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</row>
    <row r="489" ht="11.25" customHeight="1">
      <c r="A489" s="220"/>
      <c r="B489" s="220"/>
      <c r="C489" s="220"/>
      <c r="D489" s="220"/>
      <c r="E489" s="220"/>
      <c r="F489" s="220"/>
      <c r="G489" s="220"/>
      <c r="H489" s="220"/>
      <c r="I489" s="220"/>
      <c r="J489" s="221"/>
      <c r="K489" s="221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</row>
    <row r="490" ht="11.25" customHeight="1">
      <c r="A490" s="220"/>
      <c r="B490" s="220"/>
      <c r="C490" s="220"/>
      <c r="D490" s="220"/>
      <c r="E490" s="220"/>
      <c r="F490" s="220"/>
      <c r="G490" s="220"/>
      <c r="H490" s="220"/>
      <c r="I490" s="220"/>
      <c r="J490" s="221"/>
      <c r="K490" s="221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</row>
    <row r="491" ht="11.25" customHeight="1">
      <c r="A491" s="220"/>
      <c r="B491" s="220"/>
      <c r="C491" s="220"/>
      <c r="D491" s="220"/>
      <c r="E491" s="220"/>
      <c r="F491" s="220"/>
      <c r="G491" s="220"/>
      <c r="H491" s="220"/>
      <c r="I491" s="220"/>
      <c r="J491" s="221"/>
      <c r="K491" s="221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</row>
    <row r="492" ht="11.25" customHeight="1">
      <c r="A492" s="220"/>
      <c r="B492" s="220"/>
      <c r="C492" s="220"/>
      <c r="D492" s="220"/>
      <c r="E492" s="220"/>
      <c r="F492" s="220"/>
      <c r="G492" s="220"/>
      <c r="H492" s="220"/>
      <c r="I492" s="220"/>
      <c r="J492" s="221"/>
      <c r="K492" s="221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</row>
    <row r="493" ht="11.25" customHeight="1">
      <c r="A493" s="220"/>
      <c r="B493" s="220"/>
      <c r="C493" s="220"/>
      <c r="D493" s="220"/>
      <c r="E493" s="220"/>
      <c r="F493" s="220"/>
      <c r="G493" s="220"/>
      <c r="H493" s="220"/>
      <c r="I493" s="220"/>
      <c r="J493" s="221"/>
      <c r="K493" s="221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</row>
    <row r="494" ht="11.25" customHeight="1">
      <c r="A494" s="220"/>
      <c r="B494" s="220"/>
      <c r="C494" s="220"/>
      <c r="D494" s="220"/>
      <c r="E494" s="220"/>
      <c r="F494" s="220"/>
      <c r="G494" s="220"/>
      <c r="H494" s="220"/>
      <c r="I494" s="220"/>
      <c r="J494" s="221"/>
      <c r="K494" s="221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</row>
    <row r="495" ht="11.25" customHeight="1">
      <c r="A495" s="220"/>
      <c r="B495" s="220"/>
      <c r="C495" s="220"/>
      <c r="D495" s="220"/>
      <c r="E495" s="220"/>
      <c r="F495" s="220"/>
      <c r="G495" s="220"/>
      <c r="H495" s="220"/>
      <c r="I495" s="220"/>
      <c r="J495" s="221"/>
      <c r="K495" s="221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</row>
    <row r="496" ht="11.25" customHeight="1">
      <c r="A496" s="220"/>
      <c r="B496" s="220"/>
      <c r="C496" s="220"/>
      <c r="D496" s="220"/>
      <c r="E496" s="220"/>
      <c r="F496" s="220"/>
      <c r="G496" s="220"/>
      <c r="H496" s="220"/>
      <c r="I496" s="220"/>
      <c r="J496" s="221"/>
      <c r="K496" s="221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</row>
    <row r="497" ht="11.25" customHeight="1">
      <c r="A497" s="220"/>
      <c r="B497" s="220"/>
      <c r="C497" s="220"/>
      <c r="D497" s="220"/>
      <c r="E497" s="220"/>
      <c r="F497" s="220"/>
      <c r="G497" s="220"/>
      <c r="H497" s="220"/>
      <c r="I497" s="220"/>
      <c r="J497" s="221"/>
      <c r="K497" s="221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</row>
    <row r="498" ht="11.25" customHeight="1">
      <c r="A498" s="220"/>
      <c r="B498" s="220"/>
      <c r="C498" s="220"/>
      <c r="D498" s="220"/>
      <c r="E498" s="220"/>
      <c r="F498" s="220"/>
      <c r="G498" s="220"/>
      <c r="H498" s="220"/>
      <c r="I498" s="220"/>
      <c r="J498" s="221"/>
      <c r="K498" s="221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</row>
    <row r="499" ht="11.25" customHeight="1">
      <c r="A499" s="220"/>
      <c r="B499" s="220"/>
      <c r="C499" s="220"/>
      <c r="D499" s="220"/>
      <c r="E499" s="220"/>
      <c r="F499" s="220"/>
      <c r="G499" s="220"/>
      <c r="H499" s="220"/>
      <c r="I499" s="220"/>
      <c r="J499" s="221"/>
      <c r="K499" s="221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</row>
    <row r="500" ht="11.25" customHeight="1">
      <c r="A500" s="220"/>
      <c r="B500" s="220"/>
      <c r="C500" s="220"/>
      <c r="D500" s="220"/>
      <c r="E500" s="220"/>
      <c r="F500" s="220"/>
      <c r="G500" s="220"/>
      <c r="H500" s="220"/>
      <c r="I500" s="220"/>
      <c r="J500" s="221"/>
      <c r="K500" s="221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</row>
    <row r="501" ht="11.25" customHeight="1">
      <c r="A501" s="220"/>
      <c r="B501" s="220"/>
      <c r="C501" s="220"/>
      <c r="D501" s="220"/>
      <c r="E501" s="220"/>
      <c r="F501" s="220"/>
      <c r="G501" s="220"/>
      <c r="H501" s="220"/>
      <c r="I501" s="220"/>
      <c r="J501" s="221"/>
      <c r="K501" s="221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</row>
    <row r="502" ht="11.25" customHeight="1">
      <c r="A502" s="220"/>
      <c r="B502" s="220"/>
      <c r="C502" s="220"/>
      <c r="D502" s="220"/>
      <c r="E502" s="220"/>
      <c r="F502" s="220"/>
      <c r="G502" s="220"/>
      <c r="H502" s="220"/>
      <c r="I502" s="220"/>
      <c r="J502" s="221"/>
      <c r="K502" s="221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</row>
    <row r="503" ht="11.25" customHeight="1">
      <c r="A503" s="220"/>
      <c r="B503" s="220"/>
      <c r="C503" s="220"/>
      <c r="D503" s="220"/>
      <c r="E503" s="220"/>
      <c r="F503" s="220"/>
      <c r="G503" s="220"/>
      <c r="H503" s="220"/>
      <c r="I503" s="220"/>
      <c r="J503" s="221"/>
      <c r="K503" s="221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</row>
    <row r="504" ht="11.25" customHeight="1">
      <c r="A504" s="220"/>
      <c r="B504" s="220"/>
      <c r="C504" s="220"/>
      <c r="D504" s="220"/>
      <c r="E504" s="220"/>
      <c r="F504" s="220"/>
      <c r="G504" s="220"/>
      <c r="H504" s="220"/>
      <c r="I504" s="220"/>
      <c r="J504" s="221"/>
      <c r="K504" s="221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</row>
    <row r="505" ht="11.25" customHeight="1">
      <c r="A505" s="220"/>
      <c r="B505" s="220"/>
      <c r="C505" s="220"/>
      <c r="D505" s="220"/>
      <c r="E505" s="220"/>
      <c r="F505" s="220"/>
      <c r="G505" s="220"/>
      <c r="H505" s="220"/>
      <c r="I505" s="220"/>
      <c r="J505" s="221"/>
      <c r="K505" s="221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</row>
    <row r="506" ht="11.25" customHeight="1">
      <c r="A506" s="220"/>
      <c r="B506" s="220"/>
      <c r="C506" s="220"/>
      <c r="D506" s="220"/>
      <c r="E506" s="220"/>
      <c r="F506" s="220"/>
      <c r="G506" s="220"/>
      <c r="H506" s="220"/>
      <c r="I506" s="220"/>
      <c r="J506" s="221"/>
      <c r="K506" s="221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</row>
    <row r="507" ht="11.25" customHeight="1">
      <c r="A507" s="220"/>
      <c r="B507" s="220"/>
      <c r="C507" s="220"/>
      <c r="D507" s="220"/>
      <c r="E507" s="220"/>
      <c r="F507" s="220"/>
      <c r="G507" s="220"/>
      <c r="H507" s="220"/>
      <c r="I507" s="220"/>
      <c r="J507" s="221"/>
      <c r="K507" s="221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</row>
    <row r="508" ht="11.25" customHeight="1">
      <c r="A508" s="220"/>
      <c r="B508" s="220"/>
      <c r="C508" s="220"/>
      <c r="D508" s="220"/>
      <c r="E508" s="220"/>
      <c r="F508" s="220"/>
      <c r="G508" s="220"/>
      <c r="H508" s="220"/>
      <c r="I508" s="220"/>
      <c r="J508" s="221"/>
      <c r="K508" s="221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</row>
    <row r="509" ht="11.25" customHeight="1">
      <c r="A509" s="220"/>
      <c r="B509" s="220"/>
      <c r="C509" s="220"/>
      <c r="D509" s="220"/>
      <c r="E509" s="220"/>
      <c r="F509" s="220"/>
      <c r="G509" s="220"/>
      <c r="H509" s="220"/>
      <c r="I509" s="220"/>
      <c r="J509" s="221"/>
      <c r="K509" s="221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</row>
    <row r="510" ht="11.25" customHeight="1">
      <c r="A510" s="220"/>
      <c r="B510" s="220"/>
      <c r="C510" s="220"/>
      <c r="D510" s="220"/>
      <c r="E510" s="220"/>
      <c r="F510" s="220"/>
      <c r="G510" s="220"/>
      <c r="H510" s="220"/>
      <c r="I510" s="220"/>
      <c r="J510" s="221"/>
      <c r="K510" s="221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</row>
    <row r="511" ht="11.25" customHeight="1">
      <c r="A511" s="220"/>
      <c r="B511" s="220"/>
      <c r="C511" s="220"/>
      <c r="D511" s="220"/>
      <c r="E511" s="220"/>
      <c r="F511" s="220"/>
      <c r="G511" s="220"/>
      <c r="H511" s="220"/>
      <c r="I511" s="220"/>
      <c r="J511" s="221"/>
      <c r="K511" s="221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</row>
    <row r="512" ht="11.25" customHeight="1">
      <c r="A512" s="220"/>
      <c r="B512" s="220"/>
      <c r="C512" s="220"/>
      <c r="D512" s="220"/>
      <c r="E512" s="220"/>
      <c r="F512" s="220"/>
      <c r="G512" s="220"/>
      <c r="H512" s="220"/>
      <c r="I512" s="220"/>
      <c r="J512" s="221"/>
      <c r="K512" s="221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</row>
    <row r="513" ht="11.25" customHeight="1">
      <c r="A513" s="220"/>
      <c r="B513" s="220"/>
      <c r="C513" s="220"/>
      <c r="D513" s="220"/>
      <c r="E513" s="220"/>
      <c r="F513" s="220"/>
      <c r="G513" s="220"/>
      <c r="H513" s="220"/>
      <c r="I513" s="220"/>
      <c r="J513" s="221"/>
      <c r="K513" s="221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</row>
    <row r="514" ht="11.25" customHeight="1">
      <c r="A514" s="220"/>
      <c r="B514" s="220"/>
      <c r="C514" s="220"/>
      <c r="D514" s="220"/>
      <c r="E514" s="220"/>
      <c r="F514" s="220"/>
      <c r="G514" s="220"/>
      <c r="H514" s="220"/>
      <c r="I514" s="220"/>
      <c r="J514" s="221"/>
      <c r="K514" s="221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</row>
    <row r="515" ht="11.25" customHeight="1">
      <c r="A515" s="220"/>
      <c r="B515" s="220"/>
      <c r="C515" s="220"/>
      <c r="D515" s="220"/>
      <c r="E515" s="220"/>
      <c r="F515" s="220"/>
      <c r="G515" s="220"/>
      <c r="H515" s="220"/>
      <c r="I515" s="220"/>
      <c r="J515" s="221"/>
      <c r="K515" s="221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</row>
    <row r="516" ht="11.25" customHeight="1">
      <c r="A516" s="220"/>
      <c r="B516" s="220"/>
      <c r="C516" s="220"/>
      <c r="D516" s="220"/>
      <c r="E516" s="220"/>
      <c r="F516" s="220"/>
      <c r="G516" s="220"/>
      <c r="H516" s="220"/>
      <c r="I516" s="220"/>
      <c r="J516" s="221"/>
      <c r="K516" s="221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</row>
    <row r="517" ht="11.25" customHeight="1">
      <c r="A517" s="220"/>
      <c r="B517" s="220"/>
      <c r="C517" s="220"/>
      <c r="D517" s="220"/>
      <c r="E517" s="220"/>
      <c r="F517" s="220"/>
      <c r="G517" s="220"/>
      <c r="H517" s="220"/>
      <c r="I517" s="220"/>
      <c r="J517" s="221"/>
      <c r="K517" s="221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</row>
    <row r="518" ht="11.25" customHeight="1">
      <c r="A518" s="220"/>
      <c r="B518" s="220"/>
      <c r="C518" s="220"/>
      <c r="D518" s="220"/>
      <c r="E518" s="220"/>
      <c r="F518" s="220"/>
      <c r="G518" s="220"/>
      <c r="H518" s="220"/>
      <c r="I518" s="220"/>
      <c r="J518" s="221"/>
      <c r="K518" s="221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</row>
    <row r="519" ht="11.25" customHeight="1">
      <c r="A519" s="220"/>
      <c r="B519" s="220"/>
      <c r="C519" s="220"/>
      <c r="D519" s="220"/>
      <c r="E519" s="220"/>
      <c r="F519" s="220"/>
      <c r="G519" s="220"/>
      <c r="H519" s="220"/>
      <c r="I519" s="220"/>
      <c r="J519" s="221"/>
      <c r="K519" s="221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</row>
    <row r="520" ht="11.25" customHeight="1">
      <c r="A520" s="220"/>
      <c r="B520" s="220"/>
      <c r="C520" s="220"/>
      <c r="D520" s="220"/>
      <c r="E520" s="220"/>
      <c r="F520" s="220"/>
      <c r="G520" s="220"/>
      <c r="H520" s="220"/>
      <c r="I520" s="220"/>
      <c r="J520" s="221"/>
      <c r="K520" s="221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</row>
    <row r="521" ht="11.25" customHeight="1">
      <c r="A521" s="220"/>
      <c r="B521" s="220"/>
      <c r="C521" s="220"/>
      <c r="D521" s="220"/>
      <c r="E521" s="220"/>
      <c r="F521" s="220"/>
      <c r="G521" s="220"/>
      <c r="H521" s="220"/>
      <c r="I521" s="220"/>
      <c r="J521" s="221"/>
      <c r="K521" s="221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</row>
    <row r="522" ht="11.25" customHeight="1">
      <c r="A522" s="220"/>
      <c r="B522" s="220"/>
      <c r="C522" s="220"/>
      <c r="D522" s="220"/>
      <c r="E522" s="220"/>
      <c r="F522" s="220"/>
      <c r="G522" s="220"/>
      <c r="H522" s="220"/>
      <c r="I522" s="220"/>
      <c r="J522" s="221"/>
      <c r="K522" s="221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</row>
    <row r="523" ht="11.25" customHeight="1">
      <c r="A523" s="220"/>
      <c r="B523" s="220"/>
      <c r="C523" s="220"/>
      <c r="D523" s="220"/>
      <c r="E523" s="220"/>
      <c r="F523" s="220"/>
      <c r="G523" s="220"/>
      <c r="H523" s="220"/>
      <c r="I523" s="220"/>
      <c r="J523" s="221"/>
      <c r="K523" s="221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</row>
    <row r="524" ht="11.25" customHeight="1">
      <c r="A524" s="220"/>
      <c r="B524" s="220"/>
      <c r="C524" s="220"/>
      <c r="D524" s="220"/>
      <c r="E524" s="220"/>
      <c r="F524" s="220"/>
      <c r="G524" s="220"/>
      <c r="H524" s="220"/>
      <c r="I524" s="220"/>
      <c r="J524" s="221"/>
      <c r="K524" s="221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</row>
    <row r="525" ht="11.25" customHeight="1">
      <c r="A525" s="220"/>
      <c r="B525" s="220"/>
      <c r="C525" s="220"/>
      <c r="D525" s="220"/>
      <c r="E525" s="220"/>
      <c r="F525" s="220"/>
      <c r="G525" s="220"/>
      <c r="H525" s="220"/>
      <c r="I525" s="220"/>
      <c r="J525" s="221"/>
      <c r="K525" s="221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</row>
    <row r="526" ht="11.25" customHeight="1">
      <c r="A526" s="220"/>
      <c r="B526" s="220"/>
      <c r="C526" s="220"/>
      <c r="D526" s="220"/>
      <c r="E526" s="220"/>
      <c r="F526" s="220"/>
      <c r="G526" s="220"/>
      <c r="H526" s="220"/>
      <c r="I526" s="220"/>
      <c r="J526" s="221"/>
      <c r="K526" s="221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</row>
    <row r="527" ht="11.25" customHeight="1">
      <c r="A527" s="220"/>
      <c r="B527" s="220"/>
      <c r="C527" s="220"/>
      <c r="D527" s="220"/>
      <c r="E527" s="220"/>
      <c r="F527" s="220"/>
      <c r="G527" s="220"/>
      <c r="H527" s="220"/>
      <c r="I527" s="220"/>
      <c r="J527" s="221"/>
      <c r="K527" s="221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</row>
    <row r="528" ht="11.25" customHeight="1">
      <c r="A528" s="220"/>
      <c r="B528" s="220"/>
      <c r="C528" s="220"/>
      <c r="D528" s="220"/>
      <c r="E528" s="220"/>
      <c r="F528" s="220"/>
      <c r="G528" s="220"/>
      <c r="H528" s="220"/>
      <c r="I528" s="220"/>
      <c r="J528" s="221"/>
      <c r="K528" s="221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</row>
    <row r="529" ht="11.25" customHeight="1">
      <c r="A529" s="220"/>
      <c r="B529" s="220"/>
      <c r="C529" s="220"/>
      <c r="D529" s="220"/>
      <c r="E529" s="220"/>
      <c r="F529" s="220"/>
      <c r="G529" s="220"/>
      <c r="H529" s="220"/>
      <c r="I529" s="220"/>
      <c r="J529" s="221"/>
      <c r="K529" s="221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</row>
    <row r="530" ht="11.25" customHeight="1">
      <c r="A530" s="220"/>
      <c r="B530" s="220"/>
      <c r="C530" s="220"/>
      <c r="D530" s="220"/>
      <c r="E530" s="220"/>
      <c r="F530" s="220"/>
      <c r="G530" s="220"/>
      <c r="H530" s="220"/>
      <c r="I530" s="220"/>
      <c r="J530" s="221"/>
      <c r="K530" s="221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</row>
    <row r="531" ht="11.25" customHeight="1">
      <c r="A531" s="220"/>
      <c r="B531" s="220"/>
      <c r="C531" s="220"/>
      <c r="D531" s="220"/>
      <c r="E531" s="220"/>
      <c r="F531" s="220"/>
      <c r="G531" s="220"/>
      <c r="H531" s="220"/>
      <c r="I531" s="220"/>
      <c r="J531" s="221"/>
      <c r="K531" s="221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</row>
    <row r="532" ht="11.25" customHeight="1">
      <c r="A532" s="220"/>
      <c r="B532" s="220"/>
      <c r="C532" s="220"/>
      <c r="D532" s="220"/>
      <c r="E532" s="220"/>
      <c r="F532" s="220"/>
      <c r="G532" s="220"/>
      <c r="H532" s="220"/>
      <c r="I532" s="220"/>
      <c r="J532" s="221"/>
      <c r="K532" s="221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</row>
    <row r="533" ht="11.25" customHeight="1">
      <c r="A533" s="220"/>
      <c r="B533" s="220"/>
      <c r="C533" s="220"/>
      <c r="D533" s="220"/>
      <c r="E533" s="220"/>
      <c r="F533" s="220"/>
      <c r="G533" s="220"/>
      <c r="H533" s="220"/>
      <c r="I533" s="220"/>
      <c r="J533" s="221"/>
      <c r="K533" s="221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</row>
    <row r="534" ht="11.25" customHeight="1">
      <c r="A534" s="220"/>
      <c r="B534" s="220"/>
      <c r="C534" s="220"/>
      <c r="D534" s="220"/>
      <c r="E534" s="220"/>
      <c r="F534" s="220"/>
      <c r="G534" s="220"/>
      <c r="H534" s="220"/>
      <c r="I534" s="220"/>
      <c r="J534" s="221"/>
      <c r="K534" s="221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</row>
    <row r="535" ht="11.25" customHeight="1">
      <c r="A535" s="220"/>
      <c r="B535" s="220"/>
      <c r="C535" s="220"/>
      <c r="D535" s="220"/>
      <c r="E535" s="220"/>
      <c r="F535" s="220"/>
      <c r="G535" s="220"/>
      <c r="H535" s="220"/>
      <c r="I535" s="220"/>
      <c r="J535" s="221"/>
      <c r="K535" s="221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</row>
    <row r="536" ht="11.25" customHeight="1">
      <c r="A536" s="220"/>
      <c r="B536" s="220"/>
      <c r="C536" s="220"/>
      <c r="D536" s="220"/>
      <c r="E536" s="220"/>
      <c r="F536" s="220"/>
      <c r="G536" s="220"/>
      <c r="H536" s="220"/>
      <c r="I536" s="220"/>
      <c r="J536" s="221"/>
      <c r="K536" s="221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</row>
    <row r="537" ht="11.25" customHeight="1">
      <c r="A537" s="220"/>
      <c r="B537" s="220"/>
      <c r="C537" s="220"/>
      <c r="D537" s="220"/>
      <c r="E537" s="220"/>
      <c r="F537" s="220"/>
      <c r="G537" s="220"/>
      <c r="H537" s="220"/>
      <c r="I537" s="220"/>
      <c r="J537" s="221"/>
      <c r="K537" s="221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</row>
    <row r="538" ht="11.25" customHeight="1">
      <c r="A538" s="220"/>
      <c r="B538" s="220"/>
      <c r="C538" s="220"/>
      <c r="D538" s="220"/>
      <c r="E538" s="220"/>
      <c r="F538" s="220"/>
      <c r="G538" s="220"/>
      <c r="H538" s="220"/>
      <c r="I538" s="220"/>
      <c r="J538" s="221"/>
      <c r="K538" s="221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</row>
    <row r="539" ht="11.25" customHeight="1">
      <c r="A539" s="220"/>
      <c r="B539" s="220"/>
      <c r="C539" s="220"/>
      <c r="D539" s="220"/>
      <c r="E539" s="220"/>
      <c r="F539" s="220"/>
      <c r="G539" s="220"/>
      <c r="H539" s="220"/>
      <c r="I539" s="220"/>
      <c r="J539" s="221"/>
      <c r="K539" s="221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</row>
    <row r="540" ht="11.25" customHeight="1">
      <c r="A540" s="220"/>
      <c r="B540" s="220"/>
      <c r="C540" s="220"/>
      <c r="D540" s="220"/>
      <c r="E540" s="220"/>
      <c r="F540" s="220"/>
      <c r="G540" s="220"/>
      <c r="H540" s="220"/>
      <c r="I540" s="220"/>
      <c r="J540" s="221"/>
      <c r="K540" s="221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</row>
    <row r="541" ht="11.25" customHeight="1">
      <c r="A541" s="220"/>
      <c r="B541" s="220"/>
      <c r="C541" s="220"/>
      <c r="D541" s="220"/>
      <c r="E541" s="220"/>
      <c r="F541" s="220"/>
      <c r="G541" s="220"/>
      <c r="H541" s="220"/>
      <c r="I541" s="220"/>
      <c r="J541" s="221"/>
      <c r="K541" s="221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</row>
    <row r="542" ht="11.25" customHeight="1">
      <c r="A542" s="220"/>
      <c r="B542" s="220"/>
      <c r="C542" s="220"/>
      <c r="D542" s="220"/>
      <c r="E542" s="220"/>
      <c r="F542" s="220"/>
      <c r="G542" s="220"/>
      <c r="H542" s="220"/>
      <c r="I542" s="220"/>
      <c r="J542" s="221"/>
      <c r="K542" s="221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</row>
    <row r="543" ht="11.25" customHeight="1">
      <c r="A543" s="220"/>
      <c r="B543" s="220"/>
      <c r="C543" s="220"/>
      <c r="D543" s="220"/>
      <c r="E543" s="220"/>
      <c r="F543" s="220"/>
      <c r="G543" s="220"/>
      <c r="H543" s="220"/>
      <c r="I543" s="220"/>
      <c r="J543" s="221"/>
      <c r="K543" s="221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</row>
    <row r="544" ht="11.25" customHeight="1">
      <c r="A544" s="220"/>
      <c r="B544" s="220"/>
      <c r="C544" s="220"/>
      <c r="D544" s="220"/>
      <c r="E544" s="220"/>
      <c r="F544" s="220"/>
      <c r="G544" s="220"/>
      <c r="H544" s="220"/>
      <c r="I544" s="220"/>
      <c r="J544" s="221"/>
      <c r="K544" s="221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</row>
    <row r="545" ht="11.25" customHeight="1">
      <c r="A545" s="220"/>
      <c r="B545" s="220"/>
      <c r="C545" s="220"/>
      <c r="D545" s="220"/>
      <c r="E545" s="220"/>
      <c r="F545" s="220"/>
      <c r="G545" s="220"/>
      <c r="H545" s="220"/>
      <c r="I545" s="220"/>
      <c r="J545" s="221"/>
      <c r="K545" s="221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</row>
    <row r="546" ht="11.25" customHeight="1">
      <c r="A546" s="220"/>
      <c r="B546" s="220"/>
      <c r="C546" s="220"/>
      <c r="D546" s="220"/>
      <c r="E546" s="220"/>
      <c r="F546" s="220"/>
      <c r="G546" s="220"/>
      <c r="H546" s="220"/>
      <c r="I546" s="220"/>
      <c r="J546" s="221"/>
      <c r="K546" s="221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</row>
    <row r="547" ht="11.25" customHeight="1">
      <c r="A547" s="220"/>
      <c r="B547" s="220"/>
      <c r="C547" s="220"/>
      <c r="D547" s="220"/>
      <c r="E547" s="220"/>
      <c r="F547" s="220"/>
      <c r="G547" s="220"/>
      <c r="H547" s="220"/>
      <c r="I547" s="220"/>
      <c r="J547" s="221"/>
      <c r="K547" s="221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</row>
    <row r="548" ht="11.25" customHeight="1">
      <c r="A548" s="220"/>
      <c r="B548" s="220"/>
      <c r="C548" s="220"/>
      <c r="D548" s="220"/>
      <c r="E548" s="220"/>
      <c r="F548" s="220"/>
      <c r="G548" s="220"/>
      <c r="H548" s="220"/>
      <c r="I548" s="220"/>
      <c r="J548" s="221"/>
      <c r="K548" s="221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</row>
    <row r="549" ht="11.25" customHeight="1">
      <c r="A549" s="220"/>
      <c r="B549" s="220"/>
      <c r="C549" s="220"/>
      <c r="D549" s="220"/>
      <c r="E549" s="220"/>
      <c r="F549" s="220"/>
      <c r="G549" s="220"/>
      <c r="H549" s="220"/>
      <c r="I549" s="220"/>
      <c r="J549" s="221"/>
      <c r="K549" s="221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</row>
    <row r="550" ht="11.25" customHeight="1">
      <c r="A550" s="220"/>
      <c r="B550" s="220"/>
      <c r="C550" s="220"/>
      <c r="D550" s="220"/>
      <c r="E550" s="220"/>
      <c r="F550" s="220"/>
      <c r="G550" s="220"/>
      <c r="H550" s="220"/>
      <c r="I550" s="220"/>
      <c r="J550" s="221"/>
      <c r="K550" s="221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</row>
    <row r="551" ht="11.25" customHeight="1">
      <c r="A551" s="220"/>
      <c r="B551" s="220"/>
      <c r="C551" s="220"/>
      <c r="D551" s="220"/>
      <c r="E551" s="220"/>
      <c r="F551" s="220"/>
      <c r="G551" s="220"/>
      <c r="H551" s="220"/>
      <c r="I551" s="220"/>
      <c r="J551" s="221"/>
      <c r="K551" s="221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</row>
    <row r="552" ht="11.25" customHeight="1">
      <c r="A552" s="220"/>
      <c r="B552" s="220"/>
      <c r="C552" s="220"/>
      <c r="D552" s="220"/>
      <c r="E552" s="220"/>
      <c r="F552" s="220"/>
      <c r="G552" s="220"/>
      <c r="H552" s="220"/>
      <c r="I552" s="220"/>
      <c r="J552" s="221"/>
      <c r="K552" s="221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</row>
    <row r="553" ht="11.25" customHeight="1">
      <c r="A553" s="220"/>
      <c r="B553" s="220"/>
      <c r="C553" s="220"/>
      <c r="D553" s="220"/>
      <c r="E553" s="220"/>
      <c r="F553" s="220"/>
      <c r="G553" s="220"/>
      <c r="H553" s="220"/>
      <c r="I553" s="220"/>
      <c r="J553" s="221"/>
      <c r="K553" s="221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</row>
    <row r="554" ht="11.25" customHeight="1">
      <c r="A554" s="220"/>
      <c r="B554" s="220"/>
      <c r="C554" s="220"/>
      <c r="D554" s="220"/>
      <c r="E554" s="220"/>
      <c r="F554" s="220"/>
      <c r="G554" s="220"/>
      <c r="H554" s="220"/>
      <c r="I554" s="220"/>
      <c r="J554" s="221"/>
      <c r="K554" s="221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</row>
    <row r="555" ht="11.25" customHeight="1">
      <c r="A555" s="220"/>
      <c r="B555" s="220"/>
      <c r="C555" s="220"/>
      <c r="D555" s="220"/>
      <c r="E555" s="220"/>
      <c r="F555" s="220"/>
      <c r="G555" s="220"/>
      <c r="H555" s="220"/>
      <c r="I555" s="220"/>
      <c r="J555" s="221"/>
      <c r="K555" s="221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</row>
    <row r="556" ht="11.25" customHeight="1">
      <c r="A556" s="220"/>
      <c r="B556" s="220"/>
      <c r="C556" s="220"/>
      <c r="D556" s="220"/>
      <c r="E556" s="220"/>
      <c r="F556" s="220"/>
      <c r="G556" s="220"/>
      <c r="H556" s="220"/>
      <c r="I556" s="220"/>
      <c r="J556" s="221"/>
      <c r="K556" s="221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</row>
    <row r="557" ht="11.25" customHeight="1">
      <c r="A557" s="220"/>
      <c r="B557" s="220"/>
      <c r="C557" s="220"/>
      <c r="D557" s="220"/>
      <c r="E557" s="220"/>
      <c r="F557" s="220"/>
      <c r="G557" s="220"/>
      <c r="H557" s="220"/>
      <c r="I557" s="220"/>
      <c r="J557" s="221"/>
      <c r="K557" s="221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</row>
    <row r="558" ht="11.25" customHeight="1">
      <c r="A558" s="220"/>
      <c r="B558" s="220"/>
      <c r="C558" s="220"/>
      <c r="D558" s="220"/>
      <c r="E558" s="220"/>
      <c r="F558" s="220"/>
      <c r="G558" s="220"/>
      <c r="H558" s="220"/>
      <c r="I558" s="220"/>
      <c r="J558" s="221"/>
      <c r="K558" s="221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</row>
    <row r="559" ht="11.25" customHeight="1">
      <c r="A559" s="220"/>
      <c r="B559" s="220"/>
      <c r="C559" s="220"/>
      <c r="D559" s="220"/>
      <c r="E559" s="220"/>
      <c r="F559" s="220"/>
      <c r="G559" s="220"/>
      <c r="H559" s="220"/>
      <c r="I559" s="220"/>
      <c r="J559" s="221"/>
      <c r="K559" s="221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</row>
    <row r="560" ht="11.25" customHeight="1">
      <c r="A560" s="220"/>
      <c r="B560" s="220"/>
      <c r="C560" s="220"/>
      <c r="D560" s="220"/>
      <c r="E560" s="220"/>
      <c r="F560" s="220"/>
      <c r="G560" s="220"/>
      <c r="H560" s="220"/>
      <c r="I560" s="220"/>
      <c r="J560" s="221"/>
      <c r="K560" s="221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</row>
    <row r="561" ht="11.25" customHeight="1">
      <c r="A561" s="220"/>
      <c r="B561" s="220"/>
      <c r="C561" s="220"/>
      <c r="D561" s="220"/>
      <c r="E561" s="220"/>
      <c r="F561" s="220"/>
      <c r="G561" s="220"/>
      <c r="H561" s="220"/>
      <c r="I561" s="220"/>
      <c r="J561" s="221"/>
      <c r="K561" s="221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</row>
    <row r="562" ht="11.25" customHeight="1">
      <c r="A562" s="220"/>
      <c r="B562" s="220"/>
      <c r="C562" s="220"/>
      <c r="D562" s="220"/>
      <c r="E562" s="220"/>
      <c r="F562" s="220"/>
      <c r="G562" s="220"/>
      <c r="H562" s="220"/>
      <c r="I562" s="220"/>
      <c r="J562" s="221"/>
      <c r="K562" s="221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</row>
    <row r="563" ht="11.25" customHeight="1">
      <c r="A563" s="220"/>
      <c r="B563" s="220"/>
      <c r="C563" s="220"/>
      <c r="D563" s="220"/>
      <c r="E563" s="220"/>
      <c r="F563" s="220"/>
      <c r="G563" s="220"/>
      <c r="H563" s="220"/>
      <c r="I563" s="220"/>
      <c r="J563" s="221"/>
      <c r="K563" s="221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</row>
    <row r="564" ht="11.25" customHeight="1">
      <c r="A564" s="220"/>
      <c r="B564" s="220"/>
      <c r="C564" s="220"/>
      <c r="D564" s="220"/>
      <c r="E564" s="220"/>
      <c r="F564" s="220"/>
      <c r="G564" s="220"/>
      <c r="H564" s="220"/>
      <c r="I564" s="220"/>
      <c r="J564" s="221"/>
      <c r="K564" s="221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</row>
    <row r="565" ht="11.25" customHeight="1">
      <c r="A565" s="220"/>
      <c r="B565" s="220"/>
      <c r="C565" s="220"/>
      <c r="D565" s="220"/>
      <c r="E565" s="220"/>
      <c r="F565" s="220"/>
      <c r="G565" s="220"/>
      <c r="H565" s="220"/>
      <c r="I565" s="220"/>
      <c r="J565" s="221"/>
      <c r="K565" s="221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</row>
    <row r="566" ht="11.25" customHeight="1">
      <c r="A566" s="220"/>
      <c r="B566" s="220"/>
      <c r="C566" s="220"/>
      <c r="D566" s="220"/>
      <c r="E566" s="220"/>
      <c r="F566" s="220"/>
      <c r="G566" s="220"/>
      <c r="H566" s="220"/>
      <c r="I566" s="220"/>
      <c r="J566" s="221"/>
      <c r="K566" s="221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</row>
    <row r="567" ht="11.25" customHeight="1">
      <c r="A567" s="220"/>
      <c r="B567" s="220"/>
      <c r="C567" s="220"/>
      <c r="D567" s="220"/>
      <c r="E567" s="220"/>
      <c r="F567" s="220"/>
      <c r="G567" s="220"/>
      <c r="H567" s="220"/>
      <c r="I567" s="220"/>
      <c r="J567" s="221"/>
      <c r="K567" s="221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</row>
    <row r="568" ht="11.25" customHeight="1">
      <c r="A568" s="220"/>
      <c r="B568" s="220"/>
      <c r="C568" s="220"/>
      <c r="D568" s="220"/>
      <c r="E568" s="220"/>
      <c r="F568" s="220"/>
      <c r="G568" s="220"/>
      <c r="H568" s="220"/>
      <c r="I568" s="220"/>
      <c r="J568" s="221"/>
      <c r="K568" s="221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</row>
    <row r="569" ht="11.25" customHeight="1">
      <c r="A569" s="220"/>
      <c r="B569" s="220"/>
      <c r="C569" s="220"/>
      <c r="D569" s="220"/>
      <c r="E569" s="220"/>
      <c r="F569" s="220"/>
      <c r="G569" s="220"/>
      <c r="H569" s="220"/>
      <c r="I569" s="220"/>
      <c r="J569" s="221"/>
      <c r="K569" s="221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</row>
    <row r="570" ht="11.25" customHeight="1">
      <c r="A570" s="220"/>
      <c r="B570" s="220"/>
      <c r="C570" s="220"/>
      <c r="D570" s="220"/>
      <c r="E570" s="220"/>
      <c r="F570" s="220"/>
      <c r="G570" s="220"/>
      <c r="H570" s="220"/>
      <c r="I570" s="220"/>
      <c r="J570" s="221"/>
      <c r="K570" s="221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</row>
    <row r="571" ht="11.25" customHeight="1">
      <c r="A571" s="220"/>
      <c r="B571" s="220"/>
      <c r="C571" s="220"/>
      <c r="D571" s="220"/>
      <c r="E571" s="220"/>
      <c r="F571" s="220"/>
      <c r="G571" s="220"/>
      <c r="H571" s="220"/>
      <c r="I571" s="220"/>
      <c r="J571" s="221"/>
      <c r="K571" s="221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</row>
    <row r="572" ht="11.25" customHeight="1">
      <c r="A572" s="220"/>
      <c r="B572" s="220"/>
      <c r="C572" s="220"/>
      <c r="D572" s="220"/>
      <c r="E572" s="220"/>
      <c r="F572" s="220"/>
      <c r="G572" s="220"/>
      <c r="H572" s="220"/>
      <c r="I572" s="220"/>
      <c r="J572" s="221"/>
      <c r="K572" s="221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</row>
    <row r="573" ht="11.25" customHeight="1">
      <c r="A573" s="220"/>
      <c r="B573" s="220"/>
      <c r="C573" s="220"/>
      <c r="D573" s="220"/>
      <c r="E573" s="220"/>
      <c r="F573" s="220"/>
      <c r="G573" s="220"/>
      <c r="H573" s="220"/>
      <c r="I573" s="220"/>
      <c r="J573" s="221"/>
      <c r="K573" s="221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</row>
    <row r="574" ht="11.25" customHeight="1">
      <c r="A574" s="220"/>
      <c r="B574" s="220"/>
      <c r="C574" s="220"/>
      <c r="D574" s="220"/>
      <c r="E574" s="220"/>
      <c r="F574" s="220"/>
      <c r="G574" s="220"/>
      <c r="H574" s="220"/>
      <c r="I574" s="220"/>
      <c r="J574" s="221"/>
      <c r="K574" s="221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</row>
    <row r="575" ht="11.25" customHeight="1">
      <c r="A575" s="220"/>
      <c r="B575" s="220"/>
      <c r="C575" s="220"/>
      <c r="D575" s="220"/>
      <c r="E575" s="220"/>
      <c r="F575" s="220"/>
      <c r="G575" s="220"/>
      <c r="H575" s="220"/>
      <c r="I575" s="220"/>
      <c r="J575" s="221"/>
      <c r="K575" s="221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</row>
    <row r="576" ht="11.25" customHeight="1">
      <c r="A576" s="220"/>
      <c r="B576" s="220"/>
      <c r="C576" s="220"/>
      <c r="D576" s="220"/>
      <c r="E576" s="220"/>
      <c r="F576" s="220"/>
      <c r="G576" s="220"/>
      <c r="H576" s="220"/>
      <c r="I576" s="220"/>
      <c r="J576" s="221"/>
      <c r="K576" s="221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</row>
    <row r="577" ht="11.25" customHeight="1">
      <c r="A577" s="220"/>
      <c r="B577" s="220"/>
      <c r="C577" s="220"/>
      <c r="D577" s="220"/>
      <c r="E577" s="220"/>
      <c r="F577" s="220"/>
      <c r="G577" s="220"/>
      <c r="H577" s="220"/>
      <c r="I577" s="220"/>
      <c r="J577" s="221"/>
      <c r="K577" s="221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</row>
    <row r="578" ht="11.25" customHeight="1">
      <c r="A578" s="220"/>
      <c r="B578" s="220"/>
      <c r="C578" s="220"/>
      <c r="D578" s="220"/>
      <c r="E578" s="220"/>
      <c r="F578" s="220"/>
      <c r="G578" s="220"/>
      <c r="H578" s="220"/>
      <c r="I578" s="220"/>
      <c r="J578" s="221"/>
      <c r="K578" s="221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</row>
    <row r="579" ht="11.25" customHeight="1">
      <c r="A579" s="220"/>
      <c r="B579" s="220"/>
      <c r="C579" s="220"/>
      <c r="D579" s="220"/>
      <c r="E579" s="220"/>
      <c r="F579" s="220"/>
      <c r="G579" s="220"/>
      <c r="H579" s="220"/>
      <c r="I579" s="220"/>
      <c r="J579" s="221"/>
      <c r="K579" s="221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</row>
    <row r="580" ht="11.25" customHeight="1">
      <c r="A580" s="220"/>
      <c r="B580" s="220"/>
      <c r="C580" s="220"/>
      <c r="D580" s="220"/>
      <c r="E580" s="220"/>
      <c r="F580" s="220"/>
      <c r="G580" s="220"/>
      <c r="H580" s="220"/>
      <c r="I580" s="220"/>
      <c r="J580" s="221"/>
      <c r="K580" s="221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</row>
    <row r="581" ht="11.25" customHeight="1">
      <c r="A581" s="220"/>
      <c r="B581" s="220"/>
      <c r="C581" s="220"/>
      <c r="D581" s="220"/>
      <c r="E581" s="220"/>
      <c r="F581" s="220"/>
      <c r="G581" s="220"/>
      <c r="H581" s="220"/>
      <c r="I581" s="220"/>
      <c r="J581" s="221"/>
      <c r="K581" s="221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</row>
    <row r="582" ht="11.25" customHeight="1">
      <c r="A582" s="220"/>
      <c r="B582" s="220"/>
      <c r="C582" s="220"/>
      <c r="D582" s="220"/>
      <c r="E582" s="220"/>
      <c r="F582" s="220"/>
      <c r="G582" s="220"/>
      <c r="H582" s="220"/>
      <c r="I582" s="220"/>
      <c r="J582" s="221"/>
      <c r="K582" s="221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</row>
    <row r="583" ht="11.25" customHeight="1">
      <c r="A583" s="220"/>
      <c r="B583" s="220"/>
      <c r="C583" s="220"/>
      <c r="D583" s="220"/>
      <c r="E583" s="220"/>
      <c r="F583" s="220"/>
      <c r="G583" s="220"/>
      <c r="H583" s="220"/>
      <c r="I583" s="220"/>
      <c r="J583" s="221"/>
      <c r="K583" s="221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</row>
    <row r="584" ht="11.25" customHeight="1">
      <c r="A584" s="220"/>
      <c r="B584" s="220"/>
      <c r="C584" s="220"/>
      <c r="D584" s="220"/>
      <c r="E584" s="220"/>
      <c r="F584" s="220"/>
      <c r="G584" s="220"/>
      <c r="H584" s="220"/>
      <c r="I584" s="220"/>
      <c r="J584" s="221"/>
      <c r="K584" s="221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</row>
    <row r="585" ht="11.25" customHeight="1">
      <c r="A585" s="220"/>
      <c r="B585" s="220"/>
      <c r="C585" s="220"/>
      <c r="D585" s="220"/>
      <c r="E585" s="220"/>
      <c r="F585" s="220"/>
      <c r="G585" s="220"/>
      <c r="H585" s="220"/>
      <c r="I585" s="220"/>
      <c r="J585" s="221"/>
      <c r="K585" s="221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</row>
    <row r="586" ht="11.25" customHeight="1">
      <c r="A586" s="220"/>
      <c r="B586" s="220"/>
      <c r="C586" s="220"/>
      <c r="D586" s="220"/>
      <c r="E586" s="220"/>
      <c r="F586" s="220"/>
      <c r="G586" s="220"/>
      <c r="H586" s="220"/>
      <c r="I586" s="220"/>
      <c r="J586" s="221"/>
      <c r="K586" s="221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</row>
    <row r="587" ht="11.25" customHeight="1">
      <c r="A587" s="220"/>
      <c r="B587" s="220"/>
      <c r="C587" s="220"/>
      <c r="D587" s="220"/>
      <c r="E587" s="220"/>
      <c r="F587" s="220"/>
      <c r="G587" s="220"/>
      <c r="H587" s="220"/>
      <c r="I587" s="220"/>
      <c r="J587" s="221"/>
      <c r="K587" s="221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</row>
    <row r="588" ht="11.25" customHeight="1">
      <c r="A588" s="220"/>
      <c r="B588" s="220"/>
      <c r="C588" s="220"/>
      <c r="D588" s="220"/>
      <c r="E588" s="220"/>
      <c r="F588" s="220"/>
      <c r="G588" s="220"/>
      <c r="H588" s="220"/>
      <c r="I588" s="220"/>
      <c r="J588" s="221"/>
      <c r="K588" s="221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</row>
    <row r="589" ht="11.25" customHeight="1">
      <c r="A589" s="220"/>
      <c r="B589" s="220"/>
      <c r="C589" s="220"/>
      <c r="D589" s="220"/>
      <c r="E589" s="220"/>
      <c r="F589" s="220"/>
      <c r="G589" s="220"/>
      <c r="H589" s="220"/>
      <c r="I589" s="220"/>
      <c r="J589" s="221"/>
      <c r="K589" s="221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</row>
    <row r="590" ht="11.25" customHeight="1">
      <c r="A590" s="220"/>
      <c r="B590" s="220"/>
      <c r="C590" s="220"/>
      <c r="D590" s="220"/>
      <c r="E590" s="220"/>
      <c r="F590" s="220"/>
      <c r="G590" s="220"/>
      <c r="H590" s="220"/>
      <c r="I590" s="220"/>
      <c r="J590" s="221"/>
      <c r="K590" s="221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</row>
    <row r="591" ht="11.25" customHeight="1">
      <c r="A591" s="220"/>
      <c r="B591" s="220"/>
      <c r="C591" s="220"/>
      <c r="D591" s="220"/>
      <c r="E591" s="220"/>
      <c r="F591" s="220"/>
      <c r="G591" s="220"/>
      <c r="H591" s="220"/>
      <c r="I591" s="220"/>
      <c r="J591" s="221"/>
      <c r="K591" s="221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</row>
    <row r="592" ht="11.25" customHeight="1">
      <c r="A592" s="220"/>
      <c r="B592" s="220"/>
      <c r="C592" s="220"/>
      <c r="D592" s="220"/>
      <c r="E592" s="220"/>
      <c r="F592" s="220"/>
      <c r="G592" s="220"/>
      <c r="H592" s="220"/>
      <c r="I592" s="220"/>
      <c r="J592" s="221"/>
      <c r="K592" s="221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</row>
    <row r="593" ht="11.25" customHeight="1">
      <c r="A593" s="220"/>
      <c r="B593" s="220"/>
      <c r="C593" s="220"/>
      <c r="D593" s="220"/>
      <c r="E593" s="220"/>
      <c r="F593" s="220"/>
      <c r="G593" s="220"/>
      <c r="H593" s="220"/>
      <c r="I593" s="220"/>
      <c r="J593" s="221"/>
      <c r="K593" s="221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</row>
    <row r="594" ht="11.25" customHeight="1">
      <c r="A594" s="220"/>
      <c r="B594" s="220"/>
      <c r="C594" s="220"/>
      <c r="D594" s="220"/>
      <c r="E594" s="220"/>
      <c r="F594" s="220"/>
      <c r="G594" s="220"/>
      <c r="H594" s="220"/>
      <c r="I594" s="220"/>
      <c r="J594" s="221"/>
      <c r="K594" s="221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</row>
    <row r="595" ht="11.25" customHeight="1">
      <c r="A595" s="220"/>
      <c r="B595" s="220"/>
      <c r="C595" s="220"/>
      <c r="D595" s="220"/>
      <c r="E595" s="220"/>
      <c r="F595" s="220"/>
      <c r="G595" s="220"/>
      <c r="H595" s="220"/>
      <c r="I595" s="220"/>
      <c r="J595" s="221"/>
      <c r="K595" s="221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</row>
    <row r="596" ht="11.25" customHeight="1">
      <c r="A596" s="220"/>
      <c r="B596" s="220"/>
      <c r="C596" s="220"/>
      <c r="D596" s="220"/>
      <c r="E596" s="220"/>
      <c r="F596" s="220"/>
      <c r="G596" s="220"/>
      <c r="H596" s="220"/>
      <c r="I596" s="220"/>
      <c r="J596" s="221"/>
      <c r="K596" s="221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</row>
    <row r="597" ht="11.25" customHeight="1">
      <c r="A597" s="220"/>
      <c r="B597" s="220"/>
      <c r="C597" s="220"/>
      <c r="D597" s="220"/>
      <c r="E597" s="220"/>
      <c r="F597" s="220"/>
      <c r="G597" s="220"/>
      <c r="H597" s="220"/>
      <c r="I597" s="220"/>
      <c r="J597" s="221"/>
      <c r="K597" s="221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</row>
    <row r="598" ht="11.25" customHeight="1">
      <c r="A598" s="220"/>
      <c r="B598" s="220"/>
      <c r="C598" s="220"/>
      <c r="D598" s="220"/>
      <c r="E598" s="220"/>
      <c r="F598" s="220"/>
      <c r="G598" s="220"/>
      <c r="H598" s="220"/>
      <c r="I598" s="220"/>
      <c r="J598" s="221"/>
      <c r="K598" s="221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</row>
    <row r="599" ht="11.25" customHeight="1">
      <c r="A599" s="220"/>
      <c r="B599" s="220"/>
      <c r="C599" s="220"/>
      <c r="D599" s="220"/>
      <c r="E599" s="220"/>
      <c r="F599" s="220"/>
      <c r="G599" s="220"/>
      <c r="H599" s="220"/>
      <c r="I599" s="220"/>
      <c r="J599" s="221"/>
      <c r="K599" s="221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</row>
    <row r="600" ht="11.25" customHeight="1">
      <c r="A600" s="220"/>
      <c r="B600" s="220"/>
      <c r="C600" s="220"/>
      <c r="D600" s="220"/>
      <c r="E600" s="220"/>
      <c r="F600" s="220"/>
      <c r="G600" s="220"/>
      <c r="H600" s="220"/>
      <c r="I600" s="220"/>
      <c r="J600" s="221"/>
      <c r="K600" s="221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</row>
    <row r="601" ht="11.25" customHeight="1">
      <c r="A601" s="220"/>
      <c r="B601" s="220"/>
      <c r="C601" s="220"/>
      <c r="D601" s="220"/>
      <c r="E601" s="220"/>
      <c r="F601" s="220"/>
      <c r="G601" s="220"/>
      <c r="H601" s="220"/>
      <c r="I601" s="220"/>
      <c r="J601" s="221"/>
      <c r="K601" s="221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</row>
    <row r="602" ht="11.25" customHeight="1">
      <c r="A602" s="220"/>
      <c r="B602" s="220"/>
      <c r="C602" s="220"/>
      <c r="D602" s="220"/>
      <c r="E602" s="220"/>
      <c r="F602" s="220"/>
      <c r="G602" s="220"/>
      <c r="H602" s="220"/>
      <c r="I602" s="220"/>
      <c r="J602" s="221"/>
      <c r="K602" s="221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</row>
    <row r="603" ht="11.25" customHeight="1">
      <c r="A603" s="220"/>
      <c r="B603" s="220"/>
      <c r="C603" s="220"/>
      <c r="D603" s="220"/>
      <c r="E603" s="220"/>
      <c r="F603" s="220"/>
      <c r="G603" s="220"/>
      <c r="H603" s="220"/>
      <c r="I603" s="220"/>
      <c r="J603" s="221"/>
      <c r="K603" s="221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</row>
    <row r="604" ht="11.25" customHeight="1">
      <c r="A604" s="220"/>
      <c r="B604" s="220"/>
      <c r="C604" s="220"/>
      <c r="D604" s="220"/>
      <c r="E604" s="220"/>
      <c r="F604" s="220"/>
      <c r="G604" s="220"/>
      <c r="H604" s="220"/>
      <c r="I604" s="220"/>
      <c r="J604" s="221"/>
      <c r="K604" s="221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</row>
    <row r="605" ht="11.25" customHeight="1">
      <c r="A605" s="220"/>
      <c r="B605" s="220"/>
      <c r="C605" s="220"/>
      <c r="D605" s="220"/>
      <c r="E605" s="220"/>
      <c r="F605" s="220"/>
      <c r="G605" s="220"/>
      <c r="H605" s="220"/>
      <c r="I605" s="220"/>
      <c r="J605" s="221"/>
      <c r="K605" s="221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</row>
    <row r="606" ht="11.25" customHeight="1">
      <c r="A606" s="220"/>
      <c r="B606" s="220"/>
      <c r="C606" s="220"/>
      <c r="D606" s="220"/>
      <c r="E606" s="220"/>
      <c r="F606" s="220"/>
      <c r="G606" s="220"/>
      <c r="H606" s="220"/>
      <c r="I606" s="220"/>
      <c r="J606" s="221"/>
      <c r="K606" s="221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</row>
    <row r="607" ht="11.25" customHeight="1">
      <c r="A607" s="220"/>
      <c r="B607" s="220"/>
      <c r="C607" s="220"/>
      <c r="D607" s="220"/>
      <c r="E607" s="220"/>
      <c r="F607" s="220"/>
      <c r="G607" s="220"/>
      <c r="H607" s="220"/>
      <c r="I607" s="220"/>
      <c r="J607" s="221"/>
      <c r="K607" s="221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</row>
    <row r="608" ht="11.25" customHeight="1">
      <c r="A608" s="220"/>
      <c r="B608" s="220"/>
      <c r="C608" s="220"/>
      <c r="D608" s="220"/>
      <c r="E608" s="220"/>
      <c r="F608" s="220"/>
      <c r="G608" s="220"/>
      <c r="H608" s="220"/>
      <c r="I608" s="220"/>
      <c r="J608" s="221"/>
      <c r="K608" s="221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</row>
    <row r="609" ht="11.25" customHeight="1">
      <c r="A609" s="220"/>
      <c r="B609" s="220"/>
      <c r="C609" s="220"/>
      <c r="D609" s="220"/>
      <c r="E609" s="220"/>
      <c r="F609" s="220"/>
      <c r="G609" s="220"/>
      <c r="H609" s="220"/>
      <c r="I609" s="220"/>
      <c r="J609" s="221"/>
      <c r="K609" s="221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</row>
    <row r="610" ht="11.25" customHeight="1">
      <c r="A610" s="220"/>
      <c r="B610" s="220"/>
      <c r="C610" s="220"/>
      <c r="D610" s="220"/>
      <c r="E610" s="220"/>
      <c r="F610" s="220"/>
      <c r="G610" s="220"/>
      <c r="H610" s="220"/>
      <c r="I610" s="220"/>
      <c r="J610" s="221"/>
      <c r="K610" s="221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</row>
    <row r="611" ht="11.25" customHeight="1">
      <c r="A611" s="220"/>
      <c r="B611" s="220"/>
      <c r="C611" s="220"/>
      <c r="D611" s="220"/>
      <c r="E611" s="220"/>
      <c r="F611" s="220"/>
      <c r="G611" s="220"/>
      <c r="H611" s="220"/>
      <c r="I611" s="220"/>
      <c r="J611" s="221"/>
      <c r="K611" s="221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</row>
    <row r="612" ht="11.25" customHeight="1">
      <c r="A612" s="220"/>
      <c r="B612" s="220"/>
      <c r="C612" s="220"/>
      <c r="D612" s="220"/>
      <c r="E612" s="220"/>
      <c r="F612" s="220"/>
      <c r="G612" s="220"/>
      <c r="H612" s="220"/>
      <c r="I612" s="220"/>
      <c r="J612" s="221"/>
      <c r="K612" s="221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</row>
    <row r="613" ht="11.25" customHeight="1">
      <c r="A613" s="220"/>
      <c r="B613" s="220"/>
      <c r="C613" s="220"/>
      <c r="D613" s="220"/>
      <c r="E613" s="220"/>
      <c r="F613" s="220"/>
      <c r="G613" s="220"/>
      <c r="H613" s="220"/>
      <c r="I613" s="220"/>
      <c r="J613" s="221"/>
      <c r="K613" s="221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</row>
    <row r="614" ht="11.25" customHeight="1">
      <c r="A614" s="220"/>
      <c r="B614" s="220"/>
      <c r="C614" s="220"/>
      <c r="D614" s="220"/>
      <c r="E614" s="220"/>
      <c r="F614" s="220"/>
      <c r="G614" s="220"/>
      <c r="H614" s="220"/>
      <c r="I614" s="220"/>
      <c r="J614" s="221"/>
      <c r="K614" s="221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</row>
    <row r="615" ht="11.25" customHeight="1">
      <c r="A615" s="220"/>
      <c r="B615" s="220"/>
      <c r="C615" s="220"/>
      <c r="D615" s="220"/>
      <c r="E615" s="220"/>
      <c r="F615" s="220"/>
      <c r="G615" s="220"/>
      <c r="H615" s="220"/>
      <c r="I615" s="220"/>
      <c r="J615" s="221"/>
      <c r="K615" s="221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</row>
    <row r="616" ht="11.25" customHeight="1">
      <c r="A616" s="220"/>
      <c r="B616" s="220"/>
      <c r="C616" s="220"/>
      <c r="D616" s="220"/>
      <c r="E616" s="220"/>
      <c r="F616" s="220"/>
      <c r="G616" s="220"/>
      <c r="H616" s="220"/>
      <c r="I616" s="220"/>
      <c r="J616" s="221"/>
      <c r="K616" s="221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</row>
    <row r="617" ht="11.25" customHeight="1">
      <c r="A617" s="220"/>
      <c r="B617" s="220"/>
      <c r="C617" s="220"/>
      <c r="D617" s="220"/>
      <c r="E617" s="220"/>
      <c r="F617" s="220"/>
      <c r="G617" s="220"/>
      <c r="H617" s="220"/>
      <c r="I617" s="220"/>
      <c r="J617" s="221"/>
      <c r="K617" s="221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</row>
    <row r="618" ht="11.25" customHeight="1">
      <c r="A618" s="220"/>
      <c r="B618" s="220"/>
      <c r="C618" s="220"/>
      <c r="D618" s="220"/>
      <c r="E618" s="220"/>
      <c r="F618" s="220"/>
      <c r="G618" s="220"/>
      <c r="H618" s="220"/>
      <c r="I618" s="220"/>
      <c r="J618" s="221"/>
      <c r="K618" s="221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</row>
    <row r="619" ht="11.25" customHeight="1">
      <c r="A619" s="220"/>
      <c r="B619" s="220"/>
      <c r="C619" s="220"/>
      <c r="D619" s="220"/>
      <c r="E619" s="220"/>
      <c r="F619" s="220"/>
      <c r="G619" s="220"/>
      <c r="H619" s="220"/>
      <c r="I619" s="220"/>
      <c r="J619" s="221"/>
      <c r="K619" s="221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</row>
    <row r="620" ht="11.25" customHeight="1">
      <c r="A620" s="220"/>
      <c r="B620" s="220"/>
      <c r="C620" s="220"/>
      <c r="D620" s="220"/>
      <c r="E620" s="220"/>
      <c r="F620" s="220"/>
      <c r="G620" s="220"/>
      <c r="H620" s="220"/>
      <c r="I620" s="220"/>
      <c r="J620" s="221"/>
      <c r="K620" s="221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</row>
    <row r="621" ht="11.25" customHeight="1">
      <c r="A621" s="220"/>
      <c r="B621" s="220"/>
      <c r="C621" s="220"/>
      <c r="D621" s="220"/>
      <c r="E621" s="220"/>
      <c r="F621" s="220"/>
      <c r="G621" s="220"/>
      <c r="H621" s="220"/>
      <c r="I621" s="220"/>
      <c r="J621" s="221"/>
      <c r="K621" s="221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</row>
    <row r="622" ht="11.25" customHeight="1">
      <c r="A622" s="220"/>
      <c r="B622" s="220"/>
      <c r="C622" s="220"/>
      <c r="D622" s="220"/>
      <c r="E622" s="220"/>
      <c r="F622" s="220"/>
      <c r="G622" s="220"/>
      <c r="H622" s="220"/>
      <c r="I622" s="220"/>
      <c r="J622" s="221"/>
      <c r="K622" s="221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</row>
    <row r="623" ht="11.25" customHeight="1">
      <c r="A623" s="220"/>
      <c r="B623" s="220"/>
      <c r="C623" s="220"/>
      <c r="D623" s="220"/>
      <c r="E623" s="220"/>
      <c r="F623" s="220"/>
      <c r="G623" s="220"/>
      <c r="H623" s="220"/>
      <c r="I623" s="220"/>
      <c r="J623" s="221"/>
      <c r="K623" s="221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</row>
    <row r="624" ht="11.25" customHeight="1">
      <c r="A624" s="220"/>
      <c r="B624" s="220"/>
      <c r="C624" s="220"/>
      <c r="D624" s="220"/>
      <c r="E624" s="220"/>
      <c r="F624" s="220"/>
      <c r="G624" s="220"/>
      <c r="H624" s="220"/>
      <c r="I624" s="220"/>
      <c r="J624" s="221"/>
      <c r="K624" s="221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</row>
    <row r="625" ht="11.25" customHeight="1">
      <c r="A625" s="220"/>
      <c r="B625" s="220"/>
      <c r="C625" s="220"/>
      <c r="D625" s="220"/>
      <c r="E625" s="220"/>
      <c r="F625" s="220"/>
      <c r="G625" s="220"/>
      <c r="H625" s="220"/>
      <c r="I625" s="220"/>
      <c r="J625" s="221"/>
      <c r="K625" s="221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</row>
    <row r="626" ht="11.25" customHeight="1">
      <c r="A626" s="220"/>
      <c r="B626" s="220"/>
      <c r="C626" s="220"/>
      <c r="D626" s="220"/>
      <c r="E626" s="220"/>
      <c r="F626" s="220"/>
      <c r="G626" s="220"/>
      <c r="H626" s="220"/>
      <c r="I626" s="220"/>
      <c r="J626" s="221"/>
      <c r="K626" s="221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</row>
    <row r="627" ht="11.25" customHeight="1">
      <c r="A627" s="220"/>
      <c r="B627" s="220"/>
      <c r="C627" s="220"/>
      <c r="D627" s="220"/>
      <c r="E627" s="220"/>
      <c r="F627" s="220"/>
      <c r="G627" s="220"/>
      <c r="H627" s="220"/>
      <c r="I627" s="220"/>
      <c r="J627" s="221"/>
      <c r="K627" s="221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</row>
    <row r="628" ht="11.25" customHeight="1">
      <c r="A628" s="220"/>
      <c r="B628" s="220"/>
      <c r="C628" s="220"/>
      <c r="D628" s="220"/>
      <c r="E628" s="220"/>
      <c r="F628" s="220"/>
      <c r="G628" s="220"/>
      <c r="H628" s="220"/>
      <c r="I628" s="220"/>
      <c r="J628" s="221"/>
      <c r="K628" s="221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</row>
    <row r="629" ht="11.25" customHeight="1">
      <c r="A629" s="220"/>
      <c r="B629" s="220"/>
      <c r="C629" s="220"/>
      <c r="D629" s="220"/>
      <c r="E629" s="220"/>
      <c r="F629" s="220"/>
      <c r="G629" s="220"/>
      <c r="H629" s="220"/>
      <c r="I629" s="220"/>
      <c r="J629" s="221"/>
      <c r="K629" s="221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</row>
    <row r="630" ht="11.25" customHeight="1">
      <c r="A630" s="220"/>
      <c r="B630" s="220"/>
      <c r="C630" s="220"/>
      <c r="D630" s="220"/>
      <c r="E630" s="220"/>
      <c r="F630" s="220"/>
      <c r="G630" s="220"/>
      <c r="H630" s="220"/>
      <c r="I630" s="220"/>
      <c r="J630" s="221"/>
      <c r="K630" s="221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</row>
    <row r="631" ht="11.25" customHeight="1">
      <c r="A631" s="220"/>
      <c r="B631" s="220"/>
      <c r="C631" s="220"/>
      <c r="D631" s="220"/>
      <c r="E631" s="220"/>
      <c r="F631" s="220"/>
      <c r="G631" s="220"/>
      <c r="H631" s="220"/>
      <c r="I631" s="220"/>
      <c r="J631" s="221"/>
      <c r="K631" s="221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</row>
    <row r="632" ht="11.25" customHeight="1">
      <c r="A632" s="220"/>
      <c r="B632" s="220"/>
      <c r="C632" s="220"/>
      <c r="D632" s="220"/>
      <c r="E632" s="220"/>
      <c r="F632" s="220"/>
      <c r="G632" s="220"/>
      <c r="H632" s="220"/>
      <c r="I632" s="220"/>
      <c r="J632" s="221"/>
      <c r="K632" s="221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</row>
    <row r="633" ht="11.25" customHeight="1">
      <c r="A633" s="220"/>
      <c r="B633" s="220"/>
      <c r="C633" s="220"/>
      <c r="D633" s="220"/>
      <c r="E633" s="220"/>
      <c r="F633" s="220"/>
      <c r="G633" s="220"/>
      <c r="H633" s="220"/>
      <c r="I633" s="220"/>
      <c r="J633" s="221"/>
      <c r="K633" s="221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</row>
    <row r="634" ht="11.25" customHeight="1">
      <c r="A634" s="220"/>
      <c r="B634" s="220"/>
      <c r="C634" s="220"/>
      <c r="D634" s="220"/>
      <c r="E634" s="220"/>
      <c r="F634" s="220"/>
      <c r="G634" s="220"/>
      <c r="H634" s="220"/>
      <c r="I634" s="220"/>
      <c r="J634" s="221"/>
      <c r="K634" s="221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</row>
    <row r="635" ht="11.25" customHeight="1">
      <c r="A635" s="220"/>
      <c r="B635" s="220"/>
      <c r="C635" s="220"/>
      <c r="D635" s="220"/>
      <c r="E635" s="220"/>
      <c r="F635" s="220"/>
      <c r="G635" s="220"/>
      <c r="H635" s="220"/>
      <c r="I635" s="220"/>
      <c r="J635" s="221"/>
      <c r="K635" s="221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</row>
    <row r="636" ht="11.25" customHeight="1">
      <c r="A636" s="220"/>
      <c r="B636" s="220"/>
      <c r="C636" s="220"/>
      <c r="D636" s="220"/>
      <c r="E636" s="220"/>
      <c r="F636" s="220"/>
      <c r="G636" s="220"/>
      <c r="H636" s="220"/>
      <c r="I636" s="220"/>
      <c r="J636" s="221"/>
      <c r="K636" s="221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</row>
    <row r="637" ht="11.25" customHeight="1">
      <c r="A637" s="220"/>
      <c r="B637" s="220"/>
      <c r="C637" s="220"/>
      <c r="D637" s="220"/>
      <c r="E637" s="220"/>
      <c r="F637" s="220"/>
      <c r="G637" s="220"/>
      <c r="H637" s="220"/>
      <c r="I637" s="220"/>
      <c r="J637" s="221"/>
      <c r="K637" s="221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</row>
    <row r="638" ht="11.25" customHeight="1">
      <c r="A638" s="220"/>
      <c r="B638" s="220"/>
      <c r="C638" s="220"/>
      <c r="D638" s="220"/>
      <c r="E638" s="220"/>
      <c r="F638" s="220"/>
      <c r="G638" s="220"/>
      <c r="H638" s="220"/>
      <c r="I638" s="220"/>
      <c r="J638" s="221"/>
      <c r="K638" s="221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</row>
    <row r="639" ht="11.25" customHeight="1">
      <c r="A639" s="220"/>
      <c r="B639" s="220"/>
      <c r="C639" s="220"/>
      <c r="D639" s="220"/>
      <c r="E639" s="220"/>
      <c r="F639" s="220"/>
      <c r="G639" s="220"/>
      <c r="H639" s="220"/>
      <c r="I639" s="220"/>
      <c r="J639" s="221"/>
      <c r="K639" s="221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</row>
    <row r="640" ht="11.25" customHeight="1">
      <c r="A640" s="220"/>
      <c r="B640" s="220"/>
      <c r="C640" s="220"/>
      <c r="D640" s="220"/>
      <c r="E640" s="220"/>
      <c r="F640" s="220"/>
      <c r="G640" s="220"/>
      <c r="H640" s="220"/>
      <c r="I640" s="220"/>
      <c r="J640" s="221"/>
      <c r="K640" s="221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</row>
    <row r="641" ht="11.25" customHeight="1">
      <c r="A641" s="220"/>
      <c r="B641" s="220"/>
      <c r="C641" s="220"/>
      <c r="D641" s="220"/>
      <c r="E641" s="220"/>
      <c r="F641" s="220"/>
      <c r="G641" s="220"/>
      <c r="H641" s="220"/>
      <c r="I641" s="220"/>
      <c r="J641" s="221"/>
      <c r="K641" s="221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</row>
    <row r="642" ht="11.25" customHeight="1">
      <c r="A642" s="220"/>
      <c r="B642" s="220"/>
      <c r="C642" s="220"/>
      <c r="D642" s="220"/>
      <c r="E642" s="220"/>
      <c r="F642" s="220"/>
      <c r="G642" s="220"/>
      <c r="H642" s="220"/>
      <c r="I642" s="220"/>
      <c r="J642" s="221"/>
      <c r="K642" s="221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</row>
    <row r="643" ht="11.25" customHeight="1">
      <c r="A643" s="220"/>
      <c r="B643" s="220"/>
      <c r="C643" s="220"/>
      <c r="D643" s="220"/>
      <c r="E643" s="220"/>
      <c r="F643" s="220"/>
      <c r="G643" s="220"/>
      <c r="H643" s="220"/>
      <c r="I643" s="220"/>
      <c r="J643" s="221"/>
      <c r="K643" s="221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</row>
    <row r="644" ht="11.25" customHeight="1">
      <c r="A644" s="220"/>
      <c r="B644" s="220"/>
      <c r="C644" s="220"/>
      <c r="D644" s="220"/>
      <c r="E644" s="220"/>
      <c r="F644" s="220"/>
      <c r="G644" s="220"/>
      <c r="H644" s="220"/>
      <c r="I644" s="220"/>
      <c r="J644" s="221"/>
      <c r="K644" s="221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</row>
    <row r="645" ht="11.25" customHeight="1">
      <c r="A645" s="220"/>
      <c r="B645" s="220"/>
      <c r="C645" s="220"/>
      <c r="D645" s="220"/>
      <c r="E645" s="220"/>
      <c r="F645" s="220"/>
      <c r="G645" s="220"/>
      <c r="H645" s="220"/>
      <c r="I645" s="220"/>
      <c r="J645" s="221"/>
      <c r="K645" s="221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</row>
    <row r="646" ht="11.25" customHeight="1">
      <c r="A646" s="220"/>
      <c r="B646" s="220"/>
      <c r="C646" s="220"/>
      <c r="D646" s="220"/>
      <c r="E646" s="220"/>
      <c r="F646" s="220"/>
      <c r="G646" s="220"/>
      <c r="H646" s="220"/>
      <c r="I646" s="220"/>
      <c r="J646" s="221"/>
      <c r="K646" s="221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</row>
    <row r="647" ht="11.25" customHeight="1">
      <c r="A647" s="220"/>
      <c r="B647" s="220"/>
      <c r="C647" s="220"/>
      <c r="D647" s="220"/>
      <c r="E647" s="220"/>
      <c r="F647" s="220"/>
      <c r="G647" s="220"/>
      <c r="H647" s="220"/>
      <c r="I647" s="220"/>
      <c r="J647" s="221"/>
      <c r="K647" s="221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</row>
    <row r="648" ht="11.25" customHeight="1">
      <c r="A648" s="220"/>
      <c r="B648" s="220"/>
      <c r="C648" s="220"/>
      <c r="D648" s="220"/>
      <c r="E648" s="220"/>
      <c r="F648" s="220"/>
      <c r="G648" s="220"/>
      <c r="H648" s="220"/>
      <c r="I648" s="220"/>
      <c r="J648" s="221"/>
      <c r="K648" s="221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</row>
    <row r="649" ht="11.25" customHeight="1">
      <c r="A649" s="220"/>
      <c r="B649" s="220"/>
      <c r="C649" s="220"/>
      <c r="D649" s="220"/>
      <c r="E649" s="220"/>
      <c r="F649" s="220"/>
      <c r="G649" s="220"/>
      <c r="H649" s="220"/>
      <c r="I649" s="220"/>
      <c r="J649" s="221"/>
      <c r="K649" s="221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</row>
    <row r="650" ht="11.25" customHeight="1">
      <c r="A650" s="220"/>
      <c r="B650" s="220"/>
      <c r="C650" s="220"/>
      <c r="D650" s="220"/>
      <c r="E650" s="220"/>
      <c r="F650" s="220"/>
      <c r="G650" s="220"/>
      <c r="H650" s="220"/>
      <c r="I650" s="220"/>
      <c r="J650" s="221"/>
      <c r="K650" s="221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</row>
    <row r="651" ht="11.25" customHeight="1">
      <c r="A651" s="220"/>
      <c r="B651" s="220"/>
      <c r="C651" s="220"/>
      <c r="D651" s="220"/>
      <c r="E651" s="220"/>
      <c r="F651" s="220"/>
      <c r="G651" s="220"/>
      <c r="H651" s="220"/>
      <c r="I651" s="220"/>
      <c r="J651" s="221"/>
      <c r="K651" s="221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</row>
    <row r="652" ht="11.25" customHeight="1">
      <c r="A652" s="220"/>
      <c r="B652" s="220"/>
      <c r="C652" s="220"/>
      <c r="D652" s="220"/>
      <c r="E652" s="220"/>
      <c r="F652" s="220"/>
      <c r="G652" s="220"/>
      <c r="H652" s="220"/>
      <c r="I652" s="220"/>
      <c r="J652" s="221"/>
      <c r="K652" s="221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</row>
    <row r="653" ht="11.25" customHeight="1">
      <c r="A653" s="220"/>
      <c r="B653" s="220"/>
      <c r="C653" s="220"/>
      <c r="D653" s="220"/>
      <c r="E653" s="220"/>
      <c r="F653" s="220"/>
      <c r="G653" s="220"/>
      <c r="H653" s="220"/>
      <c r="I653" s="220"/>
      <c r="J653" s="221"/>
      <c r="K653" s="221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</row>
    <row r="654" ht="11.25" customHeight="1">
      <c r="A654" s="220"/>
      <c r="B654" s="220"/>
      <c r="C654" s="220"/>
      <c r="D654" s="220"/>
      <c r="E654" s="220"/>
      <c r="F654" s="220"/>
      <c r="G654" s="220"/>
      <c r="H654" s="220"/>
      <c r="I654" s="220"/>
      <c r="J654" s="221"/>
      <c r="K654" s="221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</row>
    <row r="655" ht="11.25" customHeight="1">
      <c r="A655" s="220"/>
      <c r="B655" s="220"/>
      <c r="C655" s="220"/>
      <c r="D655" s="220"/>
      <c r="E655" s="220"/>
      <c r="F655" s="220"/>
      <c r="G655" s="220"/>
      <c r="H655" s="220"/>
      <c r="I655" s="220"/>
      <c r="J655" s="221"/>
      <c r="K655" s="221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</row>
    <row r="656" ht="11.25" customHeight="1">
      <c r="A656" s="220"/>
      <c r="B656" s="220"/>
      <c r="C656" s="220"/>
      <c r="D656" s="220"/>
      <c r="E656" s="220"/>
      <c r="F656" s="220"/>
      <c r="G656" s="220"/>
      <c r="H656" s="220"/>
      <c r="I656" s="220"/>
      <c r="J656" s="221"/>
      <c r="K656" s="221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</row>
    <row r="657" ht="11.25" customHeight="1">
      <c r="A657" s="220"/>
      <c r="B657" s="220"/>
      <c r="C657" s="220"/>
      <c r="D657" s="220"/>
      <c r="E657" s="220"/>
      <c r="F657" s="220"/>
      <c r="G657" s="220"/>
      <c r="H657" s="220"/>
      <c r="I657" s="220"/>
      <c r="J657" s="221"/>
      <c r="K657" s="221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</row>
    <row r="658" ht="11.25" customHeight="1">
      <c r="A658" s="220"/>
      <c r="B658" s="220"/>
      <c r="C658" s="220"/>
      <c r="D658" s="220"/>
      <c r="E658" s="220"/>
      <c r="F658" s="220"/>
      <c r="G658" s="220"/>
      <c r="H658" s="220"/>
      <c r="I658" s="220"/>
      <c r="J658" s="221"/>
      <c r="K658" s="221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</row>
    <row r="659" ht="11.25" customHeight="1">
      <c r="A659" s="220"/>
      <c r="B659" s="220"/>
      <c r="C659" s="220"/>
      <c r="D659" s="220"/>
      <c r="E659" s="220"/>
      <c r="F659" s="220"/>
      <c r="G659" s="220"/>
      <c r="H659" s="220"/>
      <c r="I659" s="220"/>
      <c r="J659" s="221"/>
      <c r="K659" s="221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</row>
    <row r="660" ht="11.25" customHeight="1">
      <c r="A660" s="220"/>
      <c r="B660" s="220"/>
      <c r="C660" s="220"/>
      <c r="D660" s="220"/>
      <c r="E660" s="220"/>
      <c r="F660" s="220"/>
      <c r="G660" s="220"/>
      <c r="H660" s="220"/>
      <c r="I660" s="220"/>
      <c r="J660" s="221"/>
      <c r="K660" s="221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</row>
    <row r="661" ht="11.25" customHeight="1">
      <c r="A661" s="220"/>
      <c r="B661" s="220"/>
      <c r="C661" s="220"/>
      <c r="D661" s="220"/>
      <c r="E661" s="220"/>
      <c r="F661" s="220"/>
      <c r="G661" s="220"/>
      <c r="H661" s="220"/>
      <c r="I661" s="220"/>
      <c r="J661" s="221"/>
      <c r="K661" s="221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</row>
    <row r="662" ht="11.25" customHeight="1">
      <c r="A662" s="220"/>
      <c r="B662" s="220"/>
      <c r="C662" s="220"/>
      <c r="D662" s="220"/>
      <c r="E662" s="220"/>
      <c r="F662" s="220"/>
      <c r="G662" s="220"/>
      <c r="H662" s="220"/>
      <c r="I662" s="220"/>
      <c r="J662" s="221"/>
      <c r="K662" s="221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</row>
    <row r="663" ht="11.25" customHeight="1">
      <c r="A663" s="220"/>
      <c r="B663" s="220"/>
      <c r="C663" s="220"/>
      <c r="D663" s="220"/>
      <c r="E663" s="220"/>
      <c r="F663" s="220"/>
      <c r="G663" s="220"/>
      <c r="H663" s="220"/>
      <c r="I663" s="220"/>
      <c r="J663" s="221"/>
      <c r="K663" s="221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</row>
    <row r="664" ht="11.25" customHeight="1">
      <c r="A664" s="220"/>
      <c r="B664" s="220"/>
      <c r="C664" s="220"/>
      <c r="D664" s="220"/>
      <c r="E664" s="220"/>
      <c r="F664" s="220"/>
      <c r="G664" s="220"/>
      <c r="H664" s="220"/>
      <c r="I664" s="220"/>
      <c r="J664" s="221"/>
      <c r="K664" s="221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</row>
    <row r="665" ht="11.25" customHeight="1">
      <c r="A665" s="220"/>
      <c r="B665" s="220"/>
      <c r="C665" s="220"/>
      <c r="D665" s="220"/>
      <c r="E665" s="220"/>
      <c r="F665" s="220"/>
      <c r="G665" s="220"/>
      <c r="H665" s="220"/>
      <c r="I665" s="220"/>
      <c r="J665" s="221"/>
      <c r="K665" s="221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</row>
    <row r="666" ht="11.25" customHeight="1">
      <c r="A666" s="220"/>
      <c r="B666" s="220"/>
      <c r="C666" s="220"/>
      <c r="D666" s="220"/>
      <c r="E666" s="220"/>
      <c r="F666" s="220"/>
      <c r="G666" s="220"/>
      <c r="H666" s="220"/>
      <c r="I666" s="220"/>
      <c r="J666" s="221"/>
      <c r="K666" s="221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</row>
    <row r="667" ht="11.25" customHeight="1">
      <c r="A667" s="220"/>
      <c r="B667" s="220"/>
      <c r="C667" s="220"/>
      <c r="D667" s="220"/>
      <c r="E667" s="220"/>
      <c r="F667" s="220"/>
      <c r="G667" s="220"/>
      <c r="H667" s="220"/>
      <c r="I667" s="220"/>
      <c r="J667" s="221"/>
      <c r="K667" s="221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</row>
    <row r="668" ht="11.25" customHeight="1">
      <c r="A668" s="220"/>
      <c r="B668" s="220"/>
      <c r="C668" s="220"/>
      <c r="D668" s="220"/>
      <c r="E668" s="220"/>
      <c r="F668" s="220"/>
      <c r="G668" s="220"/>
      <c r="H668" s="220"/>
      <c r="I668" s="220"/>
      <c r="J668" s="221"/>
      <c r="K668" s="221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</row>
    <row r="669" ht="11.25" customHeight="1">
      <c r="A669" s="220"/>
      <c r="B669" s="220"/>
      <c r="C669" s="220"/>
      <c r="D669" s="220"/>
      <c r="E669" s="220"/>
      <c r="F669" s="220"/>
      <c r="G669" s="220"/>
      <c r="H669" s="220"/>
      <c r="I669" s="220"/>
      <c r="J669" s="221"/>
      <c r="K669" s="221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</row>
    <row r="670" ht="11.25" customHeight="1">
      <c r="A670" s="220"/>
      <c r="B670" s="220"/>
      <c r="C670" s="220"/>
      <c r="D670" s="220"/>
      <c r="E670" s="220"/>
      <c r="F670" s="220"/>
      <c r="G670" s="220"/>
      <c r="H670" s="220"/>
      <c r="I670" s="220"/>
      <c r="J670" s="221"/>
      <c r="K670" s="221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</row>
    <row r="671" ht="11.25" customHeight="1">
      <c r="A671" s="220"/>
      <c r="B671" s="220"/>
      <c r="C671" s="220"/>
      <c r="D671" s="220"/>
      <c r="E671" s="220"/>
      <c r="F671" s="220"/>
      <c r="G671" s="220"/>
      <c r="H671" s="220"/>
      <c r="I671" s="220"/>
      <c r="J671" s="221"/>
      <c r="K671" s="221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</row>
    <row r="672" ht="11.25" customHeight="1">
      <c r="A672" s="220"/>
      <c r="B672" s="220"/>
      <c r="C672" s="220"/>
      <c r="D672" s="220"/>
      <c r="E672" s="220"/>
      <c r="F672" s="220"/>
      <c r="G672" s="220"/>
      <c r="H672" s="220"/>
      <c r="I672" s="220"/>
      <c r="J672" s="221"/>
      <c r="K672" s="221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</row>
    <row r="673" ht="11.25" customHeight="1">
      <c r="A673" s="220"/>
      <c r="B673" s="220"/>
      <c r="C673" s="220"/>
      <c r="D673" s="220"/>
      <c r="E673" s="220"/>
      <c r="F673" s="220"/>
      <c r="G673" s="220"/>
      <c r="H673" s="220"/>
      <c r="I673" s="220"/>
      <c r="J673" s="221"/>
      <c r="K673" s="221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</row>
    <row r="674" ht="11.25" customHeight="1">
      <c r="A674" s="220"/>
      <c r="B674" s="220"/>
      <c r="C674" s="220"/>
      <c r="D674" s="220"/>
      <c r="E674" s="220"/>
      <c r="F674" s="220"/>
      <c r="G674" s="220"/>
      <c r="H674" s="220"/>
      <c r="I674" s="220"/>
      <c r="J674" s="221"/>
      <c r="K674" s="221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</row>
    <row r="675" ht="11.25" customHeight="1">
      <c r="A675" s="220"/>
      <c r="B675" s="220"/>
      <c r="C675" s="220"/>
      <c r="D675" s="220"/>
      <c r="E675" s="220"/>
      <c r="F675" s="220"/>
      <c r="G675" s="220"/>
      <c r="H675" s="220"/>
      <c r="I675" s="220"/>
      <c r="J675" s="221"/>
      <c r="K675" s="221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</row>
    <row r="676" ht="11.25" customHeight="1">
      <c r="A676" s="220"/>
      <c r="B676" s="220"/>
      <c r="C676" s="220"/>
      <c r="D676" s="220"/>
      <c r="E676" s="220"/>
      <c r="F676" s="220"/>
      <c r="G676" s="220"/>
      <c r="H676" s="220"/>
      <c r="I676" s="220"/>
      <c r="J676" s="221"/>
      <c r="K676" s="221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</row>
    <row r="677" ht="11.25" customHeight="1">
      <c r="A677" s="220"/>
      <c r="B677" s="220"/>
      <c r="C677" s="220"/>
      <c r="D677" s="220"/>
      <c r="E677" s="220"/>
      <c r="F677" s="220"/>
      <c r="G677" s="220"/>
      <c r="H677" s="220"/>
      <c r="I677" s="220"/>
      <c r="J677" s="221"/>
      <c r="K677" s="221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</row>
    <row r="678" ht="11.25" customHeight="1">
      <c r="A678" s="220"/>
      <c r="B678" s="220"/>
      <c r="C678" s="220"/>
      <c r="D678" s="220"/>
      <c r="E678" s="220"/>
      <c r="F678" s="220"/>
      <c r="G678" s="220"/>
      <c r="H678" s="220"/>
      <c r="I678" s="220"/>
      <c r="J678" s="221"/>
      <c r="K678" s="221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</row>
    <row r="679" ht="11.25" customHeight="1">
      <c r="A679" s="220"/>
      <c r="B679" s="220"/>
      <c r="C679" s="220"/>
      <c r="D679" s="220"/>
      <c r="E679" s="220"/>
      <c r="F679" s="220"/>
      <c r="G679" s="220"/>
      <c r="H679" s="220"/>
      <c r="I679" s="220"/>
      <c r="J679" s="221"/>
      <c r="K679" s="221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</row>
    <row r="680" ht="11.25" customHeight="1">
      <c r="A680" s="220"/>
      <c r="B680" s="220"/>
      <c r="C680" s="220"/>
      <c r="D680" s="220"/>
      <c r="E680" s="220"/>
      <c r="F680" s="220"/>
      <c r="G680" s="220"/>
      <c r="H680" s="220"/>
      <c r="I680" s="220"/>
      <c r="J680" s="221"/>
      <c r="K680" s="221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</row>
    <row r="681" ht="11.25" customHeight="1">
      <c r="A681" s="220"/>
      <c r="B681" s="220"/>
      <c r="C681" s="220"/>
      <c r="D681" s="220"/>
      <c r="E681" s="220"/>
      <c r="F681" s="220"/>
      <c r="G681" s="220"/>
      <c r="H681" s="220"/>
      <c r="I681" s="220"/>
      <c r="J681" s="221"/>
      <c r="K681" s="221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</row>
    <row r="682" ht="11.25" customHeight="1">
      <c r="A682" s="220"/>
      <c r="B682" s="220"/>
      <c r="C682" s="220"/>
      <c r="D682" s="220"/>
      <c r="E682" s="220"/>
      <c r="F682" s="220"/>
      <c r="G682" s="220"/>
      <c r="H682" s="220"/>
      <c r="I682" s="220"/>
      <c r="J682" s="221"/>
      <c r="K682" s="221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</row>
    <row r="683" ht="11.25" customHeight="1">
      <c r="A683" s="220"/>
      <c r="B683" s="220"/>
      <c r="C683" s="220"/>
      <c r="D683" s="220"/>
      <c r="E683" s="220"/>
      <c r="F683" s="220"/>
      <c r="G683" s="220"/>
      <c r="H683" s="220"/>
      <c r="I683" s="220"/>
      <c r="J683" s="221"/>
      <c r="K683" s="221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</row>
    <row r="684" ht="11.25" customHeight="1">
      <c r="A684" s="220"/>
      <c r="B684" s="220"/>
      <c r="C684" s="220"/>
      <c r="D684" s="220"/>
      <c r="E684" s="220"/>
      <c r="F684" s="220"/>
      <c r="G684" s="220"/>
      <c r="H684" s="220"/>
      <c r="I684" s="220"/>
      <c r="J684" s="221"/>
      <c r="K684" s="221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</row>
    <row r="685" ht="11.25" customHeight="1">
      <c r="A685" s="220"/>
      <c r="B685" s="220"/>
      <c r="C685" s="220"/>
      <c r="D685" s="220"/>
      <c r="E685" s="220"/>
      <c r="F685" s="220"/>
      <c r="G685" s="220"/>
      <c r="H685" s="220"/>
      <c r="I685" s="220"/>
      <c r="J685" s="221"/>
      <c r="K685" s="221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</row>
    <row r="686" ht="11.25" customHeight="1">
      <c r="A686" s="220"/>
      <c r="B686" s="220"/>
      <c r="C686" s="220"/>
      <c r="D686" s="220"/>
      <c r="E686" s="220"/>
      <c r="F686" s="220"/>
      <c r="G686" s="220"/>
      <c r="H686" s="220"/>
      <c r="I686" s="220"/>
      <c r="J686" s="221"/>
      <c r="K686" s="221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</row>
    <row r="687" ht="11.25" customHeight="1">
      <c r="A687" s="220"/>
      <c r="B687" s="220"/>
      <c r="C687" s="220"/>
      <c r="D687" s="220"/>
      <c r="E687" s="220"/>
      <c r="F687" s="220"/>
      <c r="G687" s="220"/>
      <c r="H687" s="220"/>
      <c r="I687" s="220"/>
      <c r="J687" s="221"/>
      <c r="K687" s="221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</row>
    <row r="688" ht="11.25" customHeight="1">
      <c r="A688" s="220"/>
      <c r="B688" s="220"/>
      <c r="C688" s="220"/>
      <c r="D688" s="220"/>
      <c r="E688" s="220"/>
      <c r="F688" s="220"/>
      <c r="G688" s="220"/>
      <c r="H688" s="220"/>
      <c r="I688" s="220"/>
      <c r="J688" s="221"/>
      <c r="K688" s="221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</row>
    <row r="689" ht="11.25" customHeight="1">
      <c r="A689" s="220"/>
      <c r="B689" s="220"/>
      <c r="C689" s="220"/>
      <c r="D689" s="220"/>
      <c r="E689" s="220"/>
      <c r="F689" s="220"/>
      <c r="G689" s="220"/>
      <c r="H689" s="220"/>
      <c r="I689" s="220"/>
      <c r="J689" s="221"/>
      <c r="K689" s="221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</row>
    <row r="690" ht="11.25" customHeight="1">
      <c r="A690" s="220"/>
      <c r="B690" s="220"/>
      <c r="C690" s="220"/>
      <c r="D690" s="220"/>
      <c r="E690" s="220"/>
      <c r="F690" s="220"/>
      <c r="G690" s="220"/>
      <c r="H690" s="220"/>
      <c r="I690" s="220"/>
      <c r="J690" s="221"/>
      <c r="K690" s="221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</row>
    <row r="691" ht="11.25" customHeight="1">
      <c r="A691" s="220"/>
      <c r="B691" s="220"/>
      <c r="C691" s="220"/>
      <c r="D691" s="220"/>
      <c r="E691" s="220"/>
      <c r="F691" s="220"/>
      <c r="G691" s="220"/>
      <c r="H691" s="220"/>
      <c r="I691" s="220"/>
      <c r="J691" s="221"/>
      <c r="K691" s="221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</row>
    <row r="692" ht="11.25" customHeight="1">
      <c r="A692" s="220"/>
      <c r="B692" s="220"/>
      <c r="C692" s="220"/>
      <c r="D692" s="220"/>
      <c r="E692" s="220"/>
      <c r="F692" s="220"/>
      <c r="G692" s="220"/>
      <c r="H692" s="220"/>
      <c r="I692" s="220"/>
      <c r="J692" s="221"/>
      <c r="K692" s="221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</row>
    <row r="693" ht="11.25" customHeight="1">
      <c r="A693" s="220"/>
      <c r="B693" s="220"/>
      <c r="C693" s="220"/>
      <c r="D693" s="220"/>
      <c r="E693" s="220"/>
      <c r="F693" s="220"/>
      <c r="G693" s="220"/>
      <c r="H693" s="220"/>
      <c r="I693" s="220"/>
      <c r="J693" s="221"/>
      <c r="K693" s="221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</row>
    <row r="694" ht="11.25" customHeight="1">
      <c r="A694" s="220"/>
      <c r="B694" s="220"/>
      <c r="C694" s="220"/>
      <c r="D694" s="220"/>
      <c r="E694" s="220"/>
      <c r="F694" s="220"/>
      <c r="G694" s="220"/>
      <c r="H694" s="220"/>
      <c r="I694" s="220"/>
      <c r="J694" s="221"/>
      <c r="K694" s="221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</row>
    <row r="695" ht="11.25" customHeight="1">
      <c r="A695" s="220"/>
      <c r="B695" s="220"/>
      <c r="C695" s="220"/>
      <c r="D695" s="220"/>
      <c r="E695" s="220"/>
      <c r="F695" s="220"/>
      <c r="G695" s="220"/>
      <c r="H695" s="220"/>
      <c r="I695" s="220"/>
      <c r="J695" s="221"/>
      <c r="K695" s="221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</row>
    <row r="696" ht="11.25" customHeight="1">
      <c r="A696" s="220"/>
      <c r="B696" s="220"/>
      <c r="C696" s="220"/>
      <c r="D696" s="220"/>
      <c r="E696" s="220"/>
      <c r="F696" s="220"/>
      <c r="G696" s="220"/>
      <c r="H696" s="220"/>
      <c r="I696" s="220"/>
      <c r="J696" s="221"/>
      <c r="K696" s="221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</row>
    <row r="697" ht="11.25" customHeight="1">
      <c r="A697" s="220"/>
      <c r="B697" s="220"/>
      <c r="C697" s="220"/>
      <c r="D697" s="220"/>
      <c r="E697" s="220"/>
      <c r="F697" s="220"/>
      <c r="G697" s="220"/>
      <c r="H697" s="220"/>
      <c r="I697" s="220"/>
      <c r="J697" s="221"/>
      <c r="K697" s="221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</row>
    <row r="698" ht="11.25" customHeight="1">
      <c r="A698" s="220"/>
      <c r="B698" s="220"/>
      <c r="C698" s="220"/>
      <c r="D698" s="220"/>
      <c r="E698" s="220"/>
      <c r="F698" s="220"/>
      <c r="G698" s="220"/>
      <c r="H698" s="220"/>
      <c r="I698" s="220"/>
      <c r="J698" s="221"/>
      <c r="K698" s="221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</row>
    <row r="699" ht="11.25" customHeight="1">
      <c r="A699" s="220"/>
      <c r="B699" s="220"/>
      <c r="C699" s="220"/>
      <c r="D699" s="220"/>
      <c r="E699" s="220"/>
      <c r="F699" s="220"/>
      <c r="G699" s="220"/>
      <c r="H699" s="220"/>
      <c r="I699" s="220"/>
      <c r="J699" s="221"/>
      <c r="K699" s="221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</row>
    <row r="700" ht="11.25" customHeight="1">
      <c r="A700" s="220"/>
      <c r="B700" s="220"/>
      <c r="C700" s="220"/>
      <c r="D700" s="220"/>
      <c r="E700" s="220"/>
      <c r="F700" s="220"/>
      <c r="G700" s="220"/>
      <c r="H700" s="220"/>
      <c r="I700" s="220"/>
      <c r="J700" s="221"/>
      <c r="K700" s="221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</row>
    <row r="701" ht="11.25" customHeight="1">
      <c r="A701" s="220"/>
      <c r="B701" s="220"/>
      <c r="C701" s="220"/>
      <c r="D701" s="220"/>
      <c r="E701" s="220"/>
      <c r="F701" s="220"/>
      <c r="G701" s="220"/>
      <c r="H701" s="220"/>
      <c r="I701" s="220"/>
      <c r="J701" s="221"/>
      <c r="K701" s="221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</row>
    <row r="702" ht="11.25" customHeight="1">
      <c r="A702" s="220"/>
      <c r="B702" s="220"/>
      <c r="C702" s="220"/>
      <c r="D702" s="220"/>
      <c r="E702" s="220"/>
      <c r="F702" s="220"/>
      <c r="G702" s="220"/>
      <c r="H702" s="220"/>
      <c r="I702" s="220"/>
      <c r="J702" s="221"/>
      <c r="K702" s="221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</row>
    <row r="703" ht="11.25" customHeight="1">
      <c r="A703" s="220"/>
      <c r="B703" s="220"/>
      <c r="C703" s="220"/>
      <c r="D703" s="220"/>
      <c r="E703" s="220"/>
      <c r="F703" s="220"/>
      <c r="G703" s="220"/>
      <c r="H703" s="220"/>
      <c r="I703" s="220"/>
      <c r="J703" s="221"/>
      <c r="K703" s="221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</row>
    <row r="704" ht="11.25" customHeight="1">
      <c r="A704" s="220"/>
      <c r="B704" s="220"/>
      <c r="C704" s="220"/>
      <c r="D704" s="220"/>
      <c r="E704" s="220"/>
      <c r="F704" s="220"/>
      <c r="G704" s="220"/>
      <c r="H704" s="220"/>
      <c r="I704" s="220"/>
      <c r="J704" s="221"/>
      <c r="K704" s="221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</row>
    <row r="705" ht="11.25" customHeight="1">
      <c r="A705" s="220"/>
      <c r="B705" s="220"/>
      <c r="C705" s="220"/>
      <c r="D705" s="220"/>
      <c r="E705" s="220"/>
      <c r="F705" s="220"/>
      <c r="G705" s="220"/>
      <c r="H705" s="220"/>
      <c r="I705" s="220"/>
      <c r="J705" s="221"/>
      <c r="K705" s="221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</row>
    <row r="706" ht="11.25" customHeight="1">
      <c r="A706" s="220"/>
      <c r="B706" s="220"/>
      <c r="C706" s="220"/>
      <c r="D706" s="220"/>
      <c r="E706" s="220"/>
      <c r="F706" s="220"/>
      <c r="G706" s="220"/>
      <c r="H706" s="220"/>
      <c r="I706" s="220"/>
      <c r="J706" s="221"/>
      <c r="K706" s="221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</row>
    <row r="707" ht="11.25" customHeight="1">
      <c r="A707" s="220"/>
      <c r="B707" s="220"/>
      <c r="C707" s="220"/>
      <c r="D707" s="220"/>
      <c r="E707" s="220"/>
      <c r="F707" s="220"/>
      <c r="G707" s="220"/>
      <c r="H707" s="220"/>
      <c r="I707" s="220"/>
      <c r="J707" s="221"/>
      <c r="K707" s="221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</row>
    <row r="708" ht="11.25" customHeight="1">
      <c r="A708" s="220"/>
      <c r="B708" s="220"/>
      <c r="C708" s="220"/>
      <c r="D708" s="220"/>
      <c r="E708" s="220"/>
      <c r="F708" s="220"/>
      <c r="G708" s="220"/>
      <c r="H708" s="220"/>
      <c r="I708" s="220"/>
      <c r="J708" s="221"/>
      <c r="K708" s="221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</row>
    <row r="709" ht="11.25" customHeight="1">
      <c r="A709" s="220"/>
      <c r="B709" s="220"/>
      <c r="C709" s="220"/>
      <c r="D709" s="220"/>
      <c r="E709" s="220"/>
      <c r="F709" s="220"/>
      <c r="G709" s="220"/>
      <c r="H709" s="220"/>
      <c r="I709" s="220"/>
      <c r="J709" s="221"/>
      <c r="K709" s="221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</row>
    <row r="710" ht="11.25" customHeight="1">
      <c r="A710" s="220"/>
      <c r="B710" s="220"/>
      <c r="C710" s="220"/>
      <c r="D710" s="220"/>
      <c r="E710" s="220"/>
      <c r="F710" s="220"/>
      <c r="G710" s="220"/>
      <c r="H710" s="220"/>
      <c r="I710" s="220"/>
      <c r="J710" s="221"/>
      <c r="K710" s="221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</row>
    <row r="711" ht="11.25" customHeight="1">
      <c r="A711" s="220"/>
      <c r="B711" s="220"/>
      <c r="C711" s="220"/>
      <c r="D711" s="220"/>
      <c r="E711" s="220"/>
      <c r="F711" s="220"/>
      <c r="G711" s="220"/>
      <c r="H711" s="220"/>
      <c r="I711" s="220"/>
      <c r="J711" s="221"/>
      <c r="K711" s="221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</row>
    <row r="712" ht="11.25" customHeight="1">
      <c r="A712" s="220"/>
      <c r="B712" s="220"/>
      <c r="C712" s="220"/>
      <c r="D712" s="220"/>
      <c r="E712" s="220"/>
      <c r="F712" s="220"/>
      <c r="G712" s="220"/>
      <c r="H712" s="220"/>
      <c r="I712" s="220"/>
      <c r="J712" s="221"/>
      <c r="K712" s="221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</row>
    <row r="713" ht="11.25" customHeight="1">
      <c r="A713" s="220"/>
      <c r="B713" s="220"/>
      <c r="C713" s="220"/>
      <c r="D713" s="220"/>
      <c r="E713" s="220"/>
      <c r="F713" s="220"/>
      <c r="G713" s="220"/>
      <c r="H713" s="220"/>
      <c r="I713" s="220"/>
      <c r="J713" s="221"/>
      <c r="K713" s="221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</row>
    <row r="714" ht="11.25" customHeight="1">
      <c r="A714" s="220"/>
      <c r="B714" s="220"/>
      <c r="C714" s="220"/>
      <c r="D714" s="220"/>
      <c r="E714" s="220"/>
      <c r="F714" s="220"/>
      <c r="G714" s="220"/>
      <c r="H714" s="220"/>
      <c r="I714" s="220"/>
      <c r="J714" s="221"/>
      <c r="K714" s="221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</row>
    <row r="715" ht="11.25" customHeight="1">
      <c r="A715" s="220"/>
      <c r="B715" s="220"/>
      <c r="C715" s="220"/>
      <c r="D715" s="220"/>
      <c r="E715" s="220"/>
      <c r="F715" s="220"/>
      <c r="G715" s="220"/>
      <c r="H715" s="220"/>
      <c r="I715" s="220"/>
      <c r="J715" s="221"/>
      <c r="K715" s="221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</row>
    <row r="716" ht="11.25" customHeight="1">
      <c r="A716" s="220"/>
      <c r="B716" s="220"/>
      <c r="C716" s="220"/>
      <c r="D716" s="220"/>
      <c r="E716" s="220"/>
      <c r="F716" s="220"/>
      <c r="G716" s="220"/>
      <c r="H716" s="220"/>
      <c r="I716" s="220"/>
      <c r="J716" s="221"/>
      <c r="K716" s="221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</row>
    <row r="717" ht="11.25" customHeight="1">
      <c r="A717" s="220"/>
      <c r="B717" s="220"/>
      <c r="C717" s="220"/>
      <c r="D717" s="220"/>
      <c r="E717" s="220"/>
      <c r="F717" s="220"/>
      <c r="G717" s="220"/>
      <c r="H717" s="220"/>
      <c r="I717" s="220"/>
      <c r="J717" s="221"/>
      <c r="K717" s="221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</row>
    <row r="718" ht="11.25" customHeight="1">
      <c r="A718" s="220"/>
      <c r="B718" s="220"/>
      <c r="C718" s="220"/>
      <c r="D718" s="220"/>
      <c r="E718" s="220"/>
      <c r="F718" s="220"/>
      <c r="G718" s="220"/>
      <c r="H718" s="220"/>
      <c r="I718" s="220"/>
      <c r="J718" s="221"/>
      <c r="K718" s="221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</row>
    <row r="719" ht="11.25" customHeight="1">
      <c r="A719" s="220"/>
      <c r="B719" s="220"/>
      <c r="C719" s="220"/>
      <c r="D719" s="220"/>
      <c r="E719" s="220"/>
      <c r="F719" s="220"/>
      <c r="G719" s="220"/>
      <c r="H719" s="220"/>
      <c r="I719" s="220"/>
      <c r="J719" s="221"/>
      <c r="K719" s="221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</row>
    <row r="720" ht="11.25" customHeight="1">
      <c r="A720" s="220"/>
      <c r="B720" s="220"/>
      <c r="C720" s="220"/>
      <c r="D720" s="220"/>
      <c r="E720" s="220"/>
      <c r="F720" s="220"/>
      <c r="G720" s="220"/>
      <c r="H720" s="220"/>
      <c r="I720" s="220"/>
      <c r="J720" s="221"/>
      <c r="K720" s="221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</row>
    <row r="721" ht="11.25" customHeight="1">
      <c r="A721" s="220"/>
      <c r="B721" s="220"/>
      <c r="C721" s="220"/>
      <c r="D721" s="220"/>
      <c r="E721" s="220"/>
      <c r="F721" s="220"/>
      <c r="G721" s="220"/>
      <c r="H721" s="220"/>
      <c r="I721" s="220"/>
      <c r="J721" s="221"/>
      <c r="K721" s="221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</row>
    <row r="722" ht="11.25" customHeight="1">
      <c r="A722" s="220"/>
      <c r="B722" s="220"/>
      <c r="C722" s="220"/>
      <c r="D722" s="220"/>
      <c r="E722" s="220"/>
      <c r="F722" s="220"/>
      <c r="G722" s="220"/>
      <c r="H722" s="220"/>
      <c r="I722" s="220"/>
      <c r="J722" s="221"/>
      <c r="K722" s="221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</row>
    <row r="723" ht="11.25" customHeight="1">
      <c r="A723" s="220"/>
      <c r="B723" s="220"/>
      <c r="C723" s="220"/>
      <c r="D723" s="220"/>
      <c r="E723" s="220"/>
      <c r="F723" s="220"/>
      <c r="G723" s="220"/>
      <c r="H723" s="220"/>
      <c r="I723" s="220"/>
      <c r="J723" s="221"/>
      <c r="K723" s="221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</row>
    <row r="724" ht="11.25" customHeight="1">
      <c r="A724" s="220"/>
      <c r="B724" s="220"/>
      <c r="C724" s="220"/>
      <c r="D724" s="220"/>
      <c r="E724" s="220"/>
      <c r="F724" s="220"/>
      <c r="G724" s="220"/>
      <c r="H724" s="220"/>
      <c r="I724" s="220"/>
      <c r="J724" s="221"/>
      <c r="K724" s="221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</row>
    <row r="725" ht="11.25" customHeight="1">
      <c r="A725" s="220"/>
      <c r="B725" s="220"/>
      <c r="C725" s="220"/>
      <c r="D725" s="220"/>
      <c r="E725" s="220"/>
      <c r="F725" s="220"/>
      <c r="G725" s="220"/>
      <c r="H725" s="220"/>
      <c r="I725" s="220"/>
      <c r="J725" s="221"/>
      <c r="K725" s="221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</row>
    <row r="726" ht="11.25" customHeight="1">
      <c r="A726" s="220"/>
      <c r="B726" s="220"/>
      <c r="C726" s="220"/>
      <c r="D726" s="220"/>
      <c r="E726" s="220"/>
      <c r="F726" s="220"/>
      <c r="G726" s="220"/>
      <c r="H726" s="220"/>
      <c r="I726" s="220"/>
      <c r="J726" s="221"/>
      <c r="K726" s="221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</row>
    <row r="727" ht="11.25" customHeight="1">
      <c r="A727" s="220"/>
      <c r="B727" s="220"/>
      <c r="C727" s="220"/>
      <c r="D727" s="220"/>
      <c r="E727" s="220"/>
      <c r="F727" s="220"/>
      <c r="G727" s="220"/>
      <c r="H727" s="220"/>
      <c r="I727" s="220"/>
      <c r="J727" s="221"/>
      <c r="K727" s="221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</row>
    <row r="728" ht="11.25" customHeight="1">
      <c r="A728" s="220"/>
      <c r="B728" s="220"/>
      <c r="C728" s="220"/>
      <c r="D728" s="220"/>
      <c r="E728" s="220"/>
      <c r="F728" s="220"/>
      <c r="G728" s="220"/>
      <c r="H728" s="220"/>
      <c r="I728" s="220"/>
      <c r="J728" s="221"/>
      <c r="K728" s="221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</row>
    <row r="729" ht="11.25" customHeight="1">
      <c r="A729" s="220"/>
      <c r="B729" s="220"/>
      <c r="C729" s="220"/>
      <c r="D729" s="220"/>
      <c r="E729" s="220"/>
      <c r="F729" s="220"/>
      <c r="G729" s="220"/>
      <c r="H729" s="220"/>
      <c r="I729" s="220"/>
      <c r="J729" s="221"/>
      <c r="K729" s="221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</row>
    <row r="730" ht="11.25" customHeight="1">
      <c r="A730" s="220"/>
      <c r="B730" s="220"/>
      <c r="C730" s="220"/>
      <c r="D730" s="220"/>
      <c r="E730" s="220"/>
      <c r="F730" s="220"/>
      <c r="G730" s="220"/>
      <c r="H730" s="220"/>
      <c r="I730" s="220"/>
      <c r="J730" s="221"/>
      <c r="K730" s="221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</row>
    <row r="731" ht="11.25" customHeight="1">
      <c r="A731" s="220"/>
      <c r="B731" s="220"/>
      <c r="C731" s="220"/>
      <c r="D731" s="220"/>
      <c r="E731" s="220"/>
      <c r="F731" s="220"/>
      <c r="G731" s="220"/>
      <c r="H731" s="220"/>
      <c r="I731" s="220"/>
      <c r="J731" s="221"/>
      <c r="K731" s="221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</row>
    <row r="732" ht="11.25" customHeight="1">
      <c r="A732" s="220"/>
      <c r="B732" s="220"/>
      <c r="C732" s="220"/>
      <c r="D732" s="220"/>
      <c r="E732" s="220"/>
      <c r="F732" s="220"/>
      <c r="G732" s="220"/>
      <c r="H732" s="220"/>
      <c r="I732" s="220"/>
      <c r="J732" s="221"/>
      <c r="K732" s="221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</row>
    <row r="733" ht="11.25" customHeight="1">
      <c r="A733" s="220"/>
      <c r="B733" s="220"/>
      <c r="C733" s="220"/>
      <c r="D733" s="220"/>
      <c r="E733" s="220"/>
      <c r="F733" s="220"/>
      <c r="G733" s="220"/>
      <c r="H733" s="220"/>
      <c r="I733" s="220"/>
      <c r="J733" s="221"/>
      <c r="K733" s="221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</row>
    <row r="734" ht="11.25" customHeight="1">
      <c r="A734" s="220"/>
      <c r="B734" s="220"/>
      <c r="C734" s="220"/>
      <c r="D734" s="220"/>
      <c r="E734" s="220"/>
      <c r="F734" s="220"/>
      <c r="G734" s="220"/>
      <c r="H734" s="220"/>
      <c r="I734" s="220"/>
      <c r="J734" s="221"/>
      <c r="K734" s="221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</row>
    <row r="735" ht="11.25" customHeight="1">
      <c r="A735" s="220"/>
      <c r="B735" s="220"/>
      <c r="C735" s="220"/>
      <c r="D735" s="220"/>
      <c r="E735" s="220"/>
      <c r="F735" s="220"/>
      <c r="G735" s="220"/>
      <c r="H735" s="220"/>
      <c r="I735" s="220"/>
      <c r="J735" s="221"/>
      <c r="K735" s="221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</row>
    <row r="736" ht="11.25" customHeight="1">
      <c r="A736" s="220"/>
      <c r="B736" s="220"/>
      <c r="C736" s="220"/>
      <c r="D736" s="220"/>
      <c r="E736" s="220"/>
      <c r="F736" s="220"/>
      <c r="G736" s="220"/>
      <c r="H736" s="220"/>
      <c r="I736" s="220"/>
      <c r="J736" s="221"/>
      <c r="K736" s="221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</row>
    <row r="737" ht="11.25" customHeight="1">
      <c r="A737" s="220"/>
      <c r="B737" s="220"/>
      <c r="C737" s="220"/>
      <c r="D737" s="220"/>
      <c r="E737" s="220"/>
      <c r="F737" s="220"/>
      <c r="G737" s="220"/>
      <c r="H737" s="220"/>
      <c r="I737" s="220"/>
      <c r="J737" s="221"/>
      <c r="K737" s="221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</row>
    <row r="738" ht="11.25" customHeight="1">
      <c r="A738" s="220"/>
      <c r="B738" s="220"/>
      <c r="C738" s="220"/>
      <c r="D738" s="220"/>
      <c r="E738" s="220"/>
      <c r="F738" s="220"/>
      <c r="G738" s="220"/>
      <c r="H738" s="220"/>
      <c r="I738" s="220"/>
      <c r="J738" s="221"/>
      <c r="K738" s="221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</row>
    <row r="739" ht="11.25" customHeight="1">
      <c r="A739" s="220"/>
      <c r="B739" s="220"/>
      <c r="C739" s="220"/>
      <c r="D739" s="220"/>
      <c r="E739" s="220"/>
      <c r="F739" s="220"/>
      <c r="G739" s="220"/>
      <c r="H739" s="220"/>
      <c r="I739" s="220"/>
      <c r="J739" s="221"/>
      <c r="K739" s="221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</row>
    <row r="740" ht="11.25" customHeight="1">
      <c r="A740" s="220"/>
      <c r="B740" s="220"/>
      <c r="C740" s="220"/>
      <c r="D740" s="220"/>
      <c r="E740" s="220"/>
      <c r="F740" s="220"/>
      <c r="G740" s="220"/>
      <c r="H740" s="220"/>
      <c r="I740" s="220"/>
      <c r="J740" s="221"/>
      <c r="K740" s="221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</row>
    <row r="741" ht="11.25" customHeight="1">
      <c r="A741" s="220"/>
      <c r="B741" s="220"/>
      <c r="C741" s="220"/>
      <c r="D741" s="220"/>
      <c r="E741" s="220"/>
      <c r="F741" s="220"/>
      <c r="G741" s="220"/>
      <c r="H741" s="220"/>
      <c r="I741" s="220"/>
      <c r="J741" s="221"/>
      <c r="K741" s="221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</row>
    <row r="742" ht="11.25" customHeight="1">
      <c r="A742" s="220"/>
      <c r="B742" s="220"/>
      <c r="C742" s="220"/>
      <c r="D742" s="220"/>
      <c r="E742" s="220"/>
      <c r="F742" s="220"/>
      <c r="G742" s="220"/>
      <c r="H742" s="220"/>
      <c r="I742" s="220"/>
      <c r="J742" s="221"/>
      <c r="K742" s="221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</row>
    <row r="743" ht="11.25" customHeight="1">
      <c r="A743" s="220"/>
      <c r="B743" s="220"/>
      <c r="C743" s="220"/>
      <c r="D743" s="220"/>
      <c r="E743" s="220"/>
      <c r="F743" s="220"/>
      <c r="G743" s="220"/>
      <c r="H743" s="220"/>
      <c r="I743" s="220"/>
      <c r="J743" s="221"/>
      <c r="K743" s="221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</row>
    <row r="744" ht="11.25" customHeight="1">
      <c r="A744" s="220"/>
      <c r="B744" s="220"/>
      <c r="C744" s="220"/>
      <c r="D744" s="220"/>
      <c r="E744" s="220"/>
      <c r="F744" s="220"/>
      <c r="G744" s="220"/>
      <c r="H744" s="220"/>
      <c r="I744" s="220"/>
      <c r="J744" s="221"/>
      <c r="K744" s="221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</row>
    <row r="745" ht="11.25" customHeight="1">
      <c r="A745" s="220"/>
      <c r="B745" s="220"/>
      <c r="C745" s="220"/>
      <c r="D745" s="220"/>
      <c r="E745" s="220"/>
      <c r="F745" s="220"/>
      <c r="G745" s="220"/>
      <c r="H745" s="220"/>
      <c r="I745" s="220"/>
      <c r="J745" s="221"/>
      <c r="K745" s="221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</row>
    <row r="746" ht="11.25" customHeight="1">
      <c r="A746" s="220"/>
      <c r="B746" s="220"/>
      <c r="C746" s="220"/>
      <c r="D746" s="220"/>
      <c r="E746" s="220"/>
      <c r="F746" s="220"/>
      <c r="G746" s="220"/>
      <c r="H746" s="220"/>
      <c r="I746" s="220"/>
      <c r="J746" s="221"/>
      <c r="K746" s="221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</row>
    <row r="747" ht="11.25" customHeight="1">
      <c r="A747" s="220"/>
      <c r="B747" s="220"/>
      <c r="C747" s="220"/>
      <c r="D747" s="220"/>
      <c r="E747" s="220"/>
      <c r="F747" s="220"/>
      <c r="G747" s="220"/>
      <c r="H747" s="220"/>
      <c r="I747" s="220"/>
      <c r="J747" s="221"/>
      <c r="K747" s="221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</row>
    <row r="748" ht="11.25" customHeight="1">
      <c r="A748" s="220"/>
      <c r="B748" s="220"/>
      <c r="C748" s="220"/>
      <c r="D748" s="220"/>
      <c r="E748" s="220"/>
      <c r="F748" s="220"/>
      <c r="G748" s="220"/>
      <c r="H748" s="220"/>
      <c r="I748" s="220"/>
      <c r="J748" s="221"/>
      <c r="K748" s="221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</row>
    <row r="749" ht="11.25" customHeight="1">
      <c r="A749" s="220"/>
      <c r="B749" s="220"/>
      <c r="C749" s="220"/>
      <c r="D749" s="220"/>
      <c r="E749" s="220"/>
      <c r="F749" s="220"/>
      <c r="G749" s="220"/>
      <c r="H749" s="220"/>
      <c r="I749" s="220"/>
      <c r="J749" s="221"/>
      <c r="K749" s="221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</row>
    <row r="750" ht="11.25" customHeight="1">
      <c r="A750" s="220"/>
      <c r="B750" s="220"/>
      <c r="C750" s="220"/>
      <c r="D750" s="220"/>
      <c r="E750" s="220"/>
      <c r="F750" s="220"/>
      <c r="G750" s="220"/>
      <c r="H750" s="220"/>
      <c r="I750" s="220"/>
      <c r="J750" s="221"/>
      <c r="K750" s="221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</row>
    <row r="751" ht="11.25" customHeight="1">
      <c r="A751" s="220"/>
      <c r="B751" s="220"/>
      <c r="C751" s="220"/>
      <c r="D751" s="220"/>
      <c r="E751" s="220"/>
      <c r="F751" s="220"/>
      <c r="G751" s="220"/>
      <c r="H751" s="220"/>
      <c r="I751" s="220"/>
      <c r="J751" s="221"/>
      <c r="K751" s="221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</row>
    <row r="752" ht="11.25" customHeight="1">
      <c r="A752" s="220"/>
      <c r="B752" s="220"/>
      <c r="C752" s="220"/>
      <c r="D752" s="220"/>
      <c r="E752" s="220"/>
      <c r="F752" s="220"/>
      <c r="G752" s="220"/>
      <c r="H752" s="220"/>
      <c r="I752" s="220"/>
      <c r="J752" s="221"/>
      <c r="K752" s="221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</row>
    <row r="753" ht="11.25" customHeight="1">
      <c r="A753" s="220"/>
      <c r="B753" s="220"/>
      <c r="C753" s="220"/>
      <c r="D753" s="220"/>
      <c r="E753" s="220"/>
      <c r="F753" s="220"/>
      <c r="G753" s="220"/>
      <c r="H753" s="220"/>
      <c r="I753" s="220"/>
      <c r="J753" s="221"/>
      <c r="K753" s="221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</row>
    <row r="754" ht="11.25" customHeight="1">
      <c r="A754" s="220"/>
      <c r="B754" s="220"/>
      <c r="C754" s="220"/>
      <c r="D754" s="220"/>
      <c r="E754" s="220"/>
      <c r="F754" s="220"/>
      <c r="G754" s="220"/>
      <c r="H754" s="220"/>
      <c r="I754" s="220"/>
      <c r="J754" s="221"/>
      <c r="K754" s="221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</row>
    <row r="755" ht="11.25" customHeight="1">
      <c r="A755" s="220"/>
      <c r="B755" s="220"/>
      <c r="C755" s="220"/>
      <c r="D755" s="220"/>
      <c r="E755" s="220"/>
      <c r="F755" s="220"/>
      <c r="G755" s="220"/>
      <c r="H755" s="220"/>
      <c r="I755" s="220"/>
      <c r="J755" s="221"/>
      <c r="K755" s="221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</row>
    <row r="756" ht="11.25" customHeight="1">
      <c r="A756" s="220"/>
      <c r="B756" s="220"/>
      <c r="C756" s="220"/>
      <c r="D756" s="220"/>
      <c r="E756" s="220"/>
      <c r="F756" s="220"/>
      <c r="G756" s="220"/>
      <c r="H756" s="220"/>
      <c r="I756" s="220"/>
      <c r="J756" s="221"/>
      <c r="K756" s="221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</row>
    <row r="757" ht="11.25" customHeight="1">
      <c r="A757" s="220"/>
      <c r="B757" s="220"/>
      <c r="C757" s="220"/>
      <c r="D757" s="220"/>
      <c r="E757" s="220"/>
      <c r="F757" s="220"/>
      <c r="G757" s="220"/>
      <c r="H757" s="220"/>
      <c r="I757" s="220"/>
      <c r="J757" s="221"/>
      <c r="K757" s="221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</row>
    <row r="758" ht="11.25" customHeight="1">
      <c r="A758" s="220"/>
      <c r="B758" s="220"/>
      <c r="C758" s="220"/>
      <c r="D758" s="220"/>
      <c r="E758" s="220"/>
      <c r="F758" s="220"/>
      <c r="G758" s="220"/>
      <c r="H758" s="220"/>
      <c r="I758" s="220"/>
      <c r="J758" s="221"/>
      <c r="K758" s="221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</row>
    <row r="759" ht="11.25" customHeight="1">
      <c r="A759" s="220"/>
      <c r="B759" s="220"/>
      <c r="C759" s="220"/>
      <c r="D759" s="220"/>
      <c r="E759" s="220"/>
      <c r="F759" s="220"/>
      <c r="G759" s="220"/>
      <c r="H759" s="220"/>
      <c r="I759" s="220"/>
      <c r="J759" s="221"/>
      <c r="K759" s="221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</row>
    <row r="760" ht="11.25" customHeight="1">
      <c r="A760" s="220"/>
      <c r="B760" s="220"/>
      <c r="C760" s="220"/>
      <c r="D760" s="220"/>
      <c r="E760" s="220"/>
      <c r="F760" s="220"/>
      <c r="G760" s="220"/>
      <c r="H760" s="220"/>
      <c r="I760" s="220"/>
      <c r="J760" s="221"/>
      <c r="K760" s="221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</row>
    <row r="761" ht="11.25" customHeight="1">
      <c r="A761" s="220"/>
      <c r="B761" s="220"/>
      <c r="C761" s="220"/>
      <c r="D761" s="220"/>
      <c r="E761" s="220"/>
      <c r="F761" s="220"/>
      <c r="G761" s="220"/>
      <c r="H761" s="220"/>
      <c r="I761" s="220"/>
      <c r="J761" s="221"/>
      <c r="K761" s="221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</row>
    <row r="762" ht="11.25" customHeight="1">
      <c r="A762" s="220"/>
      <c r="B762" s="220"/>
      <c r="C762" s="220"/>
      <c r="D762" s="220"/>
      <c r="E762" s="220"/>
      <c r="F762" s="220"/>
      <c r="G762" s="220"/>
      <c r="H762" s="220"/>
      <c r="I762" s="220"/>
      <c r="J762" s="221"/>
      <c r="K762" s="221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</row>
    <row r="763" ht="11.25" customHeight="1">
      <c r="A763" s="220"/>
      <c r="B763" s="220"/>
      <c r="C763" s="220"/>
      <c r="D763" s="220"/>
      <c r="E763" s="220"/>
      <c r="F763" s="220"/>
      <c r="G763" s="220"/>
      <c r="H763" s="220"/>
      <c r="I763" s="220"/>
      <c r="J763" s="221"/>
      <c r="K763" s="221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</row>
    <row r="764" ht="11.25" customHeight="1">
      <c r="A764" s="220"/>
      <c r="B764" s="220"/>
      <c r="C764" s="220"/>
      <c r="D764" s="220"/>
      <c r="E764" s="220"/>
      <c r="F764" s="220"/>
      <c r="G764" s="220"/>
      <c r="H764" s="220"/>
      <c r="I764" s="220"/>
      <c r="J764" s="221"/>
      <c r="K764" s="221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</row>
    <row r="765" ht="11.25" customHeight="1">
      <c r="A765" s="220"/>
      <c r="B765" s="220"/>
      <c r="C765" s="220"/>
      <c r="D765" s="220"/>
      <c r="E765" s="220"/>
      <c r="F765" s="220"/>
      <c r="G765" s="220"/>
      <c r="H765" s="220"/>
      <c r="I765" s="220"/>
      <c r="J765" s="221"/>
      <c r="K765" s="221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</row>
    <row r="766" ht="11.25" customHeight="1">
      <c r="A766" s="220"/>
      <c r="B766" s="220"/>
      <c r="C766" s="220"/>
      <c r="D766" s="220"/>
      <c r="E766" s="220"/>
      <c r="F766" s="220"/>
      <c r="G766" s="220"/>
      <c r="H766" s="220"/>
      <c r="I766" s="220"/>
      <c r="J766" s="221"/>
      <c r="K766" s="221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</row>
    <row r="767" ht="11.25" customHeight="1">
      <c r="A767" s="220"/>
      <c r="B767" s="220"/>
      <c r="C767" s="220"/>
      <c r="D767" s="220"/>
      <c r="E767" s="220"/>
      <c r="F767" s="220"/>
      <c r="G767" s="220"/>
      <c r="H767" s="220"/>
      <c r="I767" s="220"/>
      <c r="J767" s="221"/>
      <c r="K767" s="221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</row>
    <row r="768" ht="11.25" customHeight="1">
      <c r="A768" s="220"/>
      <c r="B768" s="220"/>
      <c r="C768" s="220"/>
      <c r="D768" s="220"/>
      <c r="E768" s="220"/>
      <c r="F768" s="220"/>
      <c r="G768" s="220"/>
      <c r="H768" s="220"/>
      <c r="I768" s="220"/>
      <c r="J768" s="221"/>
      <c r="K768" s="221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</row>
    <row r="769" ht="11.25" customHeight="1">
      <c r="A769" s="220"/>
      <c r="B769" s="220"/>
      <c r="C769" s="220"/>
      <c r="D769" s="220"/>
      <c r="E769" s="220"/>
      <c r="F769" s="220"/>
      <c r="G769" s="220"/>
      <c r="H769" s="220"/>
      <c r="I769" s="220"/>
      <c r="J769" s="221"/>
      <c r="K769" s="221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</row>
    <row r="770" ht="11.25" customHeight="1">
      <c r="A770" s="220"/>
      <c r="B770" s="220"/>
      <c r="C770" s="220"/>
      <c r="D770" s="220"/>
      <c r="E770" s="220"/>
      <c r="F770" s="220"/>
      <c r="G770" s="220"/>
      <c r="H770" s="220"/>
      <c r="I770" s="220"/>
      <c r="J770" s="221"/>
      <c r="K770" s="221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</row>
    <row r="771" ht="11.25" customHeight="1">
      <c r="A771" s="220"/>
      <c r="B771" s="220"/>
      <c r="C771" s="220"/>
      <c r="D771" s="220"/>
      <c r="E771" s="220"/>
      <c r="F771" s="220"/>
      <c r="G771" s="220"/>
      <c r="H771" s="220"/>
      <c r="I771" s="220"/>
      <c r="J771" s="221"/>
      <c r="K771" s="221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</row>
    <row r="772" ht="11.25" customHeight="1">
      <c r="A772" s="220"/>
      <c r="B772" s="220"/>
      <c r="C772" s="220"/>
      <c r="D772" s="220"/>
      <c r="E772" s="220"/>
      <c r="F772" s="220"/>
      <c r="G772" s="220"/>
      <c r="H772" s="220"/>
      <c r="I772" s="220"/>
      <c r="J772" s="221"/>
      <c r="K772" s="221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</row>
    <row r="773" ht="11.25" customHeight="1">
      <c r="A773" s="220"/>
      <c r="B773" s="220"/>
      <c r="C773" s="220"/>
      <c r="D773" s="220"/>
      <c r="E773" s="220"/>
      <c r="F773" s="220"/>
      <c r="G773" s="220"/>
      <c r="H773" s="220"/>
      <c r="I773" s="220"/>
      <c r="J773" s="221"/>
      <c r="K773" s="221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</row>
    <row r="774" ht="11.25" customHeight="1">
      <c r="A774" s="220"/>
      <c r="B774" s="220"/>
      <c r="C774" s="220"/>
      <c r="D774" s="220"/>
      <c r="E774" s="220"/>
      <c r="F774" s="220"/>
      <c r="G774" s="220"/>
      <c r="H774" s="220"/>
      <c r="I774" s="220"/>
      <c r="J774" s="221"/>
      <c r="K774" s="221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</row>
    <row r="775" ht="11.25" customHeight="1">
      <c r="A775" s="220"/>
      <c r="B775" s="220"/>
      <c r="C775" s="220"/>
      <c r="D775" s="220"/>
      <c r="E775" s="220"/>
      <c r="F775" s="220"/>
      <c r="G775" s="220"/>
      <c r="H775" s="220"/>
      <c r="I775" s="220"/>
      <c r="J775" s="221"/>
      <c r="K775" s="221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</row>
    <row r="776" ht="11.25" customHeight="1">
      <c r="A776" s="220"/>
      <c r="B776" s="220"/>
      <c r="C776" s="220"/>
      <c r="D776" s="220"/>
      <c r="E776" s="220"/>
      <c r="F776" s="220"/>
      <c r="G776" s="220"/>
      <c r="H776" s="220"/>
      <c r="I776" s="220"/>
      <c r="J776" s="221"/>
      <c r="K776" s="221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</row>
    <row r="777" ht="11.25" customHeight="1">
      <c r="A777" s="220"/>
      <c r="B777" s="220"/>
      <c r="C777" s="220"/>
      <c r="D777" s="220"/>
      <c r="E777" s="220"/>
      <c r="F777" s="220"/>
      <c r="G777" s="220"/>
      <c r="H777" s="220"/>
      <c r="I777" s="220"/>
      <c r="J777" s="221"/>
      <c r="K777" s="221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</row>
    <row r="778" ht="11.25" customHeight="1">
      <c r="A778" s="220"/>
      <c r="B778" s="220"/>
      <c r="C778" s="220"/>
      <c r="D778" s="220"/>
      <c r="E778" s="220"/>
      <c r="F778" s="220"/>
      <c r="G778" s="220"/>
      <c r="H778" s="220"/>
      <c r="I778" s="220"/>
      <c r="J778" s="221"/>
      <c r="K778" s="221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</row>
    <row r="779" ht="11.25" customHeight="1">
      <c r="A779" s="220"/>
      <c r="B779" s="220"/>
      <c r="C779" s="220"/>
      <c r="D779" s="220"/>
      <c r="E779" s="220"/>
      <c r="F779" s="220"/>
      <c r="G779" s="220"/>
      <c r="H779" s="220"/>
      <c r="I779" s="220"/>
      <c r="J779" s="221"/>
      <c r="K779" s="221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</row>
    <row r="780" ht="11.25" customHeight="1">
      <c r="A780" s="220"/>
      <c r="B780" s="220"/>
      <c r="C780" s="220"/>
      <c r="D780" s="220"/>
      <c r="E780" s="220"/>
      <c r="F780" s="220"/>
      <c r="G780" s="220"/>
      <c r="H780" s="220"/>
      <c r="I780" s="220"/>
      <c r="J780" s="221"/>
      <c r="K780" s="221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</row>
    <row r="781" ht="11.25" customHeight="1">
      <c r="A781" s="220"/>
      <c r="B781" s="220"/>
      <c r="C781" s="220"/>
      <c r="D781" s="220"/>
      <c r="E781" s="220"/>
      <c r="F781" s="220"/>
      <c r="G781" s="220"/>
      <c r="H781" s="220"/>
      <c r="I781" s="220"/>
      <c r="J781" s="221"/>
      <c r="K781" s="221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</row>
    <row r="782" ht="11.25" customHeight="1">
      <c r="A782" s="220"/>
      <c r="B782" s="220"/>
      <c r="C782" s="220"/>
      <c r="D782" s="220"/>
      <c r="E782" s="220"/>
      <c r="F782" s="220"/>
      <c r="G782" s="220"/>
      <c r="H782" s="220"/>
      <c r="I782" s="220"/>
      <c r="J782" s="221"/>
      <c r="K782" s="221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</row>
    <row r="783" ht="11.25" customHeight="1">
      <c r="A783" s="220"/>
      <c r="B783" s="220"/>
      <c r="C783" s="220"/>
      <c r="D783" s="220"/>
      <c r="E783" s="220"/>
      <c r="F783" s="220"/>
      <c r="G783" s="220"/>
      <c r="H783" s="220"/>
      <c r="I783" s="220"/>
      <c r="J783" s="221"/>
      <c r="K783" s="221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</row>
    <row r="784" ht="11.25" customHeight="1">
      <c r="A784" s="220"/>
      <c r="B784" s="220"/>
      <c r="C784" s="220"/>
      <c r="D784" s="220"/>
      <c r="E784" s="220"/>
      <c r="F784" s="220"/>
      <c r="G784" s="220"/>
      <c r="H784" s="220"/>
      <c r="I784" s="220"/>
      <c r="J784" s="221"/>
      <c r="K784" s="221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</row>
    <row r="785" ht="11.25" customHeight="1">
      <c r="A785" s="220"/>
      <c r="B785" s="220"/>
      <c r="C785" s="220"/>
      <c r="D785" s="220"/>
      <c r="E785" s="220"/>
      <c r="F785" s="220"/>
      <c r="G785" s="220"/>
      <c r="H785" s="220"/>
      <c r="I785" s="220"/>
      <c r="J785" s="221"/>
      <c r="K785" s="221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</row>
    <row r="786" ht="11.25" customHeight="1">
      <c r="A786" s="220"/>
      <c r="B786" s="220"/>
      <c r="C786" s="220"/>
      <c r="D786" s="220"/>
      <c r="E786" s="220"/>
      <c r="F786" s="220"/>
      <c r="G786" s="220"/>
      <c r="H786" s="220"/>
      <c r="I786" s="220"/>
      <c r="J786" s="221"/>
      <c r="K786" s="221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</row>
    <row r="787" ht="11.25" customHeight="1">
      <c r="A787" s="220"/>
      <c r="B787" s="220"/>
      <c r="C787" s="220"/>
      <c r="D787" s="220"/>
      <c r="E787" s="220"/>
      <c r="F787" s="220"/>
      <c r="G787" s="220"/>
      <c r="H787" s="220"/>
      <c r="I787" s="220"/>
      <c r="J787" s="221"/>
      <c r="K787" s="221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</row>
    <row r="788" ht="11.25" customHeight="1">
      <c r="A788" s="220"/>
      <c r="B788" s="220"/>
      <c r="C788" s="220"/>
      <c r="D788" s="220"/>
      <c r="E788" s="220"/>
      <c r="F788" s="220"/>
      <c r="G788" s="220"/>
      <c r="H788" s="220"/>
      <c r="I788" s="220"/>
      <c r="J788" s="221"/>
      <c r="K788" s="221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</row>
    <row r="789" ht="11.25" customHeight="1">
      <c r="A789" s="220"/>
      <c r="B789" s="220"/>
      <c r="C789" s="220"/>
      <c r="D789" s="220"/>
      <c r="E789" s="220"/>
      <c r="F789" s="220"/>
      <c r="G789" s="220"/>
      <c r="H789" s="220"/>
      <c r="I789" s="220"/>
      <c r="J789" s="221"/>
      <c r="K789" s="221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</row>
    <row r="790" ht="11.25" customHeight="1">
      <c r="A790" s="220"/>
      <c r="B790" s="220"/>
      <c r="C790" s="220"/>
      <c r="D790" s="220"/>
      <c r="E790" s="220"/>
      <c r="F790" s="220"/>
      <c r="G790" s="220"/>
      <c r="H790" s="220"/>
      <c r="I790" s="220"/>
      <c r="J790" s="221"/>
      <c r="K790" s="221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</row>
    <row r="791" ht="11.25" customHeight="1">
      <c r="A791" s="220"/>
      <c r="B791" s="220"/>
      <c r="C791" s="220"/>
      <c r="D791" s="220"/>
      <c r="E791" s="220"/>
      <c r="F791" s="220"/>
      <c r="G791" s="220"/>
      <c r="H791" s="220"/>
      <c r="I791" s="220"/>
      <c r="J791" s="221"/>
      <c r="K791" s="221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</row>
    <row r="792" ht="11.25" customHeight="1">
      <c r="A792" s="220"/>
      <c r="B792" s="220"/>
      <c r="C792" s="220"/>
      <c r="D792" s="220"/>
      <c r="E792" s="220"/>
      <c r="F792" s="220"/>
      <c r="G792" s="220"/>
      <c r="H792" s="220"/>
      <c r="I792" s="220"/>
      <c r="J792" s="221"/>
      <c r="K792" s="221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</row>
    <row r="793" ht="11.25" customHeight="1">
      <c r="A793" s="220"/>
      <c r="B793" s="220"/>
      <c r="C793" s="220"/>
      <c r="D793" s="220"/>
      <c r="E793" s="220"/>
      <c r="F793" s="220"/>
      <c r="G793" s="220"/>
      <c r="H793" s="220"/>
      <c r="I793" s="220"/>
      <c r="J793" s="221"/>
      <c r="K793" s="221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</row>
    <row r="794" ht="11.25" customHeight="1">
      <c r="A794" s="220"/>
      <c r="B794" s="220"/>
      <c r="C794" s="220"/>
      <c r="D794" s="220"/>
      <c r="E794" s="220"/>
      <c r="F794" s="220"/>
      <c r="G794" s="220"/>
      <c r="H794" s="220"/>
      <c r="I794" s="220"/>
      <c r="J794" s="221"/>
      <c r="K794" s="221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</row>
    <row r="795" ht="11.25" customHeight="1">
      <c r="A795" s="220"/>
      <c r="B795" s="220"/>
      <c r="C795" s="220"/>
      <c r="D795" s="220"/>
      <c r="E795" s="220"/>
      <c r="F795" s="220"/>
      <c r="G795" s="220"/>
      <c r="H795" s="220"/>
      <c r="I795" s="220"/>
      <c r="J795" s="221"/>
      <c r="K795" s="221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</row>
    <row r="796" ht="11.25" customHeight="1">
      <c r="A796" s="220"/>
      <c r="B796" s="220"/>
      <c r="C796" s="220"/>
      <c r="D796" s="220"/>
      <c r="E796" s="220"/>
      <c r="F796" s="220"/>
      <c r="G796" s="220"/>
      <c r="H796" s="220"/>
      <c r="I796" s="220"/>
      <c r="J796" s="221"/>
      <c r="K796" s="221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</row>
    <row r="797" ht="11.25" customHeight="1">
      <c r="A797" s="220"/>
      <c r="B797" s="220"/>
      <c r="C797" s="220"/>
      <c r="D797" s="220"/>
      <c r="E797" s="220"/>
      <c r="F797" s="220"/>
      <c r="G797" s="220"/>
      <c r="H797" s="220"/>
      <c r="I797" s="220"/>
      <c r="J797" s="221"/>
      <c r="K797" s="221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</row>
    <row r="798" ht="11.25" customHeight="1">
      <c r="A798" s="220"/>
      <c r="B798" s="220"/>
      <c r="C798" s="220"/>
      <c r="D798" s="220"/>
      <c r="E798" s="220"/>
      <c r="F798" s="220"/>
      <c r="G798" s="220"/>
      <c r="H798" s="220"/>
      <c r="I798" s="220"/>
      <c r="J798" s="221"/>
      <c r="K798" s="221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</row>
    <row r="799" ht="11.25" customHeight="1">
      <c r="A799" s="220"/>
      <c r="B799" s="220"/>
      <c r="C799" s="220"/>
      <c r="D799" s="220"/>
      <c r="E799" s="220"/>
      <c r="F799" s="220"/>
      <c r="G799" s="220"/>
      <c r="H799" s="220"/>
      <c r="I799" s="220"/>
      <c r="J799" s="221"/>
      <c r="K799" s="221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</row>
    <row r="800" ht="11.25" customHeight="1">
      <c r="A800" s="220"/>
      <c r="B800" s="220"/>
      <c r="C800" s="220"/>
      <c r="D800" s="220"/>
      <c r="E800" s="220"/>
      <c r="F800" s="220"/>
      <c r="G800" s="220"/>
      <c r="H800" s="220"/>
      <c r="I800" s="220"/>
      <c r="J800" s="221"/>
      <c r="K800" s="221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</row>
    <row r="801" ht="11.25" customHeight="1">
      <c r="A801" s="220"/>
      <c r="B801" s="220"/>
      <c r="C801" s="220"/>
      <c r="D801" s="220"/>
      <c r="E801" s="220"/>
      <c r="F801" s="220"/>
      <c r="G801" s="220"/>
      <c r="H801" s="220"/>
      <c r="I801" s="220"/>
      <c r="J801" s="221"/>
      <c r="K801" s="221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</row>
    <row r="802" ht="11.25" customHeight="1">
      <c r="A802" s="220"/>
      <c r="B802" s="220"/>
      <c r="C802" s="220"/>
      <c r="D802" s="220"/>
      <c r="E802" s="220"/>
      <c r="F802" s="220"/>
      <c r="G802" s="220"/>
      <c r="H802" s="220"/>
      <c r="I802" s="220"/>
      <c r="J802" s="221"/>
      <c r="K802" s="221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</row>
    <row r="803" ht="11.25" customHeight="1">
      <c r="A803" s="220"/>
      <c r="B803" s="220"/>
      <c r="C803" s="220"/>
      <c r="D803" s="220"/>
      <c r="E803" s="220"/>
      <c r="F803" s="220"/>
      <c r="G803" s="220"/>
      <c r="H803" s="220"/>
      <c r="I803" s="220"/>
      <c r="J803" s="221"/>
      <c r="K803" s="221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</row>
    <row r="804" ht="11.25" customHeight="1">
      <c r="A804" s="220"/>
      <c r="B804" s="220"/>
      <c r="C804" s="220"/>
      <c r="D804" s="220"/>
      <c r="E804" s="220"/>
      <c r="F804" s="220"/>
      <c r="G804" s="220"/>
      <c r="H804" s="220"/>
      <c r="I804" s="220"/>
      <c r="J804" s="221"/>
      <c r="K804" s="221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</row>
    <row r="805" ht="11.25" customHeight="1">
      <c r="A805" s="220"/>
      <c r="B805" s="220"/>
      <c r="C805" s="220"/>
      <c r="D805" s="220"/>
      <c r="E805" s="220"/>
      <c r="F805" s="220"/>
      <c r="G805" s="220"/>
      <c r="H805" s="220"/>
      <c r="I805" s="220"/>
      <c r="J805" s="221"/>
      <c r="K805" s="221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</row>
    <row r="806" ht="11.25" customHeight="1">
      <c r="A806" s="220"/>
      <c r="B806" s="220"/>
      <c r="C806" s="220"/>
      <c r="D806" s="220"/>
      <c r="E806" s="220"/>
      <c r="F806" s="220"/>
      <c r="G806" s="220"/>
      <c r="H806" s="220"/>
      <c r="I806" s="220"/>
      <c r="J806" s="221"/>
      <c r="K806" s="221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</row>
    <row r="807" ht="11.25" customHeight="1">
      <c r="A807" s="220"/>
      <c r="B807" s="220"/>
      <c r="C807" s="220"/>
      <c r="D807" s="220"/>
      <c r="E807" s="220"/>
      <c r="F807" s="220"/>
      <c r="G807" s="220"/>
      <c r="H807" s="220"/>
      <c r="I807" s="220"/>
      <c r="J807" s="221"/>
      <c r="K807" s="221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</row>
    <row r="808" ht="11.25" customHeight="1">
      <c r="A808" s="220"/>
      <c r="B808" s="220"/>
      <c r="C808" s="220"/>
      <c r="D808" s="220"/>
      <c r="E808" s="220"/>
      <c r="F808" s="220"/>
      <c r="G808" s="220"/>
      <c r="H808" s="220"/>
      <c r="I808" s="220"/>
      <c r="J808" s="221"/>
      <c r="K808" s="221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</row>
    <row r="809" ht="11.25" customHeight="1">
      <c r="A809" s="220"/>
      <c r="B809" s="220"/>
      <c r="C809" s="220"/>
      <c r="D809" s="220"/>
      <c r="E809" s="220"/>
      <c r="F809" s="220"/>
      <c r="G809" s="220"/>
      <c r="H809" s="220"/>
      <c r="I809" s="220"/>
      <c r="J809" s="221"/>
      <c r="K809" s="221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</row>
    <row r="810" ht="11.25" customHeight="1">
      <c r="A810" s="220"/>
      <c r="B810" s="220"/>
      <c r="C810" s="220"/>
      <c r="D810" s="220"/>
      <c r="E810" s="220"/>
      <c r="F810" s="220"/>
      <c r="G810" s="220"/>
      <c r="H810" s="220"/>
      <c r="I810" s="220"/>
      <c r="J810" s="221"/>
      <c r="K810" s="221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</row>
    <row r="811" ht="11.25" customHeight="1">
      <c r="A811" s="220"/>
      <c r="B811" s="220"/>
      <c r="C811" s="220"/>
      <c r="D811" s="220"/>
      <c r="E811" s="220"/>
      <c r="F811" s="220"/>
      <c r="G811" s="220"/>
      <c r="H811" s="220"/>
      <c r="I811" s="220"/>
      <c r="J811" s="221"/>
      <c r="K811" s="221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</row>
    <row r="812" ht="11.25" customHeight="1">
      <c r="A812" s="220"/>
      <c r="B812" s="220"/>
      <c r="C812" s="220"/>
      <c r="D812" s="220"/>
      <c r="E812" s="220"/>
      <c r="F812" s="220"/>
      <c r="G812" s="220"/>
      <c r="H812" s="220"/>
      <c r="I812" s="220"/>
      <c r="J812" s="221"/>
      <c r="K812" s="221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</row>
    <row r="813" ht="11.25" customHeight="1">
      <c r="A813" s="220"/>
      <c r="B813" s="220"/>
      <c r="C813" s="220"/>
      <c r="D813" s="220"/>
      <c r="E813" s="220"/>
      <c r="F813" s="220"/>
      <c r="G813" s="220"/>
      <c r="H813" s="220"/>
      <c r="I813" s="220"/>
      <c r="J813" s="221"/>
      <c r="K813" s="221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</row>
    <row r="814" ht="11.25" customHeight="1">
      <c r="A814" s="220"/>
      <c r="B814" s="220"/>
      <c r="C814" s="220"/>
      <c r="D814" s="220"/>
      <c r="E814" s="220"/>
      <c r="F814" s="220"/>
      <c r="G814" s="220"/>
      <c r="H814" s="220"/>
      <c r="I814" s="220"/>
      <c r="J814" s="221"/>
      <c r="K814" s="221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</row>
    <row r="815" ht="11.25" customHeight="1">
      <c r="A815" s="220"/>
      <c r="B815" s="220"/>
      <c r="C815" s="220"/>
      <c r="D815" s="220"/>
      <c r="E815" s="220"/>
      <c r="F815" s="220"/>
      <c r="G815" s="220"/>
      <c r="H815" s="220"/>
      <c r="I815" s="220"/>
      <c r="J815" s="221"/>
      <c r="K815" s="221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</row>
    <row r="816" ht="11.25" customHeight="1">
      <c r="A816" s="220"/>
      <c r="B816" s="220"/>
      <c r="C816" s="220"/>
      <c r="D816" s="220"/>
      <c r="E816" s="220"/>
      <c r="F816" s="220"/>
      <c r="G816" s="220"/>
      <c r="H816" s="220"/>
      <c r="I816" s="220"/>
      <c r="J816" s="221"/>
      <c r="K816" s="221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</row>
    <row r="817" ht="11.25" customHeight="1">
      <c r="A817" s="220"/>
      <c r="B817" s="220"/>
      <c r="C817" s="220"/>
      <c r="D817" s="220"/>
      <c r="E817" s="220"/>
      <c r="F817" s="220"/>
      <c r="G817" s="220"/>
      <c r="H817" s="220"/>
      <c r="I817" s="220"/>
      <c r="J817" s="221"/>
      <c r="K817" s="221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</row>
    <row r="818" ht="11.25" customHeight="1">
      <c r="A818" s="220"/>
      <c r="B818" s="220"/>
      <c r="C818" s="220"/>
      <c r="D818" s="220"/>
      <c r="E818" s="220"/>
      <c r="F818" s="220"/>
      <c r="G818" s="220"/>
      <c r="H818" s="220"/>
      <c r="I818" s="220"/>
      <c r="J818" s="221"/>
      <c r="K818" s="221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</row>
    <row r="819" ht="11.25" customHeight="1">
      <c r="A819" s="220"/>
      <c r="B819" s="220"/>
      <c r="C819" s="220"/>
      <c r="D819" s="220"/>
      <c r="E819" s="220"/>
      <c r="F819" s="220"/>
      <c r="G819" s="220"/>
      <c r="H819" s="220"/>
      <c r="I819" s="220"/>
      <c r="J819" s="221"/>
      <c r="K819" s="221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</row>
    <row r="820" ht="11.25" customHeight="1">
      <c r="A820" s="220"/>
      <c r="B820" s="220"/>
      <c r="C820" s="220"/>
      <c r="D820" s="220"/>
      <c r="E820" s="220"/>
      <c r="F820" s="220"/>
      <c r="G820" s="220"/>
      <c r="H820" s="220"/>
      <c r="I820" s="220"/>
      <c r="J820" s="221"/>
      <c r="K820" s="221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</row>
    <row r="821" ht="11.25" customHeight="1">
      <c r="A821" s="220"/>
      <c r="B821" s="220"/>
      <c r="C821" s="220"/>
      <c r="D821" s="220"/>
      <c r="E821" s="220"/>
      <c r="F821" s="220"/>
      <c r="G821" s="220"/>
      <c r="H821" s="220"/>
      <c r="I821" s="220"/>
      <c r="J821" s="221"/>
      <c r="K821" s="221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</row>
    <row r="822" ht="11.25" customHeight="1">
      <c r="A822" s="220"/>
      <c r="B822" s="220"/>
      <c r="C822" s="220"/>
      <c r="D822" s="220"/>
      <c r="E822" s="220"/>
      <c r="F822" s="220"/>
      <c r="G822" s="220"/>
      <c r="H822" s="220"/>
      <c r="I822" s="220"/>
      <c r="J822" s="221"/>
      <c r="K822" s="221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</row>
    <row r="823" ht="11.25" customHeight="1">
      <c r="A823" s="220"/>
      <c r="B823" s="220"/>
      <c r="C823" s="220"/>
      <c r="D823" s="220"/>
      <c r="E823" s="220"/>
      <c r="F823" s="220"/>
      <c r="G823" s="220"/>
      <c r="H823" s="220"/>
      <c r="I823" s="220"/>
      <c r="J823" s="221"/>
      <c r="K823" s="221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</row>
    <row r="824" ht="11.25" customHeight="1">
      <c r="A824" s="220"/>
      <c r="B824" s="220"/>
      <c r="C824" s="220"/>
      <c r="D824" s="220"/>
      <c r="E824" s="220"/>
      <c r="F824" s="220"/>
      <c r="G824" s="220"/>
      <c r="H824" s="220"/>
      <c r="I824" s="220"/>
      <c r="J824" s="221"/>
      <c r="K824" s="221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</row>
    <row r="825" ht="11.25" customHeight="1">
      <c r="A825" s="220"/>
      <c r="B825" s="220"/>
      <c r="C825" s="220"/>
      <c r="D825" s="220"/>
      <c r="E825" s="220"/>
      <c r="F825" s="220"/>
      <c r="G825" s="220"/>
      <c r="H825" s="220"/>
      <c r="I825" s="220"/>
      <c r="J825" s="221"/>
      <c r="K825" s="221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</row>
    <row r="826" ht="11.25" customHeight="1">
      <c r="A826" s="220"/>
      <c r="B826" s="220"/>
      <c r="C826" s="220"/>
      <c r="D826" s="220"/>
      <c r="E826" s="220"/>
      <c r="F826" s="220"/>
      <c r="G826" s="220"/>
      <c r="H826" s="220"/>
      <c r="I826" s="220"/>
      <c r="J826" s="221"/>
      <c r="K826" s="221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</row>
    <row r="827" ht="11.25" customHeight="1">
      <c r="A827" s="220"/>
      <c r="B827" s="220"/>
      <c r="C827" s="220"/>
      <c r="D827" s="220"/>
      <c r="E827" s="220"/>
      <c r="F827" s="220"/>
      <c r="G827" s="220"/>
      <c r="H827" s="220"/>
      <c r="I827" s="220"/>
      <c r="J827" s="221"/>
      <c r="K827" s="221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</row>
    <row r="828" ht="11.25" customHeight="1">
      <c r="A828" s="220"/>
      <c r="B828" s="220"/>
      <c r="C828" s="220"/>
      <c r="D828" s="220"/>
      <c r="E828" s="220"/>
      <c r="F828" s="220"/>
      <c r="G828" s="220"/>
      <c r="H828" s="220"/>
      <c r="I828" s="220"/>
      <c r="J828" s="221"/>
      <c r="K828" s="221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</row>
    <row r="829" ht="11.25" customHeight="1">
      <c r="A829" s="220"/>
      <c r="B829" s="220"/>
      <c r="C829" s="220"/>
      <c r="D829" s="220"/>
      <c r="E829" s="220"/>
      <c r="F829" s="220"/>
      <c r="G829" s="220"/>
      <c r="H829" s="220"/>
      <c r="I829" s="220"/>
      <c r="J829" s="221"/>
      <c r="K829" s="221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</row>
    <row r="830" ht="11.25" customHeight="1">
      <c r="A830" s="220"/>
      <c r="B830" s="220"/>
      <c r="C830" s="220"/>
      <c r="D830" s="220"/>
      <c r="E830" s="220"/>
      <c r="F830" s="220"/>
      <c r="G830" s="220"/>
      <c r="H830" s="220"/>
      <c r="I830" s="220"/>
      <c r="J830" s="221"/>
      <c r="K830" s="221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</row>
    <row r="831" ht="11.25" customHeight="1">
      <c r="A831" s="220"/>
      <c r="B831" s="220"/>
      <c r="C831" s="220"/>
      <c r="D831" s="220"/>
      <c r="E831" s="220"/>
      <c r="F831" s="220"/>
      <c r="G831" s="220"/>
      <c r="H831" s="220"/>
      <c r="I831" s="220"/>
      <c r="J831" s="221"/>
      <c r="K831" s="221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</row>
    <row r="832" ht="11.25" customHeight="1">
      <c r="A832" s="220"/>
      <c r="B832" s="220"/>
      <c r="C832" s="220"/>
      <c r="D832" s="220"/>
      <c r="E832" s="220"/>
      <c r="F832" s="220"/>
      <c r="G832" s="220"/>
      <c r="H832" s="220"/>
      <c r="I832" s="220"/>
      <c r="J832" s="221"/>
      <c r="K832" s="221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</row>
    <row r="833" ht="11.25" customHeight="1">
      <c r="A833" s="220"/>
      <c r="B833" s="220"/>
      <c r="C833" s="220"/>
      <c r="D833" s="220"/>
      <c r="E833" s="220"/>
      <c r="F833" s="220"/>
      <c r="G833" s="220"/>
      <c r="H833" s="220"/>
      <c r="I833" s="220"/>
      <c r="J833" s="221"/>
      <c r="K833" s="221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</row>
    <row r="834" ht="11.25" customHeight="1">
      <c r="A834" s="220"/>
      <c r="B834" s="220"/>
      <c r="C834" s="220"/>
      <c r="D834" s="220"/>
      <c r="E834" s="220"/>
      <c r="F834" s="220"/>
      <c r="G834" s="220"/>
      <c r="H834" s="220"/>
      <c r="I834" s="220"/>
      <c r="J834" s="221"/>
      <c r="K834" s="221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</row>
    <row r="835" ht="11.25" customHeight="1">
      <c r="A835" s="220"/>
      <c r="B835" s="220"/>
      <c r="C835" s="220"/>
      <c r="D835" s="220"/>
      <c r="E835" s="220"/>
      <c r="F835" s="220"/>
      <c r="G835" s="220"/>
      <c r="H835" s="220"/>
      <c r="I835" s="220"/>
      <c r="J835" s="221"/>
      <c r="K835" s="221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</row>
    <row r="836" ht="11.25" customHeight="1">
      <c r="A836" s="220"/>
      <c r="B836" s="220"/>
      <c r="C836" s="220"/>
      <c r="D836" s="220"/>
      <c r="E836" s="220"/>
      <c r="F836" s="220"/>
      <c r="G836" s="220"/>
      <c r="H836" s="220"/>
      <c r="I836" s="220"/>
      <c r="J836" s="221"/>
      <c r="K836" s="221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</row>
    <row r="837" ht="11.25" customHeight="1">
      <c r="A837" s="220"/>
      <c r="B837" s="220"/>
      <c r="C837" s="220"/>
      <c r="D837" s="220"/>
      <c r="E837" s="220"/>
      <c r="F837" s="220"/>
      <c r="G837" s="220"/>
      <c r="H837" s="220"/>
      <c r="I837" s="220"/>
      <c r="J837" s="221"/>
      <c r="K837" s="221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</row>
    <row r="838" ht="11.25" customHeight="1">
      <c r="A838" s="220"/>
      <c r="B838" s="220"/>
      <c r="C838" s="220"/>
      <c r="D838" s="220"/>
      <c r="E838" s="220"/>
      <c r="F838" s="220"/>
      <c r="G838" s="220"/>
      <c r="H838" s="220"/>
      <c r="I838" s="220"/>
      <c r="J838" s="221"/>
      <c r="K838" s="221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</row>
    <row r="839" ht="11.25" customHeight="1">
      <c r="A839" s="220"/>
      <c r="B839" s="220"/>
      <c r="C839" s="220"/>
      <c r="D839" s="220"/>
      <c r="E839" s="220"/>
      <c r="F839" s="220"/>
      <c r="G839" s="220"/>
      <c r="H839" s="220"/>
      <c r="I839" s="220"/>
      <c r="J839" s="221"/>
      <c r="K839" s="221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</row>
    <row r="840" ht="11.25" customHeight="1">
      <c r="A840" s="220"/>
      <c r="B840" s="220"/>
      <c r="C840" s="220"/>
      <c r="D840" s="220"/>
      <c r="E840" s="220"/>
      <c r="F840" s="220"/>
      <c r="G840" s="220"/>
      <c r="H840" s="220"/>
      <c r="I840" s="220"/>
      <c r="J840" s="221"/>
      <c r="K840" s="221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</row>
    <row r="841" ht="11.25" customHeight="1">
      <c r="A841" s="220"/>
      <c r="B841" s="220"/>
      <c r="C841" s="220"/>
      <c r="D841" s="220"/>
      <c r="E841" s="220"/>
      <c r="F841" s="220"/>
      <c r="G841" s="220"/>
      <c r="H841" s="220"/>
      <c r="I841" s="220"/>
      <c r="J841" s="221"/>
      <c r="K841" s="221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</row>
    <row r="842" ht="11.25" customHeight="1">
      <c r="A842" s="220"/>
      <c r="B842" s="220"/>
      <c r="C842" s="220"/>
      <c r="D842" s="220"/>
      <c r="E842" s="220"/>
      <c r="F842" s="220"/>
      <c r="G842" s="220"/>
      <c r="H842" s="220"/>
      <c r="I842" s="220"/>
      <c r="J842" s="221"/>
      <c r="K842" s="221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</row>
    <row r="843" ht="11.25" customHeight="1">
      <c r="A843" s="220"/>
      <c r="B843" s="220"/>
      <c r="C843" s="220"/>
      <c r="D843" s="220"/>
      <c r="E843" s="220"/>
      <c r="F843" s="220"/>
      <c r="G843" s="220"/>
      <c r="H843" s="220"/>
      <c r="I843" s="220"/>
      <c r="J843" s="221"/>
      <c r="K843" s="221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</row>
    <row r="844" ht="11.25" customHeight="1">
      <c r="A844" s="220"/>
      <c r="B844" s="220"/>
      <c r="C844" s="220"/>
      <c r="D844" s="220"/>
      <c r="E844" s="220"/>
      <c r="F844" s="220"/>
      <c r="G844" s="220"/>
      <c r="H844" s="220"/>
      <c r="I844" s="220"/>
      <c r="J844" s="221"/>
      <c r="K844" s="221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</row>
    <row r="845" ht="11.25" customHeight="1">
      <c r="A845" s="220"/>
      <c r="B845" s="220"/>
      <c r="C845" s="220"/>
      <c r="D845" s="220"/>
      <c r="E845" s="220"/>
      <c r="F845" s="220"/>
      <c r="G845" s="220"/>
      <c r="H845" s="220"/>
      <c r="I845" s="220"/>
      <c r="J845" s="221"/>
      <c r="K845" s="221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</row>
    <row r="846" ht="11.25" customHeight="1">
      <c r="A846" s="220"/>
      <c r="B846" s="220"/>
      <c r="C846" s="220"/>
      <c r="D846" s="220"/>
      <c r="E846" s="220"/>
      <c r="F846" s="220"/>
      <c r="G846" s="220"/>
      <c r="H846" s="220"/>
      <c r="I846" s="220"/>
      <c r="J846" s="221"/>
      <c r="K846" s="221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</row>
    <row r="847" ht="11.25" customHeight="1">
      <c r="A847" s="220"/>
      <c r="B847" s="220"/>
      <c r="C847" s="220"/>
      <c r="D847" s="220"/>
      <c r="E847" s="220"/>
      <c r="F847" s="220"/>
      <c r="G847" s="220"/>
      <c r="H847" s="220"/>
      <c r="I847" s="220"/>
      <c r="J847" s="221"/>
      <c r="K847" s="221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</row>
    <row r="848" ht="11.25" customHeight="1">
      <c r="A848" s="220"/>
      <c r="B848" s="220"/>
      <c r="C848" s="220"/>
      <c r="D848" s="220"/>
      <c r="E848" s="220"/>
      <c r="F848" s="220"/>
      <c r="G848" s="220"/>
      <c r="H848" s="220"/>
      <c r="I848" s="220"/>
      <c r="J848" s="221"/>
      <c r="K848" s="221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</row>
    <row r="849" ht="11.25" customHeight="1">
      <c r="A849" s="220"/>
      <c r="B849" s="220"/>
      <c r="C849" s="220"/>
      <c r="D849" s="220"/>
      <c r="E849" s="220"/>
      <c r="F849" s="220"/>
      <c r="G849" s="220"/>
      <c r="H849" s="220"/>
      <c r="I849" s="220"/>
      <c r="J849" s="221"/>
      <c r="K849" s="221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</row>
    <row r="850" ht="11.25" customHeight="1">
      <c r="A850" s="220"/>
      <c r="B850" s="220"/>
      <c r="C850" s="220"/>
      <c r="D850" s="220"/>
      <c r="E850" s="220"/>
      <c r="F850" s="220"/>
      <c r="G850" s="220"/>
      <c r="H850" s="220"/>
      <c r="I850" s="220"/>
      <c r="J850" s="221"/>
      <c r="K850" s="221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</row>
    <row r="851" ht="11.25" customHeight="1">
      <c r="A851" s="220"/>
      <c r="B851" s="220"/>
      <c r="C851" s="220"/>
      <c r="D851" s="220"/>
      <c r="E851" s="220"/>
      <c r="F851" s="220"/>
      <c r="G851" s="220"/>
      <c r="H851" s="220"/>
      <c r="I851" s="220"/>
      <c r="J851" s="221"/>
      <c r="K851" s="221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</row>
    <row r="852" ht="11.25" customHeight="1">
      <c r="A852" s="220"/>
      <c r="B852" s="220"/>
      <c r="C852" s="220"/>
      <c r="D852" s="220"/>
      <c r="E852" s="220"/>
      <c r="F852" s="220"/>
      <c r="G852" s="220"/>
      <c r="H852" s="220"/>
      <c r="I852" s="220"/>
      <c r="J852" s="221"/>
      <c r="K852" s="221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</row>
    <row r="853" ht="11.25" customHeight="1">
      <c r="A853" s="220"/>
      <c r="B853" s="220"/>
      <c r="C853" s="220"/>
      <c r="D853" s="220"/>
      <c r="E853" s="220"/>
      <c r="F853" s="220"/>
      <c r="G853" s="220"/>
      <c r="H853" s="220"/>
      <c r="I853" s="220"/>
      <c r="J853" s="221"/>
      <c r="K853" s="221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</row>
    <row r="854" ht="11.25" customHeight="1">
      <c r="A854" s="220"/>
      <c r="B854" s="220"/>
      <c r="C854" s="220"/>
      <c r="D854" s="220"/>
      <c r="E854" s="220"/>
      <c r="F854" s="220"/>
      <c r="G854" s="220"/>
      <c r="H854" s="220"/>
      <c r="I854" s="220"/>
      <c r="J854" s="221"/>
      <c r="K854" s="221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</row>
    <row r="855" ht="11.25" customHeight="1">
      <c r="A855" s="220"/>
      <c r="B855" s="220"/>
      <c r="C855" s="220"/>
      <c r="D855" s="220"/>
      <c r="E855" s="220"/>
      <c r="F855" s="220"/>
      <c r="G855" s="220"/>
      <c r="H855" s="220"/>
      <c r="I855" s="220"/>
      <c r="J855" s="221"/>
      <c r="K855" s="221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</row>
    <row r="856" ht="11.25" customHeight="1">
      <c r="A856" s="220"/>
      <c r="B856" s="220"/>
      <c r="C856" s="220"/>
      <c r="D856" s="220"/>
      <c r="E856" s="220"/>
      <c r="F856" s="220"/>
      <c r="G856" s="220"/>
      <c r="H856" s="220"/>
      <c r="I856" s="220"/>
      <c r="J856" s="221"/>
      <c r="K856" s="221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</row>
    <row r="857" ht="11.25" customHeight="1">
      <c r="A857" s="220"/>
      <c r="B857" s="220"/>
      <c r="C857" s="220"/>
      <c r="D857" s="220"/>
      <c r="E857" s="220"/>
      <c r="F857" s="220"/>
      <c r="G857" s="220"/>
      <c r="H857" s="220"/>
      <c r="I857" s="220"/>
      <c r="J857" s="221"/>
      <c r="K857" s="221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</row>
    <row r="858" ht="11.25" customHeight="1">
      <c r="A858" s="220"/>
      <c r="B858" s="220"/>
      <c r="C858" s="220"/>
      <c r="D858" s="220"/>
      <c r="E858" s="220"/>
      <c r="F858" s="220"/>
      <c r="G858" s="220"/>
      <c r="H858" s="220"/>
      <c r="I858" s="220"/>
      <c r="J858" s="221"/>
      <c r="K858" s="221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</row>
    <row r="859" ht="11.25" customHeight="1">
      <c r="A859" s="220"/>
      <c r="B859" s="220"/>
      <c r="C859" s="220"/>
      <c r="D859" s="220"/>
      <c r="E859" s="220"/>
      <c r="F859" s="220"/>
      <c r="G859" s="220"/>
      <c r="H859" s="220"/>
      <c r="I859" s="220"/>
      <c r="J859" s="221"/>
      <c r="K859" s="221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</row>
    <row r="860" ht="11.25" customHeight="1">
      <c r="A860" s="220"/>
      <c r="B860" s="220"/>
      <c r="C860" s="220"/>
      <c r="D860" s="220"/>
      <c r="E860" s="220"/>
      <c r="F860" s="220"/>
      <c r="G860" s="220"/>
      <c r="H860" s="220"/>
      <c r="I860" s="220"/>
      <c r="J860" s="221"/>
      <c r="K860" s="221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</row>
    <row r="861" ht="11.25" customHeight="1">
      <c r="A861" s="220"/>
      <c r="B861" s="220"/>
      <c r="C861" s="220"/>
      <c r="D861" s="220"/>
      <c r="E861" s="220"/>
      <c r="F861" s="220"/>
      <c r="G861" s="220"/>
      <c r="H861" s="220"/>
      <c r="I861" s="220"/>
      <c r="J861" s="221"/>
      <c r="K861" s="221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</row>
    <row r="862" ht="11.25" customHeight="1">
      <c r="A862" s="220"/>
      <c r="B862" s="220"/>
      <c r="C862" s="220"/>
      <c r="D862" s="220"/>
      <c r="E862" s="220"/>
      <c r="F862" s="220"/>
      <c r="G862" s="220"/>
      <c r="H862" s="220"/>
      <c r="I862" s="220"/>
      <c r="J862" s="221"/>
      <c r="K862" s="221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</row>
    <row r="863" ht="11.25" customHeight="1">
      <c r="A863" s="220"/>
      <c r="B863" s="220"/>
      <c r="C863" s="220"/>
      <c r="D863" s="220"/>
      <c r="E863" s="220"/>
      <c r="F863" s="220"/>
      <c r="G863" s="220"/>
      <c r="H863" s="220"/>
      <c r="I863" s="220"/>
      <c r="J863" s="221"/>
      <c r="K863" s="221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</row>
    <row r="864" ht="11.25" customHeight="1">
      <c r="A864" s="220"/>
      <c r="B864" s="220"/>
      <c r="C864" s="220"/>
      <c r="D864" s="220"/>
      <c r="E864" s="220"/>
      <c r="F864" s="220"/>
      <c r="G864" s="220"/>
      <c r="H864" s="220"/>
      <c r="I864" s="220"/>
      <c r="J864" s="221"/>
      <c r="K864" s="221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</row>
    <row r="865" ht="11.25" customHeight="1">
      <c r="A865" s="220"/>
      <c r="B865" s="220"/>
      <c r="C865" s="220"/>
      <c r="D865" s="220"/>
      <c r="E865" s="220"/>
      <c r="F865" s="220"/>
      <c r="G865" s="220"/>
      <c r="H865" s="220"/>
      <c r="I865" s="220"/>
      <c r="J865" s="221"/>
      <c r="K865" s="221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</row>
    <row r="866" ht="11.25" customHeight="1">
      <c r="A866" s="220"/>
      <c r="B866" s="220"/>
      <c r="C866" s="220"/>
      <c r="D866" s="220"/>
      <c r="E866" s="220"/>
      <c r="F866" s="220"/>
      <c r="G866" s="220"/>
      <c r="H866" s="220"/>
      <c r="I866" s="220"/>
      <c r="J866" s="221"/>
      <c r="K866" s="221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</row>
    <row r="867" ht="11.25" customHeight="1">
      <c r="A867" s="220"/>
      <c r="B867" s="220"/>
      <c r="C867" s="220"/>
      <c r="D867" s="220"/>
      <c r="E867" s="220"/>
      <c r="F867" s="220"/>
      <c r="G867" s="220"/>
      <c r="H867" s="220"/>
      <c r="I867" s="220"/>
      <c r="J867" s="221"/>
      <c r="K867" s="221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</row>
    <row r="868" ht="11.25" customHeight="1">
      <c r="A868" s="220"/>
      <c r="B868" s="220"/>
      <c r="C868" s="220"/>
      <c r="D868" s="220"/>
      <c r="E868" s="220"/>
      <c r="F868" s="220"/>
      <c r="G868" s="220"/>
      <c r="H868" s="220"/>
      <c r="I868" s="220"/>
      <c r="J868" s="221"/>
      <c r="K868" s="221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</row>
    <row r="869" ht="11.25" customHeight="1">
      <c r="A869" s="220"/>
      <c r="B869" s="220"/>
      <c r="C869" s="220"/>
      <c r="D869" s="220"/>
      <c r="E869" s="220"/>
      <c r="F869" s="220"/>
      <c r="G869" s="220"/>
      <c r="H869" s="220"/>
      <c r="I869" s="220"/>
      <c r="J869" s="221"/>
      <c r="K869" s="221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</row>
    <row r="870" ht="11.25" customHeight="1">
      <c r="A870" s="220"/>
      <c r="B870" s="220"/>
      <c r="C870" s="220"/>
      <c r="D870" s="220"/>
      <c r="E870" s="220"/>
      <c r="F870" s="220"/>
      <c r="G870" s="220"/>
      <c r="H870" s="220"/>
      <c r="I870" s="220"/>
      <c r="J870" s="221"/>
      <c r="K870" s="221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</row>
    <row r="871" ht="11.25" customHeight="1">
      <c r="A871" s="220"/>
      <c r="B871" s="220"/>
      <c r="C871" s="220"/>
      <c r="D871" s="220"/>
      <c r="E871" s="220"/>
      <c r="F871" s="220"/>
      <c r="G871" s="220"/>
      <c r="H871" s="220"/>
      <c r="I871" s="220"/>
      <c r="J871" s="221"/>
      <c r="K871" s="221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</row>
    <row r="872" ht="11.25" customHeight="1">
      <c r="A872" s="220"/>
      <c r="B872" s="220"/>
      <c r="C872" s="220"/>
      <c r="D872" s="220"/>
      <c r="E872" s="220"/>
      <c r="F872" s="220"/>
      <c r="G872" s="220"/>
      <c r="H872" s="220"/>
      <c r="I872" s="220"/>
      <c r="J872" s="221"/>
      <c r="K872" s="221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</row>
    <row r="873" ht="11.25" customHeight="1">
      <c r="A873" s="220"/>
      <c r="B873" s="220"/>
      <c r="C873" s="220"/>
      <c r="D873" s="220"/>
      <c r="E873" s="220"/>
      <c r="F873" s="220"/>
      <c r="G873" s="220"/>
      <c r="H873" s="220"/>
      <c r="I873" s="220"/>
      <c r="J873" s="221"/>
      <c r="K873" s="221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</row>
    <row r="874" ht="11.25" customHeight="1">
      <c r="A874" s="220"/>
      <c r="B874" s="220"/>
      <c r="C874" s="220"/>
      <c r="D874" s="220"/>
      <c r="E874" s="220"/>
      <c r="F874" s="220"/>
      <c r="G874" s="220"/>
      <c r="H874" s="220"/>
      <c r="I874" s="220"/>
      <c r="J874" s="221"/>
      <c r="K874" s="221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</row>
    <row r="875" ht="11.25" customHeight="1">
      <c r="A875" s="220"/>
      <c r="B875" s="220"/>
      <c r="C875" s="220"/>
      <c r="D875" s="220"/>
      <c r="E875" s="220"/>
      <c r="F875" s="220"/>
      <c r="G875" s="220"/>
      <c r="H875" s="220"/>
      <c r="I875" s="220"/>
      <c r="J875" s="221"/>
      <c r="K875" s="221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</row>
    <row r="876" ht="11.25" customHeight="1">
      <c r="A876" s="220"/>
      <c r="B876" s="220"/>
      <c r="C876" s="220"/>
      <c r="D876" s="220"/>
      <c r="E876" s="220"/>
      <c r="F876" s="220"/>
      <c r="G876" s="220"/>
      <c r="H876" s="220"/>
      <c r="I876" s="220"/>
      <c r="J876" s="221"/>
      <c r="K876" s="221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</row>
    <row r="877" ht="11.25" customHeight="1">
      <c r="A877" s="220"/>
      <c r="B877" s="220"/>
      <c r="C877" s="220"/>
      <c r="D877" s="220"/>
      <c r="E877" s="220"/>
      <c r="F877" s="220"/>
      <c r="G877" s="220"/>
      <c r="H877" s="220"/>
      <c r="I877" s="220"/>
      <c r="J877" s="221"/>
      <c r="K877" s="221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</row>
    <row r="878" ht="11.25" customHeight="1">
      <c r="A878" s="220"/>
      <c r="B878" s="220"/>
      <c r="C878" s="220"/>
      <c r="D878" s="220"/>
      <c r="E878" s="220"/>
      <c r="F878" s="220"/>
      <c r="G878" s="220"/>
      <c r="H878" s="220"/>
      <c r="I878" s="220"/>
      <c r="J878" s="221"/>
      <c r="K878" s="221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</row>
    <row r="879" ht="11.25" customHeight="1">
      <c r="A879" s="220"/>
      <c r="B879" s="220"/>
      <c r="C879" s="220"/>
      <c r="D879" s="220"/>
      <c r="E879" s="220"/>
      <c r="F879" s="220"/>
      <c r="G879" s="220"/>
      <c r="H879" s="220"/>
      <c r="I879" s="220"/>
      <c r="J879" s="221"/>
      <c r="K879" s="221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</row>
    <row r="880" ht="11.25" customHeight="1">
      <c r="A880" s="220"/>
      <c r="B880" s="220"/>
      <c r="C880" s="220"/>
      <c r="D880" s="220"/>
      <c r="E880" s="220"/>
      <c r="F880" s="220"/>
      <c r="G880" s="220"/>
      <c r="H880" s="220"/>
      <c r="I880" s="220"/>
      <c r="J880" s="221"/>
      <c r="K880" s="221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</row>
    <row r="881" ht="11.25" customHeight="1">
      <c r="A881" s="220"/>
      <c r="B881" s="220"/>
      <c r="C881" s="220"/>
      <c r="D881" s="220"/>
      <c r="E881" s="220"/>
      <c r="F881" s="220"/>
      <c r="G881" s="220"/>
      <c r="H881" s="220"/>
      <c r="I881" s="220"/>
      <c r="J881" s="221"/>
      <c r="K881" s="221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</row>
    <row r="882" ht="11.25" customHeight="1">
      <c r="A882" s="220"/>
      <c r="B882" s="220"/>
      <c r="C882" s="220"/>
      <c r="D882" s="220"/>
      <c r="E882" s="220"/>
      <c r="F882" s="220"/>
      <c r="G882" s="220"/>
      <c r="H882" s="220"/>
      <c r="I882" s="220"/>
      <c r="J882" s="221"/>
      <c r="K882" s="221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</row>
    <row r="883" ht="11.25" customHeight="1">
      <c r="A883" s="220"/>
      <c r="B883" s="220"/>
      <c r="C883" s="220"/>
      <c r="D883" s="220"/>
      <c r="E883" s="220"/>
      <c r="F883" s="220"/>
      <c r="G883" s="220"/>
      <c r="H883" s="220"/>
      <c r="I883" s="220"/>
      <c r="J883" s="221"/>
      <c r="K883" s="221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</row>
    <row r="884" ht="11.25" customHeight="1">
      <c r="A884" s="220"/>
      <c r="B884" s="220"/>
      <c r="C884" s="220"/>
      <c r="D884" s="220"/>
      <c r="E884" s="220"/>
      <c r="F884" s="220"/>
      <c r="G884" s="220"/>
      <c r="H884" s="220"/>
      <c r="I884" s="220"/>
      <c r="J884" s="221"/>
      <c r="K884" s="221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</row>
    <row r="885" ht="11.25" customHeight="1">
      <c r="A885" s="220"/>
      <c r="B885" s="220"/>
      <c r="C885" s="220"/>
      <c r="D885" s="220"/>
      <c r="E885" s="220"/>
      <c r="F885" s="220"/>
      <c r="G885" s="220"/>
      <c r="H885" s="220"/>
      <c r="I885" s="220"/>
      <c r="J885" s="221"/>
      <c r="K885" s="221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</row>
    <row r="886" ht="11.25" customHeight="1">
      <c r="A886" s="220"/>
      <c r="B886" s="220"/>
      <c r="C886" s="220"/>
      <c r="D886" s="220"/>
      <c r="E886" s="220"/>
      <c r="F886" s="220"/>
      <c r="G886" s="220"/>
      <c r="H886" s="220"/>
      <c r="I886" s="220"/>
      <c r="J886" s="221"/>
      <c r="K886" s="221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</row>
    <row r="887" ht="11.25" customHeight="1">
      <c r="A887" s="220"/>
      <c r="B887" s="220"/>
      <c r="C887" s="220"/>
      <c r="D887" s="220"/>
      <c r="E887" s="220"/>
      <c r="F887" s="220"/>
      <c r="G887" s="220"/>
      <c r="H887" s="220"/>
      <c r="I887" s="220"/>
      <c r="J887" s="221"/>
      <c r="K887" s="221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</row>
    <row r="888" ht="11.25" customHeight="1">
      <c r="A888" s="220"/>
      <c r="B888" s="220"/>
      <c r="C888" s="220"/>
      <c r="D888" s="220"/>
      <c r="E888" s="220"/>
      <c r="F888" s="220"/>
      <c r="G888" s="220"/>
      <c r="H888" s="220"/>
      <c r="I888" s="220"/>
      <c r="J888" s="221"/>
      <c r="K888" s="221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</row>
    <row r="889" ht="11.25" customHeight="1">
      <c r="A889" s="220"/>
      <c r="B889" s="220"/>
      <c r="C889" s="220"/>
      <c r="D889" s="220"/>
      <c r="E889" s="220"/>
      <c r="F889" s="220"/>
      <c r="G889" s="220"/>
      <c r="H889" s="220"/>
      <c r="I889" s="220"/>
      <c r="J889" s="221"/>
      <c r="K889" s="221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</row>
    <row r="890" ht="11.25" customHeight="1">
      <c r="A890" s="220"/>
      <c r="B890" s="220"/>
      <c r="C890" s="220"/>
      <c r="D890" s="220"/>
      <c r="E890" s="220"/>
      <c r="F890" s="220"/>
      <c r="G890" s="220"/>
      <c r="H890" s="220"/>
      <c r="I890" s="220"/>
      <c r="J890" s="221"/>
      <c r="K890" s="221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</row>
    <row r="891" ht="11.25" customHeight="1">
      <c r="A891" s="220"/>
      <c r="B891" s="220"/>
      <c r="C891" s="220"/>
      <c r="D891" s="220"/>
      <c r="E891" s="220"/>
      <c r="F891" s="220"/>
      <c r="G891" s="220"/>
      <c r="H891" s="220"/>
      <c r="I891" s="220"/>
      <c r="J891" s="221"/>
      <c r="K891" s="221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</row>
    <row r="892" ht="11.25" customHeight="1">
      <c r="A892" s="220"/>
      <c r="B892" s="220"/>
      <c r="C892" s="220"/>
      <c r="D892" s="220"/>
      <c r="E892" s="220"/>
      <c r="F892" s="220"/>
      <c r="G892" s="220"/>
      <c r="H892" s="220"/>
      <c r="I892" s="220"/>
      <c r="J892" s="221"/>
      <c r="K892" s="221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</row>
    <row r="893" ht="11.25" customHeight="1">
      <c r="A893" s="220"/>
      <c r="B893" s="220"/>
      <c r="C893" s="220"/>
      <c r="D893" s="220"/>
      <c r="E893" s="220"/>
      <c r="F893" s="220"/>
      <c r="G893" s="220"/>
      <c r="H893" s="220"/>
      <c r="I893" s="220"/>
      <c r="J893" s="221"/>
      <c r="K893" s="221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</row>
    <row r="894" ht="11.25" customHeight="1">
      <c r="A894" s="220"/>
      <c r="B894" s="220"/>
      <c r="C894" s="220"/>
      <c r="D894" s="220"/>
      <c r="E894" s="220"/>
      <c r="F894" s="220"/>
      <c r="G894" s="220"/>
      <c r="H894" s="220"/>
      <c r="I894" s="220"/>
      <c r="J894" s="221"/>
      <c r="K894" s="221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</row>
    <row r="895" ht="11.25" customHeight="1">
      <c r="A895" s="220"/>
      <c r="B895" s="220"/>
      <c r="C895" s="220"/>
      <c r="D895" s="220"/>
      <c r="E895" s="220"/>
      <c r="F895" s="220"/>
      <c r="G895" s="220"/>
      <c r="H895" s="220"/>
      <c r="I895" s="220"/>
      <c r="J895" s="221"/>
      <c r="K895" s="221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</row>
    <row r="896" ht="11.25" customHeight="1">
      <c r="A896" s="220"/>
      <c r="B896" s="220"/>
      <c r="C896" s="220"/>
      <c r="D896" s="220"/>
      <c r="E896" s="220"/>
      <c r="F896" s="220"/>
      <c r="G896" s="220"/>
      <c r="H896" s="220"/>
      <c r="I896" s="220"/>
      <c r="J896" s="221"/>
      <c r="K896" s="221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</row>
    <row r="897" ht="11.25" customHeight="1">
      <c r="A897" s="220"/>
      <c r="B897" s="220"/>
      <c r="C897" s="220"/>
      <c r="D897" s="220"/>
      <c r="E897" s="220"/>
      <c r="F897" s="220"/>
      <c r="G897" s="220"/>
      <c r="H897" s="220"/>
      <c r="I897" s="220"/>
      <c r="J897" s="221"/>
      <c r="K897" s="221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</row>
    <row r="898" ht="11.25" customHeight="1">
      <c r="A898" s="220"/>
      <c r="B898" s="220"/>
      <c r="C898" s="220"/>
      <c r="D898" s="220"/>
      <c r="E898" s="220"/>
      <c r="F898" s="220"/>
      <c r="G898" s="220"/>
      <c r="H898" s="220"/>
      <c r="I898" s="220"/>
      <c r="J898" s="221"/>
      <c r="K898" s="221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</row>
    <row r="899" ht="11.25" customHeight="1">
      <c r="A899" s="220"/>
      <c r="B899" s="220"/>
      <c r="C899" s="220"/>
      <c r="D899" s="220"/>
      <c r="E899" s="220"/>
      <c r="F899" s="220"/>
      <c r="G899" s="220"/>
      <c r="H899" s="220"/>
      <c r="I899" s="220"/>
      <c r="J899" s="221"/>
      <c r="K899" s="221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</row>
    <row r="900" ht="11.25" customHeight="1">
      <c r="A900" s="220"/>
      <c r="B900" s="220"/>
      <c r="C900" s="220"/>
      <c r="D900" s="220"/>
      <c r="E900" s="220"/>
      <c r="F900" s="220"/>
      <c r="G900" s="220"/>
      <c r="H900" s="220"/>
      <c r="I900" s="220"/>
      <c r="J900" s="221"/>
      <c r="K900" s="221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</row>
    <row r="901" ht="11.25" customHeight="1">
      <c r="A901" s="220"/>
      <c r="B901" s="220"/>
      <c r="C901" s="220"/>
      <c r="D901" s="220"/>
      <c r="E901" s="220"/>
      <c r="F901" s="220"/>
      <c r="G901" s="220"/>
      <c r="H901" s="220"/>
      <c r="I901" s="220"/>
      <c r="J901" s="221"/>
      <c r="K901" s="221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</row>
    <row r="902" ht="11.25" customHeight="1">
      <c r="A902" s="220"/>
      <c r="B902" s="220"/>
      <c r="C902" s="220"/>
      <c r="D902" s="220"/>
      <c r="E902" s="220"/>
      <c r="F902" s="220"/>
      <c r="G902" s="220"/>
      <c r="H902" s="220"/>
      <c r="I902" s="220"/>
      <c r="J902" s="221"/>
      <c r="K902" s="221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</row>
    <row r="903" ht="11.25" customHeight="1">
      <c r="A903" s="220"/>
      <c r="B903" s="220"/>
      <c r="C903" s="220"/>
      <c r="D903" s="220"/>
      <c r="E903" s="220"/>
      <c r="F903" s="220"/>
      <c r="G903" s="220"/>
      <c r="H903" s="220"/>
      <c r="I903" s="220"/>
      <c r="J903" s="221"/>
      <c r="K903" s="221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</row>
    <row r="904" ht="11.25" customHeight="1">
      <c r="A904" s="220"/>
      <c r="B904" s="220"/>
      <c r="C904" s="220"/>
      <c r="D904" s="220"/>
      <c r="E904" s="220"/>
      <c r="F904" s="220"/>
      <c r="G904" s="220"/>
      <c r="H904" s="220"/>
      <c r="I904" s="220"/>
      <c r="J904" s="221"/>
      <c r="K904" s="221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</row>
    <row r="905" ht="11.25" customHeight="1">
      <c r="A905" s="220"/>
      <c r="B905" s="220"/>
      <c r="C905" s="220"/>
      <c r="D905" s="220"/>
      <c r="E905" s="220"/>
      <c r="F905" s="220"/>
      <c r="G905" s="220"/>
      <c r="H905" s="220"/>
      <c r="I905" s="220"/>
      <c r="J905" s="221"/>
      <c r="K905" s="221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</row>
    <row r="906" ht="11.25" customHeight="1">
      <c r="A906" s="220"/>
      <c r="B906" s="220"/>
      <c r="C906" s="220"/>
      <c r="D906" s="220"/>
      <c r="E906" s="220"/>
      <c r="F906" s="220"/>
      <c r="G906" s="220"/>
      <c r="H906" s="220"/>
      <c r="I906" s="220"/>
      <c r="J906" s="221"/>
      <c r="K906" s="221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</row>
    <row r="907" ht="11.25" customHeight="1">
      <c r="A907" s="220"/>
      <c r="B907" s="220"/>
      <c r="C907" s="220"/>
      <c r="D907" s="220"/>
      <c r="E907" s="220"/>
      <c r="F907" s="220"/>
      <c r="G907" s="220"/>
      <c r="H907" s="220"/>
      <c r="I907" s="220"/>
      <c r="J907" s="221"/>
      <c r="K907" s="221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</row>
    <row r="908" ht="11.25" customHeight="1">
      <c r="A908" s="220"/>
      <c r="B908" s="220"/>
      <c r="C908" s="220"/>
      <c r="D908" s="220"/>
      <c r="E908" s="220"/>
      <c r="F908" s="220"/>
      <c r="G908" s="220"/>
      <c r="H908" s="220"/>
      <c r="I908" s="220"/>
      <c r="J908" s="221"/>
      <c r="K908" s="221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</row>
    <row r="909" ht="11.25" customHeight="1">
      <c r="A909" s="220"/>
      <c r="B909" s="220"/>
      <c r="C909" s="220"/>
      <c r="D909" s="220"/>
      <c r="E909" s="220"/>
      <c r="F909" s="220"/>
      <c r="G909" s="220"/>
      <c r="H909" s="220"/>
      <c r="I909" s="220"/>
      <c r="J909" s="221"/>
      <c r="K909" s="221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</row>
    <row r="910" ht="11.25" customHeight="1">
      <c r="A910" s="220"/>
      <c r="B910" s="220"/>
      <c r="C910" s="220"/>
      <c r="D910" s="220"/>
      <c r="E910" s="220"/>
      <c r="F910" s="220"/>
      <c r="G910" s="220"/>
      <c r="H910" s="220"/>
      <c r="I910" s="220"/>
      <c r="J910" s="221"/>
      <c r="K910" s="221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</row>
    <row r="911" ht="11.25" customHeight="1">
      <c r="A911" s="220"/>
      <c r="B911" s="220"/>
      <c r="C911" s="220"/>
      <c r="D911" s="220"/>
      <c r="E911" s="220"/>
      <c r="F911" s="220"/>
      <c r="G911" s="220"/>
      <c r="H911" s="220"/>
      <c r="I911" s="220"/>
      <c r="J911" s="221"/>
      <c r="K911" s="221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</row>
    <row r="912" ht="11.25" customHeight="1">
      <c r="A912" s="220"/>
      <c r="B912" s="220"/>
      <c r="C912" s="220"/>
      <c r="D912" s="220"/>
      <c r="E912" s="220"/>
      <c r="F912" s="220"/>
      <c r="G912" s="220"/>
      <c r="H912" s="220"/>
      <c r="I912" s="220"/>
      <c r="J912" s="221"/>
      <c r="K912" s="221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</row>
    <row r="913" ht="11.25" customHeight="1">
      <c r="A913" s="220"/>
      <c r="B913" s="220"/>
      <c r="C913" s="220"/>
      <c r="D913" s="220"/>
      <c r="E913" s="220"/>
      <c r="F913" s="220"/>
      <c r="G913" s="220"/>
      <c r="H913" s="220"/>
      <c r="I913" s="220"/>
      <c r="J913" s="221"/>
      <c r="K913" s="221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</row>
    <row r="914" ht="11.25" customHeight="1">
      <c r="A914" s="220"/>
      <c r="B914" s="220"/>
      <c r="C914" s="220"/>
      <c r="D914" s="220"/>
      <c r="E914" s="220"/>
      <c r="F914" s="220"/>
      <c r="G914" s="220"/>
      <c r="H914" s="220"/>
      <c r="I914" s="220"/>
      <c r="J914" s="221"/>
      <c r="K914" s="221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</row>
    <row r="915" ht="11.25" customHeight="1">
      <c r="A915" s="220"/>
      <c r="B915" s="220"/>
      <c r="C915" s="220"/>
      <c r="D915" s="220"/>
      <c r="E915" s="220"/>
      <c r="F915" s="220"/>
      <c r="G915" s="220"/>
      <c r="H915" s="220"/>
      <c r="I915" s="220"/>
      <c r="J915" s="221"/>
      <c r="K915" s="221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</row>
    <row r="916" ht="11.25" customHeight="1">
      <c r="A916" s="220"/>
      <c r="B916" s="220"/>
      <c r="C916" s="220"/>
      <c r="D916" s="220"/>
      <c r="E916" s="220"/>
      <c r="F916" s="220"/>
      <c r="G916" s="220"/>
      <c r="H916" s="220"/>
      <c r="I916" s="220"/>
      <c r="J916" s="221"/>
      <c r="K916" s="221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</row>
    <row r="917" ht="11.25" customHeight="1">
      <c r="A917" s="220"/>
      <c r="B917" s="220"/>
      <c r="C917" s="220"/>
      <c r="D917" s="220"/>
      <c r="E917" s="220"/>
      <c r="F917" s="220"/>
      <c r="G917" s="220"/>
      <c r="H917" s="220"/>
      <c r="I917" s="220"/>
      <c r="J917" s="221"/>
      <c r="K917" s="221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</row>
    <row r="918" ht="11.25" customHeight="1">
      <c r="A918" s="220"/>
      <c r="B918" s="220"/>
      <c r="C918" s="220"/>
      <c r="D918" s="220"/>
      <c r="E918" s="220"/>
      <c r="F918" s="220"/>
      <c r="G918" s="220"/>
      <c r="H918" s="220"/>
      <c r="I918" s="220"/>
      <c r="J918" s="221"/>
      <c r="K918" s="221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</row>
    <row r="919" ht="11.25" customHeight="1">
      <c r="A919" s="220"/>
      <c r="B919" s="220"/>
      <c r="C919" s="220"/>
      <c r="D919" s="220"/>
      <c r="E919" s="220"/>
      <c r="F919" s="220"/>
      <c r="G919" s="220"/>
      <c r="H919" s="220"/>
      <c r="I919" s="220"/>
      <c r="J919" s="221"/>
      <c r="K919" s="221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</row>
    <row r="920" ht="11.25" customHeight="1">
      <c r="A920" s="220"/>
      <c r="B920" s="220"/>
      <c r="C920" s="220"/>
      <c r="D920" s="220"/>
      <c r="E920" s="220"/>
      <c r="F920" s="220"/>
      <c r="G920" s="220"/>
      <c r="H920" s="220"/>
      <c r="I920" s="220"/>
      <c r="J920" s="221"/>
      <c r="K920" s="221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</row>
    <row r="921" ht="11.25" customHeight="1">
      <c r="A921" s="220"/>
      <c r="B921" s="220"/>
      <c r="C921" s="220"/>
      <c r="D921" s="220"/>
      <c r="E921" s="220"/>
      <c r="F921" s="220"/>
      <c r="G921" s="220"/>
      <c r="H921" s="220"/>
      <c r="I921" s="220"/>
      <c r="J921" s="221"/>
      <c r="K921" s="221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</row>
    <row r="922" ht="11.25" customHeight="1">
      <c r="A922" s="220"/>
      <c r="B922" s="220"/>
      <c r="C922" s="220"/>
      <c r="D922" s="220"/>
      <c r="E922" s="220"/>
      <c r="F922" s="220"/>
      <c r="G922" s="220"/>
      <c r="H922" s="220"/>
      <c r="I922" s="220"/>
      <c r="J922" s="221"/>
      <c r="K922" s="221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</row>
    <row r="923" ht="11.25" customHeight="1">
      <c r="A923" s="220"/>
      <c r="B923" s="220"/>
      <c r="C923" s="220"/>
      <c r="D923" s="220"/>
      <c r="E923" s="220"/>
      <c r="F923" s="220"/>
      <c r="G923" s="220"/>
      <c r="H923" s="220"/>
      <c r="I923" s="220"/>
      <c r="J923" s="221"/>
      <c r="K923" s="221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</row>
    <row r="924" ht="11.25" customHeight="1">
      <c r="A924" s="220"/>
      <c r="B924" s="220"/>
      <c r="C924" s="220"/>
      <c r="D924" s="220"/>
      <c r="E924" s="220"/>
      <c r="F924" s="220"/>
      <c r="G924" s="220"/>
      <c r="H924" s="220"/>
      <c r="I924" s="220"/>
      <c r="J924" s="221"/>
      <c r="K924" s="221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</row>
    <row r="925" ht="11.25" customHeight="1">
      <c r="A925" s="220"/>
      <c r="B925" s="220"/>
      <c r="C925" s="220"/>
      <c r="D925" s="220"/>
      <c r="E925" s="220"/>
      <c r="F925" s="220"/>
      <c r="G925" s="220"/>
      <c r="H925" s="220"/>
      <c r="I925" s="220"/>
      <c r="J925" s="221"/>
      <c r="K925" s="221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</row>
    <row r="926" ht="11.25" customHeight="1">
      <c r="A926" s="220"/>
      <c r="B926" s="220"/>
      <c r="C926" s="220"/>
      <c r="D926" s="220"/>
      <c r="E926" s="220"/>
      <c r="F926" s="220"/>
      <c r="G926" s="220"/>
      <c r="H926" s="220"/>
      <c r="I926" s="220"/>
      <c r="J926" s="221"/>
      <c r="K926" s="221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</row>
    <row r="927" ht="11.25" customHeight="1">
      <c r="A927" s="220"/>
      <c r="B927" s="220"/>
      <c r="C927" s="220"/>
      <c r="D927" s="220"/>
      <c r="E927" s="220"/>
      <c r="F927" s="220"/>
      <c r="G927" s="220"/>
      <c r="H927" s="220"/>
      <c r="I927" s="220"/>
      <c r="J927" s="221"/>
      <c r="K927" s="221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</row>
    <row r="928" ht="11.25" customHeight="1">
      <c r="A928" s="220"/>
      <c r="B928" s="220"/>
      <c r="C928" s="220"/>
      <c r="D928" s="220"/>
      <c r="E928" s="220"/>
      <c r="F928" s="220"/>
      <c r="G928" s="220"/>
      <c r="H928" s="220"/>
      <c r="I928" s="220"/>
      <c r="J928" s="221"/>
      <c r="K928" s="221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</row>
    <row r="929" ht="11.25" customHeight="1">
      <c r="A929" s="220"/>
      <c r="B929" s="220"/>
      <c r="C929" s="220"/>
      <c r="D929" s="220"/>
      <c r="E929" s="220"/>
      <c r="F929" s="220"/>
      <c r="G929" s="220"/>
      <c r="H929" s="220"/>
      <c r="I929" s="220"/>
      <c r="J929" s="221"/>
      <c r="K929" s="221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</row>
    <row r="930" ht="11.25" customHeight="1">
      <c r="A930" s="220"/>
      <c r="B930" s="220"/>
      <c r="C930" s="220"/>
      <c r="D930" s="220"/>
      <c r="E930" s="220"/>
      <c r="F930" s="220"/>
      <c r="G930" s="220"/>
      <c r="H930" s="220"/>
      <c r="I930" s="220"/>
      <c r="J930" s="221"/>
      <c r="K930" s="221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</row>
    <row r="931" ht="11.25" customHeight="1">
      <c r="A931" s="220"/>
      <c r="B931" s="220"/>
      <c r="C931" s="220"/>
      <c r="D931" s="220"/>
      <c r="E931" s="220"/>
      <c r="F931" s="220"/>
      <c r="G931" s="220"/>
      <c r="H931" s="220"/>
      <c r="I931" s="220"/>
      <c r="J931" s="221"/>
      <c r="K931" s="221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</row>
    <row r="932" ht="11.25" customHeight="1">
      <c r="A932" s="220"/>
      <c r="B932" s="220"/>
      <c r="C932" s="220"/>
      <c r="D932" s="220"/>
      <c r="E932" s="220"/>
      <c r="F932" s="220"/>
      <c r="G932" s="220"/>
      <c r="H932" s="220"/>
      <c r="I932" s="220"/>
      <c r="J932" s="221"/>
      <c r="K932" s="221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</row>
    <row r="933" ht="11.25" customHeight="1">
      <c r="A933" s="220"/>
      <c r="B933" s="220"/>
      <c r="C933" s="220"/>
      <c r="D933" s="220"/>
      <c r="E933" s="220"/>
      <c r="F933" s="220"/>
      <c r="G933" s="220"/>
      <c r="H933" s="220"/>
      <c r="I933" s="220"/>
      <c r="J933" s="221"/>
      <c r="K933" s="221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</row>
    <row r="934" ht="11.25" customHeight="1">
      <c r="A934" s="220"/>
      <c r="B934" s="220"/>
      <c r="C934" s="220"/>
      <c r="D934" s="220"/>
      <c r="E934" s="220"/>
      <c r="F934" s="220"/>
      <c r="G934" s="220"/>
      <c r="H934" s="220"/>
      <c r="I934" s="220"/>
      <c r="J934" s="221"/>
      <c r="K934" s="221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</row>
    <row r="935" ht="11.25" customHeight="1">
      <c r="A935" s="220"/>
      <c r="B935" s="220"/>
      <c r="C935" s="220"/>
      <c r="D935" s="220"/>
      <c r="E935" s="220"/>
      <c r="F935" s="220"/>
      <c r="G935" s="220"/>
      <c r="H935" s="220"/>
      <c r="I935" s="220"/>
      <c r="J935" s="221"/>
      <c r="K935" s="221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</row>
    <row r="936" ht="11.25" customHeight="1">
      <c r="A936" s="220"/>
      <c r="B936" s="220"/>
      <c r="C936" s="220"/>
      <c r="D936" s="220"/>
      <c r="E936" s="220"/>
      <c r="F936" s="220"/>
      <c r="G936" s="220"/>
      <c r="H936" s="220"/>
      <c r="I936" s="220"/>
      <c r="J936" s="221"/>
      <c r="K936" s="221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</row>
    <row r="937" ht="11.25" customHeight="1">
      <c r="A937" s="220"/>
      <c r="B937" s="220"/>
      <c r="C937" s="220"/>
      <c r="D937" s="220"/>
      <c r="E937" s="220"/>
      <c r="F937" s="220"/>
      <c r="G937" s="220"/>
      <c r="H937" s="220"/>
      <c r="I937" s="220"/>
      <c r="J937" s="221"/>
      <c r="K937" s="221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</row>
    <row r="938" ht="11.25" customHeight="1">
      <c r="A938" s="220"/>
      <c r="B938" s="220"/>
      <c r="C938" s="220"/>
      <c r="D938" s="220"/>
      <c r="E938" s="220"/>
      <c r="F938" s="220"/>
      <c r="G938" s="220"/>
      <c r="H938" s="220"/>
      <c r="I938" s="220"/>
      <c r="J938" s="221"/>
      <c r="K938" s="221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</row>
    <row r="939" ht="11.25" customHeight="1">
      <c r="A939" s="220"/>
      <c r="B939" s="220"/>
      <c r="C939" s="220"/>
      <c r="D939" s="220"/>
      <c r="E939" s="220"/>
      <c r="F939" s="220"/>
      <c r="G939" s="220"/>
      <c r="H939" s="220"/>
      <c r="I939" s="220"/>
      <c r="J939" s="221"/>
      <c r="K939" s="221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</row>
    <row r="940" ht="11.25" customHeight="1">
      <c r="A940" s="220"/>
      <c r="B940" s="220"/>
      <c r="C940" s="220"/>
      <c r="D940" s="220"/>
      <c r="E940" s="220"/>
      <c r="F940" s="220"/>
      <c r="G940" s="220"/>
      <c r="H940" s="220"/>
      <c r="I940" s="220"/>
      <c r="J940" s="221"/>
      <c r="K940" s="221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</row>
    <row r="941" ht="11.25" customHeight="1">
      <c r="A941" s="220"/>
      <c r="B941" s="220"/>
      <c r="C941" s="220"/>
      <c r="D941" s="220"/>
      <c r="E941" s="220"/>
      <c r="F941" s="220"/>
      <c r="G941" s="220"/>
      <c r="H941" s="220"/>
      <c r="I941" s="220"/>
      <c r="J941" s="221"/>
      <c r="K941" s="221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</row>
    <row r="942" ht="11.25" customHeight="1">
      <c r="A942" s="220"/>
      <c r="B942" s="220"/>
      <c r="C942" s="220"/>
      <c r="D942" s="220"/>
      <c r="E942" s="220"/>
      <c r="F942" s="220"/>
      <c r="G942" s="220"/>
      <c r="H942" s="220"/>
      <c r="I942" s="220"/>
      <c r="J942" s="221"/>
      <c r="K942" s="221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</row>
    <row r="943" ht="11.25" customHeight="1">
      <c r="A943" s="220"/>
      <c r="B943" s="220"/>
      <c r="C943" s="220"/>
      <c r="D943" s="220"/>
      <c r="E943" s="220"/>
      <c r="F943" s="220"/>
      <c r="G943" s="220"/>
      <c r="H943" s="220"/>
      <c r="I943" s="220"/>
      <c r="J943" s="221"/>
      <c r="K943" s="221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</row>
    <row r="944" ht="11.25" customHeight="1">
      <c r="A944" s="220"/>
      <c r="B944" s="220"/>
      <c r="C944" s="220"/>
      <c r="D944" s="220"/>
      <c r="E944" s="220"/>
      <c r="F944" s="220"/>
      <c r="G944" s="220"/>
      <c r="H944" s="220"/>
      <c r="I944" s="220"/>
      <c r="J944" s="221"/>
      <c r="K944" s="221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</row>
    <row r="945" ht="11.25" customHeight="1">
      <c r="A945" s="220"/>
      <c r="B945" s="220"/>
      <c r="C945" s="220"/>
      <c r="D945" s="220"/>
      <c r="E945" s="220"/>
      <c r="F945" s="220"/>
      <c r="G945" s="220"/>
      <c r="H945" s="220"/>
      <c r="I945" s="220"/>
      <c r="J945" s="221"/>
      <c r="K945" s="221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</row>
    <row r="946" ht="11.25" customHeight="1">
      <c r="A946" s="220"/>
      <c r="B946" s="220"/>
      <c r="C946" s="220"/>
      <c r="D946" s="220"/>
      <c r="E946" s="220"/>
      <c r="F946" s="220"/>
      <c r="G946" s="220"/>
      <c r="H946" s="220"/>
      <c r="I946" s="220"/>
      <c r="J946" s="221"/>
      <c r="K946" s="221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</row>
    <row r="947" ht="11.25" customHeight="1">
      <c r="A947" s="220"/>
      <c r="B947" s="220"/>
      <c r="C947" s="220"/>
      <c r="D947" s="220"/>
      <c r="E947" s="220"/>
      <c r="F947" s="220"/>
      <c r="G947" s="220"/>
      <c r="H947" s="220"/>
      <c r="I947" s="220"/>
      <c r="J947" s="221"/>
      <c r="K947" s="221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</row>
    <row r="948" ht="11.25" customHeight="1">
      <c r="A948" s="220"/>
      <c r="B948" s="220"/>
      <c r="C948" s="220"/>
      <c r="D948" s="220"/>
      <c r="E948" s="220"/>
      <c r="F948" s="220"/>
      <c r="G948" s="220"/>
      <c r="H948" s="220"/>
      <c r="I948" s="220"/>
      <c r="J948" s="221"/>
      <c r="K948" s="221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</row>
    <row r="949" ht="11.25" customHeight="1">
      <c r="A949" s="220"/>
      <c r="B949" s="220"/>
      <c r="C949" s="220"/>
      <c r="D949" s="220"/>
      <c r="E949" s="220"/>
      <c r="F949" s="220"/>
      <c r="G949" s="220"/>
      <c r="H949" s="220"/>
      <c r="I949" s="220"/>
      <c r="J949" s="221"/>
      <c r="K949" s="221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</row>
    <row r="950" ht="11.25" customHeight="1">
      <c r="A950" s="220"/>
      <c r="B950" s="220"/>
      <c r="C950" s="220"/>
      <c r="D950" s="220"/>
      <c r="E950" s="220"/>
      <c r="F950" s="220"/>
      <c r="G950" s="220"/>
      <c r="H950" s="220"/>
      <c r="I950" s="220"/>
      <c r="J950" s="221"/>
      <c r="K950" s="221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</row>
    <row r="951" ht="11.25" customHeight="1">
      <c r="A951" s="220"/>
      <c r="B951" s="220"/>
      <c r="C951" s="220"/>
      <c r="D951" s="220"/>
      <c r="E951" s="220"/>
      <c r="F951" s="220"/>
      <c r="G951" s="220"/>
      <c r="H951" s="220"/>
      <c r="I951" s="220"/>
      <c r="J951" s="221"/>
      <c r="K951" s="221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</row>
    <row r="952" ht="11.25" customHeight="1">
      <c r="A952" s="220"/>
      <c r="B952" s="220"/>
      <c r="C952" s="220"/>
      <c r="D952" s="220"/>
      <c r="E952" s="220"/>
      <c r="F952" s="220"/>
      <c r="G952" s="220"/>
      <c r="H952" s="220"/>
      <c r="I952" s="220"/>
      <c r="J952" s="221"/>
      <c r="K952" s="221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</row>
    <row r="953" ht="11.25" customHeight="1">
      <c r="A953" s="220"/>
      <c r="B953" s="220"/>
      <c r="C953" s="220"/>
      <c r="D953" s="220"/>
      <c r="E953" s="220"/>
      <c r="F953" s="220"/>
      <c r="G953" s="220"/>
      <c r="H953" s="220"/>
      <c r="I953" s="220"/>
      <c r="J953" s="221"/>
      <c r="K953" s="221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</row>
    <row r="954" ht="11.25" customHeight="1">
      <c r="A954" s="220"/>
      <c r="B954" s="220"/>
      <c r="C954" s="220"/>
      <c r="D954" s="220"/>
      <c r="E954" s="220"/>
      <c r="F954" s="220"/>
      <c r="G954" s="220"/>
      <c r="H954" s="220"/>
      <c r="I954" s="220"/>
      <c r="J954" s="221"/>
      <c r="K954" s="221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</row>
    <row r="955" ht="11.25" customHeight="1">
      <c r="A955" s="220"/>
      <c r="B955" s="220"/>
      <c r="C955" s="220"/>
      <c r="D955" s="220"/>
      <c r="E955" s="220"/>
      <c r="F955" s="220"/>
      <c r="G955" s="220"/>
      <c r="H955" s="220"/>
      <c r="I955" s="220"/>
      <c r="J955" s="221"/>
      <c r="K955" s="221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</row>
    <row r="956" ht="11.25" customHeight="1">
      <c r="A956" s="220"/>
      <c r="B956" s="220"/>
      <c r="C956" s="220"/>
      <c r="D956" s="220"/>
      <c r="E956" s="220"/>
      <c r="F956" s="220"/>
      <c r="G956" s="220"/>
      <c r="H956" s="220"/>
      <c r="I956" s="220"/>
      <c r="J956" s="221"/>
      <c r="K956" s="221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</row>
    <row r="957" ht="11.25" customHeight="1">
      <c r="A957" s="220"/>
      <c r="B957" s="220"/>
      <c r="C957" s="220"/>
      <c r="D957" s="220"/>
      <c r="E957" s="220"/>
      <c r="F957" s="220"/>
      <c r="G957" s="220"/>
      <c r="H957" s="220"/>
      <c r="I957" s="220"/>
      <c r="J957" s="221"/>
      <c r="K957" s="221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</row>
    <row r="958" ht="11.25" customHeight="1">
      <c r="A958" s="220"/>
      <c r="B958" s="220"/>
      <c r="C958" s="220"/>
      <c r="D958" s="220"/>
      <c r="E958" s="220"/>
      <c r="F958" s="220"/>
      <c r="G958" s="220"/>
      <c r="H958" s="220"/>
      <c r="I958" s="220"/>
      <c r="J958" s="221"/>
      <c r="K958" s="221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</row>
    <row r="959" ht="11.25" customHeight="1">
      <c r="A959" s="220"/>
      <c r="B959" s="220"/>
      <c r="C959" s="220"/>
      <c r="D959" s="220"/>
      <c r="E959" s="220"/>
      <c r="F959" s="220"/>
      <c r="G959" s="220"/>
      <c r="H959" s="220"/>
      <c r="I959" s="220"/>
      <c r="J959" s="221"/>
      <c r="K959" s="221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</row>
    <row r="960" ht="11.25" customHeight="1">
      <c r="A960" s="220"/>
      <c r="B960" s="220"/>
      <c r="C960" s="220"/>
      <c r="D960" s="220"/>
      <c r="E960" s="220"/>
      <c r="F960" s="220"/>
      <c r="G960" s="220"/>
      <c r="H960" s="220"/>
      <c r="I960" s="220"/>
      <c r="J960" s="221"/>
      <c r="K960" s="221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</row>
    <row r="961" ht="11.25" customHeight="1">
      <c r="A961" s="220"/>
      <c r="B961" s="220"/>
      <c r="C961" s="220"/>
      <c r="D961" s="220"/>
      <c r="E961" s="220"/>
      <c r="F961" s="220"/>
      <c r="G961" s="220"/>
      <c r="H961" s="220"/>
      <c r="I961" s="220"/>
      <c r="J961" s="221"/>
      <c r="K961" s="221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</row>
    <row r="962" ht="11.25" customHeight="1">
      <c r="A962" s="220"/>
      <c r="B962" s="220"/>
      <c r="C962" s="220"/>
      <c r="D962" s="220"/>
      <c r="E962" s="220"/>
      <c r="F962" s="220"/>
      <c r="G962" s="220"/>
      <c r="H962" s="220"/>
      <c r="I962" s="220"/>
      <c r="J962" s="221"/>
      <c r="K962" s="221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</row>
    <row r="963" ht="11.25" customHeight="1">
      <c r="A963" s="220"/>
      <c r="B963" s="220"/>
      <c r="C963" s="220"/>
      <c r="D963" s="220"/>
      <c r="E963" s="220"/>
      <c r="F963" s="220"/>
      <c r="G963" s="220"/>
      <c r="H963" s="220"/>
      <c r="I963" s="220"/>
      <c r="J963" s="221"/>
      <c r="K963" s="221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</row>
    <row r="964" ht="11.25" customHeight="1">
      <c r="A964" s="220"/>
      <c r="B964" s="220"/>
      <c r="C964" s="220"/>
      <c r="D964" s="220"/>
      <c r="E964" s="220"/>
      <c r="F964" s="220"/>
      <c r="G964" s="220"/>
      <c r="H964" s="220"/>
      <c r="I964" s="220"/>
      <c r="J964" s="221"/>
      <c r="K964" s="221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</row>
    <row r="965" ht="11.25" customHeight="1">
      <c r="A965" s="220"/>
      <c r="B965" s="220"/>
      <c r="C965" s="220"/>
      <c r="D965" s="220"/>
      <c r="E965" s="220"/>
      <c r="F965" s="220"/>
      <c r="G965" s="220"/>
      <c r="H965" s="220"/>
      <c r="I965" s="220"/>
      <c r="J965" s="221"/>
      <c r="K965" s="221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</row>
    <row r="966" ht="11.25" customHeight="1">
      <c r="A966" s="220"/>
      <c r="B966" s="220"/>
      <c r="C966" s="220"/>
      <c r="D966" s="220"/>
      <c r="E966" s="220"/>
      <c r="F966" s="220"/>
      <c r="G966" s="220"/>
      <c r="H966" s="220"/>
      <c r="I966" s="220"/>
      <c r="J966" s="221"/>
      <c r="K966" s="221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</row>
    <row r="967" ht="11.25" customHeight="1">
      <c r="A967" s="220"/>
      <c r="B967" s="220"/>
      <c r="C967" s="220"/>
      <c r="D967" s="220"/>
      <c r="E967" s="220"/>
      <c r="F967" s="220"/>
      <c r="G967" s="220"/>
      <c r="H967" s="220"/>
      <c r="I967" s="220"/>
      <c r="J967" s="221"/>
      <c r="K967" s="221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</row>
    <row r="968" ht="11.25" customHeight="1">
      <c r="A968" s="220"/>
      <c r="B968" s="220"/>
      <c r="C968" s="220"/>
      <c r="D968" s="220"/>
      <c r="E968" s="220"/>
      <c r="F968" s="220"/>
      <c r="G968" s="220"/>
      <c r="H968" s="220"/>
      <c r="I968" s="220"/>
      <c r="J968" s="221"/>
      <c r="K968" s="221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</row>
    <row r="969" ht="11.25" customHeight="1">
      <c r="A969" s="220"/>
      <c r="B969" s="220"/>
      <c r="C969" s="220"/>
      <c r="D969" s="220"/>
      <c r="E969" s="220"/>
      <c r="F969" s="220"/>
      <c r="G969" s="220"/>
      <c r="H969" s="220"/>
      <c r="I969" s="220"/>
      <c r="J969" s="221"/>
      <c r="K969" s="221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</row>
    <row r="970" ht="11.25" customHeight="1">
      <c r="A970" s="220"/>
      <c r="B970" s="220"/>
      <c r="C970" s="220"/>
      <c r="D970" s="220"/>
      <c r="E970" s="220"/>
      <c r="F970" s="220"/>
      <c r="G970" s="220"/>
      <c r="H970" s="220"/>
      <c r="I970" s="220"/>
      <c r="J970" s="221"/>
      <c r="K970" s="221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</row>
    <row r="971" ht="11.25" customHeight="1">
      <c r="A971" s="220"/>
      <c r="B971" s="220"/>
      <c r="C971" s="220"/>
      <c r="D971" s="220"/>
      <c r="E971" s="220"/>
      <c r="F971" s="220"/>
      <c r="G971" s="220"/>
      <c r="H971" s="220"/>
      <c r="I971" s="220"/>
      <c r="J971" s="221"/>
      <c r="K971" s="221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</row>
    <row r="972" ht="11.25" customHeight="1">
      <c r="A972" s="220"/>
      <c r="B972" s="220"/>
      <c r="C972" s="220"/>
      <c r="D972" s="220"/>
      <c r="E972" s="220"/>
      <c r="F972" s="220"/>
      <c r="G972" s="220"/>
      <c r="H972" s="220"/>
      <c r="I972" s="220"/>
      <c r="J972" s="221"/>
      <c r="K972" s="221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</row>
    <row r="973" ht="11.25" customHeight="1">
      <c r="A973" s="220"/>
      <c r="B973" s="220"/>
      <c r="C973" s="220"/>
      <c r="D973" s="220"/>
      <c r="E973" s="220"/>
      <c r="F973" s="220"/>
      <c r="G973" s="220"/>
      <c r="H973" s="220"/>
      <c r="I973" s="220"/>
      <c r="J973" s="221"/>
      <c r="K973" s="221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</row>
    <row r="974" ht="11.25" customHeight="1">
      <c r="A974" s="220"/>
      <c r="B974" s="220"/>
      <c r="C974" s="220"/>
      <c r="D974" s="220"/>
      <c r="E974" s="220"/>
      <c r="F974" s="220"/>
      <c r="G974" s="220"/>
      <c r="H974" s="220"/>
      <c r="I974" s="220"/>
      <c r="J974" s="221"/>
      <c r="K974" s="221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</row>
    <row r="975" ht="11.25" customHeight="1">
      <c r="A975" s="220"/>
      <c r="B975" s="220"/>
      <c r="C975" s="220"/>
      <c r="D975" s="220"/>
      <c r="E975" s="220"/>
      <c r="F975" s="220"/>
      <c r="G975" s="220"/>
      <c r="H975" s="220"/>
      <c r="I975" s="220"/>
      <c r="J975" s="221"/>
      <c r="K975" s="221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</row>
    <row r="976" ht="11.25" customHeight="1">
      <c r="A976" s="220"/>
      <c r="B976" s="220"/>
      <c r="C976" s="220"/>
      <c r="D976" s="220"/>
      <c r="E976" s="220"/>
      <c r="F976" s="220"/>
      <c r="G976" s="220"/>
      <c r="H976" s="220"/>
      <c r="I976" s="220"/>
      <c r="J976" s="221"/>
      <c r="K976" s="221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</row>
    <row r="977" ht="11.25" customHeight="1">
      <c r="A977" s="220"/>
      <c r="B977" s="220"/>
      <c r="C977" s="220"/>
      <c r="D977" s="220"/>
      <c r="E977" s="220"/>
      <c r="F977" s="220"/>
      <c r="G977" s="220"/>
      <c r="H977" s="220"/>
      <c r="I977" s="220"/>
      <c r="J977" s="221"/>
      <c r="K977" s="221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</row>
    <row r="978" ht="11.25" customHeight="1">
      <c r="A978" s="220"/>
      <c r="B978" s="220"/>
      <c r="C978" s="220"/>
      <c r="D978" s="220"/>
      <c r="E978" s="220"/>
      <c r="F978" s="220"/>
      <c r="G978" s="220"/>
      <c r="H978" s="220"/>
      <c r="I978" s="220"/>
      <c r="J978" s="221"/>
      <c r="K978" s="221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</row>
    <row r="979" ht="11.25" customHeight="1">
      <c r="A979" s="220"/>
      <c r="B979" s="220"/>
      <c r="C979" s="220"/>
      <c r="D979" s="220"/>
      <c r="E979" s="220"/>
      <c r="F979" s="220"/>
      <c r="G979" s="220"/>
      <c r="H979" s="220"/>
      <c r="I979" s="220"/>
      <c r="J979" s="221"/>
      <c r="K979" s="221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</row>
    <row r="980" ht="11.25" customHeight="1">
      <c r="A980" s="220"/>
      <c r="B980" s="220"/>
      <c r="C980" s="220"/>
      <c r="D980" s="220"/>
      <c r="E980" s="220"/>
      <c r="F980" s="220"/>
      <c r="G980" s="220"/>
      <c r="H980" s="220"/>
      <c r="I980" s="220"/>
      <c r="J980" s="221"/>
      <c r="K980" s="221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</row>
    <row r="981" ht="11.25" customHeight="1">
      <c r="A981" s="220"/>
      <c r="B981" s="220"/>
      <c r="C981" s="220"/>
      <c r="D981" s="220"/>
      <c r="E981" s="220"/>
      <c r="F981" s="220"/>
      <c r="G981" s="220"/>
      <c r="H981" s="220"/>
      <c r="I981" s="220"/>
      <c r="J981" s="221"/>
      <c r="K981" s="221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</row>
    <row r="982" ht="11.25" customHeight="1">
      <c r="A982" s="220"/>
      <c r="B982" s="220"/>
      <c r="C982" s="220"/>
      <c r="D982" s="220"/>
      <c r="E982" s="220"/>
      <c r="F982" s="220"/>
      <c r="G982" s="220"/>
      <c r="H982" s="220"/>
      <c r="I982" s="220"/>
      <c r="J982" s="221"/>
      <c r="K982" s="221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</row>
    <row r="983" ht="11.25" customHeight="1">
      <c r="A983" s="220"/>
      <c r="B983" s="220"/>
      <c r="C983" s="220"/>
      <c r="D983" s="220"/>
      <c r="E983" s="220"/>
      <c r="F983" s="220"/>
      <c r="G983" s="220"/>
      <c r="H983" s="220"/>
      <c r="I983" s="220"/>
      <c r="J983" s="221"/>
      <c r="K983" s="221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</row>
    <row r="984" ht="11.25" customHeight="1">
      <c r="A984" s="220"/>
      <c r="B984" s="220"/>
      <c r="C984" s="220"/>
      <c r="D984" s="220"/>
      <c r="E984" s="220"/>
      <c r="F984" s="220"/>
      <c r="G984" s="220"/>
      <c r="H984" s="220"/>
      <c r="I984" s="220"/>
      <c r="J984" s="221"/>
      <c r="K984" s="221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</row>
    <row r="985" ht="11.25" customHeight="1">
      <c r="A985" s="220"/>
      <c r="B985" s="220"/>
      <c r="C985" s="220"/>
      <c r="D985" s="220"/>
      <c r="E985" s="220"/>
      <c r="F985" s="220"/>
      <c r="G985" s="220"/>
      <c r="H985" s="220"/>
      <c r="I985" s="220"/>
      <c r="J985" s="221"/>
      <c r="K985" s="221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</row>
    <row r="986" ht="11.25" customHeight="1">
      <c r="A986" s="220"/>
      <c r="B986" s="220"/>
      <c r="C986" s="220"/>
      <c r="D986" s="220"/>
      <c r="E986" s="220"/>
      <c r="F986" s="220"/>
      <c r="G986" s="220"/>
      <c r="H986" s="220"/>
      <c r="I986" s="220"/>
      <c r="J986" s="221"/>
      <c r="K986" s="221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</row>
    <row r="987" ht="11.25" customHeight="1">
      <c r="A987" s="220"/>
      <c r="B987" s="220"/>
      <c r="C987" s="220"/>
      <c r="D987" s="220"/>
      <c r="E987" s="220"/>
      <c r="F987" s="220"/>
      <c r="G987" s="220"/>
      <c r="H987" s="220"/>
      <c r="I987" s="220"/>
      <c r="J987" s="221"/>
      <c r="K987" s="221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</row>
    <row r="988" ht="11.25" customHeight="1">
      <c r="A988" s="220"/>
      <c r="B988" s="220"/>
      <c r="C988" s="220"/>
      <c r="D988" s="220"/>
      <c r="E988" s="220"/>
      <c r="F988" s="220"/>
      <c r="G988" s="220"/>
      <c r="H988" s="220"/>
      <c r="I988" s="220"/>
      <c r="J988" s="221"/>
      <c r="K988" s="221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</row>
    <row r="989" ht="11.25" customHeight="1">
      <c r="A989" s="220"/>
      <c r="B989" s="220"/>
      <c r="C989" s="220"/>
      <c r="D989" s="220"/>
      <c r="E989" s="220"/>
      <c r="F989" s="220"/>
      <c r="G989" s="220"/>
      <c r="H989" s="220"/>
      <c r="I989" s="220"/>
      <c r="J989" s="221"/>
      <c r="K989" s="221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</row>
    <row r="990" ht="11.25" customHeight="1">
      <c r="A990" s="220"/>
      <c r="B990" s="220"/>
      <c r="C990" s="220"/>
      <c r="D990" s="220"/>
      <c r="E990" s="220"/>
      <c r="F990" s="220"/>
      <c r="G990" s="220"/>
      <c r="H990" s="220"/>
      <c r="I990" s="220"/>
      <c r="J990" s="221"/>
      <c r="K990" s="221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</row>
    <row r="991" ht="11.25" customHeight="1">
      <c r="A991" s="220"/>
      <c r="B991" s="220"/>
      <c r="C991" s="220"/>
      <c r="D991" s="220"/>
      <c r="E991" s="220"/>
      <c r="F991" s="220"/>
      <c r="G991" s="220"/>
      <c r="H991" s="220"/>
      <c r="I991" s="220"/>
      <c r="J991" s="221"/>
      <c r="K991" s="221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</row>
    <row r="992" ht="11.25" customHeight="1">
      <c r="A992" s="220"/>
      <c r="B992" s="220"/>
      <c r="C992" s="220"/>
      <c r="D992" s="220"/>
      <c r="E992" s="220"/>
      <c r="F992" s="220"/>
      <c r="G992" s="220"/>
      <c r="H992" s="220"/>
      <c r="I992" s="220"/>
      <c r="J992" s="221"/>
      <c r="K992" s="221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</row>
    <row r="993" ht="11.25" customHeight="1">
      <c r="A993" s="220"/>
      <c r="B993" s="220"/>
      <c r="C993" s="220"/>
      <c r="D993" s="220"/>
      <c r="E993" s="220"/>
      <c r="F993" s="220"/>
      <c r="G993" s="220"/>
      <c r="H993" s="220"/>
      <c r="I993" s="220"/>
      <c r="J993" s="221"/>
      <c r="K993" s="221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</row>
    <row r="994" ht="11.25" customHeight="1">
      <c r="A994" s="220"/>
      <c r="B994" s="220"/>
      <c r="C994" s="220"/>
      <c r="D994" s="220"/>
      <c r="E994" s="220"/>
      <c r="F994" s="220"/>
      <c r="G994" s="220"/>
      <c r="H994" s="220"/>
      <c r="I994" s="220"/>
      <c r="J994" s="221"/>
      <c r="K994" s="221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</row>
    <row r="995" ht="11.25" customHeight="1">
      <c r="A995" s="220"/>
      <c r="B995" s="220"/>
      <c r="C995" s="220"/>
      <c r="D995" s="220"/>
      <c r="E995" s="220"/>
      <c r="F995" s="220"/>
      <c r="G995" s="220"/>
      <c r="H995" s="220"/>
      <c r="I995" s="220"/>
      <c r="J995" s="221"/>
      <c r="K995" s="221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</row>
    <row r="996" ht="11.25" customHeight="1">
      <c r="A996" s="220"/>
      <c r="B996" s="220"/>
      <c r="C996" s="220"/>
      <c r="D996" s="220"/>
      <c r="E996" s="220"/>
      <c r="F996" s="220"/>
      <c r="G996" s="220"/>
      <c r="H996" s="220"/>
      <c r="I996" s="220"/>
      <c r="J996" s="221"/>
      <c r="K996" s="221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</row>
    <row r="997" ht="11.25" customHeight="1">
      <c r="A997" s="220"/>
      <c r="B997" s="220"/>
      <c r="C997" s="220"/>
      <c r="D997" s="220"/>
      <c r="E997" s="220"/>
      <c r="F997" s="220"/>
      <c r="G997" s="220"/>
      <c r="H997" s="220"/>
      <c r="I997" s="220"/>
      <c r="J997" s="221"/>
      <c r="K997" s="221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</row>
    <row r="998" ht="11.25" customHeight="1">
      <c r="A998" s="220"/>
      <c r="B998" s="220"/>
      <c r="C998" s="220"/>
      <c r="D998" s="220"/>
      <c r="E998" s="220"/>
      <c r="F998" s="220"/>
      <c r="G998" s="220"/>
      <c r="H998" s="220"/>
      <c r="I998" s="220"/>
      <c r="J998" s="221"/>
      <c r="K998" s="221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</row>
    <row r="999" ht="11.25" customHeight="1">
      <c r="A999" s="220"/>
      <c r="B999" s="220"/>
      <c r="C999" s="220"/>
      <c r="D999" s="220"/>
      <c r="E999" s="220"/>
      <c r="F999" s="220"/>
      <c r="G999" s="220"/>
      <c r="H999" s="220"/>
      <c r="I999" s="220"/>
      <c r="J999" s="221"/>
      <c r="K999" s="221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</row>
    <row r="1000" ht="11.25" customHeight="1">
      <c r="A1000" s="220"/>
      <c r="B1000" s="220"/>
      <c r="C1000" s="220"/>
      <c r="D1000" s="220"/>
      <c r="E1000" s="220"/>
      <c r="F1000" s="220"/>
      <c r="G1000" s="220"/>
      <c r="H1000" s="220"/>
      <c r="I1000" s="220"/>
      <c r="J1000" s="221"/>
      <c r="K1000" s="221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</row>
  </sheetData>
  <mergeCells count="18">
    <mergeCell ref="A1:K1"/>
    <mergeCell ref="A2:K2"/>
    <mergeCell ref="A4:K4"/>
    <mergeCell ref="A16:B16"/>
    <mergeCell ref="A29:B29"/>
    <mergeCell ref="A30:B30"/>
    <mergeCell ref="A31:B31"/>
    <mergeCell ref="A50:C50"/>
    <mergeCell ref="A59:B59"/>
    <mergeCell ref="A60:B60"/>
    <mergeCell ref="A61:B61"/>
    <mergeCell ref="A32:B32"/>
    <mergeCell ref="A34:B34"/>
    <mergeCell ref="A35:C35"/>
    <mergeCell ref="A37:C37"/>
    <mergeCell ref="A39:B39"/>
    <mergeCell ref="A40:B40"/>
    <mergeCell ref="A42:C42"/>
  </mergeCells>
  <printOptions/>
  <pageMargins bottom="0.21" footer="0.0" header="0.0" left="0.35" right="0.25" top="0.43"/>
  <pageSetup orientation="landscape"/>
  <headerFooter>
    <oddHeader>&amp;LASA 2023&amp;RPage &amp;P of</oddHeader>
  </headerFooter>
  <rowBreaks count="1" manualBreakCount="1">
    <brk id="4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0.88"/>
    <col customWidth="1" min="2" max="2" width="13.75"/>
    <col customWidth="1" min="3" max="3" width="18.38"/>
    <col customWidth="1" min="4" max="4" width="7.38"/>
    <col customWidth="1" min="5" max="13" width="13.75"/>
    <col customWidth="1" min="14" max="26" width="9.13"/>
  </cols>
  <sheetData>
    <row r="1" ht="17.25" customHeight="1">
      <c r="A1" s="302" t="str">
        <f>"ANNUAL STATEMENT OF AFFAIRS SUMMARY FOR FISCAL YEAR ENDING JUNE 30, "&amp;'ASA24'!A2</f>
        <v>ANNUAL STATEMENT OF AFFAIRS SUMMARY FOR FISCAL YEAR ENDING JUNE 30, 2024</v>
      </c>
    </row>
    <row r="2" ht="12.75" customHeight="1">
      <c r="A2" s="303"/>
      <c r="B2" s="304" t="s">
        <v>192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ht="9.75" customHeight="1"/>
    <row r="4" ht="12.75" customHeight="1">
      <c r="B4" s="305" t="str">
        <f>"        Copies of the detailed Annual Statement of Affairs for the Fiscal Year Ending June 30, "&amp;'ASA24'!A2</f>
        <v>        Copies of the detailed Annual Statement of Affairs for the Fiscal Year Ending June 30, 2024</v>
      </c>
      <c r="C4" s="177"/>
      <c r="D4" s="177"/>
      <c r="E4" s="177"/>
      <c r="F4" s="177"/>
      <c r="G4" s="305" t="s">
        <v>193</v>
      </c>
      <c r="H4" s="177"/>
      <c r="I4" s="177"/>
      <c r="J4" s="177"/>
      <c r="K4" s="177"/>
      <c r="L4" s="177"/>
    </row>
    <row r="5" ht="12.75" customHeight="1">
      <c r="B5" s="305" t="s">
        <v>194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ht="16.5" customHeight="1">
      <c r="B6" s="306" t="str">
        <f>IF('Cover Page'!H10="Default","Choose District on 'ASA 1'", 'Cover Page'!D9)</f>
        <v>Fremont SD 79</v>
      </c>
      <c r="C6" s="307"/>
      <c r="D6" s="308"/>
      <c r="E6" s="309" t="str">
        <f>'Cover Page'!D11</f>
        <v>28855 N Fremont Center Rd Mundelein, IL 60060 9451</v>
      </c>
      <c r="F6" s="191"/>
      <c r="G6" s="307"/>
      <c r="H6" s="308"/>
      <c r="I6" s="310" t="s">
        <v>195</v>
      </c>
      <c r="J6" s="308"/>
      <c r="K6" s="311" t="s">
        <v>196</v>
      </c>
      <c r="L6" s="311"/>
    </row>
    <row r="7" ht="16.5" customHeight="1">
      <c r="B7" s="312" t="s">
        <v>197</v>
      </c>
      <c r="C7" s="308"/>
      <c r="D7" s="308"/>
      <c r="E7" s="313" t="s">
        <v>198</v>
      </c>
      <c r="F7" s="314"/>
      <c r="G7" s="314"/>
      <c r="H7" s="308"/>
      <c r="I7" s="315" t="s">
        <v>199</v>
      </c>
      <c r="J7" s="308"/>
      <c r="K7" s="313" t="s">
        <v>200</v>
      </c>
      <c r="L7" s="314"/>
    </row>
    <row r="8" ht="12.75" customHeight="1">
      <c r="B8" s="177" t="str">
        <f>"        Also by January 15 annually the detailed Annual Statement of Affairs for the Fiscal Year Ending June 30, "&amp;'ASA24'!A2</f>
        <v>        Also by January 15 annually the detailed Annual Statement of Affairs for the Fiscal Year Ending June 30, 2024</v>
      </c>
      <c r="C8" s="177"/>
      <c r="D8" s="177"/>
      <c r="E8" s="177"/>
      <c r="F8" s="177"/>
      <c r="G8" s="177"/>
      <c r="H8" s="177" t="s">
        <v>201</v>
      </c>
      <c r="I8" s="177"/>
      <c r="J8" s="177"/>
      <c r="K8" s="177"/>
      <c r="L8" s="177"/>
    </row>
    <row r="9" ht="6.0" customHeight="1">
      <c r="B9" s="316"/>
      <c r="C9" s="316"/>
    </row>
    <row r="10" ht="12.75" customHeight="1">
      <c r="A10" s="220"/>
      <c r="B10" s="317" t="s">
        <v>202</v>
      </c>
      <c r="C10" s="318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ht="6.0" customHeight="1">
      <c r="B11" s="319"/>
      <c r="C11" s="319"/>
    </row>
    <row r="12" ht="12.75" customHeight="1">
      <c r="B12" s="320" t="str">
        <f>"Statement of Operations as of June 30, "&amp;'ASA24'!A2</f>
        <v>Statement of Operations as of June 30, 2024</v>
      </c>
      <c r="C12" s="319"/>
    </row>
    <row r="13" ht="12.75" customHeight="1">
      <c r="A13" s="220"/>
      <c r="B13" s="321"/>
      <c r="C13" s="322"/>
      <c r="D13" s="322"/>
      <c r="E13" s="167" t="s">
        <v>97</v>
      </c>
      <c r="F13" s="167" t="s">
        <v>98</v>
      </c>
      <c r="G13" s="167" t="s">
        <v>172</v>
      </c>
      <c r="H13" s="167" t="s">
        <v>100</v>
      </c>
      <c r="I13" s="167" t="s">
        <v>203</v>
      </c>
      <c r="J13" s="167" t="s">
        <v>102</v>
      </c>
      <c r="K13" s="167" t="s">
        <v>103</v>
      </c>
      <c r="L13" s="167" t="s">
        <v>104</v>
      </c>
      <c r="M13" s="167" t="s">
        <v>105</v>
      </c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ht="12.75" customHeight="1">
      <c r="A14" s="220"/>
      <c r="B14" s="323" t="s">
        <v>160</v>
      </c>
      <c r="C14" s="324"/>
      <c r="D14" s="325">
        <v>1000.0</v>
      </c>
      <c r="E14" s="326">
        <f>('Revenues &amp; Expenditures'!C9)</f>
        <v>26372465</v>
      </c>
      <c r="F14" s="326">
        <f>('Revenues &amp; Expenditures'!D9)</f>
        <v>3221691</v>
      </c>
      <c r="G14" s="326">
        <f>('Revenues &amp; Expenditures'!E9)</f>
        <v>1502614</v>
      </c>
      <c r="H14" s="326">
        <f>('Revenues &amp; Expenditures'!F9)</f>
        <v>1673231</v>
      </c>
      <c r="I14" s="326">
        <f>('Revenues &amp; Expenditures'!G9)</f>
        <v>968611</v>
      </c>
      <c r="J14" s="326">
        <f>('Revenues &amp; Expenditures'!H9)</f>
        <v>867235</v>
      </c>
      <c r="K14" s="326">
        <f>('Revenues &amp; Expenditures'!I9)</f>
        <v>-149</v>
      </c>
      <c r="L14" s="326">
        <f>('Revenues &amp; Expenditures'!J9)</f>
        <v>0</v>
      </c>
      <c r="M14" s="326">
        <f>('Revenues &amp; Expenditures'!K9)</f>
        <v>0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ht="21.75" customHeight="1">
      <c r="A15" s="220"/>
      <c r="B15" s="327" t="s">
        <v>204</v>
      </c>
      <c r="C15" s="71"/>
      <c r="D15" s="325">
        <v>2000.0</v>
      </c>
      <c r="E15" s="326" t="str">
        <f>('Revenues &amp; Expenditures'!C10)</f>
        <v/>
      </c>
      <c r="F15" s="326" t="str">
        <f>('Revenues &amp; Expenditures'!D10)</f>
        <v/>
      </c>
      <c r="G15" s="328"/>
      <c r="H15" s="326" t="str">
        <f>('Revenues &amp; Expenditures'!F10)</f>
        <v/>
      </c>
      <c r="I15" s="326" t="str">
        <f>('Revenues &amp; Expenditures'!G10)</f>
        <v/>
      </c>
      <c r="J15" s="328"/>
      <c r="K15" s="328"/>
      <c r="L15" s="328"/>
      <c r="M15" s="328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 ht="12.75" customHeight="1">
      <c r="A16" s="220"/>
      <c r="B16" s="323" t="s">
        <v>162</v>
      </c>
      <c r="C16" s="324"/>
      <c r="D16" s="325">
        <v>3000.0</v>
      </c>
      <c r="E16" s="326">
        <f>('Revenues &amp; Expenditures'!C11)</f>
        <v>1535768</v>
      </c>
      <c r="F16" s="326" t="str">
        <f>('Revenues &amp; Expenditures'!D11)</f>
        <v/>
      </c>
      <c r="G16" s="326" t="str">
        <f>('Revenues &amp; Expenditures'!E11)</f>
        <v/>
      </c>
      <c r="H16" s="326">
        <f>('Revenues &amp; Expenditures'!F11)</f>
        <v>1128586</v>
      </c>
      <c r="I16" s="326" t="str">
        <f>('Revenues &amp; Expenditures'!G11)</f>
        <v/>
      </c>
      <c r="J16" s="326">
        <f>('Revenues &amp; Expenditures'!H11)</f>
        <v>50000</v>
      </c>
      <c r="K16" s="326" t="str">
        <f>('Revenues &amp; Expenditures'!I11)</f>
        <v/>
      </c>
      <c r="L16" s="326" t="str">
        <f>('Revenues &amp; Expenditures'!J11)</f>
        <v/>
      </c>
      <c r="M16" s="326" t="str">
        <f>('Revenues &amp; Expenditures'!K11)</f>
        <v/>
      </c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ht="12.75" customHeight="1">
      <c r="A17" s="220"/>
      <c r="B17" s="323" t="s">
        <v>163</v>
      </c>
      <c r="C17" s="324"/>
      <c r="D17" s="325">
        <v>4000.0</v>
      </c>
      <c r="E17" s="326">
        <f>('Revenues &amp; Expenditures'!C12)</f>
        <v>1312954</v>
      </c>
      <c r="F17" s="326" t="str">
        <f>('Revenues &amp; Expenditures'!D12)</f>
        <v/>
      </c>
      <c r="G17" s="326" t="str">
        <f>('Revenues &amp; Expenditures'!E12)</f>
        <v/>
      </c>
      <c r="H17" s="326" t="str">
        <f>('Revenues &amp; Expenditures'!F12)</f>
        <v/>
      </c>
      <c r="I17" s="326" t="str">
        <f>('Revenues &amp; Expenditures'!G12)</f>
        <v/>
      </c>
      <c r="J17" s="326" t="str">
        <f>('Revenues &amp; Expenditures'!H12)</f>
        <v/>
      </c>
      <c r="K17" s="326" t="str">
        <f>('Revenues &amp; Expenditures'!I12)</f>
        <v/>
      </c>
      <c r="L17" s="326" t="str">
        <f>('Revenues &amp; Expenditures'!J12)</f>
        <v/>
      </c>
      <c r="M17" s="326" t="str">
        <f>('Revenues &amp; Expenditures'!K12)</f>
        <v/>
      </c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ht="13.5" customHeight="1">
      <c r="A18" s="220"/>
      <c r="B18" s="93" t="s">
        <v>164</v>
      </c>
      <c r="C18" s="329"/>
      <c r="D18" s="330"/>
      <c r="E18" s="326">
        <f>('Revenues &amp; Expenditures'!C13)</f>
        <v>29221187</v>
      </c>
      <c r="F18" s="326">
        <f>('Revenues &amp; Expenditures'!D13)</f>
        <v>3221691</v>
      </c>
      <c r="G18" s="326">
        <f>('Revenues &amp; Expenditures'!E13)</f>
        <v>1502614</v>
      </c>
      <c r="H18" s="326">
        <f>('Revenues &amp; Expenditures'!F13)</f>
        <v>2801817</v>
      </c>
      <c r="I18" s="326">
        <f>('Revenues &amp; Expenditures'!G13)</f>
        <v>968611</v>
      </c>
      <c r="J18" s="326">
        <f>('Revenues &amp; Expenditures'!H13)</f>
        <v>917235</v>
      </c>
      <c r="K18" s="326">
        <f>('Revenues &amp; Expenditures'!I13)</f>
        <v>-149</v>
      </c>
      <c r="L18" s="326">
        <f>('Revenues &amp; Expenditures'!J13)</f>
        <v>0</v>
      </c>
      <c r="M18" s="326">
        <f>('Revenues &amp; Expenditures'!K13)</f>
        <v>0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ht="15.0" customHeight="1">
      <c r="A19" s="220"/>
      <c r="B19" s="331" t="s">
        <v>173</v>
      </c>
      <c r="C19" s="332"/>
      <c r="D19" s="301"/>
      <c r="E19" s="333">
        <f>'Revenues &amp; Expenditures'!C22</f>
        <v>28369882</v>
      </c>
      <c r="F19" s="333">
        <f>'Revenues &amp; Expenditures'!D22</f>
        <v>2820479</v>
      </c>
      <c r="G19" s="333">
        <f>'Revenues &amp; Expenditures'!E22</f>
        <v>1614000</v>
      </c>
      <c r="H19" s="333">
        <f>'Revenues &amp; Expenditures'!F22</f>
        <v>2838915</v>
      </c>
      <c r="I19" s="333">
        <f>'Revenues &amp; Expenditures'!G22</f>
        <v>931334</v>
      </c>
      <c r="J19" s="333">
        <f>'Revenues &amp; Expenditures'!H22</f>
        <v>789533</v>
      </c>
      <c r="K19" s="334"/>
      <c r="L19" s="333">
        <f>'Revenues &amp; Expenditures'!J22</f>
        <v>0</v>
      </c>
      <c r="M19" s="333">
        <f>'Revenues &amp; Expenditures'!K22</f>
        <v>0</v>
      </c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ht="12.75" customHeight="1">
      <c r="A20" s="220"/>
      <c r="B20" s="335" t="s">
        <v>205</v>
      </c>
      <c r="C20" s="336"/>
      <c r="D20" s="337"/>
      <c r="E20" s="338">
        <f>'Revenues &amp; Expenditures'!C28</f>
        <v>112417</v>
      </c>
      <c r="F20" s="338">
        <f>'Revenues &amp; Expenditures'!D28</f>
        <v>0</v>
      </c>
      <c r="G20" s="338">
        <f>'Revenues &amp; Expenditures'!E28</f>
        <v>39425</v>
      </c>
      <c r="H20" s="338">
        <f>'Revenues &amp; Expenditures'!F28</f>
        <v>0</v>
      </c>
      <c r="I20" s="338">
        <f>'Revenues &amp; Expenditures'!G28</f>
        <v>0</v>
      </c>
      <c r="J20" s="338">
        <f>'Revenues &amp; Expenditures'!H28</f>
        <v>0</v>
      </c>
      <c r="K20" s="338">
        <f>'Revenues &amp; Expenditures'!I28</f>
        <v>0</v>
      </c>
      <c r="L20" s="338">
        <f>'Revenues &amp; Expenditures'!J28</f>
        <v>0</v>
      </c>
      <c r="M20" s="338">
        <f>'Revenues &amp; Expenditures'!K28</f>
        <v>0</v>
      </c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ht="25.5" customHeight="1">
      <c r="A21" s="220"/>
      <c r="B21" s="204" t="str">
        <f>'Revenues &amp; Expenditures'!A30</f>
        <v>Beginning Fund Balances without Student Activity Funds - July 1, 2023</v>
      </c>
      <c r="C21" s="129"/>
      <c r="D21" s="130"/>
      <c r="E21" s="339">
        <f>'Revenues &amp; Expenditures'!C30</f>
        <v>29209155</v>
      </c>
      <c r="F21" s="339">
        <f>'Revenues &amp; Expenditures'!D30</f>
        <v>1524231</v>
      </c>
      <c r="G21" s="339">
        <f>'Revenues &amp; Expenditures'!E30</f>
        <v>1462198</v>
      </c>
      <c r="H21" s="339">
        <f>'Revenues &amp; Expenditures'!F30</f>
        <v>2801170</v>
      </c>
      <c r="I21" s="339">
        <f>'Revenues &amp; Expenditures'!G30</f>
        <v>585009</v>
      </c>
      <c r="J21" s="339">
        <f>'Revenues &amp; Expenditures'!H30</f>
        <v>635281</v>
      </c>
      <c r="K21" s="339">
        <f>'Revenues &amp; Expenditures'!I30</f>
        <v>85057</v>
      </c>
      <c r="L21" s="339">
        <f>'Revenues &amp; Expenditures'!J30</f>
        <v>0</v>
      </c>
      <c r="M21" s="339">
        <f>'Revenues &amp; Expenditures'!K30</f>
        <v>19030</v>
      </c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ht="12.75" customHeight="1">
      <c r="A22" s="220"/>
      <c r="B22" s="335" t="s">
        <v>206</v>
      </c>
      <c r="C22" s="336"/>
      <c r="D22" s="340"/>
      <c r="E22" s="339" t="str">
        <f>'Revenues &amp; Expenditures'!C31</f>
        <v/>
      </c>
      <c r="F22" s="339" t="str">
        <f>'Revenues &amp; Expenditures'!D31</f>
        <v/>
      </c>
      <c r="G22" s="339" t="str">
        <f>'Revenues &amp; Expenditures'!E31</f>
        <v/>
      </c>
      <c r="H22" s="339" t="str">
        <f>'Revenues &amp; Expenditures'!F31</f>
        <v/>
      </c>
      <c r="I22" s="339" t="str">
        <f>'Revenues &amp; Expenditures'!G31</f>
        <v/>
      </c>
      <c r="J22" s="339" t="str">
        <f>'Revenues &amp; Expenditures'!H31</f>
        <v/>
      </c>
      <c r="K22" s="339" t="str">
        <f>'Revenues &amp; Expenditures'!I31</f>
        <v/>
      </c>
      <c r="L22" s="339" t="str">
        <f>'Revenues &amp; Expenditures'!J31</f>
        <v/>
      </c>
      <c r="M22" s="339" t="str">
        <f>'Revenues &amp; Expenditures'!K31</f>
        <v/>
      </c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ht="23.25" customHeight="1">
      <c r="A23" s="220"/>
      <c r="B23" s="204" t="str">
        <f>'Revenues &amp; Expenditures'!A32</f>
        <v>Ending Fund Balances without Student Activity Funds - June 30, 2024</v>
      </c>
      <c r="C23" s="129"/>
      <c r="D23" s="130"/>
      <c r="E23" s="341">
        <f>SUM(E18,E20,E21,E22)-E19</f>
        <v>30172877</v>
      </c>
      <c r="F23" s="341">
        <f>'Revenues &amp; Expenditures'!D32</f>
        <v>1925443</v>
      </c>
      <c r="G23" s="341">
        <f>'Revenues &amp; Expenditures'!E32</f>
        <v>1390237</v>
      </c>
      <c r="H23" s="341">
        <f>'Revenues &amp; Expenditures'!F32</f>
        <v>2764072</v>
      </c>
      <c r="I23" s="341">
        <f>'Revenues &amp; Expenditures'!G32</f>
        <v>622286</v>
      </c>
      <c r="J23" s="341">
        <f>'Revenues &amp; Expenditures'!H32</f>
        <v>762983</v>
      </c>
      <c r="K23" s="341">
        <f>'Revenues &amp; Expenditures'!I32</f>
        <v>84908</v>
      </c>
      <c r="L23" s="341">
        <f>'Revenues &amp; Expenditures'!J32</f>
        <v>0</v>
      </c>
      <c r="M23" s="341">
        <f>'Revenues &amp; Expenditures'!K32</f>
        <v>19030</v>
      </c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ht="21.75" customHeight="1">
      <c r="A24" s="220"/>
      <c r="B24" s="204" t="str">
        <f>'Revenues &amp; Expenditures'!A61</f>
        <v>Ending Fund Balances (all sources) with Student Activity Funds - June 30, 2024</v>
      </c>
      <c r="C24" s="129"/>
      <c r="D24" s="130"/>
      <c r="E24" s="341">
        <f>'Revenues &amp; Expenditures'!C61</f>
        <v>30310465</v>
      </c>
      <c r="F24" s="341">
        <f>'Revenues &amp; Expenditures'!D61</f>
        <v>1925443</v>
      </c>
      <c r="G24" s="341">
        <f>'Revenues &amp; Expenditures'!E61</f>
        <v>1390237</v>
      </c>
      <c r="H24" s="341">
        <f>'Revenues &amp; Expenditures'!F61</f>
        <v>2764072</v>
      </c>
      <c r="I24" s="341">
        <f>'Revenues &amp; Expenditures'!G61</f>
        <v>622286</v>
      </c>
      <c r="J24" s="341">
        <f>'Revenues &amp; Expenditures'!H61</f>
        <v>762983</v>
      </c>
      <c r="K24" s="341">
        <f>'Revenues &amp; Expenditures'!I61</f>
        <v>84908</v>
      </c>
      <c r="L24" s="341">
        <f>'Revenues &amp; Expenditures'!J61</f>
        <v>0</v>
      </c>
      <c r="M24" s="341">
        <f>'Revenues &amp; Expenditures'!K61</f>
        <v>19030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0" customHeight="1"/>
    <row r="40" ht="12.0" customHeight="1"/>
    <row r="41" ht="12.0" customHeight="1"/>
    <row r="42" ht="2.25" customHeight="1"/>
    <row r="43" ht="12.75" customHeight="1"/>
    <row r="44" ht="12.75" customHeight="1"/>
    <row r="45" ht="12.75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3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21:D21"/>
    <mergeCell ref="B23:D23"/>
    <mergeCell ref="B24:D24"/>
    <mergeCell ref="A1:M1"/>
    <mergeCell ref="B6:C6"/>
    <mergeCell ref="E6:G6"/>
    <mergeCell ref="E7:G7"/>
    <mergeCell ref="K7:L7"/>
    <mergeCell ref="B15:C15"/>
    <mergeCell ref="B19:D19"/>
  </mergeCells>
  <printOptions/>
  <pageMargins bottom="0.21" footer="0.0" header="0.0" left="0.35" right="0.25" top="0.43"/>
  <pageSetup scale="80" orientation="landscape"/>
  <headerFooter>
    <oddHeader>&amp;LASA 2023&amp;RPage &amp;P of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38.88"/>
    <col customWidth="1" min="3" max="3" width="31.75"/>
    <col customWidth="1" min="4" max="4" width="37.75"/>
    <col customWidth="1" min="5" max="5" width="41.0"/>
    <col customWidth="1" min="6" max="6" width="40.38"/>
    <col customWidth="1" min="7" max="7" width="6.0"/>
    <col customWidth="1" min="8" max="26" width="8.88"/>
  </cols>
  <sheetData>
    <row r="1" ht="12.75" customHeight="1">
      <c r="A1" s="302" t="s">
        <v>207</v>
      </c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ht="12.0" customHeight="1">
      <c r="A2" s="343"/>
      <c r="B2" s="343"/>
      <c r="C2" s="343"/>
      <c r="D2" s="343"/>
      <c r="F2" s="344"/>
      <c r="G2" s="343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ht="12.0" customHeight="1">
      <c r="A3" s="342"/>
      <c r="B3" s="345" t="s">
        <v>208</v>
      </c>
      <c r="D3" s="342"/>
      <c r="E3" s="345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ht="12.75" customHeight="1">
      <c r="A4" s="342"/>
      <c r="B4" s="345"/>
      <c r="C4" s="345"/>
      <c r="D4" s="342"/>
      <c r="E4" s="345"/>
      <c r="F4" s="345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ht="12.75" customHeight="1">
      <c r="A5" s="346"/>
      <c r="B5" s="347" t="str">
        <f>'Cover Page'!D9</f>
        <v>Fremont SD 79</v>
      </c>
      <c r="C5" s="348" t="s">
        <v>209</v>
      </c>
      <c r="D5" s="346"/>
      <c r="E5" s="346"/>
      <c r="F5" s="346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ht="12.75" customHeight="1">
      <c r="A6" s="346"/>
      <c r="B6" s="349" t="s">
        <v>195</v>
      </c>
      <c r="C6" s="350" t="s">
        <v>210</v>
      </c>
      <c r="D6" s="346"/>
      <c r="E6" s="346"/>
      <c r="F6" s="346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ht="12.75" customHeight="1">
      <c r="A7" s="346"/>
      <c r="B7" s="349" t="str">
        <f>'Published Summary'!$K$6</f>
        <v>8:00 - 4:00</v>
      </c>
      <c r="C7" s="350" t="s">
        <v>200</v>
      </c>
      <c r="D7" s="346"/>
      <c r="E7" s="346"/>
      <c r="F7" s="346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</row>
    <row r="8" ht="12.75" customHeight="1">
      <c r="A8" s="342"/>
      <c r="B8" s="351"/>
      <c r="C8" s="342"/>
      <c r="D8" s="342"/>
      <c r="E8" s="342"/>
      <c r="F8" s="35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</row>
    <row r="9" ht="12.75" customHeight="1">
      <c r="A9" s="342"/>
      <c r="B9" s="353" t="s">
        <v>211</v>
      </c>
      <c r="G9" s="35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</row>
    <row r="10" ht="12.75" customHeight="1">
      <c r="A10" s="342"/>
      <c r="B10" s="354"/>
      <c r="C10" s="354"/>
      <c r="D10" s="220"/>
      <c r="E10" s="355"/>
      <c r="F10" s="220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</row>
    <row r="11" ht="12.75" customHeight="1">
      <c r="A11" s="342"/>
      <c r="B11" s="356" t="s">
        <v>212</v>
      </c>
      <c r="C11" s="357" t="s">
        <v>213</v>
      </c>
      <c r="D11" s="358" t="s">
        <v>214</v>
      </c>
      <c r="E11" s="358" t="s">
        <v>215</v>
      </c>
      <c r="F11" s="358" t="s">
        <v>216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</row>
    <row r="12" ht="300.0" customHeight="1">
      <c r="A12" s="342"/>
      <c r="B12" s="359" t="s">
        <v>217</v>
      </c>
      <c r="C12" s="360" t="s">
        <v>218</v>
      </c>
      <c r="D12" s="360" t="s">
        <v>219</v>
      </c>
      <c r="E12" s="360" t="s">
        <v>220</v>
      </c>
      <c r="F12" s="360" t="s">
        <v>221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</row>
    <row r="13" ht="12.75" customHeight="1">
      <c r="A13" s="342"/>
      <c r="B13" s="361"/>
      <c r="C13" s="362"/>
      <c r="D13" s="363"/>
      <c r="E13" s="363"/>
      <c r="F13" s="363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ht="12.75" customHeight="1">
      <c r="A14" s="342"/>
      <c r="B14" s="354"/>
      <c r="C14" s="318"/>
      <c r="D14" s="220"/>
      <c r="E14" s="220"/>
      <c r="F14" s="220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</row>
    <row r="15" ht="12.75" customHeight="1">
      <c r="A15" s="342"/>
      <c r="B15" s="353" t="s">
        <v>222</v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ht="12.75" customHeight="1">
      <c r="A16" s="342"/>
      <c r="B16" s="343"/>
      <c r="C16" s="364"/>
      <c r="D16" s="364"/>
      <c r="E16" s="364"/>
      <c r="F16" s="364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</row>
    <row r="17" ht="12.75" customHeight="1">
      <c r="A17" s="342"/>
      <c r="B17" s="356" t="s">
        <v>212</v>
      </c>
      <c r="C17" s="358" t="s">
        <v>213</v>
      </c>
      <c r="D17" s="358" t="s">
        <v>223</v>
      </c>
      <c r="E17" s="358" t="s">
        <v>224</v>
      </c>
      <c r="F17" s="365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</row>
    <row r="18" ht="351.75" customHeight="1">
      <c r="A18" s="342"/>
      <c r="B18" s="366" t="s">
        <v>225</v>
      </c>
      <c r="C18" s="360" t="s">
        <v>226</v>
      </c>
      <c r="D18" s="360" t="s">
        <v>227</v>
      </c>
      <c r="E18" s="360" t="s">
        <v>228</v>
      </c>
      <c r="F18" s="365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</row>
    <row r="19" ht="12.75" customHeight="1">
      <c r="A19" s="342"/>
      <c r="B19" s="367"/>
      <c r="C19" s="368"/>
      <c r="D19" s="368"/>
      <c r="E19" s="368"/>
      <c r="F19" s="365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ht="12.75" customHeight="1">
      <c r="A20" s="342"/>
      <c r="B20" s="342"/>
      <c r="C20" s="369"/>
      <c r="D20" s="370"/>
      <c r="E20" s="370"/>
      <c r="F20" s="220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</row>
    <row r="21" ht="12.75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</row>
    <row r="22" ht="12.75" customHeight="1">
      <c r="A22" s="342"/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</row>
    <row r="23" ht="12.75" customHeight="1">
      <c r="A23" s="342"/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</row>
    <row r="24" ht="12.7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</row>
    <row r="25" ht="12.75" customHeight="1">
      <c r="A25" s="342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</row>
    <row r="26" ht="12.75" customHeigh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</row>
    <row r="27" ht="12.75" customHeight="1">
      <c r="A27" s="342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</row>
    <row r="28" ht="12.75" customHeight="1">
      <c r="A28" s="342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</row>
    <row r="29" ht="12.75" customHeight="1">
      <c r="A29" s="342"/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</row>
    <row r="30" ht="12.75" customHeight="1">
      <c r="A30" s="342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</row>
    <row r="31" ht="12.75" customHeight="1">
      <c r="A31" s="342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</row>
    <row r="32" ht="12.75" customHeight="1">
      <c r="A32" s="342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</row>
    <row r="33" ht="12.75" customHeight="1">
      <c r="A33" s="342"/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</row>
    <row r="34" ht="12.75" customHeight="1">
      <c r="A34" s="342"/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</row>
    <row r="35" ht="12.75" customHeight="1">
      <c r="A35" s="342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</row>
    <row r="36" ht="12.75" customHeight="1">
      <c r="A36" s="342"/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</row>
    <row r="37" ht="12.75" customHeight="1">
      <c r="A37" s="342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</row>
    <row r="38" ht="12.75" customHeight="1">
      <c r="A38" s="342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</row>
    <row r="39" ht="12.75" customHeight="1">
      <c r="A39" s="342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</row>
    <row r="40" ht="12.75" customHeight="1">
      <c r="A40" s="342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</row>
    <row r="41" ht="12.75" customHeight="1">
      <c r="A41" s="342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</row>
    <row r="42" ht="12.75" customHeight="1">
      <c r="A42" s="342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</row>
    <row r="43" ht="12.75" customHeight="1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</row>
    <row r="44" ht="12.75" customHeight="1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</row>
    <row r="45" ht="12.75" customHeight="1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</row>
    <row r="46" ht="12.75" customHeight="1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</row>
    <row r="47" ht="12.75" customHeight="1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</row>
    <row r="48" ht="12.75" customHeight="1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</row>
    <row r="49" ht="12.75" customHeight="1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</row>
    <row r="50" ht="12.75" customHeight="1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</row>
    <row r="51" ht="12.75" customHeight="1">
      <c r="A51" s="342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ht="12.75" customHeight="1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</row>
    <row r="53" ht="12.75" customHeight="1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</row>
    <row r="54" ht="12.75" customHeight="1">
      <c r="A54" s="342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</row>
    <row r="55" ht="12.75" customHeight="1">
      <c r="A55" s="342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</row>
    <row r="56" ht="12.75" customHeight="1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ht="12.75" customHeight="1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</row>
    <row r="58" ht="12.75" customHeight="1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</row>
    <row r="59" ht="12.75" customHeight="1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</row>
    <row r="60" ht="12.75" customHeight="1">
      <c r="A60" s="342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</row>
    <row r="61" ht="12.75" customHeight="1">
      <c r="A61" s="342"/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</row>
    <row r="62" ht="12.75" customHeight="1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ht="12.75" customHeight="1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</row>
    <row r="64" ht="12.75" customHeight="1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</row>
    <row r="65" ht="12.75" customHeight="1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  <row r="66" ht="12.75" customHeight="1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</row>
    <row r="67" ht="12.75" customHeight="1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</row>
    <row r="68" ht="12.75" customHeight="1">
      <c r="A68" s="342"/>
      <c r="B68" s="342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</row>
    <row r="69" ht="12.75" customHeight="1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</row>
    <row r="70" ht="12.75" customHeight="1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</row>
    <row r="71" ht="12.75" customHeight="1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</row>
    <row r="72" ht="12.75" customHeight="1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ht="12.75" customHeight="1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</row>
    <row r="74" ht="12.75" customHeight="1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</row>
    <row r="75" ht="12.75" customHeight="1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ht="12.75" customHeight="1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</row>
    <row r="77" ht="12.75" customHeight="1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ht="12.75" customHeight="1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</row>
    <row r="79" ht="12.75" customHeight="1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</row>
    <row r="80" ht="12.75" customHeight="1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</row>
    <row r="81" ht="12.75" customHeight="1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</row>
    <row r="82" ht="12.75" customHeight="1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</row>
    <row r="83" ht="12.75" customHeight="1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ht="12.75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</row>
    <row r="85" ht="12.75" customHeight="1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</row>
    <row r="86" ht="12.75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</row>
    <row r="87" ht="12.75" customHeight="1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ht="12.75" customHeight="1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</row>
    <row r="89" ht="12.75" customHeight="1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ht="12.75" customHeight="1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ht="12.75" customHeight="1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ht="12.75" customHeight="1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ht="12.75" customHeight="1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</row>
    <row r="94" ht="12.75" customHeight="1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ht="12.75" customHeight="1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ht="12.75" customHeight="1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</row>
    <row r="97" ht="12.75" customHeight="1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</row>
    <row r="98" ht="12.75" customHeight="1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</row>
    <row r="99" ht="12.75" customHeight="1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ht="12.75" customHeight="1">
      <c r="A100" s="342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</row>
    <row r="101" ht="12.75" customHeight="1">
      <c r="A101" s="342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</row>
    <row r="102" ht="12.75" customHeight="1">
      <c r="A102" s="342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</row>
    <row r="103" ht="12.75" customHeight="1">
      <c r="A103" s="342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</row>
    <row r="104" ht="12.75" customHeight="1">
      <c r="A104" s="342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</row>
    <row r="105" ht="12.75" customHeight="1">
      <c r="A105" s="342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ht="12.75" customHeight="1">
      <c r="A106" s="342"/>
      <c r="B106" s="342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</row>
    <row r="107" ht="12.75" customHeight="1">
      <c r="A107" s="342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</row>
    <row r="108" ht="12.75" customHeight="1">
      <c r="A108" s="342"/>
      <c r="B108" s="342"/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</row>
    <row r="109" ht="12.75" customHeight="1">
      <c r="A109" s="342"/>
      <c r="B109" s="342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</row>
    <row r="110" ht="12.75" customHeight="1">
      <c r="A110" s="342"/>
      <c r="B110" s="342"/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</row>
    <row r="111" ht="12.75" customHeight="1">
      <c r="A111" s="342"/>
      <c r="B111" s="342"/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</row>
    <row r="112" ht="12.75" customHeight="1">
      <c r="A112" s="342"/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</row>
    <row r="113" ht="12.75" customHeight="1">
      <c r="A113" s="342"/>
      <c r="B113" s="342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</row>
    <row r="114" ht="12.75" customHeight="1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ht="12.75" customHeight="1">
      <c r="A115" s="342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ht="12.75" customHeight="1">
      <c r="A116" s="342"/>
      <c r="B116" s="342"/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ht="12.75" customHeight="1">
      <c r="A117" s="342"/>
      <c r="B117" s="342"/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</row>
    <row r="118" ht="12.75" customHeight="1">
      <c r="A118" s="342"/>
      <c r="B118" s="342"/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</row>
    <row r="119" ht="12.75" customHeight="1">
      <c r="A119" s="342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</row>
    <row r="120" ht="12.75" customHeight="1">
      <c r="A120" s="342"/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ht="12.75" customHeight="1">
      <c r="A121" s="342"/>
      <c r="B121" s="342"/>
      <c r="C121" s="342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</row>
    <row r="122" ht="12.75" customHeight="1">
      <c r="A122" s="342"/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</row>
    <row r="123" ht="12.75" customHeight="1">
      <c r="A123" s="342"/>
      <c r="B123" s="342"/>
      <c r="C123" s="342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</row>
    <row r="124" ht="12.75" customHeight="1">
      <c r="A124" s="342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</row>
    <row r="125" ht="12.75" customHeight="1">
      <c r="A125" s="342"/>
      <c r="B125" s="342"/>
      <c r="C125" s="342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</row>
    <row r="126" ht="12.75" customHeight="1">
      <c r="A126" s="342"/>
      <c r="B126" s="342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</row>
    <row r="127" ht="12.75" customHeight="1">
      <c r="A127" s="342"/>
      <c r="B127" s="342"/>
      <c r="C127" s="342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</row>
    <row r="128" ht="12.75" customHeight="1">
      <c r="A128" s="342"/>
      <c r="B128" s="342"/>
      <c r="C128" s="342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</row>
    <row r="129" ht="12.75" customHeight="1">
      <c r="A129" s="342"/>
      <c r="B129" s="342"/>
      <c r="C129" s="342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</row>
    <row r="130" ht="12.75" customHeight="1">
      <c r="A130" s="342"/>
      <c r="B130" s="342"/>
      <c r="C130" s="342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ht="12.75" customHeight="1">
      <c r="A131" s="342"/>
      <c r="B131" s="342"/>
      <c r="C131" s="342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</row>
    <row r="132" ht="12.75" customHeight="1">
      <c r="A132" s="342"/>
      <c r="B132" s="342"/>
      <c r="C132" s="342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</row>
    <row r="133" ht="12.75" customHeight="1">
      <c r="A133" s="342"/>
      <c r="B133" s="342"/>
      <c r="C133" s="342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</row>
    <row r="134" ht="12.75" customHeight="1">
      <c r="A134" s="342"/>
      <c r="B134" s="342"/>
      <c r="C134" s="342"/>
      <c r="D134" s="342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</row>
    <row r="135" ht="12.75" customHeight="1">
      <c r="A135" s="342"/>
      <c r="B135" s="342"/>
      <c r="C135" s="342"/>
      <c r="D135" s="342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ht="12.75" customHeight="1">
      <c r="A136" s="342"/>
      <c r="B136" s="342"/>
      <c r="C136" s="34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</row>
    <row r="137" ht="12.75" customHeight="1">
      <c r="A137" s="342"/>
      <c r="B137" s="342"/>
      <c r="C137" s="342"/>
      <c r="D137" s="342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</row>
    <row r="138" ht="12.75" customHeight="1">
      <c r="A138" s="342"/>
      <c r="B138" s="342"/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</row>
    <row r="139" ht="12.75" customHeight="1">
      <c r="A139" s="342"/>
      <c r="B139" s="342"/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342"/>
    </row>
    <row r="140" ht="12.75" customHeight="1">
      <c r="A140" s="342"/>
      <c r="B140" s="342"/>
      <c r="C140" s="342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ht="12.75" customHeight="1">
      <c r="A141" s="342"/>
      <c r="B141" s="342"/>
      <c r="C141" s="34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</row>
    <row r="142" ht="12.75" customHeight="1">
      <c r="A142" s="342"/>
      <c r="B142" s="342"/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</row>
    <row r="143" ht="12.75" customHeight="1">
      <c r="A143" s="342"/>
      <c r="B143" s="342"/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</row>
    <row r="144" ht="12.75" customHeight="1">
      <c r="A144" s="342"/>
      <c r="B144" s="342"/>
      <c r="C144" s="34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</row>
    <row r="145" ht="12.75" customHeight="1">
      <c r="A145" s="342"/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</row>
    <row r="146" ht="12.75" customHeight="1">
      <c r="A146" s="342"/>
      <c r="B146" s="342"/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</row>
    <row r="147" ht="12.75" customHeight="1">
      <c r="A147" s="342"/>
      <c r="B147" s="342"/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</row>
    <row r="148" ht="12.75" customHeight="1">
      <c r="A148" s="342"/>
      <c r="B148" s="342"/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</row>
    <row r="149" ht="12.75" customHeight="1">
      <c r="A149" s="342"/>
      <c r="B149" s="342"/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</row>
    <row r="150" ht="12.75" customHeight="1">
      <c r="A150" s="342"/>
      <c r="B150" s="342"/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</row>
    <row r="151" ht="12.75" customHeight="1">
      <c r="A151" s="342"/>
      <c r="B151" s="342"/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</row>
    <row r="152" ht="12.75" customHeight="1">
      <c r="A152" s="342"/>
      <c r="B152" s="342"/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</row>
    <row r="153" ht="12.75" customHeight="1">
      <c r="A153" s="342"/>
      <c r="B153" s="342"/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</row>
    <row r="154" ht="12.75" customHeight="1">
      <c r="A154" s="342"/>
      <c r="B154" s="342"/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</row>
    <row r="155" ht="12.75" customHeight="1">
      <c r="A155" s="342"/>
      <c r="B155" s="342"/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</row>
    <row r="156" ht="12.75" customHeight="1">
      <c r="A156" s="342"/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</row>
    <row r="157" ht="12.75" customHeight="1">
      <c r="A157" s="342"/>
      <c r="B157" s="342"/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</row>
    <row r="158" ht="12.75" customHeight="1">
      <c r="A158" s="342"/>
      <c r="B158" s="342"/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</row>
    <row r="159" ht="12.75" customHeight="1">
      <c r="A159" s="342"/>
      <c r="B159" s="342"/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</row>
    <row r="160" ht="12.75" customHeight="1">
      <c r="A160" s="342"/>
      <c r="B160" s="342"/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</row>
    <row r="161" ht="12.75" customHeight="1">
      <c r="A161" s="342"/>
      <c r="B161" s="342"/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</row>
    <row r="162" ht="12.75" customHeight="1">
      <c r="A162" s="342"/>
      <c r="B162" s="342"/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</row>
    <row r="163" ht="12.75" customHeight="1">
      <c r="A163" s="342"/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</row>
    <row r="164" ht="12.75" customHeight="1">
      <c r="A164" s="342"/>
      <c r="B164" s="342"/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</row>
    <row r="165" ht="12.75" customHeight="1">
      <c r="A165" s="342"/>
      <c r="B165" s="342"/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</row>
    <row r="166" ht="12.75" customHeight="1">
      <c r="A166" s="342"/>
      <c r="B166" s="342"/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</row>
    <row r="167" ht="12.75" customHeight="1">
      <c r="A167" s="342"/>
      <c r="B167" s="342"/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2"/>
      <c r="Z167" s="342"/>
    </row>
    <row r="168" ht="12.75" customHeight="1">
      <c r="A168" s="342"/>
      <c r="B168" s="342"/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</row>
    <row r="169" ht="12.75" customHeight="1">
      <c r="A169" s="342"/>
      <c r="B169" s="34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</row>
    <row r="170" ht="12.75" customHeight="1">
      <c r="A170" s="342"/>
      <c r="B170" s="342"/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</row>
    <row r="171" ht="12.75" customHeight="1">
      <c r="A171" s="342"/>
      <c r="B171" s="342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</row>
    <row r="172" ht="12.75" customHeight="1">
      <c r="A172" s="342"/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</row>
    <row r="173" ht="12.75" customHeight="1">
      <c r="A173" s="342"/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</row>
    <row r="174" ht="12.75" customHeight="1">
      <c r="A174" s="342"/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</row>
    <row r="175" ht="12.75" customHeight="1">
      <c r="A175" s="342"/>
      <c r="B175" s="342"/>
      <c r="C175" s="342"/>
      <c r="D175" s="342"/>
      <c r="E175" s="34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2"/>
      <c r="Z175" s="342"/>
    </row>
    <row r="176" ht="12.75" customHeight="1">
      <c r="A176" s="342"/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</row>
    <row r="177" ht="12.75" customHeight="1">
      <c r="A177" s="342"/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</row>
    <row r="178" ht="12.75" customHeight="1">
      <c r="A178" s="342"/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</row>
    <row r="179" ht="12.75" customHeight="1">
      <c r="A179" s="342"/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</row>
    <row r="180" ht="12.75" customHeight="1">
      <c r="A180" s="342"/>
      <c r="B180" s="342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</row>
    <row r="181" ht="12.75" customHeight="1">
      <c r="A181" s="342"/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</row>
    <row r="182" ht="12.75" customHeight="1">
      <c r="A182" s="342"/>
      <c r="B182" s="342"/>
      <c r="C182" s="342"/>
      <c r="D182" s="342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</row>
    <row r="183" ht="12.75" customHeight="1">
      <c r="A183" s="342"/>
      <c r="B183" s="342"/>
      <c r="C183" s="342"/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</row>
    <row r="184" ht="12.75" customHeight="1">
      <c r="A184" s="342"/>
      <c r="B184" s="34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</row>
    <row r="185" ht="12.75" customHeight="1">
      <c r="A185" s="342"/>
      <c r="B185" s="342"/>
      <c r="C185" s="342"/>
      <c r="D185" s="342"/>
      <c r="E185" s="34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2"/>
      <c r="Z185" s="342"/>
    </row>
    <row r="186" ht="12.75" customHeight="1">
      <c r="A186" s="342"/>
      <c r="B186" s="342"/>
      <c r="C186" s="342"/>
      <c r="D186" s="342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</row>
    <row r="187" ht="12.75" customHeight="1">
      <c r="A187" s="342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</row>
    <row r="188" ht="12.75" customHeight="1">
      <c r="A188" s="342"/>
      <c r="B188" s="34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</row>
    <row r="189" ht="12.75" customHeight="1">
      <c r="A189" s="342"/>
      <c r="B189" s="342"/>
      <c r="C189" s="342"/>
      <c r="D189" s="342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</row>
    <row r="190" ht="12.75" customHeight="1">
      <c r="A190" s="342"/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</row>
    <row r="191" ht="12.75" customHeight="1">
      <c r="A191" s="342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</row>
    <row r="192" ht="12.75" customHeight="1">
      <c r="A192" s="342"/>
      <c r="B192" s="34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</row>
    <row r="193" ht="12.75" customHeight="1">
      <c r="A193" s="342"/>
      <c r="B193" s="342"/>
      <c r="C193" s="342"/>
      <c r="D193" s="342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</row>
    <row r="194" ht="12.75" customHeight="1">
      <c r="A194" s="342"/>
      <c r="B194" s="342"/>
      <c r="C194" s="342"/>
      <c r="D194" s="342"/>
      <c r="E194" s="342"/>
      <c r="F194" s="342"/>
      <c r="G194" s="342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2"/>
      <c r="Z194" s="342"/>
    </row>
    <row r="195" ht="12.75" customHeight="1">
      <c r="A195" s="342"/>
      <c r="B195" s="342"/>
      <c r="C195" s="342"/>
      <c r="D195" s="342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</row>
    <row r="196" ht="12.75" customHeight="1">
      <c r="A196" s="342"/>
      <c r="B196" s="342"/>
      <c r="C196" s="342"/>
      <c r="D196" s="342"/>
      <c r="E196" s="342"/>
      <c r="F196" s="342"/>
      <c r="G196" s="342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2"/>
      <c r="Z196" s="342"/>
    </row>
    <row r="197" ht="12.75" customHeight="1">
      <c r="A197" s="342"/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2"/>
      <c r="Z197" s="342"/>
    </row>
    <row r="198" ht="12.75" customHeight="1">
      <c r="A198" s="342"/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</row>
    <row r="199" ht="12.75" customHeight="1">
      <c r="A199" s="342"/>
      <c r="B199" s="342"/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</row>
    <row r="200" ht="12.75" customHeight="1">
      <c r="A200" s="342"/>
      <c r="B200" s="34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</row>
    <row r="201" ht="12.75" customHeight="1">
      <c r="A201" s="342"/>
      <c r="B201" s="342"/>
      <c r="C201" s="34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</row>
    <row r="202" ht="12.75" customHeight="1">
      <c r="A202" s="342"/>
      <c r="B202" s="342"/>
      <c r="C202" s="34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</row>
    <row r="203" ht="12.75" customHeight="1">
      <c r="A203" s="342"/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</row>
    <row r="204" ht="12.75" customHeight="1">
      <c r="A204" s="342"/>
      <c r="B204" s="34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</row>
    <row r="205" ht="12.75" customHeight="1">
      <c r="A205" s="342"/>
      <c r="B205" s="34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</row>
    <row r="206" ht="12.75" customHeight="1">
      <c r="A206" s="342"/>
      <c r="B206" s="342"/>
      <c r="C206" s="342"/>
      <c r="D206" s="342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</row>
    <row r="207" ht="12.75" customHeight="1">
      <c r="A207" s="342"/>
      <c r="B207" s="342"/>
      <c r="C207" s="342"/>
      <c r="D207" s="342"/>
      <c r="E207" s="34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</row>
    <row r="208" ht="12.75" customHeight="1">
      <c r="A208" s="342"/>
      <c r="B208" s="342"/>
      <c r="C208" s="342"/>
      <c r="D208" s="342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</row>
    <row r="209" ht="12.75" customHeight="1">
      <c r="A209" s="342"/>
      <c r="B209" s="342"/>
      <c r="C209" s="342"/>
      <c r="D209" s="342"/>
      <c r="E209" s="34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</row>
    <row r="210" ht="12.75" customHeight="1">
      <c r="A210" s="342"/>
      <c r="B210" s="342"/>
      <c r="C210" s="342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</row>
    <row r="211" ht="12.75" customHeight="1">
      <c r="A211" s="342"/>
      <c r="B211" s="342"/>
      <c r="C211" s="342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</row>
    <row r="212" ht="12.75" customHeight="1">
      <c r="A212" s="342"/>
      <c r="B212" s="342"/>
      <c r="C212" s="342"/>
      <c r="D212" s="342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</row>
    <row r="213" ht="12.75" customHeight="1">
      <c r="A213" s="342"/>
      <c r="B213" s="342"/>
      <c r="C213" s="342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</row>
    <row r="214" ht="12.75" customHeight="1">
      <c r="A214" s="342"/>
      <c r="B214" s="342"/>
      <c r="C214" s="342"/>
      <c r="D214" s="342"/>
      <c r="E214" s="34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</row>
    <row r="215" ht="12.75" customHeight="1">
      <c r="A215" s="342"/>
      <c r="B215" s="342"/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</row>
    <row r="216" ht="12.75" customHeight="1">
      <c r="A216" s="342"/>
      <c r="B216" s="342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</row>
    <row r="217" ht="12.75" customHeight="1">
      <c r="A217" s="342"/>
      <c r="B217" s="342"/>
      <c r="C217" s="342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</row>
    <row r="218" ht="12.75" customHeight="1">
      <c r="A218" s="342"/>
      <c r="B218" s="342"/>
      <c r="C218" s="342"/>
      <c r="D218" s="342"/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</row>
    <row r="219" ht="12.75" customHeight="1">
      <c r="A219" s="342"/>
      <c r="B219" s="342"/>
      <c r="C219" s="342"/>
      <c r="D219" s="342"/>
      <c r="E219" s="34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</row>
    <row r="220" ht="12.75" customHeight="1">
      <c r="A220" s="342"/>
      <c r="B220" s="342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</row>
    <row r="221" ht="12.75" customHeight="1">
      <c r="A221" s="342"/>
      <c r="B221" s="342"/>
      <c r="C221" s="342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</row>
    <row r="222" ht="12.75" customHeight="1">
      <c r="A222" s="342"/>
      <c r="B222" s="342"/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</row>
    <row r="223" ht="12.75" customHeight="1">
      <c r="A223" s="342"/>
      <c r="B223" s="342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</row>
    <row r="224" ht="12.75" customHeight="1">
      <c r="A224" s="342"/>
      <c r="B224" s="342"/>
      <c r="C224" s="342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</row>
    <row r="225" ht="12.75" customHeight="1">
      <c r="A225" s="342"/>
      <c r="B225" s="342"/>
      <c r="C225" s="342"/>
      <c r="D225" s="342"/>
      <c r="E225" s="34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</row>
    <row r="226" ht="12.75" customHeight="1">
      <c r="A226" s="342"/>
      <c r="B226" s="342"/>
      <c r="C226" s="342"/>
      <c r="D226" s="342"/>
      <c r="E226" s="34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</row>
    <row r="227" ht="12.75" customHeight="1">
      <c r="A227" s="342"/>
      <c r="B227" s="342"/>
      <c r="C227" s="342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</row>
    <row r="228" ht="12.75" customHeight="1">
      <c r="A228" s="342"/>
      <c r="B228" s="342"/>
      <c r="C228" s="34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</row>
    <row r="229" ht="12.75" customHeight="1">
      <c r="A229" s="342"/>
      <c r="B229" s="342"/>
      <c r="C229" s="34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</row>
    <row r="230" ht="12.75" customHeight="1">
      <c r="A230" s="342"/>
      <c r="B230" s="342"/>
      <c r="C230" s="34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</row>
    <row r="231" ht="12.75" customHeight="1">
      <c r="A231" s="342"/>
      <c r="B231" s="342"/>
      <c r="C231" s="34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</row>
    <row r="232" ht="12.75" customHeight="1">
      <c r="A232" s="342"/>
      <c r="B232" s="342"/>
      <c r="C232" s="342"/>
      <c r="D232" s="342"/>
      <c r="E232" s="342"/>
      <c r="F232" s="342"/>
      <c r="G232" s="342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</row>
    <row r="233" ht="12.75" customHeight="1">
      <c r="A233" s="342"/>
      <c r="B233" s="342"/>
      <c r="C233" s="342"/>
      <c r="D233" s="342"/>
      <c r="E233" s="342"/>
      <c r="F233" s="342"/>
      <c r="G233" s="342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</row>
    <row r="234" ht="12.75" customHeight="1">
      <c r="A234" s="342"/>
      <c r="B234" s="342"/>
      <c r="C234" s="342"/>
      <c r="D234" s="342"/>
      <c r="E234" s="342"/>
      <c r="F234" s="342"/>
      <c r="G234" s="342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</row>
    <row r="235" ht="12.75" customHeight="1">
      <c r="A235" s="342"/>
      <c r="B235" s="342"/>
      <c r="C235" s="342"/>
      <c r="D235" s="342"/>
      <c r="E235" s="342"/>
      <c r="F235" s="342"/>
      <c r="G235" s="342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</row>
    <row r="236" ht="12.75" customHeight="1">
      <c r="A236" s="342"/>
      <c r="B236" s="342"/>
      <c r="C236" s="342"/>
      <c r="D236" s="342"/>
      <c r="E236" s="342"/>
      <c r="F236" s="342"/>
      <c r="G236" s="342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</row>
    <row r="237" ht="12.75" customHeight="1">
      <c r="A237" s="342"/>
      <c r="B237" s="342"/>
      <c r="C237" s="342"/>
      <c r="D237" s="342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</row>
    <row r="238" ht="12.75" customHeight="1">
      <c r="A238" s="342"/>
      <c r="B238" s="342"/>
      <c r="C238" s="342"/>
      <c r="D238" s="342"/>
      <c r="E238" s="34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2"/>
      <c r="Z238" s="342"/>
    </row>
    <row r="239" ht="12.75" customHeight="1">
      <c r="A239" s="342"/>
      <c r="B239" s="342"/>
      <c r="C239" s="342"/>
      <c r="D239" s="342"/>
      <c r="E239" s="342"/>
      <c r="F239" s="342"/>
      <c r="G239" s="342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2"/>
      <c r="Z239" s="342"/>
    </row>
    <row r="240" ht="12.75" customHeight="1">
      <c r="A240" s="342"/>
      <c r="B240" s="342"/>
      <c r="C240" s="342"/>
      <c r="D240" s="342"/>
      <c r="E240" s="342"/>
      <c r="F240" s="342"/>
      <c r="G240" s="342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2"/>
      <c r="Z240" s="342"/>
    </row>
    <row r="241" ht="12.75" customHeight="1">
      <c r="A241" s="342"/>
      <c r="B241" s="342"/>
      <c r="C241" s="342"/>
      <c r="D241" s="342"/>
      <c r="E241" s="34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2"/>
      <c r="Z241" s="342"/>
    </row>
    <row r="242" ht="12.75" customHeight="1">
      <c r="A242" s="342"/>
      <c r="B242" s="342"/>
      <c r="C242" s="342"/>
      <c r="D242" s="342"/>
      <c r="E242" s="34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2"/>
      <c r="Z242" s="342"/>
    </row>
    <row r="243" ht="12.75" customHeight="1">
      <c r="A243" s="342"/>
      <c r="B243" s="342"/>
      <c r="C243" s="342"/>
      <c r="D243" s="342"/>
      <c r="E243" s="342"/>
      <c r="F243" s="342"/>
      <c r="G243" s="342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2"/>
      <c r="Z243" s="342"/>
    </row>
    <row r="244" ht="12.75" customHeight="1">
      <c r="A244" s="342"/>
      <c r="B244" s="342"/>
      <c r="C244" s="342"/>
      <c r="D244" s="342"/>
      <c r="E244" s="342"/>
      <c r="F244" s="342"/>
      <c r="G244" s="342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</row>
    <row r="245" ht="12.75" customHeight="1">
      <c r="A245" s="342"/>
      <c r="B245" s="342"/>
      <c r="C245" s="342"/>
      <c r="D245" s="342"/>
      <c r="E245" s="342"/>
      <c r="F245" s="342"/>
      <c r="G245" s="342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2"/>
      <c r="Z245" s="342"/>
    </row>
    <row r="246" ht="12.75" customHeight="1">
      <c r="A246" s="342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2"/>
      <c r="Z246" s="342"/>
    </row>
    <row r="247" ht="12.75" customHeight="1">
      <c r="A247" s="342"/>
      <c r="B247" s="342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2"/>
      <c r="Z247" s="342"/>
    </row>
    <row r="248" ht="12.75" customHeight="1">
      <c r="A248" s="342"/>
      <c r="B248" s="342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2"/>
      <c r="Z248" s="342"/>
    </row>
    <row r="249" ht="12.75" customHeight="1">
      <c r="A249" s="342"/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342"/>
    </row>
    <row r="250" ht="12.75" customHeight="1">
      <c r="A250" s="342"/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2"/>
      <c r="Z250" s="342"/>
    </row>
    <row r="251" ht="12.75" customHeight="1">
      <c r="A251" s="342"/>
      <c r="B251" s="342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2"/>
      <c r="Z251" s="342"/>
    </row>
    <row r="252" ht="12.75" customHeight="1">
      <c r="A252" s="342"/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2"/>
      <c r="Z252" s="342"/>
    </row>
    <row r="253" ht="12.75" customHeight="1">
      <c r="A253" s="342"/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2"/>
      <c r="Z253" s="342"/>
    </row>
    <row r="254" ht="12.75" customHeight="1">
      <c r="A254" s="342"/>
      <c r="B254" s="342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2"/>
      <c r="Z254" s="342"/>
    </row>
    <row r="255" ht="12.75" customHeight="1">
      <c r="A255" s="342"/>
      <c r="B255" s="342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2"/>
      <c r="Z255" s="342"/>
    </row>
    <row r="256" ht="12.75" customHeight="1">
      <c r="A256" s="342"/>
      <c r="B256" s="342"/>
      <c r="C256" s="342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2"/>
      <c r="Z256" s="342"/>
    </row>
    <row r="257" ht="12.75" customHeight="1">
      <c r="A257" s="342"/>
      <c r="B257" s="342"/>
      <c r="C257" s="34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2"/>
      <c r="Z257" s="342"/>
    </row>
    <row r="258" ht="12.75" customHeight="1">
      <c r="A258" s="342"/>
      <c r="B258" s="342"/>
      <c r="C258" s="34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</row>
    <row r="259" ht="12.75" customHeight="1">
      <c r="A259" s="342"/>
      <c r="B259" s="342"/>
      <c r="C259" s="34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</row>
    <row r="260" ht="12.75" customHeight="1">
      <c r="A260" s="342"/>
      <c r="B260" s="342"/>
      <c r="C260" s="34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</row>
    <row r="261" ht="12.75" customHeight="1">
      <c r="A261" s="342"/>
      <c r="B261" s="342"/>
      <c r="C261" s="342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</row>
    <row r="262" ht="12.75" customHeight="1">
      <c r="A262" s="342"/>
      <c r="B262" s="342"/>
      <c r="C262" s="342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</row>
    <row r="263" ht="12.75" customHeight="1">
      <c r="A263" s="342"/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</row>
    <row r="264" ht="12.75" customHeight="1">
      <c r="A264" s="342"/>
      <c r="B264" s="342"/>
      <c r="C264" s="342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</row>
    <row r="265" ht="12.75" customHeight="1">
      <c r="A265" s="342"/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</row>
    <row r="266" ht="12.75" customHeight="1">
      <c r="A266" s="342"/>
      <c r="B266" s="342"/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</row>
    <row r="267" ht="12.75" customHeight="1">
      <c r="A267" s="342"/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</row>
    <row r="268" ht="12.75" customHeight="1">
      <c r="A268" s="342"/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2"/>
      <c r="Z268" s="342"/>
    </row>
    <row r="269" ht="12.75" customHeight="1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</row>
    <row r="270" ht="12.75" customHeight="1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</row>
    <row r="271" ht="12.75" customHeight="1">
      <c r="A271" s="342"/>
      <c r="B271" s="342"/>
      <c r="C271" s="342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</row>
    <row r="272" ht="12.75" customHeight="1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</row>
    <row r="273" ht="12.75" customHeight="1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2"/>
      <c r="Z273" s="342"/>
    </row>
    <row r="274" ht="12.75" customHeight="1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</row>
    <row r="275" ht="12.75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</row>
    <row r="276" ht="12.75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</row>
    <row r="277" ht="12.75" customHeight="1">
      <c r="A277" s="342"/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</row>
    <row r="278" ht="12.75" customHeight="1">
      <c r="A278" s="342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</row>
    <row r="279" ht="12.75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</row>
    <row r="280" ht="12.75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</row>
    <row r="281" ht="12.75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</row>
    <row r="282" ht="12.75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</row>
    <row r="283" ht="12.75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</row>
    <row r="284" ht="12.75" customHeight="1">
      <c r="A284" s="342"/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2"/>
    </row>
    <row r="285" ht="12.75" customHeight="1">
      <c r="A285" s="342"/>
      <c r="B285" s="342"/>
      <c r="C285" s="342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</row>
    <row r="286" ht="12.75" customHeight="1">
      <c r="A286" s="342"/>
      <c r="B286" s="342"/>
      <c r="C286" s="34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</row>
    <row r="287" ht="12.75" customHeight="1">
      <c r="A287" s="342"/>
      <c r="B287" s="342"/>
      <c r="C287" s="34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2"/>
      <c r="Z287" s="342"/>
    </row>
    <row r="288" ht="12.75" customHeight="1">
      <c r="A288" s="342"/>
      <c r="B288" s="342"/>
      <c r="C288" s="34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2"/>
      <c r="Z288" s="342"/>
    </row>
    <row r="289" ht="12.75" customHeight="1">
      <c r="A289" s="342"/>
      <c r="B289" s="342"/>
      <c r="C289" s="34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</row>
    <row r="290" ht="12.75" customHeight="1">
      <c r="A290" s="342"/>
      <c r="B290" s="342"/>
      <c r="C290" s="342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</row>
    <row r="291" ht="12.75" customHeight="1">
      <c r="A291" s="342"/>
      <c r="B291" s="342"/>
      <c r="C291" s="342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2"/>
    </row>
    <row r="292" ht="12.75" customHeight="1">
      <c r="A292" s="342"/>
      <c r="B292" s="342"/>
      <c r="C292" s="342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2"/>
      <c r="Z292" s="342"/>
    </row>
    <row r="293" ht="12.75" customHeight="1">
      <c r="A293" s="342"/>
      <c r="B293" s="342"/>
      <c r="C293" s="342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/>
      <c r="Z293" s="342"/>
    </row>
    <row r="294" ht="12.75" customHeight="1">
      <c r="A294" s="342"/>
      <c r="B294" s="342"/>
      <c r="C294" s="342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2"/>
      <c r="Z294" s="342"/>
    </row>
    <row r="295" ht="12.75" customHeight="1">
      <c r="A295" s="342"/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</row>
    <row r="296" ht="12.75" customHeight="1">
      <c r="A296" s="342"/>
      <c r="B296" s="342"/>
      <c r="C296" s="342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2"/>
      <c r="Z296" s="342"/>
    </row>
    <row r="297" ht="12.75" customHeight="1">
      <c r="A297" s="342"/>
      <c r="B297" s="342"/>
      <c r="C297" s="342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</row>
    <row r="298" ht="12.75" customHeight="1">
      <c r="A298" s="342"/>
      <c r="B298" s="342"/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2"/>
      <c r="Z298" s="342"/>
    </row>
    <row r="299" ht="12.75" customHeight="1">
      <c r="A299" s="342"/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</row>
    <row r="300" ht="12.75" customHeight="1">
      <c r="A300" s="342"/>
      <c r="B300" s="342"/>
      <c r="C300" s="342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</row>
    <row r="301" ht="12.75" customHeight="1">
      <c r="A301" s="342"/>
      <c r="B301" s="342"/>
      <c r="C301" s="342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</row>
    <row r="302" ht="12.75" customHeight="1">
      <c r="A302" s="342"/>
      <c r="B302" s="342"/>
      <c r="C302" s="342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</row>
    <row r="303" ht="12.75" customHeight="1">
      <c r="A303" s="342"/>
      <c r="B303" s="342"/>
      <c r="C303" s="342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</row>
    <row r="304" ht="12.75" customHeight="1">
      <c r="A304" s="342"/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</row>
    <row r="305" ht="12.75" customHeight="1">
      <c r="A305" s="342"/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</row>
    <row r="306" ht="12.75" customHeight="1">
      <c r="A306" s="342"/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</row>
    <row r="307" ht="12.75" customHeight="1">
      <c r="A307" s="342"/>
      <c r="B307" s="342"/>
      <c r="C307" s="342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</row>
    <row r="308" ht="12.75" customHeight="1">
      <c r="A308" s="342"/>
      <c r="B308" s="342"/>
      <c r="C308" s="342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2"/>
      <c r="Z308" s="342"/>
    </row>
    <row r="309" ht="12.75" customHeight="1">
      <c r="A309" s="342"/>
      <c r="B309" s="342"/>
      <c r="C309" s="342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</row>
    <row r="310" ht="12.75" customHeight="1">
      <c r="A310" s="342"/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</row>
    <row r="311" ht="12.75" customHeight="1">
      <c r="A311" s="342"/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</row>
    <row r="312" ht="12.75" customHeight="1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</row>
    <row r="313" ht="12.75" customHeight="1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2"/>
      <c r="Z313" s="342"/>
    </row>
    <row r="314" ht="12.75" customHeight="1">
      <c r="A314" s="342"/>
      <c r="B314" s="342"/>
      <c r="C314" s="342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</row>
    <row r="315" ht="12.75" customHeight="1">
      <c r="A315" s="342"/>
      <c r="B315" s="342"/>
      <c r="C315" s="342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</row>
    <row r="316" ht="12.75" customHeight="1">
      <c r="A316" s="342"/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</row>
    <row r="317" ht="12.75" customHeight="1">
      <c r="A317" s="342"/>
      <c r="B317" s="342"/>
      <c r="C317" s="342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/>
      <c r="Z317" s="342"/>
    </row>
    <row r="318" ht="12.75" customHeight="1">
      <c r="A318" s="342"/>
      <c r="B318" s="342"/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  <c r="Y318" s="342"/>
      <c r="Z318" s="342"/>
    </row>
    <row r="319" ht="12.75" customHeight="1">
      <c r="A319" s="342"/>
      <c r="B319" s="342"/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  <c r="Y319" s="342"/>
      <c r="Z319" s="342"/>
    </row>
    <row r="320" ht="12.75" customHeight="1">
      <c r="A320" s="342"/>
      <c r="B320" s="342"/>
      <c r="C320" s="342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  <c r="Y320" s="342"/>
      <c r="Z320" s="342"/>
    </row>
    <row r="321" ht="12.75" customHeight="1">
      <c r="A321" s="342"/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</row>
    <row r="322" ht="12.75" customHeight="1">
      <c r="A322" s="342"/>
      <c r="B322" s="342"/>
      <c r="C322" s="342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</row>
    <row r="323" ht="12.75" customHeight="1">
      <c r="A323" s="342"/>
      <c r="B323" s="342"/>
      <c r="C323" s="342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</row>
    <row r="324" ht="12.75" customHeight="1">
      <c r="A324" s="342"/>
      <c r="B324" s="342"/>
      <c r="C324" s="342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</row>
    <row r="325" ht="12.75" customHeight="1">
      <c r="A325" s="342"/>
      <c r="B325" s="342"/>
      <c r="C325" s="342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  <c r="Y325" s="342"/>
      <c r="Z325" s="342"/>
    </row>
    <row r="326" ht="12.75" customHeight="1">
      <c r="A326" s="342"/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</row>
    <row r="327" ht="12.75" customHeight="1">
      <c r="A327" s="342"/>
      <c r="B327" s="342"/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  <c r="Y327" s="342"/>
      <c r="Z327" s="342"/>
    </row>
    <row r="328" ht="12.75" customHeight="1">
      <c r="A328" s="342"/>
      <c r="B328" s="342"/>
      <c r="C328" s="342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</row>
    <row r="329" ht="12.75" customHeight="1">
      <c r="A329" s="342"/>
      <c r="B329" s="342"/>
      <c r="C329" s="342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  <c r="Y329" s="342"/>
      <c r="Z329" s="342"/>
    </row>
    <row r="330" ht="12.75" customHeight="1">
      <c r="A330" s="342"/>
      <c r="B330" s="342"/>
      <c r="C330" s="342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  <c r="Y330" s="342"/>
      <c r="Z330" s="342"/>
    </row>
    <row r="331" ht="12.75" customHeight="1">
      <c r="A331" s="342"/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/>
    </row>
    <row r="332" ht="12.75" customHeight="1">
      <c r="A332" s="342"/>
      <c r="B332" s="342"/>
      <c r="C332" s="342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</row>
    <row r="333" ht="12.75" customHeight="1">
      <c r="A333" s="342"/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</row>
    <row r="334" ht="12.75" customHeight="1">
      <c r="A334" s="342"/>
      <c r="B334" s="342"/>
      <c r="C334" s="342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</row>
    <row r="335" ht="12.75" customHeight="1">
      <c r="A335" s="342"/>
      <c r="B335" s="342"/>
      <c r="C335" s="342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  <c r="Y335" s="342"/>
      <c r="Z335" s="342"/>
    </row>
    <row r="336" ht="12.75" customHeight="1">
      <c r="A336" s="342"/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</row>
    <row r="337" ht="12.75" customHeight="1">
      <c r="A337" s="342"/>
      <c r="B337" s="342"/>
      <c r="C337" s="342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</row>
    <row r="338" ht="12.75" customHeight="1">
      <c r="A338" s="342"/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</row>
    <row r="339" ht="12.75" customHeight="1">
      <c r="A339" s="342"/>
      <c r="B339" s="342"/>
      <c r="C339" s="342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</row>
    <row r="340" ht="12.75" customHeight="1">
      <c r="A340" s="342"/>
      <c r="B340" s="342"/>
      <c r="C340" s="342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  <c r="Y340" s="342"/>
      <c r="Z340" s="342"/>
    </row>
    <row r="341" ht="12.75" customHeight="1">
      <c r="A341" s="342"/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2"/>
      <c r="Z341" s="342"/>
    </row>
    <row r="342" ht="12.75" customHeight="1">
      <c r="A342" s="342"/>
      <c r="B342" s="342"/>
      <c r="C342" s="342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  <c r="Y342" s="342"/>
      <c r="Z342" s="342"/>
    </row>
    <row r="343" ht="12.75" customHeight="1">
      <c r="A343" s="342"/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</row>
    <row r="344" ht="12.75" customHeight="1">
      <c r="A344" s="342"/>
      <c r="B344" s="342"/>
      <c r="C344" s="342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</row>
    <row r="345" ht="12.75" customHeight="1">
      <c r="A345" s="342"/>
      <c r="B345" s="342"/>
      <c r="C345" s="342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  <c r="Y345" s="342"/>
      <c r="Z345" s="342"/>
    </row>
    <row r="346" ht="12.75" customHeight="1">
      <c r="A346" s="342"/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2"/>
      <c r="Z346" s="342"/>
    </row>
    <row r="347" ht="12.75" customHeight="1">
      <c r="A347" s="342"/>
      <c r="B347" s="342"/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/>
    </row>
    <row r="348" ht="12.75" customHeight="1">
      <c r="A348" s="342"/>
      <c r="B348" s="342"/>
      <c r="C348" s="342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  <c r="Y348" s="342"/>
      <c r="Z348" s="342"/>
    </row>
    <row r="349" ht="12.75" customHeight="1">
      <c r="A349" s="342"/>
      <c r="B349" s="342"/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</row>
    <row r="350" ht="12.75" customHeight="1">
      <c r="A350" s="342"/>
      <c r="B350" s="342"/>
      <c r="C350" s="342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</row>
    <row r="351" ht="12.75" customHeight="1">
      <c r="A351" s="342"/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2"/>
      <c r="Z351" s="342"/>
    </row>
    <row r="352" ht="12.75" customHeight="1">
      <c r="A352" s="342"/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/>
    </row>
    <row r="353" ht="12.75" customHeight="1">
      <c r="A353" s="342"/>
      <c r="B353" s="342"/>
      <c r="C353" s="342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</row>
    <row r="354" ht="12.75" customHeight="1">
      <c r="A354" s="342"/>
      <c r="B354" s="342"/>
      <c r="C354" s="342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/>
      <c r="Z354" s="342"/>
    </row>
    <row r="355" ht="12.75" customHeight="1">
      <c r="A355" s="342"/>
      <c r="B355" s="342"/>
      <c r="C355" s="342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  <c r="Y355" s="342"/>
      <c r="Z355" s="342"/>
    </row>
    <row r="356" ht="12.75" customHeight="1">
      <c r="A356" s="342"/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2"/>
      <c r="Z356" s="342"/>
    </row>
    <row r="357" ht="12.75" customHeight="1">
      <c r="A357" s="342"/>
      <c r="B357" s="342"/>
      <c r="C357" s="342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  <c r="Y357" s="342"/>
      <c r="Z357" s="342"/>
    </row>
    <row r="358" ht="12.75" customHeight="1">
      <c r="A358" s="342"/>
      <c r="B358" s="342"/>
      <c r="C358" s="342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  <c r="Y358" s="342"/>
      <c r="Z358" s="342"/>
    </row>
    <row r="359" ht="12.75" customHeight="1">
      <c r="A359" s="342"/>
      <c r="B359" s="342"/>
      <c r="C359" s="342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  <c r="Y359" s="342"/>
      <c r="Z359" s="342"/>
    </row>
    <row r="360" ht="12.75" customHeight="1">
      <c r="A360" s="342"/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  <c r="Y360" s="342"/>
      <c r="Z360" s="342"/>
    </row>
    <row r="361" ht="12.75" customHeight="1">
      <c r="A361" s="342"/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2"/>
      <c r="Z361" s="342"/>
    </row>
    <row r="362" ht="12.75" customHeight="1">
      <c r="A362" s="342"/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  <c r="Y362" s="342"/>
      <c r="Z362" s="342"/>
    </row>
    <row r="363" ht="12.75" customHeight="1">
      <c r="A363" s="342"/>
      <c r="B363" s="342"/>
      <c r="C363" s="342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  <c r="Y363" s="342"/>
      <c r="Z363" s="342"/>
    </row>
    <row r="364" ht="12.75" customHeight="1">
      <c r="A364" s="342"/>
      <c r="B364" s="342"/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  <c r="Y364" s="342"/>
      <c r="Z364" s="342"/>
    </row>
    <row r="365" ht="12.75" customHeight="1">
      <c r="A365" s="342"/>
      <c r="B365" s="342"/>
      <c r="C365" s="342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  <c r="Y365" s="342"/>
      <c r="Z365" s="342"/>
    </row>
    <row r="366" ht="12.75" customHeight="1">
      <c r="A366" s="342"/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</row>
    <row r="367" ht="12.75" customHeight="1">
      <c r="A367" s="342"/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</row>
    <row r="368" ht="12.75" customHeight="1">
      <c r="A368" s="342"/>
      <c r="B368" s="342"/>
      <c r="C368" s="342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</row>
    <row r="369" ht="12.75" customHeight="1">
      <c r="A369" s="342"/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</row>
    <row r="370" ht="12.75" customHeight="1">
      <c r="A370" s="342"/>
      <c r="B370" s="342"/>
      <c r="C370" s="342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  <c r="Y370" s="342"/>
      <c r="Z370" s="342"/>
    </row>
    <row r="371" ht="12.75" customHeight="1">
      <c r="A371" s="342"/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2"/>
      <c r="Z371" s="342"/>
    </row>
    <row r="372" ht="12.75" customHeight="1">
      <c r="A372" s="342"/>
      <c r="B372" s="342"/>
      <c r="C372" s="342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  <c r="Y372" s="342"/>
      <c r="Z372" s="342"/>
    </row>
    <row r="373" ht="12.75" customHeight="1">
      <c r="A373" s="342"/>
      <c r="B373" s="342"/>
      <c r="C373" s="342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</row>
    <row r="374" ht="12.75" customHeight="1">
      <c r="A374" s="342"/>
      <c r="B374" s="342"/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</row>
    <row r="375" ht="12.75" customHeight="1">
      <c r="A375" s="342"/>
      <c r="B375" s="342"/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</row>
    <row r="376" ht="12.75" customHeight="1">
      <c r="A376" s="342"/>
      <c r="B376" s="342"/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  <c r="Y376" s="342"/>
      <c r="Z376" s="342"/>
    </row>
    <row r="377" ht="12.75" customHeight="1">
      <c r="A377" s="342"/>
      <c r="B377" s="342"/>
      <c r="C377" s="342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</row>
    <row r="378" ht="12.75" customHeight="1">
      <c r="A378" s="342"/>
      <c r="B378" s="342"/>
      <c r="C378" s="342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</row>
    <row r="379" ht="12.75" customHeight="1">
      <c r="A379" s="342"/>
      <c r="B379" s="342"/>
      <c r="C379" s="342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  <c r="Y379" s="342"/>
      <c r="Z379" s="342"/>
    </row>
    <row r="380" ht="12.75" customHeight="1">
      <c r="A380" s="342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</row>
    <row r="381" ht="12.75" customHeight="1">
      <c r="A381" s="342"/>
      <c r="B381" s="342"/>
      <c r="C381" s="342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</row>
    <row r="382" ht="12.75" customHeight="1">
      <c r="A382" s="342"/>
      <c r="B382" s="342"/>
      <c r="C382" s="342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</row>
    <row r="383" ht="12.75" customHeight="1">
      <c r="A383" s="342"/>
      <c r="B383" s="342"/>
      <c r="C383" s="342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</row>
    <row r="384" ht="12.75" customHeight="1">
      <c r="A384" s="342"/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</row>
    <row r="385" ht="12.75" customHeight="1">
      <c r="A385" s="342"/>
      <c r="B385" s="342"/>
      <c r="C385" s="342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</row>
    <row r="386" ht="12.75" customHeight="1">
      <c r="A386" s="342"/>
      <c r="B386" s="342"/>
      <c r="C386" s="342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</row>
    <row r="387" ht="12.75" customHeight="1">
      <c r="A387" s="342"/>
      <c r="B387" s="342"/>
      <c r="C387" s="342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</row>
    <row r="388" ht="12.75" customHeight="1">
      <c r="A388" s="342"/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</row>
    <row r="389" ht="12.75" customHeight="1">
      <c r="A389" s="342"/>
      <c r="B389" s="342"/>
      <c r="C389" s="342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</row>
    <row r="390" ht="12.75" customHeight="1">
      <c r="A390" s="342"/>
      <c r="B390" s="342"/>
      <c r="C390" s="342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</row>
    <row r="391" ht="12.75" customHeight="1">
      <c r="A391" s="342"/>
      <c r="B391" s="342"/>
      <c r="C391" s="342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</row>
    <row r="392" ht="12.75" customHeight="1">
      <c r="A392" s="342"/>
      <c r="B392" s="342"/>
      <c r="C392" s="342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</row>
    <row r="393" ht="12.75" customHeight="1">
      <c r="A393" s="342"/>
      <c r="B393" s="342"/>
      <c r="C393" s="342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</row>
    <row r="394" ht="12.75" customHeight="1">
      <c r="A394" s="342"/>
      <c r="B394" s="342"/>
      <c r="C394" s="342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</row>
    <row r="395" ht="12.75" customHeight="1">
      <c r="A395" s="342"/>
      <c r="B395" s="342"/>
      <c r="C395" s="342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</row>
    <row r="396" ht="12.75" customHeight="1">
      <c r="A396" s="342"/>
      <c r="B396" s="342"/>
      <c r="C396" s="342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</row>
    <row r="397" ht="12.75" customHeight="1">
      <c r="A397" s="342"/>
      <c r="B397" s="342"/>
      <c r="C397" s="342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</row>
    <row r="398" ht="12.75" customHeight="1">
      <c r="A398" s="342"/>
      <c r="B398" s="342"/>
      <c r="C398" s="342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</row>
    <row r="399" ht="12.75" customHeight="1">
      <c r="A399" s="342"/>
      <c r="B399" s="342"/>
      <c r="C399" s="342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</row>
    <row r="400" ht="12.75" customHeight="1">
      <c r="A400" s="342"/>
      <c r="B400" s="342"/>
      <c r="C400" s="342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</row>
    <row r="401" ht="12.75" customHeight="1">
      <c r="A401" s="342"/>
      <c r="B401" s="342"/>
      <c r="C401" s="342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</row>
    <row r="402" ht="12.75" customHeight="1">
      <c r="A402" s="342"/>
      <c r="B402" s="342"/>
      <c r="C402" s="342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</row>
    <row r="403" ht="12.75" customHeight="1">
      <c r="A403" s="342"/>
      <c r="B403" s="342"/>
      <c r="C403" s="342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</row>
    <row r="404" ht="12.75" customHeight="1">
      <c r="A404" s="342"/>
      <c r="B404" s="342"/>
      <c r="C404" s="342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</row>
    <row r="405" ht="12.75" customHeight="1">
      <c r="A405" s="342"/>
      <c r="B405" s="342"/>
      <c r="C405" s="342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</row>
    <row r="406" ht="12.75" customHeight="1">
      <c r="A406" s="342"/>
      <c r="B406" s="342"/>
      <c r="C406" s="342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</row>
    <row r="407" ht="12.75" customHeight="1">
      <c r="A407" s="342"/>
      <c r="B407" s="342"/>
      <c r="C407" s="342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</row>
    <row r="408" ht="12.75" customHeight="1">
      <c r="A408" s="342"/>
      <c r="B408" s="342"/>
      <c r="C408" s="342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</row>
    <row r="409" ht="12.75" customHeight="1">
      <c r="A409" s="342"/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</row>
    <row r="410" ht="12.75" customHeight="1">
      <c r="A410" s="342"/>
      <c r="B410" s="342"/>
      <c r="C410" s="342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</row>
    <row r="411" ht="12.75" customHeight="1">
      <c r="A411" s="342"/>
      <c r="B411" s="342"/>
      <c r="C411" s="342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</row>
    <row r="412" ht="12.75" customHeight="1">
      <c r="A412" s="342"/>
      <c r="B412" s="342"/>
      <c r="C412" s="342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</row>
    <row r="413" ht="12.75" customHeight="1">
      <c r="A413" s="342"/>
      <c r="B413" s="342"/>
      <c r="C413" s="342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</row>
    <row r="414" ht="12.75" customHeight="1">
      <c r="A414" s="342"/>
      <c r="B414" s="342"/>
      <c r="C414" s="342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</row>
    <row r="415" ht="12.75" customHeight="1">
      <c r="A415" s="342"/>
      <c r="B415" s="342"/>
      <c r="C415" s="342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</row>
    <row r="416" ht="12.75" customHeight="1">
      <c r="A416" s="342"/>
      <c r="B416" s="342"/>
      <c r="C416" s="342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</row>
    <row r="417" ht="12.75" customHeight="1">
      <c r="A417" s="342"/>
      <c r="B417" s="342"/>
      <c r="C417" s="342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</row>
    <row r="418" ht="12.75" customHeight="1">
      <c r="A418" s="342"/>
      <c r="B418" s="342"/>
      <c r="C418" s="342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</row>
    <row r="419" ht="12.75" customHeight="1">
      <c r="A419" s="342"/>
      <c r="B419" s="342"/>
      <c r="C419" s="342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</row>
    <row r="420" ht="12.75" customHeight="1">
      <c r="A420" s="342"/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</row>
    <row r="421" ht="12.75" customHeight="1">
      <c r="A421" s="342"/>
      <c r="B421" s="342"/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</row>
    <row r="422" ht="12.75" customHeight="1">
      <c r="A422" s="342"/>
      <c r="B422" s="342"/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</row>
    <row r="423" ht="12.75" customHeight="1">
      <c r="A423" s="342"/>
      <c r="B423" s="342"/>
      <c r="C423" s="342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</row>
    <row r="424" ht="12.75" customHeight="1">
      <c r="A424" s="342"/>
      <c r="B424" s="342"/>
      <c r="C424" s="342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</row>
    <row r="425" ht="12.75" customHeight="1">
      <c r="A425" s="342"/>
      <c r="B425" s="342"/>
      <c r="C425" s="342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</row>
    <row r="426" ht="12.75" customHeight="1">
      <c r="A426" s="342"/>
      <c r="B426" s="342"/>
      <c r="C426" s="342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</row>
    <row r="427" ht="12.75" customHeight="1">
      <c r="A427" s="342"/>
      <c r="B427" s="342"/>
      <c r="C427" s="342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</row>
    <row r="428" ht="12.75" customHeight="1">
      <c r="A428" s="342"/>
      <c r="B428" s="342"/>
      <c r="C428" s="342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</row>
    <row r="429" ht="12.75" customHeight="1">
      <c r="A429" s="342"/>
      <c r="B429" s="342"/>
      <c r="C429" s="342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</row>
    <row r="430" ht="12.75" customHeight="1">
      <c r="A430" s="342"/>
      <c r="B430" s="342"/>
      <c r="C430" s="342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</row>
    <row r="431" ht="12.75" customHeight="1">
      <c r="A431" s="342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</row>
    <row r="432" ht="12.75" customHeight="1">
      <c r="A432" s="342"/>
      <c r="B432" s="342"/>
      <c r="C432" s="342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</row>
    <row r="433" ht="12.75" customHeight="1">
      <c r="A433" s="342"/>
      <c r="B433" s="342"/>
      <c r="C433" s="342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</row>
    <row r="434" ht="12.75" customHeight="1">
      <c r="A434" s="342"/>
      <c r="B434" s="342"/>
      <c r="C434" s="342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</row>
    <row r="435" ht="12.75" customHeight="1">
      <c r="A435" s="342"/>
      <c r="B435" s="342"/>
      <c r="C435" s="342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</row>
    <row r="436" ht="12.75" customHeight="1">
      <c r="A436" s="342"/>
      <c r="B436" s="342"/>
      <c r="C436" s="342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</row>
    <row r="437" ht="12.75" customHeight="1">
      <c r="A437" s="342"/>
      <c r="B437" s="342"/>
      <c r="C437" s="342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</row>
    <row r="438" ht="12.75" customHeight="1">
      <c r="A438" s="342"/>
      <c r="B438" s="342"/>
      <c r="C438" s="342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</row>
    <row r="439" ht="12.75" customHeight="1">
      <c r="A439" s="342"/>
      <c r="B439" s="342"/>
      <c r="C439" s="342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</row>
    <row r="440" ht="12.75" customHeight="1">
      <c r="A440" s="342"/>
      <c r="B440" s="342"/>
      <c r="C440" s="342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</row>
    <row r="441" ht="12.75" customHeight="1">
      <c r="A441" s="342"/>
      <c r="B441" s="342"/>
      <c r="C441" s="34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</row>
    <row r="442" ht="12.75" customHeight="1">
      <c r="A442" s="342"/>
      <c r="B442" s="342"/>
      <c r="C442" s="34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</row>
    <row r="443" ht="12.75" customHeight="1">
      <c r="A443" s="342"/>
      <c r="B443" s="342"/>
      <c r="C443" s="342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</row>
    <row r="444" ht="12.75" customHeight="1">
      <c r="A444" s="342"/>
      <c r="B444" s="342"/>
      <c r="C444" s="342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</row>
    <row r="445" ht="12.75" customHeight="1">
      <c r="A445" s="342"/>
      <c r="B445" s="342"/>
      <c r="C445" s="342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</row>
    <row r="446" ht="12.75" customHeight="1">
      <c r="A446" s="342"/>
      <c r="B446" s="342"/>
      <c r="C446" s="342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</row>
    <row r="447" ht="12.75" customHeight="1">
      <c r="A447" s="342"/>
      <c r="B447" s="342"/>
      <c r="C447" s="342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</row>
    <row r="448" ht="12.75" customHeight="1">
      <c r="A448" s="342"/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</row>
    <row r="449" ht="12.75" customHeight="1">
      <c r="A449" s="342"/>
      <c r="B449" s="342"/>
      <c r="C449" s="342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</row>
    <row r="450" ht="12.75" customHeight="1">
      <c r="A450" s="342"/>
      <c r="B450" s="342"/>
      <c r="C450" s="342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</row>
    <row r="451" ht="12.75" customHeight="1">
      <c r="A451" s="342"/>
      <c r="B451" s="342"/>
      <c r="C451" s="342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</row>
    <row r="452" ht="12.75" customHeight="1">
      <c r="A452" s="342"/>
      <c r="B452" s="342"/>
      <c r="C452" s="342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</row>
    <row r="453" ht="12.75" customHeight="1">
      <c r="A453" s="342"/>
      <c r="B453" s="342"/>
      <c r="C453" s="342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</row>
    <row r="454" ht="12.75" customHeight="1">
      <c r="A454" s="342"/>
      <c r="B454" s="342"/>
      <c r="C454" s="342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</row>
    <row r="455" ht="12.75" customHeight="1">
      <c r="A455" s="342"/>
      <c r="B455" s="342"/>
      <c r="C455" s="342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</row>
    <row r="456" ht="12.75" customHeight="1">
      <c r="A456" s="342"/>
      <c r="B456" s="342"/>
      <c r="C456" s="342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</row>
    <row r="457" ht="12.75" customHeight="1">
      <c r="A457" s="342"/>
      <c r="B457" s="342"/>
      <c r="C457" s="342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</row>
    <row r="458" ht="12.75" customHeight="1">
      <c r="A458" s="342"/>
      <c r="B458" s="342"/>
      <c r="C458" s="342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</row>
    <row r="459" ht="12.75" customHeight="1">
      <c r="A459" s="342"/>
      <c r="B459" s="342"/>
      <c r="C459" s="342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</row>
    <row r="460" ht="12.75" customHeight="1">
      <c r="A460" s="342"/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</row>
    <row r="461" ht="12.75" customHeight="1">
      <c r="A461" s="342"/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</row>
    <row r="462" ht="12.75" customHeight="1">
      <c r="A462" s="342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</row>
    <row r="463" ht="12.75" customHeight="1">
      <c r="A463" s="342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</row>
    <row r="464" ht="12.75" customHeight="1">
      <c r="A464" s="342"/>
      <c r="B464" s="342"/>
      <c r="C464" s="342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</row>
    <row r="465" ht="12.75" customHeight="1">
      <c r="A465" s="342"/>
      <c r="B465" s="342"/>
      <c r="C465" s="342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</row>
    <row r="466" ht="12.75" customHeight="1">
      <c r="A466" s="342"/>
      <c r="B466" s="342"/>
      <c r="C466" s="342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</row>
    <row r="467" ht="12.75" customHeight="1">
      <c r="A467" s="342"/>
      <c r="B467" s="342"/>
      <c r="C467" s="342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</row>
    <row r="468" ht="12.75" customHeight="1">
      <c r="A468" s="342"/>
      <c r="B468" s="342"/>
      <c r="C468" s="342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</row>
    <row r="469" ht="12.75" customHeight="1">
      <c r="A469" s="342"/>
      <c r="B469" s="342"/>
      <c r="C469" s="342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</row>
    <row r="470" ht="12.75" customHeight="1">
      <c r="A470" s="342"/>
      <c r="B470" s="342"/>
      <c r="C470" s="342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</row>
    <row r="471" ht="12.75" customHeight="1">
      <c r="A471" s="342"/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</row>
    <row r="472" ht="12.75" customHeight="1">
      <c r="A472" s="342"/>
      <c r="B472" s="342"/>
      <c r="C472" s="342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</row>
    <row r="473" ht="12.75" customHeight="1">
      <c r="A473" s="342"/>
      <c r="B473" s="342"/>
      <c r="C473" s="342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</row>
    <row r="474" ht="12.75" customHeight="1">
      <c r="A474" s="342"/>
      <c r="B474" s="342"/>
      <c r="C474" s="342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</row>
    <row r="475" ht="12.75" customHeight="1">
      <c r="A475" s="342"/>
      <c r="B475" s="342"/>
      <c r="C475" s="342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</row>
    <row r="476" ht="12.75" customHeight="1">
      <c r="A476" s="342"/>
      <c r="B476" s="342"/>
      <c r="C476" s="342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</row>
    <row r="477" ht="12.75" customHeight="1">
      <c r="A477" s="342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</row>
    <row r="478" ht="12.75" customHeight="1">
      <c r="A478" s="342"/>
      <c r="B478" s="342"/>
      <c r="C478" s="342"/>
      <c r="D478" s="342"/>
      <c r="E478" s="342"/>
      <c r="F478" s="342"/>
      <c r="G478" s="342"/>
      <c r="H478" s="342"/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</row>
    <row r="479" ht="12.75" customHeight="1">
      <c r="A479" s="342"/>
      <c r="B479" s="342"/>
      <c r="C479" s="342"/>
      <c r="D479" s="342"/>
      <c r="E479" s="342"/>
      <c r="F479" s="342"/>
      <c r="G479" s="342"/>
      <c r="H479" s="342"/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</row>
    <row r="480" ht="12.75" customHeight="1">
      <c r="A480" s="342"/>
      <c r="B480" s="342"/>
      <c r="C480" s="342"/>
      <c r="D480" s="342"/>
      <c r="E480" s="342"/>
      <c r="F480" s="342"/>
      <c r="G480" s="342"/>
      <c r="H480" s="342"/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</row>
    <row r="481" ht="12.75" customHeight="1">
      <c r="A481" s="342"/>
      <c r="B481" s="342"/>
      <c r="C481" s="342"/>
      <c r="D481" s="342"/>
      <c r="E481" s="342"/>
      <c r="F481" s="342"/>
      <c r="G481" s="342"/>
      <c r="H481" s="342"/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</row>
    <row r="482" ht="12.75" customHeight="1">
      <c r="A482" s="342"/>
      <c r="B482" s="342"/>
      <c r="C482" s="342"/>
      <c r="D482" s="342"/>
      <c r="E482" s="342"/>
      <c r="F482" s="342"/>
      <c r="G482" s="342"/>
      <c r="H482" s="342"/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</row>
    <row r="483" ht="12.75" customHeight="1">
      <c r="A483" s="342"/>
      <c r="B483" s="342"/>
      <c r="C483" s="342"/>
      <c r="D483" s="342"/>
      <c r="E483" s="342"/>
      <c r="F483" s="342"/>
      <c r="G483" s="342"/>
      <c r="H483" s="342"/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</row>
    <row r="484" ht="12.75" customHeight="1">
      <c r="A484" s="342"/>
      <c r="B484" s="342"/>
      <c r="C484" s="342"/>
      <c r="D484" s="342"/>
      <c r="E484" s="342"/>
      <c r="F484" s="342"/>
      <c r="G484" s="342"/>
      <c r="H484" s="342"/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</row>
    <row r="485" ht="12.75" customHeight="1">
      <c r="A485" s="342"/>
      <c r="B485" s="342"/>
      <c r="C485" s="342"/>
      <c r="D485" s="342"/>
      <c r="E485" s="342"/>
      <c r="F485" s="342"/>
      <c r="G485" s="342"/>
      <c r="H485" s="342"/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</row>
    <row r="486" ht="12.75" customHeight="1">
      <c r="A486" s="342"/>
      <c r="B486" s="342"/>
      <c r="C486" s="342"/>
      <c r="D486" s="342"/>
      <c r="E486" s="342"/>
      <c r="F486" s="342"/>
      <c r="G486" s="342"/>
      <c r="H486" s="342"/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</row>
    <row r="487" ht="12.75" customHeight="1">
      <c r="A487" s="342"/>
      <c r="B487" s="342"/>
      <c r="C487" s="342"/>
      <c r="D487" s="342"/>
      <c r="E487" s="342"/>
      <c r="F487" s="342"/>
      <c r="G487" s="342"/>
      <c r="H487" s="342"/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</row>
    <row r="488" ht="12.75" customHeight="1">
      <c r="A488" s="342"/>
      <c r="B488" s="342"/>
      <c r="C488" s="342"/>
      <c r="D488" s="342"/>
      <c r="E488" s="342"/>
      <c r="F488" s="342"/>
      <c r="G488" s="342"/>
      <c r="H488" s="342"/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</row>
    <row r="489" ht="12.75" customHeight="1">
      <c r="A489" s="342"/>
      <c r="B489" s="342"/>
      <c r="C489" s="342"/>
      <c r="D489" s="342"/>
      <c r="E489" s="342"/>
      <c r="F489" s="342"/>
      <c r="G489" s="342"/>
      <c r="H489" s="342"/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</row>
    <row r="490" ht="12.75" customHeight="1">
      <c r="A490" s="342"/>
      <c r="B490" s="342"/>
      <c r="C490" s="342"/>
      <c r="D490" s="342"/>
      <c r="E490" s="342"/>
      <c r="F490" s="342"/>
      <c r="G490" s="342"/>
      <c r="H490" s="342"/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</row>
    <row r="491" ht="12.75" customHeight="1">
      <c r="A491" s="342"/>
      <c r="B491" s="342"/>
      <c r="C491" s="342"/>
      <c r="D491" s="342"/>
      <c r="E491" s="342"/>
      <c r="F491" s="342"/>
      <c r="G491" s="342"/>
      <c r="H491" s="342"/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</row>
    <row r="492" ht="12.75" customHeight="1">
      <c r="A492" s="342"/>
      <c r="B492" s="342"/>
      <c r="C492" s="342"/>
      <c r="D492" s="342"/>
      <c r="E492" s="342"/>
      <c r="F492" s="342"/>
      <c r="G492" s="342"/>
      <c r="H492" s="342"/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</row>
    <row r="493" ht="12.75" customHeight="1">
      <c r="A493" s="342"/>
      <c r="B493" s="342"/>
      <c r="C493" s="342"/>
      <c r="D493" s="342"/>
      <c r="E493" s="342"/>
      <c r="F493" s="342"/>
      <c r="G493" s="342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</row>
    <row r="494" ht="12.75" customHeight="1">
      <c r="A494" s="342"/>
      <c r="B494" s="342"/>
      <c r="C494" s="342"/>
      <c r="D494" s="342"/>
      <c r="E494" s="342"/>
      <c r="F494" s="342"/>
      <c r="G494" s="342"/>
      <c r="H494" s="342"/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</row>
    <row r="495" ht="12.75" customHeight="1">
      <c r="A495" s="342"/>
      <c r="B495" s="342"/>
      <c r="C495" s="342"/>
      <c r="D495" s="342"/>
      <c r="E495" s="342"/>
      <c r="F495" s="342"/>
      <c r="G495" s="342"/>
      <c r="H495" s="342"/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</row>
    <row r="496" ht="12.75" customHeight="1">
      <c r="A496" s="342"/>
      <c r="B496" s="342"/>
      <c r="C496" s="342"/>
      <c r="D496" s="342"/>
      <c r="E496" s="342"/>
      <c r="F496" s="342"/>
      <c r="G496" s="342"/>
      <c r="H496" s="342"/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</row>
    <row r="497" ht="12.75" customHeight="1">
      <c r="A497" s="342"/>
      <c r="B497" s="342"/>
      <c r="C497" s="342"/>
      <c r="D497" s="342"/>
      <c r="E497" s="342"/>
      <c r="F497" s="342"/>
      <c r="G497" s="342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</row>
    <row r="498" ht="12.75" customHeight="1">
      <c r="A498" s="342"/>
      <c r="B498" s="342"/>
      <c r="C498" s="342"/>
      <c r="D498" s="342"/>
      <c r="E498" s="342"/>
      <c r="F498" s="342"/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</row>
    <row r="499" ht="12.75" customHeight="1">
      <c r="A499" s="342"/>
      <c r="B499" s="342"/>
      <c r="C499" s="342"/>
      <c r="D499" s="342"/>
      <c r="E499" s="342"/>
      <c r="F499" s="342"/>
      <c r="G499" s="342"/>
      <c r="H499" s="342"/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</row>
    <row r="500" ht="12.75" customHeight="1">
      <c r="A500" s="342"/>
      <c r="B500" s="342"/>
      <c r="C500" s="342"/>
      <c r="D500" s="342"/>
      <c r="E500" s="342"/>
      <c r="F500" s="342"/>
      <c r="G500" s="342"/>
      <c r="H500" s="342"/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</row>
    <row r="501" ht="12.75" customHeight="1">
      <c r="A501" s="342"/>
      <c r="B501" s="342"/>
      <c r="C501" s="342"/>
      <c r="D501" s="342"/>
      <c r="E501" s="342"/>
      <c r="F501" s="342"/>
      <c r="G501" s="342"/>
      <c r="H501" s="342"/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</row>
    <row r="502" ht="12.75" customHeight="1">
      <c r="A502" s="342"/>
      <c r="B502" s="342"/>
      <c r="C502" s="342"/>
      <c r="D502" s="342"/>
      <c r="E502" s="342"/>
      <c r="F502" s="342"/>
      <c r="G502" s="342"/>
      <c r="H502" s="342"/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</row>
    <row r="503" ht="12.75" customHeight="1">
      <c r="A503" s="342"/>
      <c r="B503" s="342"/>
      <c r="C503" s="342"/>
      <c r="D503" s="342"/>
      <c r="E503" s="342"/>
      <c r="F503" s="342"/>
      <c r="G503" s="342"/>
      <c r="H503" s="342"/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</row>
    <row r="504" ht="12.75" customHeight="1">
      <c r="A504" s="342"/>
      <c r="B504" s="342"/>
      <c r="C504" s="342"/>
      <c r="D504" s="342"/>
      <c r="E504" s="342"/>
      <c r="F504" s="342"/>
      <c r="G504" s="342"/>
      <c r="H504" s="342"/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</row>
    <row r="505" ht="12.75" customHeight="1">
      <c r="A505" s="342"/>
      <c r="B505" s="342"/>
      <c r="C505" s="342"/>
      <c r="D505" s="342"/>
      <c r="E505" s="342"/>
      <c r="F505" s="342"/>
      <c r="G505" s="342"/>
      <c r="H505" s="342"/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</row>
    <row r="506" ht="12.75" customHeight="1">
      <c r="A506" s="342"/>
      <c r="B506" s="342"/>
      <c r="C506" s="342"/>
      <c r="D506" s="342"/>
      <c r="E506" s="342"/>
      <c r="F506" s="342"/>
      <c r="G506" s="342"/>
      <c r="H506" s="342"/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</row>
    <row r="507" ht="12.75" customHeight="1">
      <c r="A507" s="342"/>
      <c r="B507" s="342"/>
      <c r="C507" s="342"/>
      <c r="D507" s="342"/>
      <c r="E507" s="342"/>
      <c r="F507" s="342"/>
      <c r="G507" s="342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</row>
    <row r="508" ht="12.75" customHeight="1">
      <c r="A508" s="342"/>
      <c r="B508" s="342"/>
      <c r="C508" s="342"/>
      <c r="D508" s="342"/>
      <c r="E508" s="342"/>
      <c r="F508" s="342"/>
      <c r="G508" s="342"/>
      <c r="H508" s="342"/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</row>
    <row r="509" ht="12.75" customHeight="1">
      <c r="A509" s="342"/>
      <c r="B509" s="342"/>
      <c r="C509" s="342"/>
      <c r="D509" s="342"/>
      <c r="E509" s="342"/>
      <c r="F509" s="342"/>
      <c r="G509" s="342"/>
      <c r="H509" s="342"/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</row>
    <row r="510" ht="12.75" customHeight="1">
      <c r="A510" s="342"/>
      <c r="B510" s="342"/>
      <c r="C510" s="342"/>
      <c r="D510" s="342"/>
      <c r="E510" s="342"/>
      <c r="F510" s="342"/>
      <c r="G510" s="342"/>
      <c r="H510" s="342"/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</row>
    <row r="511" ht="12.75" customHeight="1">
      <c r="A511" s="342"/>
      <c r="B511" s="342"/>
      <c r="C511" s="342"/>
      <c r="D511" s="342"/>
      <c r="E511" s="342"/>
      <c r="F511" s="342"/>
      <c r="G511" s="342"/>
      <c r="H511" s="342"/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</row>
    <row r="512" ht="12.75" customHeight="1">
      <c r="A512" s="342"/>
      <c r="B512" s="342"/>
      <c r="C512" s="342"/>
      <c r="D512" s="342"/>
      <c r="E512" s="342"/>
      <c r="F512" s="342"/>
      <c r="G512" s="342"/>
      <c r="H512" s="342"/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</row>
    <row r="513" ht="12.75" customHeight="1">
      <c r="A513" s="342"/>
      <c r="B513" s="342"/>
      <c r="C513" s="342"/>
      <c r="D513" s="342"/>
      <c r="E513" s="342"/>
      <c r="F513" s="342"/>
      <c r="G513" s="342"/>
      <c r="H513" s="342"/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</row>
    <row r="514" ht="12.75" customHeight="1">
      <c r="A514" s="342"/>
      <c r="B514" s="342"/>
      <c r="C514" s="342"/>
      <c r="D514" s="342"/>
      <c r="E514" s="342"/>
      <c r="F514" s="342"/>
      <c r="G514" s="342"/>
      <c r="H514" s="342"/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</row>
    <row r="515" ht="12.75" customHeight="1">
      <c r="A515" s="342"/>
      <c r="B515" s="342"/>
      <c r="C515" s="342"/>
      <c r="D515" s="342"/>
      <c r="E515" s="342"/>
      <c r="F515" s="342"/>
      <c r="G515" s="342"/>
      <c r="H515" s="342"/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</row>
    <row r="516" ht="12.75" customHeight="1">
      <c r="A516" s="342"/>
      <c r="B516" s="342"/>
      <c r="C516" s="342"/>
      <c r="D516" s="342"/>
      <c r="E516" s="342"/>
      <c r="F516" s="342"/>
      <c r="G516" s="342"/>
      <c r="H516" s="342"/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</row>
    <row r="517" ht="12.75" customHeight="1">
      <c r="A517" s="342"/>
      <c r="B517" s="342"/>
      <c r="C517" s="342"/>
      <c r="D517" s="342"/>
      <c r="E517" s="342"/>
      <c r="F517" s="342"/>
      <c r="G517" s="342"/>
      <c r="H517" s="342"/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</row>
    <row r="518" ht="12.75" customHeight="1">
      <c r="A518" s="342"/>
      <c r="B518" s="342"/>
      <c r="C518" s="342"/>
      <c r="D518" s="342"/>
      <c r="E518" s="342"/>
      <c r="F518" s="342"/>
      <c r="G518" s="342"/>
      <c r="H518" s="342"/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</row>
    <row r="519" ht="12.75" customHeight="1">
      <c r="A519" s="342"/>
      <c r="B519" s="342"/>
      <c r="C519" s="342"/>
      <c r="D519" s="342"/>
      <c r="E519" s="342"/>
      <c r="F519" s="342"/>
      <c r="G519" s="342"/>
      <c r="H519" s="342"/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</row>
    <row r="520" ht="12.75" customHeight="1">
      <c r="A520" s="342"/>
      <c r="B520" s="342"/>
      <c r="C520" s="342"/>
      <c r="D520" s="342"/>
      <c r="E520" s="342"/>
      <c r="F520" s="342"/>
      <c r="G520" s="342"/>
      <c r="H520" s="342"/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</row>
    <row r="521" ht="12.75" customHeight="1">
      <c r="A521" s="342"/>
      <c r="B521" s="342"/>
      <c r="C521" s="342"/>
      <c r="D521" s="342"/>
      <c r="E521" s="342"/>
      <c r="F521" s="342"/>
      <c r="G521" s="342"/>
      <c r="H521" s="342"/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</row>
    <row r="522" ht="12.75" customHeight="1">
      <c r="A522" s="342"/>
      <c r="B522" s="342"/>
      <c r="C522" s="342"/>
      <c r="D522" s="342"/>
      <c r="E522" s="342"/>
      <c r="F522" s="342"/>
      <c r="G522" s="342"/>
      <c r="H522" s="342"/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</row>
    <row r="523" ht="12.75" customHeight="1">
      <c r="A523" s="342"/>
      <c r="B523" s="342"/>
      <c r="C523" s="342"/>
      <c r="D523" s="342"/>
      <c r="E523" s="342"/>
      <c r="F523" s="342"/>
      <c r="G523" s="342"/>
      <c r="H523" s="342"/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</row>
    <row r="524" ht="12.75" customHeight="1">
      <c r="A524" s="342"/>
      <c r="B524" s="342"/>
      <c r="C524" s="342"/>
      <c r="D524" s="342"/>
      <c r="E524" s="342"/>
      <c r="F524" s="342"/>
      <c r="G524" s="342"/>
      <c r="H524" s="342"/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</row>
    <row r="525" ht="12.75" customHeight="1">
      <c r="A525" s="342"/>
      <c r="B525" s="342"/>
      <c r="C525" s="342"/>
      <c r="D525" s="342"/>
      <c r="E525" s="342"/>
      <c r="F525" s="342"/>
      <c r="G525" s="342"/>
      <c r="H525" s="342"/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</row>
    <row r="526" ht="12.75" customHeight="1">
      <c r="A526" s="342"/>
      <c r="B526" s="342"/>
      <c r="C526" s="342"/>
      <c r="D526" s="342"/>
      <c r="E526" s="342"/>
      <c r="F526" s="342"/>
      <c r="G526" s="342"/>
      <c r="H526" s="342"/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</row>
    <row r="527" ht="12.75" customHeight="1">
      <c r="A527" s="342"/>
      <c r="B527" s="342"/>
      <c r="C527" s="342"/>
      <c r="D527" s="342"/>
      <c r="E527" s="342"/>
      <c r="F527" s="342"/>
      <c r="G527" s="342"/>
      <c r="H527" s="342"/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</row>
    <row r="528" ht="12.75" customHeight="1">
      <c r="A528" s="342"/>
      <c r="B528" s="342"/>
      <c r="C528" s="342"/>
      <c r="D528" s="342"/>
      <c r="E528" s="342"/>
      <c r="F528" s="342"/>
      <c r="G528" s="342"/>
      <c r="H528" s="342"/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</row>
    <row r="529" ht="12.75" customHeight="1">
      <c r="A529" s="342"/>
      <c r="B529" s="342"/>
      <c r="C529" s="342"/>
      <c r="D529" s="342"/>
      <c r="E529" s="342"/>
      <c r="F529" s="342"/>
      <c r="G529" s="342"/>
      <c r="H529" s="342"/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</row>
    <row r="530" ht="12.75" customHeight="1">
      <c r="A530" s="342"/>
      <c r="B530" s="342"/>
      <c r="C530" s="342"/>
      <c r="D530" s="342"/>
      <c r="E530" s="342"/>
      <c r="F530" s="342"/>
      <c r="G530" s="342"/>
      <c r="H530" s="342"/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</row>
    <row r="531" ht="12.75" customHeight="1">
      <c r="A531" s="342"/>
      <c r="B531" s="342"/>
      <c r="C531" s="342"/>
      <c r="D531" s="342"/>
      <c r="E531" s="342"/>
      <c r="F531" s="342"/>
      <c r="G531" s="342"/>
      <c r="H531" s="342"/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</row>
    <row r="532" ht="12.75" customHeight="1">
      <c r="A532" s="342"/>
      <c r="B532" s="342"/>
      <c r="C532" s="342"/>
      <c r="D532" s="342"/>
      <c r="E532" s="342"/>
      <c r="F532" s="342"/>
      <c r="G532" s="342"/>
      <c r="H532" s="342"/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</row>
    <row r="533" ht="12.75" customHeight="1">
      <c r="A533" s="342"/>
      <c r="B533" s="342"/>
      <c r="C533" s="342"/>
      <c r="D533" s="342"/>
      <c r="E533" s="342"/>
      <c r="F533" s="342"/>
      <c r="G533" s="342"/>
      <c r="H533" s="342"/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</row>
    <row r="534" ht="12.75" customHeight="1">
      <c r="A534" s="342"/>
      <c r="B534" s="342"/>
      <c r="C534" s="342"/>
      <c r="D534" s="342"/>
      <c r="E534" s="342"/>
      <c r="F534" s="342"/>
      <c r="G534" s="342"/>
      <c r="H534" s="342"/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</row>
    <row r="535" ht="12.75" customHeight="1">
      <c r="A535" s="342"/>
      <c r="B535" s="342"/>
      <c r="C535" s="342"/>
      <c r="D535" s="342"/>
      <c r="E535" s="342"/>
      <c r="F535" s="342"/>
      <c r="G535" s="342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</row>
    <row r="536" ht="12.75" customHeight="1">
      <c r="A536" s="342"/>
      <c r="B536" s="342"/>
      <c r="C536" s="342"/>
      <c r="D536" s="342"/>
      <c r="E536" s="342"/>
      <c r="F536" s="342"/>
      <c r="G536" s="342"/>
      <c r="H536" s="342"/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</row>
    <row r="537" ht="12.75" customHeight="1">
      <c r="A537" s="342"/>
      <c r="B537" s="342"/>
      <c r="C537" s="342"/>
      <c r="D537" s="342"/>
      <c r="E537" s="342"/>
      <c r="F537" s="342"/>
      <c r="G537" s="342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</row>
    <row r="538" ht="12.75" customHeight="1">
      <c r="A538" s="342"/>
      <c r="B538" s="342"/>
      <c r="C538" s="342"/>
      <c r="D538" s="342"/>
      <c r="E538" s="342"/>
      <c r="F538" s="342"/>
      <c r="G538" s="342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</row>
    <row r="539" ht="12.75" customHeight="1">
      <c r="A539" s="342"/>
      <c r="B539" s="342"/>
      <c r="C539" s="342"/>
      <c r="D539" s="342"/>
      <c r="E539" s="342"/>
      <c r="F539" s="342"/>
      <c r="G539" s="342"/>
      <c r="H539" s="342"/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</row>
    <row r="540" ht="12.75" customHeight="1">
      <c r="A540" s="342"/>
      <c r="B540" s="342"/>
      <c r="C540" s="342"/>
      <c r="D540" s="342"/>
      <c r="E540" s="342"/>
      <c r="F540" s="342"/>
      <c r="G540" s="342"/>
      <c r="H540" s="342"/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</row>
    <row r="541" ht="12.75" customHeight="1">
      <c r="A541" s="342"/>
      <c r="B541" s="342"/>
      <c r="C541" s="342"/>
      <c r="D541" s="342"/>
      <c r="E541" s="342"/>
      <c r="F541" s="342"/>
      <c r="G541" s="342"/>
      <c r="H541" s="342"/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</row>
    <row r="542" ht="12.75" customHeight="1">
      <c r="A542" s="342"/>
      <c r="B542" s="342"/>
      <c r="C542" s="342"/>
      <c r="D542" s="342"/>
      <c r="E542" s="342"/>
      <c r="F542" s="342"/>
      <c r="G542" s="342"/>
      <c r="H542" s="342"/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</row>
    <row r="543" ht="12.75" customHeight="1">
      <c r="A543" s="342"/>
      <c r="B543" s="342"/>
      <c r="C543" s="342"/>
      <c r="D543" s="342"/>
      <c r="E543" s="342"/>
      <c r="F543" s="342"/>
      <c r="G543" s="342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</row>
    <row r="544" ht="12.75" customHeight="1">
      <c r="A544" s="342"/>
      <c r="B544" s="342"/>
      <c r="C544" s="342"/>
      <c r="D544" s="342"/>
      <c r="E544" s="342"/>
      <c r="F544" s="342"/>
      <c r="G544" s="342"/>
      <c r="H544" s="342"/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</row>
    <row r="545" ht="12.75" customHeight="1">
      <c r="A545" s="342"/>
      <c r="B545" s="342"/>
      <c r="C545" s="342"/>
      <c r="D545" s="342"/>
      <c r="E545" s="342"/>
      <c r="F545" s="342"/>
      <c r="G545" s="342"/>
      <c r="H545" s="342"/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</row>
    <row r="546" ht="12.75" customHeight="1">
      <c r="A546" s="342"/>
      <c r="B546" s="342"/>
      <c r="C546" s="342"/>
      <c r="D546" s="342"/>
      <c r="E546" s="342"/>
      <c r="F546" s="342"/>
      <c r="G546" s="342"/>
      <c r="H546" s="342"/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</row>
    <row r="547" ht="12.75" customHeight="1">
      <c r="A547" s="342"/>
      <c r="B547" s="342"/>
      <c r="C547" s="342"/>
      <c r="D547" s="342"/>
      <c r="E547" s="342"/>
      <c r="F547" s="342"/>
      <c r="G547" s="342"/>
      <c r="H547" s="342"/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</row>
    <row r="548" ht="12.75" customHeight="1">
      <c r="A548" s="342"/>
      <c r="B548" s="342"/>
      <c r="C548" s="342"/>
      <c r="D548" s="342"/>
      <c r="E548" s="342"/>
      <c r="F548" s="342"/>
      <c r="G548" s="342"/>
      <c r="H548" s="342"/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</row>
    <row r="549" ht="12.75" customHeight="1">
      <c r="A549" s="342"/>
      <c r="B549" s="342"/>
      <c r="C549" s="342"/>
      <c r="D549" s="342"/>
      <c r="E549" s="342"/>
      <c r="F549" s="342"/>
      <c r="G549" s="342"/>
      <c r="H549" s="342"/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</row>
    <row r="550" ht="12.75" customHeight="1">
      <c r="A550" s="342"/>
      <c r="B550" s="342"/>
      <c r="C550" s="342"/>
      <c r="D550" s="342"/>
      <c r="E550" s="342"/>
      <c r="F550" s="342"/>
      <c r="G550" s="342"/>
      <c r="H550" s="342"/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</row>
    <row r="551" ht="12.75" customHeight="1">
      <c r="A551" s="342"/>
      <c r="B551" s="342"/>
      <c r="C551" s="342"/>
      <c r="D551" s="342"/>
      <c r="E551" s="342"/>
      <c r="F551" s="342"/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</row>
    <row r="552" ht="12.75" customHeight="1">
      <c r="A552" s="342"/>
      <c r="B552" s="342"/>
      <c r="C552" s="342"/>
      <c r="D552" s="342"/>
      <c r="E552" s="342"/>
      <c r="F552" s="342"/>
      <c r="G552" s="342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</row>
    <row r="553" ht="12.75" customHeight="1">
      <c r="A553" s="342"/>
      <c r="B553" s="342"/>
      <c r="C553" s="342"/>
      <c r="D553" s="342"/>
      <c r="E553" s="342"/>
      <c r="F553" s="342"/>
      <c r="G553" s="342"/>
      <c r="H553" s="342"/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</row>
    <row r="554" ht="12.75" customHeight="1">
      <c r="A554" s="342"/>
      <c r="B554" s="342"/>
      <c r="C554" s="342"/>
      <c r="D554" s="342"/>
      <c r="E554" s="342"/>
      <c r="F554" s="342"/>
      <c r="G554" s="342"/>
      <c r="H554" s="342"/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</row>
    <row r="555" ht="12.75" customHeight="1">
      <c r="A555" s="342"/>
      <c r="B555" s="342"/>
      <c r="C555" s="342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</row>
    <row r="556" ht="12.75" customHeight="1">
      <c r="A556" s="342"/>
      <c r="B556" s="342"/>
      <c r="C556" s="342"/>
      <c r="D556" s="342"/>
      <c r="E556" s="342"/>
      <c r="F556" s="342"/>
      <c r="G556" s="342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</row>
    <row r="557" ht="12.75" customHeight="1">
      <c r="A557" s="342"/>
      <c r="B557" s="342"/>
      <c r="C557" s="342"/>
      <c r="D557" s="342"/>
      <c r="E557" s="342"/>
      <c r="F557" s="342"/>
      <c r="G557" s="342"/>
      <c r="H557" s="342"/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</row>
    <row r="558" ht="12.75" customHeight="1">
      <c r="A558" s="342"/>
      <c r="B558" s="342"/>
      <c r="C558" s="342"/>
      <c r="D558" s="342"/>
      <c r="E558" s="342"/>
      <c r="F558" s="342"/>
      <c r="G558" s="342"/>
      <c r="H558" s="342"/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</row>
    <row r="559" ht="12.75" customHeight="1">
      <c r="A559" s="342"/>
      <c r="B559" s="342"/>
      <c r="C559" s="342"/>
      <c r="D559" s="342"/>
      <c r="E559" s="342"/>
      <c r="F559" s="342"/>
      <c r="G559" s="342"/>
      <c r="H559" s="342"/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</row>
    <row r="560" ht="12.75" customHeight="1">
      <c r="A560" s="342"/>
      <c r="B560" s="342"/>
      <c r="C560" s="342"/>
      <c r="D560" s="342"/>
      <c r="E560" s="342"/>
      <c r="F560" s="342"/>
      <c r="G560" s="342"/>
      <c r="H560" s="342"/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</row>
    <row r="561" ht="12.75" customHeight="1">
      <c r="A561" s="342"/>
      <c r="B561" s="342"/>
      <c r="C561" s="342"/>
      <c r="D561" s="342"/>
      <c r="E561" s="342"/>
      <c r="F561" s="342"/>
      <c r="G561" s="342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</row>
    <row r="562" ht="12.75" customHeight="1">
      <c r="A562" s="342"/>
      <c r="B562" s="342"/>
      <c r="C562" s="342"/>
      <c r="D562" s="342"/>
      <c r="E562" s="342"/>
      <c r="F562" s="342"/>
      <c r="G562" s="342"/>
      <c r="H562" s="342"/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</row>
    <row r="563" ht="12.75" customHeight="1">
      <c r="A563" s="342"/>
      <c r="B563" s="342"/>
      <c r="C563" s="342"/>
      <c r="D563" s="342"/>
      <c r="E563" s="342"/>
      <c r="F563" s="342"/>
      <c r="G563" s="342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</row>
    <row r="564" ht="12.75" customHeight="1">
      <c r="A564" s="342"/>
      <c r="B564" s="342"/>
      <c r="C564" s="342"/>
      <c r="D564" s="342"/>
      <c r="E564" s="342"/>
      <c r="F564" s="342"/>
      <c r="G564" s="342"/>
      <c r="H564" s="342"/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</row>
    <row r="565" ht="12.75" customHeight="1">
      <c r="A565" s="342"/>
      <c r="B565" s="342"/>
      <c r="C565" s="342"/>
      <c r="D565" s="342"/>
      <c r="E565" s="342"/>
      <c r="F565" s="342"/>
      <c r="G565" s="342"/>
      <c r="H565" s="342"/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</row>
    <row r="566" ht="12.75" customHeight="1">
      <c r="A566" s="342"/>
      <c r="B566" s="342"/>
      <c r="C566" s="342"/>
      <c r="D566" s="342"/>
      <c r="E566" s="342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</row>
    <row r="567" ht="12.75" customHeight="1">
      <c r="A567" s="342"/>
      <c r="B567" s="342"/>
      <c r="C567" s="342"/>
      <c r="D567" s="342"/>
      <c r="E567" s="342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</row>
    <row r="568" ht="12.75" customHeight="1">
      <c r="A568" s="342"/>
      <c r="B568" s="342"/>
      <c r="C568" s="342"/>
      <c r="D568" s="342"/>
      <c r="E568" s="342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</row>
    <row r="569" ht="12.75" customHeight="1">
      <c r="A569" s="342"/>
      <c r="B569" s="342"/>
      <c r="C569" s="342"/>
      <c r="D569" s="342"/>
      <c r="E569" s="342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</row>
    <row r="570" ht="12.75" customHeight="1">
      <c r="A570" s="342"/>
      <c r="B570" s="342"/>
      <c r="C570" s="342"/>
      <c r="D570" s="342"/>
      <c r="E570" s="342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</row>
    <row r="571" ht="12.75" customHeight="1">
      <c r="A571" s="342"/>
      <c r="B571" s="342"/>
      <c r="C571" s="342"/>
      <c r="D571" s="342"/>
      <c r="E571" s="342"/>
      <c r="F571" s="342"/>
      <c r="G571" s="342"/>
      <c r="H571" s="342"/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</row>
    <row r="572" ht="12.75" customHeight="1">
      <c r="A572" s="342"/>
      <c r="B572" s="342"/>
      <c r="C572" s="342"/>
      <c r="D572" s="342"/>
      <c r="E572" s="342"/>
      <c r="F572" s="342"/>
      <c r="G572" s="342"/>
      <c r="H572" s="342"/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</row>
    <row r="573" ht="12.75" customHeight="1">
      <c r="A573" s="342"/>
      <c r="B573" s="342"/>
      <c r="C573" s="342"/>
      <c r="D573" s="342"/>
      <c r="E573" s="342"/>
      <c r="F573" s="342"/>
      <c r="G573" s="342"/>
      <c r="H573" s="342"/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</row>
    <row r="574" ht="12.75" customHeight="1">
      <c r="A574" s="342"/>
      <c r="B574" s="342"/>
      <c r="C574" s="342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</row>
    <row r="575" ht="12.75" customHeight="1">
      <c r="A575" s="342"/>
      <c r="B575" s="342"/>
      <c r="C575" s="342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</row>
    <row r="576" ht="12.75" customHeight="1">
      <c r="A576" s="342"/>
      <c r="B576" s="342"/>
      <c r="C576" s="342"/>
      <c r="D576" s="342"/>
      <c r="E576" s="342"/>
      <c r="F576" s="342"/>
      <c r="G576" s="342"/>
      <c r="H576" s="342"/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</row>
    <row r="577" ht="12.75" customHeight="1">
      <c r="A577" s="342"/>
      <c r="B577" s="342"/>
      <c r="C577" s="342"/>
      <c r="D577" s="342"/>
      <c r="E577" s="342"/>
      <c r="F577" s="342"/>
      <c r="G577" s="342"/>
      <c r="H577" s="342"/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</row>
    <row r="578" ht="12.75" customHeight="1">
      <c r="A578" s="342"/>
      <c r="B578" s="342"/>
      <c r="C578" s="342"/>
      <c r="D578" s="342"/>
      <c r="E578" s="342"/>
      <c r="F578" s="342"/>
      <c r="G578" s="342"/>
      <c r="H578" s="342"/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</row>
    <row r="579" ht="12.75" customHeight="1">
      <c r="A579" s="342"/>
      <c r="B579" s="342"/>
      <c r="C579" s="342"/>
      <c r="D579" s="342"/>
      <c r="E579" s="342"/>
      <c r="F579" s="342"/>
      <c r="G579" s="342"/>
      <c r="H579" s="342"/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</row>
    <row r="580" ht="12.75" customHeight="1">
      <c r="A580" s="342"/>
      <c r="B580" s="342"/>
      <c r="C580" s="342"/>
      <c r="D580" s="342"/>
      <c r="E580" s="342"/>
      <c r="F580" s="342"/>
      <c r="G580" s="342"/>
      <c r="H580" s="342"/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</row>
    <row r="581" ht="12.75" customHeight="1">
      <c r="A581" s="342"/>
      <c r="B581" s="342"/>
      <c r="C581" s="342"/>
      <c r="D581" s="342"/>
      <c r="E581" s="342"/>
      <c r="F581" s="342"/>
      <c r="G581" s="342"/>
      <c r="H581" s="342"/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</row>
    <row r="582" ht="12.75" customHeight="1">
      <c r="A582" s="342"/>
      <c r="B582" s="342"/>
      <c r="C582" s="342"/>
      <c r="D582" s="342"/>
      <c r="E582" s="342"/>
      <c r="F582" s="342"/>
      <c r="G582" s="342"/>
      <c r="H582" s="342"/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</row>
    <row r="583" ht="12.75" customHeight="1">
      <c r="A583" s="342"/>
      <c r="B583" s="342"/>
      <c r="C583" s="342"/>
      <c r="D583" s="342"/>
      <c r="E583" s="342"/>
      <c r="F583" s="342"/>
      <c r="G583" s="342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</row>
    <row r="584" ht="12.75" customHeight="1">
      <c r="A584" s="342"/>
      <c r="B584" s="342"/>
      <c r="C584" s="342"/>
      <c r="D584" s="342"/>
      <c r="E584" s="342"/>
      <c r="F584" s="342"/>
      <c r="G584" s="342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</row>
    <row r="585" ht="12.75" customHeight="1">
      <c r="A585" s="342"/>
      <c r="B585" s="342"/>
      <c r="C585" s="342"/>
      <c r="D585" s="342"/>
      <c r="E585" s="342"/>
      <c r="F585" s="342"/>
      <c r="G585" s="342"/>
      <c r="H585" s="342"/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</row>
    <row r="586" ht="12.75" customHeight="1">
      <c r="A586" s="342"/>
      <c r="B586" s="342"/>
      <c r="C586" s="342"/>
      <c r="D586" s="342"/>
      <c r="E586" s="342"/>
      <c r="F586" s="342"/>
      <c r="G586" s="342"/>
      <c r="H586" s="342"/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</row>
    <row r="587" ht="12.75" customHeight="1">
      <c r="A587" s="342"/>
      <c r="B587" s="342"/>
      <c r="C587" s="342"/>
      <c r="D587" s="342"/>
      <c r="E587" s="342"/>
      <c r="F587" s="342"/>
      <c r="G587" s="342"/>
      <c r="H587" s="342"/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</row>
    <row r="588" ht="12.75" customHeight="1">
      <c r="A588" s="342"/>
      <c r="B588" s="342"/>
      <c r="C588" s="342"/>
      <c r="D588" s="342"/>
      <c r="E588" s="342"/>
      <c r="F588" s="342"/>
      <c r="G588" s="342"/>
      <c r="H588" s="342"/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</row>
    <row r="589" ht="12.75" customHeight="1">
      <c r="A589" s="342"/>
      <c r="B589" s="342"/>
      <c r="C589" s="342"/>
      <c r="D589" s="342"/>
      <c r="E589" s="342"/>
      <c r="F589" s="342"/>
      <c r="G589" s="342"/>
      <c r="H589" s="342"/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</row>
    <row r="590" ht="12.75" customHeight="1">
      <c r="A590" s="342"/>
      <c r="B590" s="342"/>
      <c r="C590" s="342"/>
      <c r="D590" s="342"/>
      <c r="E590" s="342"/>
      <c r="F590" s="342"/>
      <c r="G590" s="342"/>
      <c r="H590" s="342"/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</row>
    <row r="591" ht="12.75" customHeight="1">
      <c r="A591" s="342"/>
      <c r="B591" s="342"/>
      <c r="C591" s="342"/>
      <c r="D591" s="342"/>
      <c r="E591" s="342"/>
      <c r="F591" s="342"/>
      <c r="G591" s="342"/>
      <c r="H591" s="342"/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</row>
    <row r="592" ht="12.75" customHeight="1">
      <c r="A592" s="342"/>
      <c r="B592" s="342"/>
      <c r="C592" s="342"/>
      <c r="D592" s="342"/>
      <c r="E592" s="342"/>
      <c r="F592" s="342"/>
      <c r="G592" s="342"/>
      <c r="H592" s="342"/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</row>
    <row r="593" ht="12.75" customHeight="1">
      <c r="A593" s="342"/>
      <c r="B593" s="342"/>
      <c r="C593" s="342"/>
      <c r="D593" s="342"/>
      <c r="E593" s="342"/>
      <c r="F593" s="342"/>
      <c r="G593" s="342"/>
      <c r="H593" s="342"/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</row>
    <row r="594" ht="12.75" customHeight="1">
      <c r="A594" s="342"/>
      <c r="B594" s="342"/>
      <c r="C594" s="342"/>
      <c r="D594" s="342"/>
      <c r="E594" s="342"/>
      <c r="F594" s="342"/>
      <c r="G594" s="342"/>
      <c r="H594" s="342"/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</row>
    <row r="595" ht="12.75" customHeight="1">
      <c r="A595" s="342"/>
      <c r="B595" s="342"/>
      <c r="C595" s="342"/>
      <c r="D595" s="342"/>
      <c r="E595" s="342"/>
      <c r="F595" s="342"/>
      <c r="G595" s="342"/>
      <c r="H595" s="342"/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</row>
    <row r="596" ht="12.75" customHeight="1">
      <c r="A596" s="342"/>
      <c r="B596" s="342"/>
      <c r="C596" s="342"/>
      <c r="D596" s="342"/>
      <c r="E596" s="342"/>
      <c r="F596" s="342"/>
      <c r="G596" s="342"/>
      <c r="H596" s="342"/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</row>
    <row r="597" ht="12.75" customHeight="1">
      <c r="A597" s="342"/>
      <c r="B597" s="342"/>
      <c r="C597" s="342"/>
      <c r="D597" s="342"/>
      <c r="E597" s="342"/>
      <c r="F597" s="342"/>
      <c r="G597" s="342"/>
      <c r="H597" s="342"/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</row>
    <row r="598" ht="12.75" customHeight="1">
      <c r="A598" s="342"/>
      <c r="B598" s="342"/>
      <c r="C598" s="342"/>
      <c r="D598" s="342"/>
      <c r="E598" s="342"/>
      <c r="F598" s="342"/>
      <c r="G598" s="342"/>
      <c r="H598" s="342"/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</row>
    <row r="599" ht="12.75" customHeight="1">
      <c r="A599" s="342"/>
      <c r="B599" s="342"/>
      <c r="C599" s="342"/>
      <c r="D599" s="342"/>
      <c r="E599" s="342"/>
      <c r="F599" s="342"/>
      <c r="G599" s="342"/>
      <c r="H599" s="342"/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</row>
    <row r="600" ht="12.75" customHeight="1">
      <c r="A600" s="342"/>
      <c r="B600" s="342"/>
      <c r="C600" s="342"/>
      <c r="D600" s="342"/>
      <c r="E600" s="342"/>
      <c r="F600" s="342"/>
      <c r="G600" s="342"/>
      <c r="H600" s="342"/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</row>
    <row r="601" ht="12.75" customHeight="1">
      <c r="A601" s="342"/>
      <c r="B601" s="342"/>
      <c r="C601" s="342"/>
      <c r="D601" s="342"/>
      <c r="E601" s="342"/>
      <c r="F601" s="342"/>
      <c r="G601" s="342"/>
      <c r="H601" s="342"/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</row>
    <row r="602" ht="12.75" customHeight="1">
      <c r="A602" s="342"/>
      <c r="B602" s="342"/>
      <c r="C602" s="342"/>
      <c r="D602" s="342"/>
      <c r="E602" s="342"/>
      <c r="F602" s="342"/>
      <c r="G602" s="342"/>
      <c r="H602" s="342"/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</row>
    <row r="603" ht="12.75" customHeight="1">
      <c r="A603" s="342"/>
      <c r="B603" s="342"/>
      <c r="C603" s="342"/>
      <c r="D603" s="342"/>
      <c r="E603" s="342"/>
      <c r="F603" s="342"/>
      <c r="G603" s="342"/>
      <c r="H603" s="342"/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</row>
    <row r="604" ht="12.75" customHeight="1">
      <c r="A604" s="342"/>
      <c r="B604" s="342"/>
      <c r="C604" s="342"/>
      <c r="D604" s="342"/>
      <c r="E604" s="342"/>
      <c r="F604" s="342"/>
      <c r="G604" s="342"/>
      <c r="H604" s="342"/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</row>
    <row r="605" ht="12.75" customHeight="1">
      <c r="A605" s="342"/>
      <c r="B605" s="342"/>
      <c r="C605" s="342"/>
      <c r="D605" s="342"/>
      <c r="E605" s="342"/>
      <c r="F605" s="342"/>
      <c r="G605" s="342"/>
      <c r="H605" s="342"/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</row>
    <row r="606" ht="12.75" customHeight="1">
      <c r="A606" s="342"/>
      <c r="B606" s="342"/>
      <c r="C606" s="342"/>
      <c r="D606" s="342"/>
      <c r="E606" s="342"/>
      <c r="F606" s="342"/>
      <c r="G606" s="342"/>
      <c r="H606" s="342"/>
      <c r="I606" s="342"/>
      <c r="J606" s="342"/>
      <c r="K606" s="342"/>
      <c r="L606" s="342"/>
      <c r="M606" s="342"/>
      <c r="N606" s="342"/>
      <c r="O606" s="342"/>
      <c r="P606" s="342"/>
      <c r="Q606" s="342"/>
      <c r="R606" s="342"/>
      <c r="S606" s="342"/>
      <c r="T606" s="342"/>
      <c r="U606" s="342"/>
      <c r="V606" s="342"/>
      <c r="W606" s="342"/>
      <c r="X606" s="342"/>
      <c r="Y606" s="342"/>
      <c r="Z606" s="342"/>
    </row>
    <row r="607" ht="12.75" customHeight="1">
      <c r="A607" s="342"/>
      <c r="B607" s="342"/>
      <c r="C607" s="342"/>
      <c r="D607" s="342"/>
      <c r="E607" s="342"/>
      <c r="F607" s="342"/>
      <c r="G607" s="342"/>
      <c r="H607" s="342"/>
      <c r="I607" s="342"/>
      <c r="J607" s="342"/>
      <c r="K607" s="342"/>
      <c r="L607" s="342"/>
      <c r="M607" s="342"/>
      <c r="N607" s="342"/>
      <c r="O607" s="342"/>
      <c r="P607" s="342"/>
      <c r="Q607" s="342"/>
      <c r="R607" s="342"/>
      <c r="S607" s="342"/>
      <c r="T607" s="342"/>
      <c r="U607" s="342"/>
      <c r="V607" s="342"/>
      <c r="W607" s="342"/>
      <c r="X607" s="342"/>
      <c r="Y607" s="342"/>
      <c r="Z607" s="342"/>
    </row>
    <row r="608" ht="12.75" customHeight="1">
      <c r="A608" s="342"/>
      <c r="B608" s="342"/>
      <c r="C608" s="342"/>
      <c r="D608" s="342"/>
      <c r="E608" s="342"/>
      <c r="F608" s="342"/>
      <c r="G608" s="342"/>
      <c r="H608" s="342"/>
      <c r="I608" s="342"/>
      <c r="J608" s="342"/>
      <c r="K608" s="342"/>
      <c r="L608" s="342"/>
      <c r="M608" s="342"/>
      <c r="N608" s="342"/>
      <c r="O608" s="342"/>
      <c r="P608" s="342"/>
      <c r="Q608" s="342"/>
      <c r="R608" s="342"/>
      <c r="S608" s="342"/>
      <c r="T608" s="342"/>
      <c r="U608" s="342"/>
      <c r="V608" s="342"/>
      <c r="W608" s="342"/>
      <c r="X608" s="342"/>
      <c r="Y608" s="342"/>
      <c r="Z608" s="342"/>
    </row>
    <row r="609" ht="12.75" customHeight="1">
      <c r="A609" s="342"/>
      <c r="B609" s="342"/>
      <c r="C609" s="342"/>
      <c r="D609" s="342"/>
      <c r="E609" s="342"/>
      <c r="F609" s="342"/>
      <c r="G609" s="342"/>
      <c r="H609" s="342"/>
      <c r="I609" s="342"/>
      <c r="J609" s="342"/>
      <c r="K609" s="342"/>
      <c r="L609" s="342"/>
      <c r="M609" s="342"/>
      <c r="N609" s="342"/>
      <c r="O609" s="342"/>
      <c r="P609" s="342"/>
      <c r="Q609" s="342"/>
      <c r="R609" s="342"/>
      <c r="S609" s="342"/>
      <c r="T609" s="342"/>
      <c r="U609" s="342"/>
      <c r="V609" s="342"/>
      <c r="W609" s="342"/>
      <c r="X609" s="342"/>
      <c r="Y609" s="342"/>
      <c r="Z609" s="342"/>
    </row>
    <row r="610" ht="12.75" customHeight="1">
      <c r="A610" s="342"/>
      <c r="B610" s="342"/>
      <c r="C610" s="342"/>
      <c r="D610" s="342"/>
      <c r="E610" s="342"/>
      <c r="F610" s="342"/>
      <c r="G610" s="342"/>
      <c r="H610" s="342"/>
      <c r="I610" s="342"/>
      <c r="J610" s="342"/>
      <c r="K610" s="342"/>
      <c r="L610" s="342"/>
      <c r="M610" s="342"/>
      <c r="N610" s="342"/>
      <c r="O610" s="342"/>
      <c r="P610" s="342"/>
      <c r="Q610" s="342"/>
      <c r="R610" s="342"/>
      <c r="S610" s="342"/>
      <c r="T610" s="342"/>
      <c r="U610" s="342"/>
      <c r="V610" s="342"/>
      <c r="W610" s="342"/>
      <c r="X610" s="342"/>
      <c r="Y610" s="342"/>
      <c r="Z610" s="342"/>
    </row>
    <row r="611" ht="12.75" customHeight="1">
      <c r="A611" s="342"/>
      <c r="B611" s="342"/>
      <c r="C611" s="342"/>
      <c r="D611" s="342"/>
      <c r="E611" s="342"/>
      <c r="F611" s="342"/>
      <c r="G611" s="342"/>
      <c r="H611" s="342"/>
      <c r="I611" s="342"/>
      <c r="J611" s="342"/>
      <c r="K611" s="342"/>
      <c r="L611" s="342"/>
      <c r="M611" s="342"/>
      <c r="N611" s="342"/>
      <c r="O611" s="342"/>
      <c r="P611" s="342"/>
      <c r="Q611" s="342"/>
      <c r="R611" s="342"/>
      <c r="S611" s="342"/>
      <c r="T611" s="342"/>
      <c r="U611" s="342"/>
      <c r="V611" s="342"/>
      <c r="W611" s="342"/>
      <c r="X611" s="342"/>
      <c r="Y611" s="342"/>
      <c r="Z611" s="342"/>
    </row>
    <row r="612" ht="12.75" customHeight="1">
      <c r="A612" s="342"/>
      <c r="B612" s="342"/>
      <c r="C612" s="342"/>
      <c r="D612" s="342"/>
      <c r="E612" s="342"/>
      <c r="F612" s="342"/>
      <c r="G612" s="342"/>
      <c r="H612" s="342"/>
      <c r="I612" s="342"/>
      <c r="J612" s="342"/>
      <c r="K612" s="342"/>
      <c r="L612" s="342"/>
      <c r="M612" s="342"/>
      <c r="N612" s="342"/>
      <c r="O612" s="342"/>
      <c r="P612" s="342"/>
      <c r="Q612" s="342"/>
      <c r="R612" s="342"/>
      <c r="S612" s="342"/>
      <c r="T612" s="342"/>
      <c r="U612" s="342"/>
      <c r="V612" s="342"/>
      <c r="W612" s="342"/>
      <c r="X612" s="342"/>
      <c r="Y612" s="342"/>
      <c r="Z612" s="342"/>
    </row>
    <row r="613" ht="12.75" customHeight="1">
      <c r="A613" s="342"/>
      <c r="B613" s="342"/>
      <c r="C613" s="342"/>
      <c r="D613" s="342"/>
      <c r="E613" s="342"/>
      <c r="F613" s="342"/>
      <c r="G613" s="342"/>
      <c r="H613" s="342"/>
      <c r="I613" s="342"/>
      <c r="J613" s="342"/>
      <c r="K613" s="342"/>
      <c r="L613" s="342"/>
      <c r="M613" s="342"/>
      <c r="N613" s="342"/>
      <c r="O613" s="342"/>
      <c r="P613" s="342"/>
      <c r="Q613" s="342"/>
      <c r="R613" s="342"/>
      <c r="S613" s="342"/>
      <c r="T613" s="342"/>
      <c r="U613" s="342"/>
      <c r="V613" s="342"/>
      <c r="W613" s="342"/>
      <c r="X613" s="342"/>
      <c r="Y613" s="342"/>
      <c r="Z613" s="342"/>
    </row>
    <row r="614" ht="12.75" customHeight="1">
      <c r="A614" s="342"/>
      <c r="B614" s="342"/>
      <c r="C614" s="342"/>
      <c r="D614" s="342"/>
      <c r="E614" s="342"/>
      <c r="F614" s="342"/>
      <c r="G614" s="342"/>
      <c r="H614" s="342"/>
      <c r="I614" s="342"/>
      <c r="J614" s="342"/>
      <c r="K614" s="342"/>
      <c r="L614" s="342"/>
      <c r="M614" s="342"/>
      <c r="N614" s="342"/>
      <c r="O614" s="342"/>
      <c r="P614" s="342"/>
      <c r="Q614" s="342"/>
      <c r="R614" s="342"/>
      <c r="S614" s="342"/>
      <c r="T614" s="342"/>
      <c r="U614" s="342"/>
      <c r="V614" s="342"/>
      <c r="W614" s="342"/>
      <c r="X614" s="342"/>
      <c r="Y614" s="342"/>
      <c r="Z614" s="342"/>
    </row>
    <row r="615" ht="12.75" customHeight="1">
      <c r="A615" s="342"/>
      <c r="B615" s="342"/>
      <c r="C615" s="342"/>
      <c r="D615" s="342"/>
      <c r="E615" s="342"/>
      <c r="F615" s="342"/>
      <c r="G615" s="342"/>
      <c r="H615" s="342"/>
      <c r="I615" s="342"/>
      <c r="J615" s="342"/>
      <c r="K615" s="342"/>
      <c r="L615" s="342"/>
      <c r="M615" s="342"/>
      <c r="N615" s="342"/>
      <c r="O615" s="342"/>
      <c r="P615" s="342"/>
      <c r="Q615" s="342"/>
      <c r="R615" s="342"/>
      <c r="S615" s="342"/>
      <c r="T615" s="342"/>
      <c r="U615" s="342"/>
      <c r="V615" s="342"/>
      <c r="W615" s="342"/>
      <c r="X615" s="342"/>
      <c r="Y615" s="342"/>
      <c r="Z615" s="342"/>
    </row>
    <row r="616" ht="12.75" customHeight="1">
      <c r="A616" s="342"/>
      <c r="B616" s="342"/>
      <c r="C616" s="342"/>
      <c r="D616" s="342"/>
      <c r="E616" s="342"/>
      <c r="F616" s="342"/>
      <c r="G616" s="342"/>
      <c r="H616" s="342"/>
      <c r="I616" s="342"/>
      <c r="J616" s="342"/>
      <c r="K616" s="342"/>
      <c r="L616" s="342"/>
      <c r="M616" s="342"/>
      <c r="N616" s="342"/>
      <c r="O616" s="342"/>
      <c r="P616" s="342"/>
      <c r="Q616" s="342"/>
      <c r="R616" s="342"/>
      <c r="S616" s="342"/>
      <c r="T616" s="342"/>
      <c r="U616" s="342"/>
      <c r="V616" s="342"/>
      <c r="W616" s="342"/>
      <c r="X616" s="342"/>
      <c r="Y616" s="342"/>
      <c r="Z616" s="342"/>
    </row>
    <row r="617" ht="12.75" customHeight="1">
      <c r="A617" s="342"/>
      <c r="B617" s="342"/>
      <c r="C617" s="342"/>
      <c r="D617" s="342"/>
      <c r="E617" s="342"/>
      <c r="F617" s="342"/>
      <c r="G617" s="342"/>
      <c r="H617" s="342"/>
      <c r="I617" s="342"/>
      <c r="J617" s="342"/>
      <c r="K617" s="342"/>
      <c r="L617" s="342"/>
      <c r="M617" s="342"/>
      <c r="N617" s="342"/>
      <c r="O617" s="342"/>
      <c r="P617" s="342"/>
      <c r="Q617" s="342"/>
      <c r="R617" s="342"/>
      <c r="S617" s="342"/>
      <c r="T617" s="342"/>
      <c r="U617" s="342"/>
      <c r="V617" s="342"/>
      <c r="W617" s="342"/>
      <c r="X617" s="342"/>
      <c r="Y617" s="342"/>
      <c r="Z617" s="342"/>
    </row>
    <row r="618" ht="12.75" customHeight="1">
      <c r="A618" s="342"/>
      <c r="B618" s="342"/>
      <c r="C618" s="342"/>
      <c r="D618" s="342"/>
      <c r="E618" s="342"/>
      <c r="F618" s="342"/>
      <c r="G618" s="342"/>
      <c r="H618" s="342"/>
      <c r="I618" s="342"/>
      <c r="J618" s="342"/>
      <c r="K618" s="342"/>
      <c r="L618" s="342"/>
      <c r="M618" s="342"/>
      <c r="N618" s="342"/>
      <c r="O618" s="342"/>
      <c r="P618" s="342"/>
      <c r="Q618" s="342"/>
      <c r="R618" s="342"/>
      <c r="S618" s="342"/>
      <c r="T618" s="342"/>
      <c r="U618" s="342"/>
      <c r="V618" s="342"/>
      <c r="W618" s="342"/>
      <c r="X618" s="342"/>
      <c r="Y618" s="342"/>
      <c r="Z618" s="342"/>
    </row>
    <row r="619" ht="12.75" customHeight="1">
      <c r="A619" s="342"/>
      <c r="B619" s="342"/>
      <c r="C619" s="342"/>
      <c r="D619" s="342"/>
      <c r="E619" s="342"/>
      <c r="F619" s="342"/>
      <c r="G619" s="342"/>
      <c r="H619" s="342"/>
      <c r="I619" s="342"/>
      <c r="J619" s="342"/>
      <c r="K619" s="342"/>
      <c r="L619" s="342"/>
      <c r="M619" s="342"/>
      <c r="N619" s="342"/>
      <c r="O619" s="342"/>
      <c r="P619" s="342"/>
      <c r="Q619" s="342"/>
      <c r="R619" s="342"/>
      <c r="S619" s="342"/>
      <c r="T619" s="342"/>
      <c r="U619" s="342"/>
      <c r="V619" s="342"/>
      <c r="W619" s="342"/>
      <c r="X619" s="342"/>
      <c r="Y619" s="342"/>
      <c r="Z619" s="342"/>
    </row>
    <row r="620" ht="12.75" customHeight="1">
      <c r="A620" s="342"/>
      <c r="B620" s="342"/>
      <c r="C620" s="342"/>
      <c r="D620" s="342"/>
      <c r="E620" s="342"/>
      <c r="F620" s="342"/>
      <c r="G620" s="342"/>
      <c r="H620" s="342"/>
      <c r="I620" s="342"/>
      <c r="J620" s="342"/>
      <c r="K620" s="342"/>
      <c r="L620" s="342"/>
      <c r="M620" s="342"/>
      <c r="N620" s="342"/>
      <c r="O620" s="342"/>
      <c r="P620" s="342"/>
      <c r="Q620" s="342"/>
      <c r="R620" s="342"/>
      <c r="S620" s="342"/>
      <c r="T620" s="342"/>
      <c r="U620" s="342"/>
      <c r="V620" s="342"/>
      <c r="W620" s="342"/>
      <c r="X620" s="342"/>
      <c r="Y620" s="342"/>
      <c r="Z620" s="342"/>
    </row>
    <row r="621" ht="12.75" customHeight="1">
      <c r="A621" s="342"/>
      <c r="B621" s="342"/>
      <c r="C621" s="342"/>
      <c r="D621" s="342"/>
      <c r="E621" s="342"/>
      <c r="F621" s="342"/>
      <c r="G621" s="342"/>
      <c r="H621" s="342"/>
      <c r="I621" s="342"/>
      <c r="J621" s="342"/>
      <c r="K621" s="342"/>
      <c r="L621" s="342"/>
      <c r="M621" s="342"/>
      <c r="N621" s="342"/>
      <c r="O621" s="342"/>
      <c r="P621" s="342"/>
      <c r="Q621" s="342"/>
      <c r="R621" s="342"/>
      <c r="S621" s="342"/>
      <c r="T621" s="342"/>
      <c r="U621" s="342"/>
      <c r="V621" s="342"/>
      <c r="W621" s="342"/>
      <c r="X621" s="342"/>
      <c r="Y621" s="342"/>
      <c r="Z621" s="342"/>
    </row>
    <row r="622" ht="12.75" customHeight="1">
      <c r="A622" s="342"/>
      <c r="B622" s="342"/>
      <c r="C622" s="342"/>
      <c r="D622" s="342"/>
      <c r="E622" s="342"/>
      <c r="F622" s="342"/>
      <c r="G622" s="342"/>
      <c r="H622" s="342"/>
      <c r="I622" s="342"/>
      <c r="J622" s="342"/>
      <c r="K622" s="342"/>
      <c r="L622" s="342"/>
      <c r="M622" s="342"/>
      <c r="N622" s="342"/>
      <c r="O622" s="342"/>
      <c r="P622" s="342"/>
      <c r="Q622" s="342"/>
      <c r="R622" s="342"/>
      <c r="S622" s="342"/>
      <c r="T622" s="342"/>
      <c r="U622" s="342"/>
      <c r="V622" s="342"/>
      <c r="W622" s="342"/>
      <c r="X622" s="342"/>
      <c r="Y622" s="342"/>
      <c r="Z622" s="342"/>
    </row>
    <row r="623" ht="12.75" customHeight="1">
      <c r="A623" s="342"/>
      <c r="B623" s="342"/>
      <c r="C623" s="342"/>
      <c r="D623" s="342"/>
      <c r="E623" s="342"/>
      <c r="F623" s="342"/>
      <c r="G623" s="342"/>
      <c r="H623" s="342"/>
      <c r="I623" s="342"/>
      <c r="J623" s="342"/>
      <c r="K623" s="342"/>
      <c r="L623" s="342"/>
      <c r="M623" s="342"/>
      <c r="N623" s="342"/>
      <c r="O623" s="342"/>
      <c r="P623" s="342"/>
      <c r="Q623" s="342"/>
      <c r="R623" s="342"/>
      <c r="S623" s="342"/>
      <c r="T623" s="342"/>
      <c r="U623" s="342"/>
      <c r="V623" s="342"/>
      <c r="W623" s="342"/>
      <c r="X623" s="342"/>
      <c r="Y623" s="342"/>
      <c r="Z623" s="342"/>
    </row>
    <row r="624" ht="12.75" customHeight="1">
      <c r="A624" s="342"/>
      <c r="B624" s="342"/>
      <c r="C624" s="342"/>
      <c r="D624" s="342"/>
      <c r="E624" s="342"/>
      <c r="F624" s="342"/>
      <c r="G624" s="342"/>
      <c r="H624" s="342"/>
      <c r="I624" s="342"/>
      <c r="J624" s="342"/>
      <c r="K624" s="342"/>
      <c r="L624" s="342"/>
      <c r="M624" s="342"/>
      <c r="N624" s="342"/>
      <c r="O624" s="342"/>
      <c r="P624" s="342"/>
      <c r="Q624" s="342"/>
      <c r="R624" s="342"/>
      <c r="S624" s="342"/>
      <c r="T624" s="342"/>
      <c r="U624" s="342"/>
      <c r="V624" s="342"/>
      <c r="W624" s="342"/>
      <c r="X624" s="342"/>
      <c r="Y624" s="342"/>
      <c r="Z624" s="342"/>
    </row>
    <row r="625" ht="12.75" customHeight="1">
      <c r="A625" s="342"/>
      <c r="B625" s="342"/>
      <c r="C625" s="342"/>
      <c r="D625" s="342"/>
      <c r="E625" s="342"/>
      <c r="F625" s="342"/>
      <c r="G625" s="342"/>
      <c r="H625" s="342"/>
      <c r="I625" s="342"/>
      <c r="J625" s="342"/>
      <c r="K625" s="342"/>
      <c r="L625" s="342"/>
      <c r="M625" s="342"/>
      <c r="N625" s="342"/>
      <c r="O625" s="342"/>
      <c r="P625" s="342"/>
      <c r="Q625" s="342"/>
      <c r="R625" s="342"/>
      <c r="S625" s="342"/>
      <c r="T625" s="342"/>
      <c r="U625" s="342"/>
      <c r="V625" s="342"/>
      <c r="W625" s="342"/>
      <c r="X625" s="342"/>
      <c r="Y625" s="342"/>
      <c r="Z625" s="342"/>
    </row>
    <row r="626" ht="12.75" customHeight="1">
      <c r="A626" s="342"/>
      <c r="B626" s="342"/>
      <c r="C626" s="342"/>
      <c r="D626" s="342"/>
      <c r="E626" s="342"/>
      <c r="F626" s="342"/>
      <c r="G626" s="342"/>
      <c r="H626" s="342"/>
      <c r="I626" s="342"/>
      <c r="J626" s="342"/>
      <c r="K626" s="342"/>
      <c r="L626" s="342"/>
      <c r="M626" s="342"/>
      <c r="N626" s="342"/>
      <c r="O626" s="342"/>
      <c r="P626" s="342"/>
      <c r="Q626" s="342"/>
      <c r="R626" s="342"/>
      <c r="S626" s="342"/>
      <c r="T626" s="342"/>
      <c r="U626" s="342"/>
      <c r="V626" s="342"/>
      <c r="W626" s="342"/>
      <c r="X626" s="342"/>
      <c r="Y626" s="342"/>
      <c r="Z626" s="342"/>
    </row>
    <row r="627" ht="12.75" customHeight="1">
      <c r="A627" s="342"/>
      <c r="B627" s="342"/>
      <c r="C627" s="342"/>
      <c r="D627" s="342"/>
      <c r="E627" s="342"/>
      <c r="F627" s="342"/>
      <c r="G627" s="342"/>
      <c r="H627" s="342"/>
      <c r="I627" s="342"/>
      <c r="J627" s="342"/>
      <c r="K627" s="342"/>
      <c r="L627" s="342"/>
      <c r="M627" s="342"/>
      <c r="N627" s="342"/>
      <c r="O627" s="342"/>
      <c r="P627" s="342"/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</row>
    <row r="628" ht="12.75" customHeight="1">
      <c r="A628" s="342"/>
      <c r="B628" s="342"/>
      <c r="C628" s="342"/>
      <c r="D628" s="342"/>
      <c r="E628" s="342"/>
      <c r="F628" s="342"/>
      <c r="G628" s="342"/>
      <c r="H628" s="342"/>
      <c r="I628" s="342"/>
      <c r="J628" s="342"/>
      <c r="K628" s="342"/>
      <c r="L628" s="342"/>
      <c r="M628" s="342"/>
      <c r="N628" s="342"/>
      <c r="O628" s="342"/>
      <c r="P628" s="342"/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</row>
    <row r="629" ht="12.75" customHeight="1">
      <c r="A629" s="342"/>
      <c r="B629" s="342"/>
      <c r="C629" s="342"/>
      <c r="D629" s="342"/>
      <c r="E629" s="342"/>
      <c r="F629" s="342"/>
      <c r="G629" s="342"/>
      <c r="H629" s="342"/>
      <c r="I629" s="342"/>
      <c r="J629" s="342"/>
      <c r="K629" s="342"/>
      <c r="L629" s="342"/>
      <c r="M629" s="342"/>
      <c r="N629" s="342"/>
      <c r="O629" s="342"/>
      <c r="P629" s="342"/>
      <c r="Q629" s="342"/>
      <c r="R629" s="342"/>
      <c r="S629" s="342"/>
      <c r="T629" s="342"/>
      <c r="U629" s="342"/>
      <c r="V629" s="342"/>
      <c r="W629" s="342"/>
      <c r="X629" s="342"/>
      <c r="Y629" s="342"/>
      <c r="Z629" s="342"/>
    </row>
    <row r="630" ht="12.75" customHeight="1">
      <c r="A630" s="342"/>
      <c r="B630" s="342"/>
      <c r="C630" s="342"/>
      <c r="D630" s="342"/>
      <c r="E630" s="342"/>
      <c r="F630" s="342"/>
      <c r="G630" s="342"/>
      <c r="H630" s="342"/>
      <c r="I630" s="342"/>
      <c r="J630" s="342"/>
      <c r="K630" s="342"/>
      <c r="L630" s="342"/>
      <c r="M630" s="342"/>
      <c r="N630" s="342"/>
      <c r="O630" s="342"/>
      <c r="P630" s="342"/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</row>
    <row r="631" ht="12.75" customHeight="1">
      <c r="A631" s="342"/>
      <c r="B631" s="342"/>
      <c r="C631" s="342"/>
      <c r="D631" s="342"/>
      <c r="E631" s="342"/>
      <c r="F631" s="342"/>
      <c r="G631" s="342"/>
      <c r="H631" s="342"/>
      <c r="I631" s="342"/>
      <c r="J631" s="342"/>
      <c r="K631" s="342"/>
      <c r="L631" s="342"/>
      <c r="M631" s="342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</row>
    <row r="632" ht="12.75" customHeight="1">
      <c r="A632" s="342"/>
      <c r="B632" s="342"/>
      <c r="C632" s="342"/>
      <c r="D632" s="342"/>
      <c r="E632" s="342"/>
      <c r="F632" s="342"/>
      <c r="G632" s="342"/>
      <c r="H632" s="342"/>
      <c r="I632" s="342"/>
      <c r="J632" s="342"/>
      <c r="K632" s="342"/>
      <c r="L632" s="342"/>
      <c r="M632" s="342"/>
      <c r="N632" s="342"/>
      <c r="O632" s="342"/>
      <c r="P632" s="342"/>
      <c r="Q632" s="342"/>
      <c r="R632" s="342"/>
      <c r="S632" s="342"/>
      <c r="T632" s="342"/>
      <c r="U632" s="342"/>
      <c r="V632" s="342"/>
      <c r="W632" s="342"/>
      <c r="X632" s="342"/>
      <c r="Y632" s="342"/>
      <c r="Z632" s="342"/>
    </row>
    <row r="633" ht="12.75" customHeight="1">
      <c r="A633" s="342"/>
      <c r="B633" s="342"/>
      <c r="C633" s="342"/>
      <c r="D633" s="342"/>
      <c r="E633" s="342"/>
      <c r="F633" s="342"/>
      <c r="G633" s="342"/>
      <c r="H633" s="342"/>
      <c r="I633" s="342"/>
      <c r="J633" s="342"/>
      <c r="K633" s="342"/>
      <c r="L633" s="342"/>
      <c r="M633" s="342"/>
      <c r="N633" s="342"/>
      <c r="O633" s="342"/>
      <c r="P633" s="342"/>
      <c r="Q633" s="342"/>
      <c r="R633" s="342"/>
      <c r="S633" s="342"/>
      <c r="T633" s="342"/>
      <c r="U633" s="342"/>
      <c r="V633" s="342"/>
      <c r="W633" s="342"/>
      <c r="X633" s="342"/>
      <c r="Y633" s="342"/>
      <c r="Z633" s="342"/>
    </row>
    <row r="634" ht="12.75" customHeight="1">
      <c r="A634" s="342"/>
      <c r="B634" s="342"/>
      <c r="C634" s="342"/>
      <c r="D634" s="342"/>
      <c r="E634" s="342"/>
      <c r="F634" s="342"/>
      <c r="G634" s="342"/>
      <c r="H634" s="342"/>
      <c r="I634" s="342"/>
      <c r="J634" s="342"/>
      <c r="K634" s="342"/>
      <c r="L634" s="342"/>
      <c r="M634" s="342"/>
      <c r="N634" s="342"/>
      <c r="O634" s="342"/>
      <c r="P634" s="342"/>
      <c r="Q634" s="342"/>
      <c r="R634" s="342"/>
      <c r="S634" s="342"/>
      <c r="T634" s="342"/>
      <c r="U634" s="342"/>
      <c r="V634" s="342"/>
      <c r="W634" s="342"/>
      <c r="X634" s="342"/>
      <c r="Y634" s="342"/>
      <c r="Z634" s="342"/>
    </row>
    <row r="635" ht="12.75" customHeight="1">
      <c r="A635" s="342"/>
      <c r="B635" s="342"/>
      <c r="C635" s="342"/>
      <c r="D635" s="342"/>
      <c r="E635" s="342"/>
      <c r="F635" s="342"/>
      <c r="G635" s="342"/>
      <c r="H635" s="342"/>
      <c r="I635" s="342"/>
      <c r="J635" s="342"/>
      <c r="K635" s="342"/>
      <c r="L635" s="342"/>
      <c r="M635" s="342"/>
      <c r="N635" s="342"/>
      <c r="O635" s="342"/>
      <c r="P635" s="342"/>
      <c r="Q635" s="342"/>
      <c r="R635" s="342"/>
      <c r="S635" s="342"/>
      <c r="T635" s="342"/>
      <c r="U635" s="342"/>
      <c r="V635" s="342"/>
      <c r="W635" s="342"/>
      <c r="X635" s="342"/>
      <c r="Y635" s="342"/>
      <c r="Z635" s="342"/>
    </row>
    <row r="636" ht="12.75" customHeight="1">
      <c r="A636" s="342"/>
      <c r="B636" s="342"/>
      <c r="C636" s="342"/>
      <c r="D636" s="342"/>
      <c r="E636" s="342"/>
      <c r="F636" s="342"/>
      <c r="G636" s="342"/>
      <c r="H636" s="342"/>
      <c r="I636" s="342"/>
      <c r="J636" s="342"/>
      <c r="K636" s="342"/>
      <c r="L636" s="342"/>
      <c r="M636" s="342"/>
      <c r="N636" s="342"/>
      <c r="O636" s="342"/>
      <c r="P636" s="342"/>
      <c r="Q636" s="342"/>
      <c r="R636" s="342"/>
      <c r="S636" s="342"/>
      <c r="T636" s="342"/>
      <c r="U636" s="342"/>
      <c r="V636" s="342"/>
      <c r="W636" s="342"/>
      <c r="X636" s="342"/>
      <c r="Y636" s="342"/>
      <c r="Z636" s="342"/>
    </row>
    <row r="637" ht="12.75" customHeight="1">
      <c r="A637" s="342"/>
      <c r="B637" s="342"/>
      <c r="C637" s="342"/>
      <c r="D637" s="342"/>
      <c r="E637" s="342"/>
      <c r="F637" s="342"/>
      <c r="G637" s="342"/>
      <c r="H637" s="342"/>
      <c r="I637" s="342"/>
      <c r="J637" s="342"/>
      <c r="K637" s="342"/>
      <c r="L637" s="342"/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</row>
    <row r="638" ht="12.75" customHeight="1">
      <c r="A638" s="342"/>
      <c r="B638" s="342"/>
      <c r="C638" s="342"/>
      <c r="D638" s="342"/>
      <c r="E638" s="342"/>
      <c r="F638" s="342"/>
      <c r="G638" s="342"/>
      <c r="H638" s="342"/>
      <c r="I638" s="342"/>
      <c r="J638" s="342"/>
      <c r="K638" s="342"/>
      <c r="L638" s="342"/>
      <c r="M638" s="342"/>
      <c r="N638" s="342"/>
      <c r="O638" s="342"/>
      <c r="P638" s="342"/>
      <c r="Q638" s="342"/>
      <c r="R638" s="342"/>
      <c r="S638" s="342"/>
      <c r="T638" s="342"/>
      <c r="U638" s="342"/>
      <c r="V638" s="342"/>
      <c r="W638" s="342"/>
      <c r="X638" s="342"/>
      <c r="Y638" s="342"/>
      <c r="Z638" s="342"/>
    </row>
    <row r="639" ht="12.75" customHeight="1">
      <c r="A639" s="342"/>
      <c r="B639" s="342"/>
      <c r="C639" s="342"/>
      <c r="D639" s="342"/>
      <c r="E639" s="342"/>
      <c r="F639" s="342"/>
      <c r="G639" s="342"/>
      <c r="H639" s="342"/>
      <c r="I639" s="342"/>
      <c r="J639" s="342"/>
      <c r="K639" s="342"/>
      <c r="L639" s="342"/>
      <c r="M639" s="342"/>
      <c r="N639" s="342"/>
      <c r="O639" s="342"/>
      <c r="P639" s="342"/>
      <c r="Q639" s="342"/>
      <c r="R639" s="342"/>
      <c r="S639" s="342"/>
      <c r="T639" s="342"/>
      <c r="U639" s="342"/>
      <c r="V639" s="342"/>
      <c r="W639" s="342"/>
      <c r="X639" s="342"/>
      <c r="Y639" s="342"/>
      <c r="Z639" s="342"/>
    </row>
    <row r="640" ht="12.75" customHeight="1">
      <c r="A640" s="342"/>
      <c r="B640" s="342"/>
      <c r="C640" s="342"/>
      <c r="D640" s="342"/>
      <c r="E640" s="342"/>
      <c r="F640" s="342"/>
      <c r="G640" s="342"/>
      <c r="H640" s="342"/>
      <c r="I640" s="342"/>
      <c r="J640" s="342"/>
      <c r="K640" s="342"/>
      <c r="L640" s="342"/>
      <c r="M640" s="342"/>
      <c r="N640" s="342"/>
      <c r="O640" s="342"/>
      <c r="P640" s="342"/>
      <c r="Q640" s="342"/>
      <c r="R640" s="342"/>
      <c r="S640" s="342"/>
      <c r="T640" s="342"/>
      <c r="U640" s="342"/>
      <c r="V640" s="342"/>
      <c r="W640" s="342"/>
      <c r="X640" s="342"/>
      <c r="Y640" s="342"/>
      <c r="Z640" s="342"/>
    </row>
    <row r="641" ht="12.75" customHeight="1">
      <c r="A641" s="342"/>
      <c r="B641" s="342"/>
      <c r="C641" s="342"/>
      <c r="D641" s="342"/>
      <c r="E641" s="342"/>
      <c r="F641" s="342"/>
      <c r="G641" s="342"/>
      <c r="H641" s="342"/>
      <c r="I641" s="342"/>
      <c r="J641" s="342"/>
      <c r="K641" s="342"/>
      <c r="L641" s="342"/>
      <c r="M641" s="342"/>
      <c r="N641" s="342"/>
      <c r="O641" s="342"/>
      <c r="P641" s="342"/>
      <c r="Q641" s="342"/>
      <c r="R641" s="342"/>
      <c r="S641" s="342"/>
      <c r="T641" s="342"/>
      <c r="U641" s="342"/>
      <c r="V641" s="342"/>
      <c r="W641" s="342"/>
      <c r="X641" s="342"/>
      <c r="Y641" s="342"/>
      <c r="Z641" s="342"/>
    </row>
    <row r="642" ht="12.75" customHeight="1">
      <c r="A642" s="342"/>
      <c r="B642" s="342"/>
      <c r="C642" s="342"/>
      <c r="D642" s="342"/>
      <c r="E642" s="342"/>
      <c r="F642" s="342"/>
      <c r="G642" s="342"/>
      <c r="H642" s="342"/>
      <c r="I642" s="342"/>
      <c r="J642" s="342"/>
      <c r="K642" s="342"/>
      <c r="L642" s="342"/>
      <c r="M642" s="342"/>
      <c r="N642" s="342"/>
      <c r="O642" s="342"/>
      <c r="P642" s="342"/>
      <c r="Q642" s="342"/>
      <c r="R642" s="342"/>
      <c r="S642" s="342"/>
      <c r="T642" s="342"/>
      <c r="U642" s="342"/>
      <c r="V642" s="342"/>
      <c r="W642" s="342"/>
      <c r="X642" s="342"/>
      <c r="Y642" s="342"/>
      <c r="Z642" s="342"/>
    </row>
    <row r="643" ht="12.75" customHeight="1">
      <c r="A643" s="342"/>
      <c r="B643" s="342"/>
      <c r="C643" s="342"/>
      <c r="D643" s="342"/>
      <c r="E643" s="342"/>
      <c r="F643" s="342"/>
      <c r="G643" s="342"/>
      <c r="H643" s="342"/>
      <c r="I643" s="342"/>
      <c r="J643" s="342"/>
      <c r="K643" s="342"/>
      <c r="L643" s="342"/>
      <c r="M643" s="342"/>
      <c r="N643" s="342"/>
      <c r="O643" s="342"/>
      <c r="P643" s="342"/>
      <c r="Q643" s="342"/>
      <c r="R643" s="342"/>
      <c r="S643" s="342"/>
      <c r="T643" s="342"/>
      <c r="U643" s="342"/>
      <c r="V643" s="342"/>
      <c r="W643" s="342"/>
      <c r="X643" s="342"/>
      <c r="Y643" s="342"/>
      <c r="Z643" s="342"/>
    </row>
    <row r="644" ht="12.75" customHeight="1">
      <c r="A644" s="342"/>
      <c r="B644" s="342"/>
      <c r="C644" s="342"/>
      <c r="D644" s="342"/>
      <c r="E644" s="342"/>
      <c r="F644" s="342"/>
      <c r="G644" s="342"/>
      <c r="H644" s="342"/>
      <c r="I644" s="342"/>
      <c r="J644" s="342"/>
      <c r="K644" s="342"/>
      <c r="L644" s="342"/>
      <c r="M644" s="342"/>
      <c r="N644" s="342"/>
      <c r="O644" s="342"/>
      <c r="P644" s="342"/>
      <c r="Q644" s="342"/>
      <c r="R644" s="342"/>
      <c r="S644" s="342"/>
      <c r="T644" s="342"/>
      <c r="U644" s="342"/>
      <c r="V644" s="342"/>
      <c r="W644" s="342"/>
      <c r="X644" s="342"/>
      <c r="Y644" s="342"/>
      <c r="Z644" s="342"/>
    </row>
    <row r="645" ht="12.75" customHeight="1">
      <c r="A645" s="342"/>
      <c r="B645" s="342"/>
      <c r="C645" s="342"/>
      <c r="D645" s="342"/>
      <c r="E645" s="342"/>
      <c r="F645" s="342"/>
      <c r="G645" s="342"/>
      <c r="H645" s="342"/>
      <c r="I645" s="342"/>
      <c r="J645" s="342"/>
      <c r="K645" s="342"/>
      <c r="L645" s="342"/>
      <c r="M645" s="342"/>
      <c r="N645" s="342"/>
      <c r="O645" s="342"/>
      <c r="P645" s="342"/>
      <c r="Q645" s="342"/>
      <c r="R645" s="342"/>
      <c r="S645" s="342"/>
      <c r="T645" s="342"/>
      <c r="U645" s="342"/>
      <c r="V645" s="342"/>
      <c r="W645" s="342"/>
      <c r="X645" s="342"/>
      <c r="Y645" s="342"/>
      <c r="Z645" s="342"/>
    </row>
    <row r="646" ht="12.75" customHeight="1">
      <c r="A646" s="342"/>
      <c r="B646" s="342"/>
      <c r="C646" s="342"/>
      <c r="D646" s="342"/>
      <c r="E646" s="342"/>
      <c r="F646" s="342"/>
      <c r="G646" s="342"/>
      <c r="H646" s="342"/>
      <c r="I646" s="342"/>
      <c r="J646" s="342"/>
      <c r="K646" s="342"/>
      <c r="L646" s="342"/>
      <c r="M646" s="342"/>
      <c r="N646" s="342"/>
      <c r="O646" s="342"/>
      <c r="P646" s="342"/>
      <c r="Q646" s="342"/>
      <c r="R646" s="342"/>
      <c r="S646" s="342"/>
      <c r="T646" s="342"/>
      <c r="U646" s="342"/>
      <c r="V646" s="342"/>
      <c r="W646" s="342"/>
      <c r="X646" s="342"/>
      <c r="Y646" s="342"/>
      <c r="Z646" s="342"/>
    </row>
    <row r="647" ht="12.75" customHeight="1">
      <c r="A647" s="342"/>
      <c r="B647" s="342"/>
      <c r="C647" s="342"/>
      <c r="D647" s="342"/>
      <c r="E647" s="342"/>
      <c r="F647" s="342"/>
      <c r="G647" s="342"/>
      <c r="H647" s="342"/>
      <c r="I647" s="342"/>
      <c r="J647" s="342"/>
      <c r="K647" s="342"/>
      <c r="L647" s="342"/>
      <c r="M647" s="342"/>
      <c r="N647" s="342"/>
      <c r="O647" s="342"/>
      <c r="P647" s="342"/>
      <c r="Q647" s="342"/>
      <c r="R647" s="342"/>
      <c r="S647" s="342"/>
      <c r="T647" s="342"/>
      <c r="U647" s="342"/>
      <c r="V647" s="342"/>
      <c r="W647" s="342"/>
      <c r="X647" s="342"/>
      <c r="Y647" s="342"/>
      <c r="Z647" s="342"/>
    </row>
    <row r="648" ht="12.75" customHeight="1">
      <c r="A648" s="342"/>
      <c r="B648" s="342"/>
      <c r="C648" s="342"/>
      <c r="D648" s="342"/>
      <c r="E648" s="342"/>
      <c r="F648" s="342"/>
      <c r="G648" s="342"/>
      <c r="H648" s="342"/>
      <c r="I648" s="342"/>
      <c r="J648" s="342"/>
      <c r="K648" s="342"/>
      <c r="L648" s="342"/>
      <c r="M648" s="342"/>
      <c r="N648" s="342"/>
      <c r="O648" s="342"/>
      <c r="P648" s="342"/>
      <c r="Q648" s="342"/>
      <c r="R648" s="342"/>
      <c r="S648" s="342"/>
      <c r="T648" s="342"/>
      <c r="U648" s="342"/>
      <c r="V648" s="342"/>
      <c r="W648" s="342"/>
      <c r="X648" s="342"/>
      <c r="Y648" s="342"/>
      <c r="Z648" s="342"/>
    </row>
    <row r="649" ht="12.75" customHeight="1">
      <c r="A649" s="342"/>
      <c r="B649" s="342"/>
      <c r="C649" s="342"/>
      <c r="D649" s="342"/>
      <c r="E649" s="342"/>
      <c r="F649" s="342"/>
      <c r="G649" s="342"/>
      <c r="H649" s="342"/>
      <c r="I649" s="342"/>
      <c r="J649" s="342"/>
      <c r="K649" s="342"/>
      <c r="L649" s="342"/>
      <c r="M649" s="342"/>
      <c r="N649" s="342"/>
      <c r="O649" s="342"/>
      <c r="P649" s="342"/>
      <c r="Q649" s="342"/>
      <c r="R649" s="342"/>
      <c r="S649" s="342"/>
      <c r="T649" s="342"/>
      <c r="U649" s="342"/>
      <c r="V649" s="342"/>
      <c r="W649" s="342"/>
      <c r="X649" s="342"/>
      <c r="Y649" s="342"/>
      <c r="Z649" s="342"/>
    </row>
    <row r="650" ht="12.75" customHeight="1">
      <c r="A650" s="342"/>
      <c r="B650" s="342"/>
      <c r="C650" s="342"/>
      <c r="D650" s="342"/>
      <c r="E650" s="342"/>
      <c r="F650" s="342"/>
      <c r="G650" s="342"/>
      <c r="H650" s="342"/>
      <c r="I650" s="342"/>
      <c r="J650" s="342"/>
      <c r="K650" s="342"/>
      <c r="L650" s="342"/>
      <c r="M650" s="342"/>
      <c r="N650" s="342"/>
      <c r="O650" s="342"/>
      <c r="P650" s="342"/>
      <c r="Q650" s="342"/>
      <c r="R650" s="342"/>
      <c r="S650" s="342"/>
      <c r="T650" s="342"/>
      <c r="U650" s="342"/>
      <c r="V650" s="342"/>
      <c r="W650" s="342"/>
      <c r="X650" s="342"/>
      <c r="Y650" s="342"/>
      <c r="Z650" s="342"/>
    </row>
    <row r="651" ht="12.75" customHeight="1">
      <c r="A651" s="342"/>
      <c r="B651" s="342"/>
      <c r="C651" s="342"/>
      <c r="D651" s="342"/>
      <c r="E651" s="342"/>
      <c r="F651" s="342"/>
      <c r="G651" s="342"/>
      <c r="H651" s="342"/>
      <c r="I651" s="342"/>
      <c r="J651" s="342"/>
      <c r="K651" s="342"/>
      <c r="L651" s="342"/>
      <c r="M651" s="342"/>
      <c r="N651" s="342"/>
      <c r="O651" s="342"/>
      <c r="P651" s="342"/>
      <c r="Q651" s="342"/>
      <c r="R651" s="342"/>
      <c r="S651" s="342"/>
      <c r="T651" s="342"/>
      <c r="U651" s="342"/>
      <c r="V651" s="342"/>
      <c r="W651" s="342"/>
      <c r="X651" s="342"/>
      <c r="Y651" s="342"/>
      <c r="Z651" s="342"/>
    </row>
    <row r="652" ht="12.75" customHeight="1">
      <c r="A652" s="342"/>
      <c r="B652" s="342"/>
      <c r="C652" s="342"/>
      <c r="D652" s="342"/>
      <c r="E652" s="342"/>
      <c r="F652" s="342"/>
      <c r="G652" s="342"/>
      <c r="H652" s="342"/>
      <c r="I652" s="342"/>
      <c r="J652" s="342"/>
      <c r="K652" s="342"/>
      <c r="L652" s="342"/>
      <c r="M652" s="342"/>
      <c r="N652" s="342"/>
      <c r="O652" s="342"/>
      <c r="P652" s="342"/>
      <c r="Q652" s="342"/>
      <c r="R652" s="342"/>
      <c r="S652" s="342"/>
      <c r="T652" s="342"/>
      <c r="U652" s="342"/>
      <c r="V652" s="342"/>
      <c r="W652" s="342"/>
      <c r="X652" s="342"/>
      <c r="Y652" s="342"/>
      <c r="Z652" s="342"/>
    </row>
    <row r="653" ht="12.75" customHeight="1">
      <c r="A653" s="342"/>
      <c r="B653" s="342"/>
      <c r="C653" s="342"/>
      <c r="D653" s="342"/>
      <c r="E653" s="342"/>
      <c r="F653" s="342"/>
      <c r="G653" s="342"/>
      <c r="H653" s="342"/>
      <c r="I653" s="342"/>
      <c r="J653" s="342"/>
      <c r="K653" s="342"/>
      <c r="L653" s="342"/>
      <c r="M653" s="342"/>
      <c r="N653" s="342"/>
      <c r="O653" s="342"/>
      <c r="P653" s="342"/>
      <c r="Q653" s="342"/>
      <c r="R653" s="342"/>
      <c r="S653" s="342"/>
      <c r="T653" s="342"/>
      <c r="U653" s="342"/>
      <c r="V653" s="342"/>
      <c r="W653" s="342"/>
      <c r="X653" s="342"/>
      <c r="Y653" s="342"/>
      <c r="Z653" s="342"/>
    </row>
    <row r="654" ht="12.75" customHeight="1">
      <c r="A654" s="342"/>
      <c r="B654" s="342"/>
      <c r="C654" s="342"/>
      <c r="D654" s="342"/>
      <c r="E654" s="342"/>
      <c r="F654" s="342"/>
      <c r="G654" s="342"/>
      <c r="H654" s="342"/>
      <c r="I654" s="342"/>
      <c r="J654" s="342"/>
      <c r="K654" s="342"/>
      <c r="L654" s="342"/>
      <c r="M654" s="342"/>
      <c r="N654" s="342"/>
      <c r="O654" s="342"/>
      <c r="P654" s="342"/>
      <c r="Q654" s="342"/>
      <c r="R654" s="342"/>
      <c r="S654" s="342"/>
      <c r="T654" s="342"/>
      <c r="U654" s="342"/>
      <c r="V654" s="342"/>
      <c r="W654" s="342"/>
      <c r="X654" s="342"/>
      <c r="Y654" s="342"/>
      <c r="Z654" s="342"/>
    </row>
    <row r="655" ht="12.75" customHeight="1">
      <c r="A655" s="342"/>
      <c r="B655" s="342"/>
      <c r="C655" s="342"/>
      <c r="D655" s="342"/>
      <c r="E655" s="342"/>
      <c r="F655" s="342"/>
      <c r="G655" s="342"/>
      <c r="H655" s="342"/>
      <c r="I655" s="342"/>
      <c r="J655" s="342"/>
      <c r="K655" s="342"/>
      <c r="L655" s="342"/>
      <c r="M655" s="342"/>
      <c r="N655" s="342"/>
      <c r="O655" s="342"/>
      <c r="P655" s="342"/>
      <c r="Q655" s="342"/>
      <c r="R655" s="342"/>
      <c r="S655" s="342"/>
      <c r="T655" s="342"/>
      <c r="U655" s="342"/>
      <c r="V655" s="342"/>
      <c r="W655" s="342"/>
      <c r="X655" s="342"/>
      <c r="Y655" s="342"/>
      <c r="Z655" s="342"/>
    </row>
    <row r="656" ht="12.75" customHeight="1">
      <c r="A656" s="342"/>
      <c r="B656" s="342"/>
      <c r="C656" s="342"/>
      <c r="D656" s="342"/>
      <c r="E656" s="342"/>
      <c r="F656" s="342"/>
      <c r="G656" s="342"/>
      <c r="H656" s="342"/>
      <c r="I656" s="342"/>
      <c r="J656" s="342"/>
      <c r="K656" s="342"/>
      <c r="L656" s="342"/>
      <c r="M656" s="342"/>
      <c r="N656" s="342"/>
      <c r="O656" s="342"/>
      <c r="P656" s="342"/>
      <c r="Q656" s="342"/>
      <c r="R656" s="342"/>
      <c r="S656" s="342"/>
      <c r="T656" s="342"/>
      <c r="U656" s="342"/>
      <c r="V656" s="342"/>
      <c r="W656" s="342"/>
      <c r="X656" s="342"/>
      <c r="Y656" s="342"/>
      <c r="Z656" s="342"/>
    </row>
    <row r="657" ht="12.75" customHeight="1">
      <c r="A657" s="342"/>
      <c r="B657" s="342"/>
      <c r="C657" s="342"/>
      <c r="D657" s="342"/>
      <c r="E657" s="342"/>
      <c r="F657" s="342"/>
      <c r="G657" s="342"/>
      <c r="H657" s="342"/>
      <c r="I657" s="342"/>
      <c r="J657" s="342"/>
      <c r="K657" s="342"/>
      <c r="L657" s="342"/>
      <c r="M657" s="342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2"/>
      <c r="Y657" s="342"/>
      <c r="Z657" s="342"/>
    </row>
    <row r="658" ht="12.75" customHeight="1">
      <c r="A658" s="342"/>
      <c r="B658" s="342"/>
      <c r="C658" s="342"/>
      <c r="D658" s="342"/>
      <c r="E658" s="342"/>
      <c r="F658" s="342"/>
      <c r="G658" s="342"/>
      <c r="H658" s="342"/>
      <c r="I658" s="342"/>
      <c r="J658" s="342"/>
      <c r="K658" s="342"/>
      <c r="L658" s="342"/>
      <c r="M658" s="342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2"/>
      <c r="Y658" s="342"/>
      <c r="Z658" s="342"/>
    </row>
    <row r="659" ht="12.75" customHeight="1">
      <c r="A659" s="342"/>
      <c r="B659" s="342"/>
      <c r="C659" s="342"/>
      <c r="D659" s="342"/>
      <c r="E659" s="342"/>
      <c r="F659" s="342"/>
      <c r="G659" s="342"/>
      <c r="H659" s="342"/>
      <c r="I659" s="342"/>
      <c r="J659" s="342"/>
      <c r="K659" s="342"/>
      <c r="L659" s="342"/>
      <c r="M659" s="342"/>
      <c r="N659" s="342"/>
      <c r="O659" s="342"/>
      <c r="P659" s="342"/>
      <c r="Q659" s="342"/>
      <c r="R659" s="342"/>
      <c r="S659" s="342"/>
      <c r="T659" s="342"/>
      <c r="U659" s="342"/>
      <c r="V659" s="342"/>
      <c r="W659" s="342"/>
      <c r="X659" s="342"/>
      <c r="Y659" s="342"/>
      <c r="Z659" s="342"/>
    </row>
    <row r="660" ht="12.75" customHeight="1">
      <c r="A660" s="342"/>
      <c r="B660" s="342"/>
      <c r="C660" s="342"/>
      <c r="D660" s="342"/>
      <c r="E660" s="342"/>
      <c r="F660" s="342"/>
      <c r="G660" s="342"/>
      <c r="H660" s="342"/>
      <c r="I660" s="342"/>
      <c r="J660" s="342"/>
      <c r="K660" s="342"/>
      <c r="L660" s="342"/>
      <c r="M660" s="342"/>
      <c r="N660" s="342"/>
      <c r="O660" s="342"/>
      <c r="P660" s="342"/>
      <c r="Q660" s="342"/>
      <c r="R660" s="342"/>
      <c r="S660" s="342"/>
      <c r="T660" s="342"/>
      <c r="U660" s="342"/>
      <c r="V660" s="342"/>
      <c r="W660" s="342"/>
      <c r="X660" s="342"/>
      <c r="Y660" s="342"/>
      <c r="Z660" s="342"/>
    </row>
    <row r="661" ht="12.75" customHeight="1">
      <c r="A661" s="342"/>
      <c r="B661" s="342"/>
      <c r="C661" s="342"/>
      <c r="D661" s="342"/>
      <c r="E661" s="342"/>
      <c r="F661" s="342"/>
      <c r="G661" s="342"/>
      <c r="H661" s="342"/>
      <c r="I661" s="342"/>
      <c r="J661" s="342"/>
      <c r="K661" s="342"/>
      <c r="L661" s="342"/>
      <c r="M661" s="342"/>
      <c r="N661" s="342"/>
      <c r="O661" s="342"/>
      <c r="P661" s="342"/>
      <c r="Q661" s="342"/>
      <c r="R661" s="342"/>
      <c r="S661" s="342"/>
      <c r="T661" s="342"/>
      <c r="U661" s="342"/>
      <c r="V661" s="342"/>
      <c r="W661" s="342"/>
      <c r="X661" s="342"/>
      <c r="Y661" s="342"/>
      <c r="Z661" s="342"/>
    </row>
    <row r="662" ht="12.75" customHeight="1">
      <c r="A662" s="342"/>
      <c r="B662" s="342"/>
      <c r="C662" s="342"/>
      <c r="D662" s="342"/>
      <c r="E662" s="342"/>
      <c r="F662" s="342"/>
      <c r="G662" s="342"/>
      <c r="H662" s="342"/>
      <c r="I662" s="342"/>
      <c r="J662" s="342"/>
      <c r="K662" s="342"/>
      <c r="L662" s="342"/>
      <c r="M662" s="342"/>
      <c r="N662" s="342"/>
      <c r="O662" s="342"/>
      <c r="P662" s="342"/>
      <c r="Q662" s="342"/>
      <c r="R662" s="342"/>
      <c r="S662" s="342"/>
      <c r="T662" s="342"/>
      <c r="U662" s="342"/>
      <c r="V662" s="342"/>
      <c r="W662" s="342"/>
      <c r="X662" s="342"/>
      <c r="Y662" s="342"/>
      <c r="Z662" s="342"/>
    </row>
    <row r="663" ht="12.75" customHeight="1">
      <c r="A663" s="342"/>
      <c r="B663" s="342"/>
      <c r="C663" s="342"/>
      <c r="D663" s="342"/>
      <c r="E663" s="342"/>
      <c r="F663" s="342"/>
      <c r="G663" s="342"/>
      <c r="H663" s="342"/>
      <c r="I663" s="342"/>
      <c r="J663" s="342"/>
      <c r="K663" s="342"/>
      <c r="L663" s="342"/>
      <c r="M663" s="342"/>
      <c r="N663" s="342"/>
      <c r="O663" s="342"/>
      <c r="P663" s="342"/>
      <c r="Q663" s="342"/>
      <c r="R663" s="342"/>
      <c r="S663" s="342"/>
      <c r="T663" s="342"/>
      <c r="U663" s="342"/>
      <c r="V663" s="342"/>
      <c r="W663" s="342"/>
      <c r="X663" s="342"/>
      <c r="Y663" s="342"/>
      <c r="Z663" s="342"/>
    </row>
    <row r="664" ht="12.75" customHeight="1">
      <c r="A664" s="342"/>
      <c r="B664" s="342"/>
      <c r="C664" s="342"/>
      <c r="D664" s="342"/>
      <c r="E664" s="342"/>
      <c r="F664" s="342"/>
      <c r="G664" s="342"/>
      <c r="H664" s="342"/>
      <c r="I664" s="342"/>
      <c r="J664" s="342"/>
      <c r="K664" s="342"/>
      <c r="L664" s="342"/>
      <c r="M664" s="342"/>
      <c r="N664" s="342"/>
      <c r="O664" s="342"/>
      <c r="P664" s="342"/>
      <c r="Q664" s="342"/>
      <c r="R664" s="342"/>
      <c r="S664" s="342"/>
      <c r="T664" s="342"/>
      <c r="U664" s="342"/>
      <c r="V664" s="342"/>
      <c r="W664" s="342"/>
      <c r="X664" s="342"/>
      <c r="Y664" s="342"/>
      <c r="Z664" s="342"/>
    </row>
    <row r="665" ht="12.75" customHeight="1">
      <c r="A665" s="342"/>
      <c r="B665" s="342"/>
      <c r="C665" s="342"/>
      <c r="D665" s="342"/>
      <c r="E665" s="342"/>
      <c r="F665" s="342"/>
      <c r="G665" s="342"/>
      <c r="H665" s="342"/>
      <c r="I665" s="342"/>
      <c r="J665" s="342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342"/>
      <c r="X665" s="342"/>
      <c r="Y665" s="342"/>
      <c r="Z665" s="342"/>
    </row>
    <row r="666" ht="12.75" customHeight="1">
      <c r="A666" s="342"/>
      <c r="B666" s="342"/>
      <c r="C666" s="342"/>
      <c r="D666" s="342"/>
      <c r="E666" s="342"/>
      <c r="F666" s="342"/>
      <c r="G666" s="342"/>
      <c r="H666" s="342"/>
      <c r="I666" s="342"/>
      <c r="J666" s="342"/>
      <c r="K666" s="342"/>
      <c r="L666" s="342"/>
      <c r="M666" s="342"/>
      <c r="N666" s="342"/>
      <c r="O666" s="342"/>
      <c r="P666" s="342"/>
      <c r="Q666" s="342"/>
      <c r="R666" s="342"/>
      <c r="S666" s="342"/>
      <c r="T666" s="342"/>
      <c r="U666" s="342"/>
      <c r="V666" s="342"/>
      <c r="W666" s="342"/>
      <c r="X666" s="342"/>
      <c r="Y666" s="342"/>
      <c r="Z666" s="342"/>
    </row>
    <row r="667" ht="12.75" customHeight="1">
      <c r="A667" s="342"/>
      <c r="B667" s="342"/>
      <c r="C667" s="342"/>
      <c r="D667" s="342"/>
      <c r="E667" s="342"/>
      <c r="F667" s="342"/>
      <c r="G667" s="342"/>
      <c r="H667" s="342"/>
      <c r="I667" s="342"/>
      <c r="J667" s="342"/>
      <c r="K667" s="342"/>
      <c r="L667" s="342"/>
      <c r="M667" s="342"/>
      <c r="N667" s="342"/>
      <c r="O667" s="342"/>
      <c r="P667" s="342"/>
      <c r="Q667" s="342"/>
      <c r="R667" s="342"/>
      <c r="S667" s="342"/>
      <c r="T667" s="342"/>
      <c r="U667" s="342"/>
      <c r="V667" s="342"/>
      <c r="W667" s="342"/>
      <c r="X667" s="342"/>
      <c r="Y667" s="342"/>
      <c r="Z667" s="342"/>
    </row>
    <row r="668" ht="12.75" customHeight="1">
      <c r="A668" s="342"/>
      <c r="B668" s="342"/>
      <c r="C668" s="342"/>
      <c r="D668" s="342"/>
      <c r="E668" s="342"/>
      <c r="F668" s="342"/>
      <c r="G668" s="342"/>
      <c r="H668" s="342"/>
      <c r="I668" s="342"/>
      <c r="J668" s="342"/>
      <c r="K668" s="342"/>
      <c r="L668" s="342"/>
      <c r="M668" s="342"/>
      <c r="N668" s="342"/>
      <c r="O668" s="342"/>
      <c r="P668" s="342"/>
      <c r="Q668" s="342"/>
      <c r="R668" s="342"/>
      <c r="S668" s="342"/>
      <c r="T668" s="342"/>
      <c r="U668" s="342"/>
      <c r="V668" s="342"/>
      <c r="W668" s="342"/>
      <c r="X668" s="342"/>
      <c r="Y668" s="342"/>
      <c r="Z668" s="342"/>
    </row>
    <row r="669" ht="12.75" customHeight="1">
      <c r="A669" s="342"/>
      <c r="B669" s="342"/>
      <c r="C669" s="342"/>
      <c r="D669" s="342"/>
      <c r="E669" s="342"/>
      <c r="F669" s="342"/>
      <c r="G669" s="342"/>
      <c r="H669" s="342"/>
      <c r="I669" s="342"/>
      <c r="J669" s="342"/>
      <c r="K669" s="342"/>
      <c r="L669" s="342"/>
      <c r="M669" s="342"/>
      <c r="N669" s="342"/>
      <c r="O669" s="342"/>
      <c r="P669" s="342"/>
      <c r="Q669" s="342"/>
      <c r="R669" s="342"/>
      <c r="S669" s="342"/>
      <c r="T669" s="342"/>
      <c r="U669" s="342"/>
      <c r="V669" s="342"/>
      <c r="W669" s="342"/>
      <c r="X669" s="342"/>
      <c r="Y669" s="342"/>
      <c r="Z669" s="342"/>
    </row>
    <row r="670" ht="12.75" customHeight="1">
      <c r="A670" s="342"/>
      <c r="B670" s="342"/>
      <c r="C670" s="342"/>
      <c r="D670" s="342"/>
      <c r="E670" s="342"/>
      <c r="F670" s="342"/>
      <c r="G670" s="342"/>
      <c r="H670" s="342"/>
      <c r="I670" s="342"/>
      <c r="J670" s="342"/>
      <c r="K670" s="342"/>
      <c r="L670" s="342"/>
      <c r="M670" s="342"/>
      <c r="N670" s="342"/>
      <c r="O670" s="342"/>
      <c r="P670" s="342"/>
      <c r="Q670" s="342"/>
      <c r="R670" s="342"/>
      <c r="S670" s="342"/>
      <c r="T670" s="342"/>
      <c r="U670" s="342"/>
      <c r="V670" s="342"/>
      <c r="W670" s="342"/>
      <c r="X670" s="342"/>
      <c r="Y670" s="342"/>
      <c r="Z670" s="342"/>
    </row>
    <row r="671" ht="12.75" customHeight="1">
      <c r="A671" s="342"/>
      <c r="B671" s="342"/>
      <c r="C671" s="342"/>
      <c r="D671" s="342"/>
      <c r="E671" s="342"/>
      <c r="F671" s="342"/>
      <c r="G671" s="342"/>
      <c r="H671" s="342"/>
      <c r="I671" s="342"/>
      <c r="J671" s="342"/>
      <c r="K671" s="342"/>
      <c r="L671" s="342"/>
      <c r="M671" s="342"/>
      <c r="N671" s="342"/>
      <c r="O671" s="342"/>
      <c r="P671" s="342"/>
      <c r="Q671" s="342"/>
      <c r="R671" s="342"/>
      <c r="S671" s="342"/>
      <c r="T671" s="342"/>
      <c r="U671" s="342"/>
      <c r="V671" s="342"/>
      <c r="W671" s="342"/>
      <c r="X671" s="342"/>
      <c r="Y671" s="342"/>
      <c r="Z671" s="342"/>
    </row>
    <row r="672" ht="12.75" customHeight="1">
      <c r="A672" s="342"/>
      <c r="B672" s="342"/>
      <c r="C672" s="342"/>
      <c r="D672" s="342"/>
      <c r="E672" s="342"/>
      <c r="F672" s="342"/>
      <c r="G672" s="342"/>
      <c r="H672" s="342"/>
      <c r="I672" s="342"/>
      <c r="J672" s="342"/>
      <c r="K672" s="342"/>
      <c r="L672" s="342"/>
      <c r="M672" s="342"/>
      <c r="N672" s="342"/>
      <c r="O672" s="342"/>
      <c r="P672" s="342"/>
      <c r="Q672" s="342"/>
      <c r="R672" s="342"/>
      <c r="S672" s="342"/>
      <c r="T672" s="342"/>
      <c r="U672" s="342"/>
      <c r="V672" s="342"/>
      <c r="W672" s="342"/>
      <c r="X672" s="342"/>
      <c r="Y672" s="342"/>
      <c r="Z672" s="342"/>
    </row>
    <row r="673" ht="12.75" customHeight="1">
      <c r="A673" s="342"/>
      <c r="B673" s="342"/>
      <c r="C673" s="342"/>
      <c r="D673" s="342"/>
      <c r="E673" s="342"/>
      <c r="F673" s="342"/>
      <c r="G673" s="342"/>
      <c r="H673" s="342"/>
      <c r="I673" s="342"/>
      <c r="J673" s="342"/>
      <c r="K673" s="342"/>
      <c r="L673" s="342"/>
      <c r="M673" s="342"/>
      <c r="N673" s="342"/>
      <c r="O673" s="342"/>
      <c r="P673" s="342"/>
      <c r="Q673" s="342"/>
      <c r="R673" s="342"/>
      <c r="S673" s="342"/>
      <c r="T673" s="342"/>
      <c r="U673" s="342"/>
      <c r="V673" s="342"/>
      <c r="W673" s="342"/>
      <c r="X673" s="342"/>
      <c r="Y673" s="342"/>
      <c r="Z673" s="342"/>
    </row>
    <row r="674" ht="12.75" customHeight="1">
      <c r="A674" s="342"/>
      <c r="B674" s="342"/>
      <c r="C674" s="342"/>
      <c r="D674" s="342"/>
      <c r="E674" s="342"/>
      <c r="F674" s="342"/>
      <c r="G674" s="342"/>
      <c r="H674" s="342"/>
      <c r="I674" s="342"/>
      <c r="J674" s="342"/>
      <c r="K674" s="342"/>
      <c r="L674" s="342"/>
      <c r="M674" s="342"/>
      <c r="N674" s="342"/>
      <c r="O674" s="342"/>
      <c r="P674" s="342"/>
      <c r="Q674" s="342"/>
      <c r="R674" s="342"/>
      <c r="S674" s="342"/>
      <c r="T674" s="342"/>
      <c r="U674" s="342"/>
      <c r="V674" s="342"/>
      <c r="W674" s="342"/>
      <c r="X674" s="342"/>
      <c r="Y674" s="342"/>
      <c r="Z674" s="342"/>
    </row>
    <row r="675" ht="12.75" customHeight="1">
      <c r="A675" s="342"/>
      <c r="B675" s="342"/>
      <c r="C675" s="342"/>
      <c r="D675" s="342"/>
      <c r="E675" s="342"/>
      <c r="F675" s="342"/>
      <c r="G675" s="342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</row>
    <row r="676" ht="12.75" customHeight="1">
      <c r="A676" s="342"/>
      <c r="B676" s="342"/>
      <c r="C676" s="342"/>
      <c r="D676" s="342"/>
      <c r="E676" s="342"/>
      <c r="F676" s="342"/>
      <c r="G676" s="342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342"/>
      <c r="U676" s="342"/>
      <c r="V676" s="342"/>
      <c r="W676" s="342"/>
      <c r="X676" s="342"/>
      <c r="Y676" s="342"/>
      <c r="Z676" s="342"/>
    </row>
    <row r="677" ht="12.75" customHeight="1">
      <c r="A677" s="342"/>
      <c r="B677" s="342"/>
      <c r="C677" s="342"/>
      <c r="D677" s="342"/>
      <c r="E677" s="342"/>
      <c r="F677" s="342"/>
      <c r="G677" s="342"/>
      <c r="H677" s="342"/>
      <c r="I677" s="342"/>
      <c r="J677" s="342"/>
      <c r="K677" s="342"/>
      <c r="L677" s="342"/>
      <c r="M677" s="342"/>
      <c r="N677" s="342"/>
      <c r="O677" s="342"/>
      <c r="P677" s="342"/>
      <c r="Q677" s="342"/>
      <c r="R677" s="342"/>
      <c r="S677" s="342"/>
      <c r="T677" s="342"/>
      <c r="U677" s="342"/>
      <c r="V677" s="342"/>
      <c r="W677" s="342"/>
      <c r="X677" s="342"/>
      <c r="Y677" s="342"/>
      <c r="Z677" s="342"/>
    </row>
    <row r="678" ht="12.75" customHeight="1">
      <c r="A678" s="342"/>
      <c r="B678" s="342"/>
      <c r="C678" s="342"/>
      <c r="D678" s="342"/>
      <c r="E678" s="342"/>
      <c r="F678" s="342"/>
      <c r="G678" s="342"/>
      <c r="H678" s="342"/>
      <c r="I678" s="342"/>
      <c r="J678" s="342"/>
      <c r="K678" s="342"/>
      <c r="L678" s="342"/>
      <c r="M678" s="342"/>
      <c r="N678" s="342"/>
      <c r="O678" s="342"/>
      <c r="P678" s="342"/>
      <c r="Q678" s="342"/>
      <c r="R678" s="342"/>
      <c r="S678" s="342"/>
      <c r="T678" s="342"/>
      <c r="U678" s="342"/>
      <c r="V678" s="342"/>
      <c r="W678" s="342"/>
      <c r="X678" s="342"/>
      <c r="Y678" s="342"/>
      <c r="Z678" s="342"/>
    </row>
    <row r="679" ht="12.75" customHeight="1">
      <c r="A679" s="342"/>
      <c r="B679" s="342"/>
      <c r="C679" s="342"/>
      <c r="D679" s="342"/>
      <c r="E679" s="342"/>
      <c r="F679" s="342"/>
      <c r="G679" s="342"/>
      <c r="H679" s="342"/>
      <c r="I679" s="342"/>
      <c r="J679" s="342"/>
      <c r="K679" s="342"/>
      <c r="L679" s="342"/>
      <c r="M679" s="342"/>
      <c r="N679" s="342"/>
      <c r="O679" s="342"/>
      <c r="P679" s="342"/>
      <c r="Q679" s="342"/>
      <c r="R679" s="342"/>
      <c r="S679" s="342"/>
      <c r="T679" s="342"/>
      <c r="U679" s="342"/>
      <c r="V679" s="342"/>
      <c r="W679" s="342"/>
      <c r="X679" s="342"/>
      <c r="Y679" s="342"/>
      <c r="Z679" s="342"/>
    </row>
    <row r="680" ht="12.75" customHeight="1">
      <c r="A680" s="342"/>
      <c r="B680" s="342"/>
      <c r="C680" s="342"/>
      <c r="D680" s="342"/>
      <c r="E680" s="342"/>
      <c r="F680" s="342"/>
      <c r="G680" s="342"/>
      <c r="H680" s="342"/>
      <c r="I680" s="342"/>
      <c r="J680" s="342"/>
      <c r="K680" s="342"/>
      <c r="L680" s="342"/>
      <c r="M680" s="342"/>
      <c r="N680" s="342"/>
      <c r="O680" s="342"/>
      <c r="P680" s="342"/>
      <c r="Q680" s="342"/>
      <c r="R680" s="342"/>
      <c r="S680" s="342"/>
      <c r="T680" s="342"/>
      <c r="U680" s="342"/>
      <c r="V680" s="342"/>
      <c r="W680" s="342"/>
      <c r="X680" s="342"/>
      <c r="Y680" s="342"/>
      <c r="Z680" s="342"/>
    </row>
    <row r="681" ht="12.75" customHeight="1">
      <c r="A681" s="342"/>
      <c r="B681" s="342"/>
      <c r="C681" s="342"/>
      <c r="D681" s="342"/>
      <c r="E681" s="342"/>
      <c r="F681" s="342"/>
      <c r="G681" s="342"/>
      <c r="H681" s="342"/>
      <c r="I681" s="342"/>
      <c r="J681" s="342"/>
      <c r="K681" s="342"/>
      <c r="L681" s="342"/>
      <c r="M681" s="342"/>
      <c r="N681" s="342"/>
      <c r="O681" s="342"/>
      <c r="P681" s="342"/>
      <c r="Q681" s="342"/>
      <c r="R681" s="342"/>
      <c r="S681" s="342"/>
      <c r="T681" s="342"/>
      <c r="U681" s="342"/>
      <c r="V681" s="342"/>
      <c r="W681" s="342"/>
      <c r="X681" s="342"/>
      <c r="Y681" s="342"/>
      <c r="Z681" s="342"/>
    </row>
    <row r="682" ht="12.75" customHeight="1">
      <c r="A682" s="342"/>
      <c r="B682" s="342"/>
      <c r="C682" s="342"/>
      <c r="D682" s="342"/>
      <c r="E682" s="342"/>
      <c r="F682" s="342"/>
      <c r="G682" s="342"/>
      <c r="H682" s="342"/>
      <c r="I682" s="342"/>
      <c r="J682" s="342"/>
      <c r="K682" s="342"/>
      <c r="L682" s="342"/>
      <c r="M682" s="342"/>
      <c r="N682" s="342"/>
      <c r="O682" s="342"/>
      <c r="P682" s="342"/>
      <c r="Q682" s="342"/>
      <c r="R682" s="342"/>
      <c r="S682" s="342"/>
      <c r="T682" s="342"/>
      <c r="U682" s="342"/>
      <c r="V682" s="342"/>
      <c r="W682" s="342"/>
      <c r="X682" s="342"/>
      <c r="Y682" s="342"/>
      <c r="Z682" s="342"/>
    </row>
    <row r="683" ht="12.75" customHeight="1">
      <c r="A683" s="342"/>
      <c r="B683" s="342"/>
      <c r="C683" s="342"/>
      <c r="D683" s="342"/>
      <c r="E683" s="342"/>
      <c r="F683" s="342"/>
      <c r="G683" s="342"/>
      <c r="H683" s="342"/>
      <c r="I683" s="342"/>
      <c r="J683" s="342"/>
      <c r="K683" s="342"/>
      <c r="L683" s="342"/>
      <c r="M683" s="342"/>
      <c r="N683" s="342"/>
      <c r="O683" s="342"/>
      <c r="P683" s="342"/>
      <c r="Q683" s="342"/>
      <c r="R683" s="342"/>
      <c r="S683" s="342"/>
      <c r="T683" s="342"/>
      <c r="U683" s="342"/>
      <c r="V683" s="342"/>
      <c r="W683" s="342"/>
      <c r="X683" s="342"/>
      <c r="Y683" s="342"/>
      <c r="Z683" s="342"/>
    </row>
    <row r="684" ht="12.75" customHeight="1">
      <c r="A684" s="342"/>
      <c r="B684" s="342"/>
      <c r="C684" s="342"/>
      <c r="D684" s="342"/>
      <c r="E684" s="342"/>
      <c r="F684" s="342"/>
      <c r="G684" s="342"/>
      <c r="H684" s="342"/>
      <c r="I684" s="342"/>
      <c r="J684" s="342"/>
      <c r="K684" s="342"/>
      <c r="L684" s="342"/>
      <c r="M684" s="342"/>
      <c r="N684" s="342"/>
      <c r="O684" s="342"/>
      <c r="P684" s="342"/>
      <c r="Q684" s="342"/>
      <c r="R684" s="342"/>
      <c r="S684" s="342"/>
      <c r="T684" s="342"/>
      <c r="U684" s="342"/>
      <c r="V684" s="342"/>
      <c r="W684" s="342"/>
      <c r="X684" s="342"/>
      <c r="Y684" s="342"/>
      <c r="Z684" s="342"/>
    </row>
    <row r="685" ht="12.75" customHeight="1">
      <c r="A685" s="342"/>
      <c r="B685" s="342"/>
      <c r="C685" s="342"/>
      <c r="D685" s="342"/>
      <c r="E685" s="342"/>
      <c r="F685" s="342"/>
      <c r="G685" s="342"/>
      <c r="H685" s="342"/>
      <c r="I685" s="342"/>
      <c r="J685" s="342"/>
      <c r="K685" s="342"/>
      <c r="L685" s="342"/>
      <c r="M685" s="342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2"/>
      <c r="Y685" s="342"/>
      <c r="Z685" s="342"/>
    </row>
    <row r="686" ht="12.75" customHeight="1">
      <c r="A686" s="342"/>
      <c r="B686" s="342"/>
      <c r="C686" s="342"/>
      <c r="D686" s="342"/>
      <c r="E686" s="342"/>
      <c r="F686" s="342"/>
      <c r="G686" s="342"/>
      <c r="H686" s="342"/>
      <c r="I686" s="342"/>
      <c r="J686" s="342"/>
      <c r="K686" s="342"/>
      <c r="L686" s="342"/>
      <c r="M686" s="342"/>
      <c r="N686" s="342"/>
      <c r="O686" s="342"/>
      <c r="P686" s="342"/>
      <c r="Q686" s="342"/>
      <c r="R686" s="342"/>
      <c r="S686" s="342"/>
      <c r="T686" s="342"/>
      <c r="U686" s="342"/>
      <c r="V686" s="342"/>
      <c r="W686" s="342"/>
      <c r="X686" s="342"/>
      <c r="Y686" s="342"/>
      <c r="Z686" s="342"/>
    </row>
    <row r="687" ht="12.75" customHeight="1">
      <c r="A687" s="342"/>
      <c r="B687" s="342"/>
      <c r="C687" s="342"/>
      <c r="D687" s="342"/>
      <c r="E687" s="342"/>
      <c r="F687" s="342"/>
      <c r="G687" s="342"/>
      <c r="H687" s="342"/>
      <c r="I687" s="342"/>
      <c r="J687" s="342"/>
      <c r="K687" s="342"/>
      <c r="L687" s="342"/>
      <c r="M687" s="342"/>
      <c r="N687" s="342"/>
      <c r="O687" s="342"/>
      <c r="P687" s="342"/>
      <c r="Q687" s="342"/>
      <c r="R687" s="342"/>
      <c r="S687" s="342"/>
      <c r="T687" s="342"/>
      <c r="U687" s="342"/>
      <c r="V687" s="342"/>
      <c r="W687" s="342"/>
      <c r="X687" s="342"/>
      <c r="Y687" s="342"/>
      <c r="Z687" s="342"/>
    </row>
    <row r="688" ht="12.75" customHeight="1">
      <c r="A688" s="342"/>
      <c r="B688" s="342"/>
      <c r="C688" s="342"/>
      <c r="D688" s="342"/>
      <c r="E688" s="342"/>
      <c r="F688" s="342"/>
      <c r="G688" s="342"/>
      <c r="H688" s="342"/>
      <c r="I688" s="342"/>
      <c r="J688" s="342"/>
      <c r="K688" s="342"/>
      <c r="L688" s="342"/>
      <c r="M688" s="342"/>
      <c r="N688" s="342"/>
      <c r="O688" s="342"/>
      <c r="P688" s="342"/>
      <c r="Q688" s="342"/>
      <c r="R688" s="342"/>
      <c r="S688" s="342"/>
      <c r="T688" s="342"/>
      <c r="U688" s="342"/>
      <c r="V688" s="342"/>
      <c r="W688" s="342"/>
      <c r="X688" s="342"/>
      <c r="Y688" s="342"/>
      <c r="Z688" s="342"/>
    </row>
    <row r="689" ht="12.75" customHeight="1">
      <c r="A689" s="342"/>
      <c r="B689" s="342"/>
      <c r="C689" s="342"/>
      <c r="D689" s="342"/>
      <c r="E689" s="342"/>
      <c r="F689" s="342"/>
      <c r="G689" s="342"/>
      <c r="H689" s="342"/>
      <c r="I689" s="342"/>
      <c r="J689" s="342"/>
      <c r="K689" s="342"/>
      <c r="L689" s="342"/>
      <c r="M689" s="342"/>
      <c r="N689" s="342"/>
      <c r="O689" s="342"/>
      <c r="P689" s="342"/>
      <c r="Q689" s="342"/>
      <c r="R689" s="342"/>
      <c r="S689" s="342"/>
      <c r="T689" s="342"/>
      <c r="U689" s="342"/>
      <c r="V689" s="342"/>
      <c r="W689" s="342"/>
      <c r="X689" s="342"/>
      <c r="Y689" s="342"/>
      <c r="Z689" s="342"/>
    </row>
    <row r="690" ht="12.75" customHeight="1">
      <c r="A690" s="342"/>
      <c r="B690" s="342"/>
      <c r="C690" s="342"/>
      <c r="D690" s="342"/>
      <c r="E690" s="342"/>
      <c r="F690" s="342"/>
      <c r="G690" s="342"/>
      <c r="H690" s="342"/>
      <c r="I690" s="342"/>
      <c r="J690" s="342"/>
      <c r="K690" s="342"/>
      <c r="L690" s="342"/>
      <c r="M690" s="342"/>
      <c r="N690" s="342"/>
      <c r="O690" s="342"/>
      <c r="P690" s="342"/>
      <c r="Q690" s="342"/>
      <c r="R690" s="342"/>
      <c r="S690" s="342"/>
      <c r="T690" s="342"/>
      <c r="U690" s="342"/>
      <c r="V690" s="342"/>
      <c r="W690" s="342"/>
      <c r="X690" s="342"/>
      <c r="Y690" s="342"/>
      <c r="Z690" s="342"/>
    </row>
    <row r="691" ht="12.75" customHeight="1">
      <c r="A691" s="342"/>
      <c r="B691" s="342"/>
      <c r="C691" s="342"/>
      <c r="D691" s="342"/>
      <c r="E691" s="342"/>
      <c r="F691" s="342"/>
      <c r="G691" s="342"/>
      <c r="H691" s="342"/>
      <c r="I691" s="342"/>
      <c r="J691" s="342"/>
      <c r="K691" s="342"/>
      <c r="L691" s="342"/>
      <c r="M691" s="342"/>
      <c r="N691" s="342"/>
      <c r="O691" s="342"/>
      <c r="P691" s="342"/>
      <c r="Q691" s="342"/>
      <c r="R691" s="342"/>
      <c r="S691" s="342"/>
      <c r="T691" s="342"/>
      <c r="U691" s="342"/>
      <c r="V691" s="342"/>
      <c r="W691" s="342"/>
      <c r="X691" s="342"/>
      <c r="Y691" s="342"/>
      <c r="Z691" s="342"/>
    </row>
    <row r="692" ht="12.75" customHeight="1">
      <c r="A692" s="342"/>
      <c r="B692" s="342"/>
      <c r="C692" s="342"/>
      <c r="D692" s="342"/>
      <c r="E692" s="342"/>
      <c r="F692" s="342"/>
      <c r="G692" s="342"/>
      <c r="H692" s="342"/>
      <c r="I692" s="342"/>
      <c r="J692" s="342"/>
      <c r="K692" s="342"/>
      <c r="L692" s="342"/>
      <c r="M692" s="342"/>
      <c r="N692" s="342"/>
      <c r="O692" s="342"/>
      <c r="P692" s="342"/>
      <c r="Q692" s="342"/>
      <c r="R692" s="342"/>
      <c r="S692" s="342"/>
      <c r="T692" s="342"/>
      <c r="U692" s="342"/>
      <c r="V692" s="342"/>
      <c r="W692" s="342"/>
      <c r="X692" s="342"/>
      <c r="Y692" s="342"/>
      <c r="Z692" s="342"/>
    </row>
    <row r="693" ht="12.75" customHeight="1">
      <c r="A693" s="342"/>
      <c r="B693" s="342"/>
      <c r="C693" s="342"/>
      <c r="D693" s="342"/>
      <c r="E693" s="342"/>
      <c r="F693" s="342"/>
      <c r="G693" s="342"/>
      <c r="H693" s="342"/>
      <c r="I693" s="342"/>
      <c r="J693" s="342"/>
      <c r="K693" s="342"/>
      <c r="L693" s="342"/>
      <c r="M693" s="342"/>
      <c r="N693" s="342"/>
      <c r="O693" s="342"/>
      <c r="P693" s="342"/>
      <c r="Q693" s="342"/>
      <c r="R693" s="342"/>
      <c r="S693" s="342"/>
      <c r="T693" s="342"/>
      <c r="U693" s="342"/>
      <c r="V693" s="342"/>
      <c r="W693" s="342"/>
      <c r="X693" s="342"/>
      <c r="Y693" s="342"/>
      <c r="Z693" s="342"/>
    </row>
    <row r="694" ht="12.75" customHeight="1">
      <c r="A694" s="342"/>
      <c r="B694" s="342"/>
      <c r="C694" s="342"/>
      <c r="D694" s="342"/>
      <c r="E694" s="342"/>
      <c r="F694" s="342"/>
      <c r="G694" s="342"/>
      <c r="H694" s="342"/>
      <c r="I694" s="342"/>
      <c r="J694" s="342"/>
      <c r="K694" s="342"/>
      <c r="L694" s="342"/>
      <c r="M694" s="342"/>
      <c r="N694" s="342"/>
      <c r="O694" s="342"/>
      <c r="P694" s="342"/>
      <c r="Q694" s="342"/>
      <c r="R694" s="342"/>
      <c r="S694" s="342"/>
      <c r="T694" s="342"/>
      <c r="U694" s="342"/>
      <c r="V694" s="342"/>
      <c r="W694" s="342"/>
      <c r="X694" s="342"/>
      <c r="Y694" s="342"/>
      <c r="Z694" s="342"/>
    </row>
    <row r="695" ht="12.75" customHeight="1">
      <c r="A695" s="342"/>
      <c r="B695" s="342"/>
      <c r="C695" s="342"/>
      <c r="D695" s="342"/>
      <c r="E695" s="342"/>
      <c r="F695" s="342"/>
      <c r="G695" s="342"/>
      <c r="H695" s="342"/>
      <c r="I695" s="342"/>
      <c r="J695" s="342"/>
      <c r="K695" s="342"/>
      <c r="L695" s="342"/>
      <c r="M695" s="342"/>
      <c r="N695" s="342"/>
      <c r="O695" s="342"/>
      <c r="P695" s="342"/>
      <c r="Q695" s="342"/>
      <c r="R695" s="342"/>
      <c r="S695" s="342"/>
      <c r="T695" s="342"/>
      <c r="U695" s="342"/>
      <c r="V695" s="342"/>
      <c r="W695" s="342"/>
      <c r="X695" s="342"/>
      <c r="Y695" s="342"/>
      <c r="Z695" s="342"/>
    </row>
    <row r="696" ht="12.75" customHeight="1">
      <c r="A696" s="342"/>
      <c r="B696" s="342"/>
      <c r="C696" s="342"/>
      <c r="D696" s="342"/>
      <c r="E696" s="342"/>
      <c r="F696" s="342"/>
      <c r="G696" s="342"/>
      <c r="H696" s="342"/>
      <c r="I696" s="342"/>
      <c r="J696" s="342"/>
      <c r="K696" s="342"/>
      <c r="L696" s="342"/>
      <c r="M696" s="342"/>
      <c r="N696" s="342"/>
      <c r="O696" s="342"/>
      <c r="P696" s="342"/>
      <c r="Q696" s="342"/>
      <c r="R696" s="342"/>
      <c r="S696" s="342"/>
      <c r="T696" s="342"/>
      <c r="U696" s="342"/>
      <c r="V696" s="342"/>
      <c r="W696" s="342"/>
      <c r="X696" s="342"/>
      <c r="Y696" s="342"/>
      <c r="Z696" s="342"/>
    </row>
    <row r="697" ht="12.75" customHeight="1">
      <c r="A697" s="342"/>
      <c r="B697" s="342"/>
      <c r="C697" s="342"/>
      <c r="D697" s="342"/>
      <c r="E697" s="342"/>
      <c r="F697" s="342"/>
      <c r="G697" s="342"/>
      <c r="H697" s="342"/>
      <c r="I697" s="342"/>
      <c r="J697" s="342"/>
      <c r="K697" s="342"/>
      <c r="L697" s="342"/>
      <c r="M697" s="342"/>
      <c r="N697" s="342"/>
      <c r="O697" s="342"/>
      <c r="P697" s="342"/>
      <c r="Q697" s="342"/>
      <c r="R697" s="342"/>
      <c r="S697" s="342"/>
      <c r="T697" s="342"/>
      <c r="U697" s="342"/>
      <c r="V697" s="342"/>
      <c r="W697" s="342"/>
      <c r="X697" s="342"/>
      <c r="Y697" s="342"/>
      <c r="Z697" s="342"/>
    </row>
    <row r="698" ht="12.75" customHeight="1">
      <c r="A698" s="342"/>
      <c r="B698" s="342"/>
      <c r="C698" s="342"/>
      <c r="D698" s="342"/>
      <c r="E698" s="342"/>
      <c r="F698" s="342"/>
      <c r="G698" s="342"/>
      <c r="H698" s="342"/>
      <c r="I698" s="342"/>
      <c r="J698" s="342"/>
      <c r="K698" s="342"/>
      <c r="L698" s="342"/>
      <c r="M698" s="342"/>
      <c r="N698" s="342"/>
      <c r="O698" s="342"/>
      <c r="P698" s="342"/>
      <c r="Q698" s="342"/>
      <c r="R698" s="342"/>
      <c r="S698" s="342"/>
      <c r="T698" s="342"/>
      <c r="U698" s="342"/>
      <c r="V698" s="342"/>
      <c r="W698" s="342"/>
      <c r="X698" s="342"/>
      <c r="Y698" s="342"/>
      <c r="Z698" s="342"/>
    </row>
    <row r="699" ht="12.75" customHeight="1">
      <c r="A699" s="342"/>
      <c r="B699" s="342"/>
      <c r="C699" s="342"/>
      <c r="D699" s="342"/>
      <c r="E699" s="342"/>
      <c r="F699" s="342"/>
      <c r="G699" s="342"/>
      <c r="H699" s="342"/>
      <c r="I699" s="342"/>
      <c r="J699" s="342"/>
      <c r="K699" s="342"/>
      <c r="L699" s="342"/>
      <c r="M699" s="342"/>
      <c r="N699" s="342"/>
      <c r="O699" s="342"/>
      <c r="P699" s="342"/>
      <c r="Q699" s="342"/>
      <c r="R699" s="342"/>
      <c r="S699" s="342"/>
      <c r="T699" s="342"/>
      <c r="U699" s="342"/>
      <c r="V699" s="342"/>
      <c r="W699" s="342"/>
      <c r="X699" s="342"/>
      <c r="Y699" s="342"/>
      <c r="Z699" s="342"/>
    </row>
    <row r="700" ht="12.75" customHeight="1">
      <c r="A700" s="342"/>
      <c r="B700" s="342"/>
      <c r="C700" s="342"/>
      <c r="D700" s="342"/>
      <c r="E700" s="342"/>
      <c r="F700" s="342"/>
      <c r="G700" s="342"/>
      <c r="H700" s="342"/>
      <c r="I700" s="342"/>
      <c r="J700" s="342"/>
      <c r="K700" s="342"/>
      <c r="L700" s="342"/>
      <c r="M700" s="342"/>
      <c r="N700" s="342"/>
      <c r="O700" s="342"/>
      <c r="P700" s="342"/>
      <c r="Q700" s="342"/>
      <c r="R700" s="342"/>
      <c r="S700" s="342"/>
      <c r="T700" s="342"/>
      <c r="U700" s="342"/>
      <c r="V700" s="342"/>
      <c r="W700" s="342"/>
      <c r="X700" s="342"/>
      <c r="Y700" s="342"/>
      <c r="Z700" s="342"/>
    </row>
    <row r="701" ht="12.75" customHeight="1">
      <c r="A701" s="342"/>
      <c r="B701" s="342"/>
      <c r="C701" s="342"/>
      <c r="D701" s="342"/>
      <c r="E701" s="342"/>
      <c r="F701" s="342"/>
      <c r="G701" s="342"/>
      <c r="H701" s="342"/>
      <c r="I701" s="342"/>
      <c r="J701" s="342"/>
      <c r="K701" s="342"/>
      <c r="L701" s="342"/>
      <c r="M701" s="342"/>
      <c r="N701" s="342"/>
      <c r="O701" s="342"/>
      <c r="P701" s="342"/>
      <c r="Q701" s="342"/>
      <c r="R701" s="342"/>
      <c r="S701" s="342"/>
      <c r="T701" s="342"/>
      <c r="U701" s="342"/>
      <c r="V701" s="342"/>
      <c r="W701" s="342"/>
      <c r="X701" s="342"/>
      <c r="Y701" s="342"/>
      <c r="Z701" s="342"/>
    </row>
    <row r="702" ht="12.75" customHeight="1">
      <c r="A702" s="342"/>
      <c r="B702" s="342"/>
      <c r="C702" s="342"/>
      <c r="D702" s="342"/>
      <c r="E702" s="342"/>
      <c r="F702" s="342"/>
      <c r="G702" s="342"/>
      <c r="H702" s="342"/>
      <c r="I702" s="342"/>
      <c r="J702" s="342"/>
      <c r="K702" s="342"/>
      <c r="L702" s="342"/>
      <c r="M702" s="342"/>
      <c r="N702" s="342"/>
      <c r="O702" s="342"/>
      <c r="P702" s="342"/>
      <c r="Q702" s="342"/>
      <c r="R702" s="342"/>
      <c r="S702" s="342"/>
      <c r="T702" s="342"/>
      <c r="U702" s="342"/>
      <c r="V702" s="342"/>
      <c r="W702" s="342"/>
      <c r="X702" s="342"/>
      <c r="Y702" s="342"/>
      <c r="Z702" s="342"/>
    </row>
    <row r="703" ht="12.75" customHeight="1">
      <c r="A703" s="342"/>
      <c r="B703" s="342"/>
      <c r="C703" s="342"/>
      <c r="D703" s="342"/>
      <c r="E703" s="342"/>
      <c r="F703" s="342"/>
      <c r="G703" s="342"/>
      <c r="H703" s="342"/>
      <c r="I703" s="342"/>
      <c r="J703" s="342"/>
      <c r="K703" s="342"/>
      <c r="L703" s="342"/>
      <c r="M703" s="342"/>
      <c r="N703" s="342"/>
      <c r="O703" s="342"/>
      <c r="P703" s="342"/>
      <c r="Q703" s="342"/>
      <c r="R703" s="342"/>
      <c r="S703" s="342"/>
      <c r="T703" s="342"/>
      <c r="U703" s="342"/>
      <c r="V703" s="342"/>
      <c r="W703" s="342"/>
      <c r="X703" s="342"/>
      <c r="Y703" s="342"/>
      <c r="Z703" s="342"/>
    </row>
    <row r="704" ht="12.75" customHeight="1">
      <c r="A704" s="342"/>
      <c r="B704" s="342"/>
      <c r="C704" s="342"/>
      <c r="D704" s="342"/>
      <c r="E704" s="342"/>
      <c r="F704" s="342"/>
      <c r="G704" s="342"/>
      <c r="H704" s="342"/>
      <c r="I704" s="342"/>
      <c r="J704" s="342"/>
      <c r="K704" s="342"/>
      <c r="L704" s="342"/>
      <c r="M704" s="342"/>
      <c r="N704" s="342"/>
      <c r="O704" s="342"/>
      <c r="P704" s="342"/>
      <c r="Q704" s="342"/>
      <c r="R704" s="342"/>
      <c r="S704" s="342"/>
      <c r="T704" s="342"/>
      <c r="U704" s="342"/>
      <c r="V704" s="342"/>
      <c r="W704" s="342"/>
      <c r="X704" s="342"/>
      <c r="Y704" s="342"/>
      <c r="Z704" s="342"/>
    </row>
    <row r="705" ht="12.75" customHeight="1">
      <c r="A705" s="342"/>
      <c r="B705" s="342"/>
      <c r="C705" s="342"/>
      <c r="D705" s="342"/>
      <c r="E705" s="342"/>
      <c r="F705" s="342"/>
      <c r="G705" s="342"/>
      <c r="H705" s="342"/>
      <c r="I705" s="342"/>
      <c r="J705" s="342"/>
      <c r="K705" s="342"/>
      <c r="L705" s="342"/>
      <c r="M705" s="342"/>
      <c r="N705" s="342"/>
      <c r="O705" s="342"/>
      <c r="P705" s="342"/>
      <c r="Q705" s="342"/>
      <c r="R705" s="342"/>
      <c r="S705" s="342"/>
      <c r="T705" s="342"/>
      <c r="U705" s="342"/>
      <c r="V705" s="342"/>
      <c r="W705" s="342"/>
      <c r="X705" s="342"/>
      <c r="Y705" s="342"/>
      <c r="Z705" s="342"/>
    </row>
    <row r="706" ht="12.75" customHeight="1">
      <c r="A706" s="342"/>
      <c r="B706" s="342"/>
      <c r="C706" s="342"/>
      <c r="D706" s="342"/>
      <c r="E706" s="342"/>
      <c r="F706" s="342"/>
      <c r="G706" s="342"/>
      <c r="H706" s="342"/>
      <c r="I706" s="342"/>
      <c r="J706" s="342"/>
      <c r="K706" s="342"/>
      <c r="L706" s="342"/>
      <c r="M706" s="342"/>
      <c r="N706" s="342"/>
      <c r="O706" s="342"/>
      <c r="P706" s="342"/>
      <c r="Q706" s="342"/>
      <c r="R706" s="342"/>
      <c r="S706" s="342"/>
      <c r="T706" s="342"/>
      <c r="U706" s="342"/>
      <c r="V706" s="342"/>
      <c r="W706" s="342"/>
      <c r="X706" s="342"/>
      <c r="Y706" s="342"/>
      <c r="Z706" s="342"/>
    </row>
    <row r="707" ht="12.75" customHeight="1">
      <c r="A707" s="342"/>
      <c r="B707" s="342"/>
      <c r="C707" s="342"/>
      <c r="D707" s="342"/>
      <c r="E707" s="342"/>
      <c r="F707" s="342"/>
      <c r="G707" s="342"/>
      <c r="H707" s="342"/>
      <c r="I707" s="342"/>
      <c r="J707" s="342"/>
      <c r="K707" s="342"/>
      <c r="L707" s="342"/>
      <c r="M707" s="342"/>
      <c r="N707" s="342"/>
      <c r="O707" s="342"/>
      <c r="P707" s="342"/>
      <c r="Q707" s="342"/>
      <c r="R707" s="342"/>
      <c r="S707" s="342"/>
      <c r="T707" s="342"/>
      <c r="U707" s="342"/>
      <c r="V707" s="342"/>
      <c r="W707" s="342"/>
      <c r="X707" s="342"/>
      <c r="Y707" s="342"/>
      <c r="Z707" s="342"/>
    </row>
    <row r="708" ht="12.75" customHeight="1">
      <c r="A708" s="342"/>
      <c r="B708" s="342"/>
      <c r="C708" s="342"/>
      <c r="D708" s="342"/>
      <c r="E708" s="342"/>
      <c r="F708" s="342"/>
      <c r="G708" s="342"/>
      <c r="H708" s="342"/>
      <c r="I708" s="342"/>
      <c r="J708" s="342"/>
      <c r="K708" s="342"/>
      <c r="L708" s="342"/>
      <c r="M708" s="342"/>
      <c r="N708" s="342"/>
      <c r="O708" s="342"/>
      <c r="P708" s="342"/>
      <c r="Q708" s="342"/>
      <c r="R708" s="342"/>
      <c r="S708" s="342"/>
      <c r="T708" s="342"/>
      <c r="U708" s="342"/>
      <c r="V708" s="342"/>
      <c r="W708" s="342"/>
      <c r="X708" s="342"/>
      <c r="Y708" s="342"/>
      <c r="Z708" s="342"/>
    </row>
    <row r="709" ht="12.75" customHeight="1">
      <c r="A709" s="342"/>
      <c r="B709" s="342"/>
      <c r="C709" s="342"/>
      <c r="D709" s="342"/>
      <c r="E709" s="342"/>
      <c r="F709" s="342"/>
      <c r="G709" s="342"/>
      <c r="H709" s="342"/>
      <c r="I709" s="342"/>
      <c r="J709" s="342"/>
      <c r="K709" s="342"/>
      <c r="L709" s="342"/>
      <c r="M709" s="342"/>
      <c r="N709" s="342"/>
      <c r="O709" s="342"/>
      <c r="P709" s="342"/>
      <c r="Q709" s="342"/>
      <c r="R709" s="342"/>
      <c r="S709" s="342"/>
      <c r="T709" s="342"/>
      <c r="U709" s="342"/>
      <c r="V709" s="342"/>
      <c r="W709" s="342"/>
      <c r="X709" s="342"/>
      <c r="Y709" s="342"/>
      <c r="Z709" s="342"/>
    </row>
    <row r="710" ht="12.75" customHeight="1">
      <c r="A710" s="342"/>
      <c r="B710" s="342"/>
      <c r="C710" s="342"/>
      <c r="D710" s="342"/>
      <c r="E710" s="342"/>
      <c r="F710" s="342"/>
      <c r="G710" s="342"/>
      <c r="H710" s="342"/>
      <c r="I710" s="342"/>
      <c r="J710" s="342"/>
      <c r="K710" s="342"/>
      <c r="L710" s="342"/>
      <c r="M710" s="342"/>
      <c r="N710" s="342"/>
      <c r="O710" s="342"/>
      <c r="P710" s="342"/>
      <c r="Q710" s="342"/>
      <c r="R710" s="342"/>
      <c r="S710" s="342"/>
      <c r="T710" s="342"/>
      <c r="U710" s="342"/>
      <c r="V710" s="342"/>
      <c r="W710" s="342"/>
      <c r="X710" s="342"/>
      <c r="Y710" s="342"/>
      <c r="Z710" s="342"/>
    </row>
    <row r="711" ht="12.75" customHeight="1">
      <c r="A711" s="342"/>
      <c r="B711" s="342"/>
      <c r="C711" s="342"/>
      <c r="D711" s="342"/>
      <c r="E711" s="342"/>
      <c r="F711" s="342"/>
      <c r="G711" s="342"/>
      <c r="H711" s="342"/>
      <c r="I711" s="342"/>
      <c r="J711" s="342"/>
      <c r="K711" s="342"/>
      <c r="L711" s="342"/>
      <c r="M711" s="342"/>
      <c r="N711" s="342"/>
      <c r="O711" s="342"/>
      <c r="P711" s="342"/>
      <c r="Q711" s="342"/>
      <c r="R711" s="342"/>
      <c r="S711" s="342"/>
      <c r="T711" s="342"/>
      <c r="U711" s="342"/>
      <c r="V711" s="342"/>
      <c r="W711" s="342"/>
      <c r="X711" s="342"/>
      <c r="Y711" s="342"/>
      <c r="Z711" s="342"/>
    </row>
    <row r="712" ht="12.75" customHeight="1">
      <c r="A712" s="342"/>
      <c r="B712" s="342"/>
      <c r="C712" s="342"/>
      <c r="D712" s="342"/>
      <c r="E712" s="342"/>
      <c r="F712" s="342"/>
      <c r="G712" s="342"/>
      <c r="H712" s="342"/>
      <c r="I712" s="342"/>
      <c r="J712" s="342"/>
      <c r="K712" s="342"/>
      <c r="L712" s="342"/>
      <c r="M712" s="342"/>
      <c r="N712" s="342"/>
      <c r="O712" s="342"/>
      <c r="P712" s="342"/>
      <c r="Q712" s="342"/>
      <c r="R712" s="342"/>
      <c r="S712" s="342"/>
      <c r="T712" s="342"/>
      <c r="U712" s="342"/>
      <c r="V712" s="342"/>
      <c r="W712" s="342"/>
      <c r="X712" s="342"/>
      <c r="Y712" s="342"/>
      <c r="Z712" s="342"/>
    </row>
    <row r="713" ht="12.75" customHeight="1">
      <c r="A713" s="342"/>
      <c r="B713" s="342"/>
      <c r="C713" s="342"/>
      <c r="D713" s="342"/>
      <c r="E713" s="342"/>
      <c r="F713" s="342"/>
      <c r="G713" s="342"/>
      <c r="H713" s="342"/>
      <c r="I713" s="342"/>
      <c r="J713" s="342"/>
      <c r="K713" s="342"/>
      <c r="L713" s="342"/>
      <c r="M713" s="342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2"/>
      <c r="Y713" s="342"/>
      <c r="Z713" s="342"/>
    </row>
    <row r="714" ht="12.75" customHeight="1">
      <c r="A714" s="342"/>
      <c r="B714" s="342"/>
      <c r="C714" s="342"/>
      <c r="D714" s="342"/>
      <c r="E714" s="342"/>
      <c r="F714" s="342"/>
      <c r="G714" s="342"/>
      <c r="H714" s="342"/>
      <c r="I714" s="342"/>
      <c r="J714" s="342"/>
      <c r="K714" s="342"/>
      <c r="L714" s="342"/>
      <c r="M714" s="342"/>
      <c r="N714" s="342"/>
      <c r="O714" s="342"/>
      <c r="P714" s="342"/>
      <c r="Q714" s="342"/>
      <c r="R714" s="342"/>
      <c r="S714" s="342"/>
      <c r="T714" s="342"/>
      <c r="U714" s="342"/>
      <c r="V714" s="342"/>
      <c r="W714" s="342"/>
      <c r="X714" s="342"/>
      <c r="Y714" s="342"/>
      <c r="Z714" s="342"/>
    </row>
    <row r="715" ht="12.75" customHeight="1">
      <c r="A715" s="342"/>
      <c r="B715" s="342"/>
      <c r="C715" s="342"/>
      <c r="D715" s="342"/>
      <c r="E715" s="342"/>
      <c r="F715" s="342"/>
      <c r="G715" s="342"/>
      <c r="H715" s="342"/>
      <c r="I715" s="342"/>
      <c r="J715" s="342"/>
      <c r="K715" s="342"/>
      <c r="L715" s="342"/>
      <c r="M715" s="342"/>
      <c r="N715" s="342"/>
      <c r="O715" s="342"/>
      <c r="P715" s="342"/>
      <c r="Q715" s="342"/>
      <c r="R715" s="342"/>
      <c r="S715" s="342"/>
      <c r="T715" s="342"/>
      <c r="U715" s="342"/>
      <c r="V715" s="342"/>
      <c r="W715" s="342"/>
      <c r="X715" s="342"/>
      <c r="Y715" s="342"/>
      <c r="Z715" s="342"/>
    </row>
    <row r="716" ht="12.75" customHeight="1">
      <c r="A716" s="342"/>
      <c r="B716" s="342"/>
      <c r="C716" s="342"/>
      <c r="D716" s="342"/>
      <c r="E716" s="342"/>
      <c r="F716" s="342"/>
      <c r="G716" s="342"/>
      <c r="H716" s="342"/>
      <c r="I716" s="342"/>
      <c r="J716" s="342"/>
      <c r="K716" s="342"/>
      <c r="L716" s="342"/>
      <c r="M716" s="342"/>
      <c r="N716" s="342"/>
      <c r="O716" s="342"/>
      <c r="P716" s="342"/>
      <c r="Q716" s="342"/>
      <c r="R716" s="342"/>
      <c r="S716" s="342"/>
      <c r="T716" s="342"/>
      <c r="U716" s="342"/>
      <c r="V716" s="342"/>
      <c r="W716" s="342"/>
      <c r="X716" s="342"/>
      <c r="Y716" s="342"/>
      <c r="Z716" s="342"/>
    </row>
    <row r="717" ht="12.75" customHeight="1">
      <c r="A717" s="342"/>
      <c r="B717" s="342"/>
      <c r="C717" s="342"/>
      <c r="D717" s="342"/>
      <c r="E717" s="342"/>
      <c r="F717" s="342"/>
      <c r="G717" s="342"/>
      <c r="H717" s="342"/>
      <c r="I717" s="342"/>
      <c r="J717" s="342"/>
      <c r="K717" s="342"/>
      <c r="L717" s="342"/>
      <c r="M717" s="342"/>
      <c r="N717" s="342"/>
      <c r="O717" s="342"/>
      <c r="P717" s="342"/>
      <c r="Q717" s="342"/>
      <c r="R717" s="342"/>
      <c r="S717" s="342"/>
      <c r="T717" s="342"/>
      <c r="U717" s="342"/>
      <c r="V717" s="342"/>
      <c r="W717" s="342"/>
      <c r="X717" s="342"/>
      <c r="Y717" s="342"/>
      <c r="Z717" s="342"/>
    </row>
    <row r="718" ht="12.75" customHeight="1">
      <c r="A718" s="342"/>
      <c r="B718" s="342"/>
      <c r="C718" s="342"/>
      <c r="D718" s="342"/>
      <c r="E718" s="342"/>
      <c r="F718" s="342"/>
      <c r="G718" s="342"/>
      <c r="H718" s="342"/>
      <c r="I718" s="342"/>
      <c r="J718" s="342"/>
      <c r="K718" s="342"/>
      <c r="L718" s="342"/>
      <c r="M718" s="342"/>
      <c r="N718" s="342"/>
      <c r="O718" s="342"/>
      <c r="P718" s="342"/>
      <c r="Q718" s="342"/>
      <c r="R718" s="342"/>
      <c r="S718" s="342"/>
      <c r="T718" s="342"/>
      <c r="U718" s="342"/>
      <c r="V718" s="342"/>
      <c r="W718" s="342"/>
      <c r="X718" s="342"/>
      <c r="Y718" s="342"/>
      <c r="Z718" s="342"/>
    </row>
    <row r="719" ht="12.75" customHeight="1">
      <c r="A719" s="342"/>
      <c r="B719" s="342"/>
      <c r="C719" s="342"/>
      <c r="D719" s="342"/>
      <c r="E719" s="342"/>
      <c r="F719" s="342"/>
      <c r="G719" s="342"/>
      <c r="H719" s="342"/>
      <c r="I719" s="342"/>
      <c r="J719" s="342"/>
      <c r="K719" s="342"/>
      <c r="L719" s="342"/>
      <c r="M719" s="342"/>
      <c r="N719" s="342"/>
      <c r="O719" s="342"/>
      <c r="P719" s="342"/>
      <c r="Q719" s="342"/>
      <c r="R719" s="342"/>
      <c r="S719" s="342"/>
      <c r="T719" s="342"/>
      <c r="U719" s="342"/>
      <c r="V719" s="342"/>
      <c r="W719" s="342"/>
      <c r="X719" s="342"/>
      <c r="Y719" s="342"/>
      <c r="Z719" s="342"/>
    </row>
    <row r="720" ht="12.75" customHeight="1">
      <c r="A720" s="342"/>
      <c r="B720" s="342"/>
      <c r="C720" s="342"/>
      <c r="D720" s="342"/>
      <c r="E720" s="342"/>
      <c r="F720" s="342"/>
      <c r="G720" s="342"/>
      <c r="H720" s="342"/>
      <c r="I720" s="342"/>
      <c r="J720" s="342"/>
      <c r="K720" s="342"/>
      <c r="L720" s="342"/>
      <c r="M720" s="342"/>
      <c r="N720" s="342"/>
      <c r="O720" s="342"/>
      <c r="P720" s="342"/>
      <c r="Q720" s="342"/>
      <c r="R720" s="342"/>
      <c r="S720" s="342"/>
      <c r="T720" s="342"/>
      <c r="U720" s="342"/>
      <c r="V720" s="342"/>
      <c r="W720" s="342"/>
      <c r="X720" s="342"/>
      <c r="Y720" s="342"/>
      <c r="Z720" s="342"/>
    </row>
    <row r="721" ht="12.75" customHeight="1">
      <c r="A721" s="342"/>
      <c r="B721" s="342"/>
      <c r="C721" s="342"/>
      <c r="D721" s="342"/>
      <c r="E721" s="342"/>
      <c r="F721" s="342"/>
      <c r="G721" s="342"/>
      <c r="H721" s="342"/>
      <c r="I721" s="342"/>
      <c r="J721" s="342"/>
      <c r="K721" s="342"/>
      <c r="L721" s="342"/>
      <c r="M721" s="342"/>
      <c r="N721" s="342"/>
      <c r="O721" s="342"/>
      <c r="P721" s="342"/>
      <c r="Q721" s="342"/>
      <c r="R721" s="342"/>
      <c r="S721" s="342"/>
      <c r="T721" s="342"/>
      <c r="U721" s="342"/>
      <c r="V721" s="342"/>
      <c r="W721" s="342"/>
      <c r="X721" s="342"/>
      <c r="Y721" s="342"/>
      <c r="Z721" s="342"/>
    </row>
    <row r="722" ht="12.75" customHeight="1">
      <c r="A722" s="342"/>
      <c r="B722" s="342"/>
      <c r="C722" s="342"/>
      <c r="D722" s="342"/>
      <c r="E722" s="342"/>
      <c r="F722" s="342"/>
      <c r="G722" s="342"/>
      <c r="H722" s="342"/>
      <c r="I722" s="342"/>
      <c r="J722" s="342"/>
      <c r="K722" s="342"/>
      <c r="L722" s="342"/>
      <c r="M722" s="342"/>
      <c r="N722" s="342"/>
      <c r="O722" s="342"/>
      <c r="P722" s="342"/>
      <c r="Q722" s="342"/>
      <c r="R722" s="342"/>
      <c r="S722" s="342"/>
      <c r="T722" s="342"/>
      <c r="U722" s="342"/>
      <c r="V722" s="342"/>
      <c r="W722" s="342"/>
      <c r="X722" s="342"/>
      <c r="Y722" s="342"/>
      <c r="Z722" s="342"/>
    </row>
    <row r="723" ht="12.75" customHeight="1">
      <c r="A723" s="342"/>
      <c r="B723" s="342"/>
      <c r="C723" s="342"/>
      <c r="D723" s="342"/>
      <c r="E723" s="342"/>
      <c r="F723" s="342"/>
      <c r="G723" s="342"/>
      <c r="H723" s="342"/>
      <c r="I723" s="342"/>
      <c r="J723" s="342"/>
      <c r="K723" s="342"/>
      <c r="L723" s="342"/>
      <c r="M723" s="342"/>
      <c r="N723" s="342"/>
      <c r="O723" s="342"/>
      <c r="P723" s="342"/>
      <c r="Q723" s="342"/>
      <c r="R723" s="342"/>
      <c r="S723" s="342"/>
      <c r="T723" s="342"/>
      <c r="U723" s="342"/>
      <c r="V723" s="342"/>
      <c r="W723" s="342"/>
      <c r="X723" s="342"/>
      <c r="Y723" s="342"/>
      <c r="Z723" s="342"/>
    </row>
    <row r="724" ht="12.75" customHeight="1">
      <c r="A724" s="342"/>
      <c r="B724" s="342"/>
      <c r="C724" s="342"/>
      <c r="D724" s="342"/>
      <c r="E724" s="342"/>
      <c r="F724" s="342"/>
      <c r="G724" s="342"/>
      <c r="H724" s="342"/>
      <c r="I724" s="342"/>
      <c r="J724" s="342"/>
      <c r="K724" s="342"/>
      <c r="L724" s="342"/>
      <c r="M724" s="342"/>
      <c r="N724" s="342"/>
      <c r="O724" s="342"/>
      <c r="P724" s="342"/>
      <c r="Q724" s="342"/>
      <c r="R724" s="342"/>
      <c r="S724" s="342"/>
      <c r="T724" s="342"/>
      <c r="U724" s="342"/>
      <c r="V724" s="342"/>
      <c r="W724" s="342"/>
      <c r="X724" s="342"/>
      <c r="Y724" s="342"/>
      <c r="Z724" s="342"/>
    </row>
    <row r="725" ht="12.75" customHeight="1">
      <c r="A725" s="342"/>
      <c r="B725" s="342"/>
      <c r="C725" s="342"/>
      <c r="D725" s="342"/>
      <c r="E725" s="342"/>
      <c r="F725" s="342"/>
      <c r="G725" s="342"/>
      <c r="H725" s="342"/>
      <c r="I725" s="342"/>
      <c r="J725" s="342"/>
      <c r="K725" s="342"/>
      <c r="L725" s="342"/>
      <c r="M725" s="342"/>
      <c r="N725" s="342"/>
      <c r="O725" s="342"/>
      <c r="P725" s="342"/>
      <c r="Q725" s="342"/>
      <c r="R725" s="342"/>
      <c r="S725" s="342"/>
      <c r="T725" s="342"/>
      <c r="U725" s="342"/>
      <c r="V725" s="342"/>
      <c r="W725" s="342"/>
      <c r="X725" s="342"/>
      <c r="Y725" s="342"/>
      <c r="Z725" s="342"/>
    </row>
    <row r="726" ht="12.75" customHeight="1">
      <c r="A726" s="342"/>
      <c r="B726" s="342"/>
      <c r="C726" s="342"/>
      <c r="D726" s="342"/>
      <c r="E726" s="342"/>
      <c r="F726" s="342"/>
      <c r="G726" s="342"/>
      <c r="H726" s="342"/>
      <c r="I726" s="342"/>
      <c r="J726" s="342"/>
      <c r="K726" s="342"/>
      <c r="L726" s="342"/>
      <c r="M726" s="342"/>
      <c r="N726" s="342"/>
      <c r="O726" s="342"/>
      <c r="P726" s="342"/>
      <c r="Q726" s="342"/>
      <c r="R726" s="342"/>
      <c r="S726" s="342"/>
      <c r="T726" s="342"/>
      <c r="U726" s="342"/>
      <c r="V726" s="342"/>
      <c r="W726" s="342"/>
      <c r="X726" s="342"/>
      <c r="Y726" s="342"/>
      <c r="Z726" s="342"/>
    </row>
    <row r="727" ht="12.75" customHeight="1">
      <c r="A727" s="342"/>
      <c r="B727" s="342"/>
      <c r="C727" s="342"/>
      <c r="D727" s="342"/>
      <c r="E727" s="342"/>
      <c r="F727" s="342"/>
      <c r="G727" s="342"/>
      <c r="H727" s="342"/>
      <c r="I727" s="342"/>
      <c r="J727" s="342"/>
      <c r="K727" s="342"/>
      <c r="L727" s="342"/>
      <c r="M727" s="342"/>
      <c r="N727" s="342"/>
      <c r="O727" s="342"/>
      <c r="P727" s="342"/>
      <c r="Q727" s="342"/>
      <c r="R727" s="342"/>
      <c r="S727" s="342"/>
      <c r="T727" s="342"/>
      <c r="U727" s="342"/>
      <c r="V727" s="342"/>
      <c r="W727" s="342"/>
      <c r="X727" s="342"/>
      <c r="Y727" s="342"/>
      <c r="Z727" s="342"/>
    </row>
    <row r="728" ht="12.75" customHeight="1">
      <c r="A728" s="342"/>
      <c r="B728" s="342"/>
      <c r="C728" s="342"/>
      <c r="D728" s="342"/>
      <c r="E728" s="342"/>
      <c r="F728" s="342"/>
      <c r="G728" s="342"/>
      <c r="H728" s="342"/>
      <c r="I728" s="342"/>
      <c r="J728" s="342"/>
      <c r="K728" s="342"/>
      <c r="L728" s="342"/>
      <c r="M728" s="342"/>
      <c r="N728" s="342"/>
      <c r="O728" s="342"/>
      <c r="P728" s="342"/>
      <c r="Q728" s="342"/>
      <c r="R728" s="342"/>
      <c r="S728" s="342"/>
      <c r="T728" s="342"/>
      <c r="U728" s="342"/>
      <c r="V728" s="342"/>
      <c r="W728" s="342"/>
      <c r="X728" s="342"/>
      <c r="Y728" s="342"/>
      <c r="Z728" s="342"/>
    </row>
    <row r="729" ht="12.75" customHeight="1">
      <c r="A729" s="342"/>
      <c r="B729" s="342"/>
      <c r="C729" s="342"/>
      <c r="D729" s="342"/>
      <c r="E729" s="342"/>
      <c r="F729" s="342"/>
      <c r="G729" s="342"/>
      <c r="H729" s="342"/>
      <c r="I729" s="342"/>
      <c r="J729" s="342"/>
      <c r="K729" s="342"/>
      <c r="L729" s="342"/>
      <c r="M729" s="342"/>
      <c r="N729" s="342"/>
      <c r="O729" s="342"/>
      <c r="P729" s="342"/>
      <c r="Q729" s="342"/>
      <c r="R729" s="342"/>
      <c r="S729" s="342"/>
      <c r="T729" s="342"/>
      <c r="U729" s="342"/>
      <c r="V729" s="342"/>
      <c r="W729" s="342"/>
      <c r="X729" s="342"/>
      <c r="Y729" s="342"/>
      <c r="Z729" s="342"/>
    </row>
    <row r="730" ht="12.75" customHeight="1">
      <c r="A730" s="342"/>
      <c r="B730" s="342"/>
      <c r="C730" s="342"/>
      <c r="D730" s="342"/>
      <c r="E730" s="342"/>
      <c r="F730" s="342"/>
      <c r="G730" s="342"/>
      <c r="H730" s="342"/>
      <c r="I730" s="342"/>
      <c r="J730" s="342"/>
      <c r="K730" s="342"/>
      <c r="L730" s="342"/>
      <c r="M730" s="342"/>
      <c r="N730" s="342"/>
      <c r="O730" s="342"/>
      <c r="P730" s="342"/>
      <c r="Q730" s="342"/>
      <c r="R730" s="342"/>
      <c r="S730" s="342"/>
      <c r="T730" s="342"/>
      <c r="U730" s="342"/>
      <c r="V730" s="342"/>
      <c r="W730" s="342"/>
      <c r="X730" s="342"/>
      <c r="Y730" s="342"/>
      <c r="Z730" s="342"/>
    </row>
    <row r="731" ht="12.75" customHeight="1">
      <c r="A731" s="342"/>
      <c r="B731" s="342"/>
      <c r="C731" s="342"/>
      <c r="D731" s="342"/>
      <c r="E731" s="342"/>
      <c r="F731" s="342"/>
      <c r="G731" s="342"/>
      <c r="H731" s="342"/>
      <c r="I731" s="342"/>
      <c r="J731" s="342"/>
      <c r="K731" s="342"/>
      <c r="L731" s="342"/>
      <c r="M731" s="342"/>
      <c r="N731" s="342"/>
      <c r="O731" s="342"/>
      <c r="P731" s="342"/>
      <c r="Q731" s="342"/>
      <c r="R731" s="342"/>
      <c r="S731" s="342"/>
      <c r="T731" s="342"/>
      <c r="U731" s="342"/>
      <c r="V731" s="342"/>
      <c r="W731" s="342"/>
      <c r="X731" s="342"/>
      <c r="Y731" s="342"/>
      <c r="Z731" s="342"/>
    </row>
    <row r="732" ht="12.75" customHeight="1">
      <c r="A732" s="342"/>
      <c r="B732" s="342"/>
      <c r="C732" s="342"/>
      <c r="D732" s="342"/>
      <c r="E732" s="342"/>
      <c r="F732" s="342"/>
      <c r="G732" s="342"/>
      <c r="H732" s="342"/>
      <c r="I732" s="342"/>
      <c r="J732" s="342"/>
      <c r="K732" s="342"/>
      <c r="L732" s="342"/>
      <c r="M732" s="342"/>
      <c r="N732" s="342"/>
      <c r="O732" s="342"/>
      <c r="P732" s="342"/>
      <c r="Q732" s="342"/>
      <c r="R732" s="342"/>
      <c r="S732" s="342"/>
      <c r="T732" s="342"/>
      <c r="U732" s="342"/>
      <c r="V732" s="342"/>
      <c r="W732" s="342"/>
      <c r="X732" s="342"/>
      <c r="Y732" s="342"/>
      <c r="Z732" s="342"/>
    </row>
    <row r="733" ht="12.75" customHeight="1">
      <c r="A733" s="342"/>
      <c r="B733" s="342"/>
      <c r="C733" s="342"/>
      <c r="D733" s="342"/>
      <c r="E733" s="342"/>
      <c r="F733" s="342"/>
      <c r="G733" s="342"/>
      <c r="H733" s="342"/>
      <c r="I733" s="342"/>
      <c r="J733" s="342"/>
      <c r="K733" s="342"/>
      <c r="L733" s="342"/>
      <c r="M733" s="342"/>
      <c r="N733" s="342"/>
      <c r="O733" s="342"/>
      <c r="P733" s="342"/>
      <c r="Q733" s="342"/>
      <c r="R733" s="342"/>
      <c r="S733" s="342"/>
      <c r="T733" s="342"/>
      <c r="U733" s="342"/>
      <c r="V733" s="342"/>
      <c r="W733" s="342"/>
      <c r="X733" s="342"/>
      <c r="Y733" s="342"/>
      <c r="Z733" s="342"/>
    </row>
    <row r="734" ht="12.75" customHeight="1">
      <c r="A734" s="342"/>
      <c r="B734" s="342"/>
      <c r="C734" s="342"/>
      <c r="D734" s="342"/>
      <c r="E734" s="342"/>
      <c r="F734" s="342"/>
      <c r="G734" s="342"/>
      <c r="H734" s="342"/>
      <c r="I734" s="342"/>
      <c r="J734" s="342"/>
      <c r="K734" s="342"/>
      <c r="L734" s="342"/>
      <c r="M734" s="342"/>
      <c r="N734" s="342"/>
      <c r="O734" s="342"/>
      <c r="P734" s="342"/>
      <c r="Q734" s="342"/>
      <c r="R734" s="342"/>
      <c r="S734" s="342"/>
      <c r="T734" s="342"/>
      <c r="U734" s="342"/>
      <c r="V734" s="342"/>
      <c r="W734" s="342"/>
      <c r="X734" s="342"/>
      <c r="Y734" s="342"/>
      <c r="Z734" s="342"/>
    </row>
    <row r="735" ht="12.75" customHeight="1">
      <c r="A735" s="342"/>
      <c r="B735" s="342"/>
      <c r="C735" s="342"/>
      <c r="D735" s="342"/>
      <c r="E735" s="342"/>
      <c r="F735" s="342"/>
      <c r="G735" s="342"/>
      <c r="H735" s="342"/>
      <c r="I735" s="342"/>
      <c r="J735" s="342"/>
      <c r="K735" s="342"/>
      <c r="L735" s="342"/>
      <c r="M735" s="342"/>
      <c r="N735" s="342"/>
      <c r="O735" s="342"/>
      <c r="P735" s="342"/>
      <c r="Q735" s="342"/>
      <c r="R735" s="342"/>
      <c r="S735" s="342"/>
      <c r="T735" s="342"/>
      <c r="U735" s="342"/>
      <c r="V735" s="342"/>
      <c r="W735" s="342"/>
      <c r="X735" s="342"/>
      <c r="Y735" s="342"/>
      <c r="Z735" s="342"/>
    </row>
    <row r="736" ht="12.75" customHeight="1">
      <c r="A736" s="342"/>
      <c r="B736" s="342"/>
      <c r="C736" s="342"/>
      <c r="D736" s="342"/>
      <c r="E736" s="342"/>
      <c r="F736" s="342"/>
      <c r="G736" s="342"/>
      <c r="H736" s="342"/>
      <c r="I736" s="342"/>
      <c r="J736" s="342"/>
      <c r="K736" s="342"/>
      <c r="L736" s="342"/>
      <c r="M736" s="342"/>
      <c r="N736" s="342"/>
      <c r="O736" s="342"/>
      <c r="P736" s="342"/>
      <c r="Q736" s="342"/>
      <c r="R736" s="342"/>
      <c r="S736" s="342"/>
      <c r="T736" s="342"/>
      <c r="U736" s="342"/>
      <c r="V736" s="342"/>
      <c r="W736" s="342"/>
      <c r="X736" s="342"/>
      <c r="Y736" s="342"/>
      <c r="Z736" s="342"/>
    </row>
    <row r="737" ht="12.75" customHeight="1">
      <c r="A737" s="342"/>
      <c r="B737" s="342"/>
      <c r="C737" s="342"/>
      <c r="D737" s="342"/>
      <c r="E737" s="342"/>
      <c r="F737" s="342"/>
      <c r="G737" s="342"/>
      <c r="H737" s="342"/>
      <c r="I737" s="342"/>
      <c r="J737" s="342"/>
      <c r="K737" s="342"/>
      <c r="L737" s="342"/>
      <c r="M737" s="342"/>
      <c r="N737" s="342"/>
      <c r="O737" s="342"/>
      <c r="P737" s="342"/>
      <c r="Q737" s="342"/>
      <c r="R737" s="342"/>
      <c r="S737" s="342"/>
      <c r="T737" s="342"/>
      <c r="U737" s="342"/>
      <c r="V737" s="342"/>
      <c r="W737" s="342"/>
      <c r="X737" s="342"/>
      <c r="Y737" s="342"/>
      <c r="Z737" s="342"/>
    </row>
    <row r="738" ht="12.75" customHeight="1">
      <c r="A738" s="342"/>
      <c r="B738" s="342"/>
      <c r="C738" s="342"/>
      <c r="D738" s="342"/>
      <c r="E738" s="342"/>
      <c r="F738" s="342"/>
      <c r="G738" s="342"/>
      <c r="H738" s="342"/>
      <c r="I738" s="342"/>
      <c r="J738" s="342"/>
      <c r="K738" s="342"/>
      <c r="L738" s="342"/>
      <c r="M738" s="342"/>
      <c r="N738" s="342"/>
      <c r="O738" s="342"/>
      <c r="P738" s="342"/>
      <c r="Q738" s="342"/>
      <c r="R738" s="342"/>
      <c r="S738" s="342"/>
      <c r="T738" s="342"/>
      <c r="U738" s="342"/>
      <c r="V738" s="342"/>
      <c r="W738" s="342"/>
      <c r="X738" s="342"/>
      <c r="Y738" s="342"/>
      <c r="Z738" s="342"/>
    </row>
    <row r="739" ht="12.75" customHeight="1">
      <c r="A739" s="342"/>
      <c r="B739" s="342"/>
      <c r="C739" s="342"/>
      <c r="D739" s="342"/>
      <c r="E739" s="342"/>
      <c r="F739" s="342"/>
      <c r="G739" s="342"/>
      <c r="H739" s="342"/>
      <c r="I739" s="342"/>
      <c r="J739" s="342"/>
      <c r="K739" s="342"/>
      <c r="L739" s="342"/>
      <c r="M739" s="342"/>
      <c r="N739" s="342"/>
      <c r="O739" s="342"/>
      <c r="P739" s="342"/>
      <c r="Q739" s="342"/>
      <c r="R739" s="342"/>
      <c r="S739" s="342"/>
      <c r="T739" s="342"/>
      <c r="U739" s="342"/>
      <c r="V739" s="342"/>
      <c r="W739" s="342"/>
      <c r="X739" s="342"/>
      <c r="Y739" s="342"/>
      <c r="Z739" s="342"/>
    </row>
    <row r="740" ht="12.75" customHeight="1">
      <c r="A740" s="342"/>
      <c r="B740" s="342"/>
      <c r="C740" s="342"/>
      <c r="D740" s="342"/>
      <c r="E740" s="342"/>
      <c r="F740" s="342"/>
      <c r="G740" s="342"/>
      <c r="H740" s="342"/>
      <c r="I740" s="342"/>
      <c r="J740" s="342"/>
      <c r="K740" s="342"/>
      <c r="L740" s="342"/>
      <c r="M740" s="342"/>
      <c r="N740" s="342"/>
      <c r="O740" s="342"/>
      <c r="P740" s="342"/>
      <c r="Q740" s="342"/>
      <c r="R740" s="342"/>
      <c r="S740" s="342"/>
      <c r="T740" s="342"/>
      <c r="U740" s="342"/>
      <c r="V740" s="342"/>
      <c r="W740" s="342"/>
      <c r="X740" s="342"/>
      <c r="Y740" s="342"/>
      <c r="Z740" s="342"/>
    </row>
    <row r="741" ht="12.75" customHeight="1">
      <c r="A741" s="342"/>
      <c r="B741" s="342"/>
      <c r="C741" s="342"/>
      <c r="D741" s="342"/>
      <c r="E741" s="342"/>
      <c r="F741" s="342"/>
      <c r="G741" s="342"/>
      <c r="H741" s="342"/>
      <c r="I741" s="342"/>
      <c r="J741" s="342"/>
      <c r="K741" s="342"/>
      <c r="L741" s="342"/>
      <c r="M741" s="342"/>
      <c r="N741" s="342"/>
      <c r="O741" s="342"/>
      <c r="P741" s="342"/>
      <c r="Q741" s="342"/>
      <c r="R741" s="342"/>
      <c r="S741" s="342"/>
      <c r="T741" s="342"/>
      <c r="U741" s="342"/>
      <c r="V741" s="342"/>
      <c r="W741" s="342"/>
      <c r="X741" s="342"/>
      <c r="Y741" s="342"/>
      <c r="Z741" s="342"/>
    </row>
    <row r="742" ht="12.75" customHeight="1">
      <c r="A742" s="342"/>
      <c r="B742" s="342"/>
      <c r="C742" s="342"/>
      <c r="D742" s="342"/>
      <c r="E742" s="342"/>
      <c r="F742" s="342"/>
      <c r="G742" s="342"/>
      <c r="H742" s="342"/>
      <c r="I742" s="342"/>
      <c r="J742" s="342"/>
      <c r="K742" s="342"/>
      <c r="L742" s="342"/>
      <c r="M742" s="342"/>
      <c r="N742" s="342"/>
      <c r="O742" s="342"/>
      <c r="P742" s="342"/>
      <c r="Q742" s="342"/>
      <c r="R742" s="342"/>
      <c r="S742" s="342"/>
      <c r="T742" s="342"/>
      <c r="U742" s="342"/>
      <c r="V742" s="342"/>
      <c r="W742" s="342"/>
      <c r="X742" s="342"/>
      <c r="Y742" s="342"/>
      <c r="Z742" s="342"/>
    </row>
    <row r="743" ht="12.75" customHeight="1">
      <c r="A743" s="342"/>
      <c r="B743" s="342"/>
      <c r="C743" s="342"/>
      <c r="D743" s="342"/>
      <c r="E743" s="342"/>
      <c r="F743" s="342"/>
      <c r="G743" s="342"/>
      <c r="H743" s="342"/>
      <c r="I743" s="342"/>
      <c r="J743" s="342"/>
      <c r="K743" s="342"/>
      <c r="L743" s="342"/>
      <c r="M743" s="342"/>
      <c r="N743" s="342"/>
      <c r="O743" s="342"/>
      <c r="P743" s="342"/>
      <c r="Q743" s="342"/>
      <c r="R743" s="342"/>
      <c r="S743" s="342"/>
      <c r="T743" s="342"/>
      <c r="U743" s="342"/>
      <c r="V743" s="342"/>
      <c r="W743" s="342"/>
      <c r="X743" s="342"/>
      <c r="Y743" s="342"/>
      <c r="Z743" s="342"/>
    </row>
    <row r="744" ht="12.75" customHeight="1">
      <c r="A744" s="342"/>
      <c r="B744" s="342"/>
      <c r="C744" s="342"/>
      <c r="D744" s="342"/>
      <c r="E744" s="342"/>
      <c r="F744" s="342"/>
      <c r="G744" s="342"/>
      <c r="H744" s="342"/>
      <c r="I744" s="342"/>
      <c r="J744" s="342"/>
      <c r="K744" s="342"/>
      <c r="L744" s="342"/>
      <c r="M744" s="342"/>
      <c r="N744" s="342"/>
      <c r="O744" s="342"/>
      <c r="P744" s="342"/>
      <c r="Q744" s="342"/>
      <c r="R744" s="342"/>
      <c r="S744" s="342"/>
      <c r="T744" s="342"/>
      <c r="U744" s="342"/>
      <c r="V744" s="342"/>
      <c r="W744" s="342"/>
      <c r="X744" s="342"/>
      <c r="Y744" s="342"/>
      <c r="Z744" s="342"/>
    </row>
    <row r="745" ht="12.75" customHeight="1">
      <c r="A745" s="342"/>
      <c r="B745" s="342"/>
      <c r="C745" s="342"/>
      <c r="D745" s="342"/>
      <c r="E745" s="342"/>
      <c r="F745" s="342"/>
      <c r="G745" s="342"/>
      <c r="H745" s="342"/>
      <c r="I745" s="342"/>
      <c r="J745" s="342"/>
      <c r="K745" s="342"/>
      <c r="L745" s="342"/>
      <c r="M745" s="342"/>
      <c r="N745" s="342"/>
      <c r="O745" s="342"/>
      <c r="P745" s="342"/>
      <c r="Q745" s="342"/>
      <c r="R745" s="342"/>
      <c r="S745" s="342"/>
      <c r="T745" s="342"/>
      <c r="U745" s="342"/>
      <c r="V745" s="342"/>
      <c r="W745" s="342"/>
      <c r="X745" s="342"/>
      <c r="Y745" s="342"/>
      <c r="Z745" s="342"/>
    </row>
    <row r="746" ht="12.75" customHeight="1">
      <c r="A746" s="342"/>
      <c r="B746" s="342"/>
      <c r="C746" s="342"/>
      <c r="D746" s="342"/>
      <c r="E746" s="342"/>
      <c r="F746" s="342"/>
      <c r="G746" s="342"/>
      <c r="H746" s="342"/>
      <c r="I746" s="342"/>
      <c r="J746" s="342"/>
      <c r="K746" s="342"/>
      <c r="L746" s="342"/>
      <c r="M746" s="342"/>
      <c r="N746" s="342"/>
      <c r="O746" s="342"/>
      <c r="P746" s="342"/>
      <c r="Q746" s="342"/>
      <c r="R746" s="342"/>
      <c r="S746" s="342"/>
      <c r="T746" s="342"/>
      <c r="U746" s="342"/>
      <c r="V746" s="342"/>
      <c r="W746" s="342"/>
      <c r="X746" s="342"/>
      <c r="Y746" s="342"/>
      <c r="Z746" s="342"/>
    </row>
    <row r="747" ht="12.75" customHeight="1">
      <c r="A747" s="342"/>
      <c r="B747" s="342"/>
      <c r="C747" s="342"/>
      <c r="D747" s="342"/>
      <c r="E747" s="342"/>
      <c r="F747" s="342"/>
      <c r="G747" s="342"/>
      <c r="H747" s="342"/>
      <c r="I747" s="342"/>
      <c r="J747" s="342"/>
      <c r="K747" s="342"/>
      <c r="L747" s="342"/>
      <c r="M747" s="342"/>
      <c r="N747" s="342"/>
      <c r="O747" s="342"/>
      <c r="P747" s="342"/>
      <c r="Q747" s="342"/>
      <c r="R747" s="342"/>
      <c r="S747" s="342"/>
      <c r="T747" s="342"/>
      <c r="U747" s="342"/>
      <c r="V747" s="342"/>
      <c r="W747" s="342"/>
      <c r="X747" s="342"/>
      <c r="Y747" s="342"/>
      <c r="Z747" s="342"/>
    </row>
    <row r="748" ht="12.75" customHeight="1">
      <c r="A748" s="342"/>
      <c r="B748" s="342"/>
      <c r="C748" s="342"/>
      <c r="D748" s="342"/>
      <c r="E748" s="342"/>
      <c r="F748" s="342"/>
      <c r="G748" s="342"/>
      <c r="H748" s="342"/>
      <c r="I748" s="342"/>
      <c r="J748" s="342"/>
      <c r="K748" s="342"/>
      <c r="L748" s="342"/>
      <c r="M748" s="342"/>
      <c r="N748" s="342"/>
      <c r="O748" s="342"/>
      <c r="P748" s="342"/>
      <c r="Q748" s="342"/>
      <c r="R748" s="342"/>
      <c r="S748" s="342"/>
      <c r="T748" s="342"/>
      <c r="U748" s="342"/>
      <c r="V748" s="342"/>
      <c r="W748" s="342"/>
      <c r="X748" s="342"/>
      <c r="Y748" s="342"/>
      <c r="Z748" s="342"/>
    </row>
    <row r="749" ht="12.75" customHeight="1">
      <c r="A749" s="342"/>
      <c r="B749" s="342"/>
      <c r="C749" s="342"/>
      <c r="D749" s="342"/>
      <c r="E749" s="342"/>
      <c r="F749" s="342"/>
      <c r="G749" s="342"/>
      <c r="H749" s="342"/>
      <c r="I749" s="342"/>
      <c r="J749" s="342"/>
      <c r="K749" s="342"/>
      <c r="L749" s="342"/>
      <c r="M749" s="342"/>
      <c r="N749" s="342"/>
      <c r="O749" s="342"/>
      <c r="P749" s="342"/>
      <c r="Q749" s="342"/>
      <c r="R749" s="342"/>
      <c r="S749" s="342"/>
      <c r="T749" s="342"/>
      <c r="U749" s="342"/>
      <c r="V749" s="342"/>
      <c r="W749" s="342"/>
      <c r="X749" s="342"/>
      <c r="Y749" s="342"/>
      <c r="Z749" s="342"/>
    </row>
    <row r="750" ht="12.75" customHeight="1">
      <c r="A750" s="342"/>
      <c r="B750" s="342"/>
      <c r="C750" s="342"/>
      <c r="D750" s="342"/>
      <c r="E750" s="342"/>
      <c r="F750" s="342"/>
      <c r="G750" s="342"/>
      <c r="H750" s="342"/>
      <c r="I750" s="342"/>
      <c r="J750" s="342"/>
      <c r="K750" s="342"/>
      <c r="L750" s="342"/>
      <c r="M750" s="342"/>
      <c r="N750" s="342"/>
      <c r="O750" s="342"/>
      <c r="P750" s="342"/>
      <c r="Q750" s="342"/>
      <c r="R750" s="342"/>
      <c r="S750" s="342"/>
      <c r="T750" s="342"/>
      <c r="U750" s="342"/>
      <c r="V750" s="342"/>
      <c r="W750" s="342"/>
      <c r="X750" s="342"/>
      <c r="Y750" s="342"/>
      <c r="Z750" s="342"/>
    </row>
    <row r="751" ht="12.75" customHeight="1">
      <c r="A751" s="342"/>
      <c r="B751" s="342"/>
      <c r="C751" s="342"/>
      <c r="D751" s="342"/>
      <c r="E751" s="342"/>
      <c r="F751" s="342"/>
      <c r="G751" s="342"/>
      <c r="H751" s="342"/>
      <c r="I751" s="342"/>
      <c r="J751" s="342"/>
      <c r="K751" s="342"/>
      <c r="L751" s="342"/>
      <c r="M751" s="342"/>
      <c r="N751" s="342"/>
      <c r="O751" s="342"/>
      <c r="P751" s="342"/>
      <c r="Q751" s="342"/>
      <c r="R751" s="342"/>
      <c r="S751" s="342"/>
      <c r="T751" s="342"/>
      <c r="U751" s="342"/>
      <c r="V751" s="342"/>
      <c r="W751" s="342"/>
      <c r="X751" s="342"/>
      <c r="Y751" s="342"/>
      <c r="Z751" s="342"/>
    </row>
    <row r="752" ht="12.75" customHeight="1">
      <c r="A752" s="342"/>
      <c r="B752" s="342"/>
      <c r="C752" s="342"/>
      <c r="D752" s="342"/>
      <c r="E752" s="342"/>
      <c r="F752" s="342"/>
      <c r="G752" s="342"/>
      <c r="H752" s="342"/>
      <c r="I752" s="342"/>
      <c r="J752" s="342"/>
      <c r="K752" s="342"/>
      <c r="L752" s="342"/>
      <c r="M752" s="342"/>
      <c r="N752" s="342"/>
      <c r="O752" s="342"/>
      <c r="P752" s="342"/>
      <c r="Q752" s="342"/>
      <c r="R752" s="342"/>
      <c r="S752" s="342"/>
      <c r="T752" s="342"/>
      <c r="U752" s="342"/>
      <c r="V752" s="342"/>
      <c r="W752" s="342"/>
      <c r="X752" s="342"/>
      <c r="Y752" s="342"/>
      <c r="Z752" s="342"/>
    </row>
    <row r="753" ht="12.75" customHeight="1">
      <c r="A753" s="342"/>
      <c r="B753" s="342"/>
      <c r="C753" s="342"/>
      <c r="D753" s="342"/>
      <c r="E753" s="342"/>
      <c r="F753" s="342"/>
      <c r="G753" s="342"/>
      <c r="H753" s="342"/>
      <c r="I753" s="342"/>
      <c r="J753" s="342"/>
      <c r="K753" s="342"/>
      <c r="L753" s="342"/>
      <c r="M753" s="342"/>
      <c r="N753" s="342"/>
      <c r="O753" s="342"/>
      <c r="P753" s="342"/>
      <c r="Q753" s="342"/>
      <c r="R753" s="342"/>
      <c r="S753" s="342"/>
      <c r="T753" s="342"/>
      <c r="U753" s="342"/>
      <c r="V753" s="342"/>
      <c r="W753" s="342"/>
      <c r="X753" s="342"/>
      <c r="Y753" s="342"/>
      <c r="Z753" s="342"/>
    </row>
    <row r="754" ht="12.75" customHeight="1">
      <c r="A754" s="342"/>
      <c r="B754" s="342"/>
      <c r="C754" s="342"/>
      <c r="D754" s="342"/>
      <c r="E754" s="342"/>
      <c r="F754" s="342"/>
      <c r="G754" s="342"/>
      <c r="H754" s="342"/>
      <c r="I754" s="342"/>
      <c r="J754" s="342"/>
      <c r="K754" s="342"/>
      <c r="L754" s="342"/>
      <c r="M754" s="342"/>
      <c r="N754" s="342"/>
      <c r="O754" s="342"/>
      <c r="P754" s="342"/>
      <c r="Q754" s="342"/>
      <c r="R754" s="342"/>
      <c r="S754" s="342"/>
      <c r="T754" s="342"/>
      <c r="U754" s="342"/>
      <c r="V754" s="342"/>
      <c r="W754" s="342"/>
      <c r="X754" s="342"/>
      <c r="Y754" s="342"/>
      <c r="Z754" s="342"/>
    </row>
    <row r="755" ht="12.75" customHeight="1">
      <c r="A755" s="342"/>
      <c r="B755" s="342"/>
      <c r="C755" s="342"/>
      <c r="D755" s="342"/>
      <c r="E755" s="342"/>
      <c r="F755" s="342"/>
      <c r="G755" s="342"/>
      <c r="H755" s="342"/>
      <c r="I755" s="342"/>
      <c r="J755" s="342"/>
      <c r="K755" s="342"/>
      <c r="L755" s="342"/>
      <c r="M755" s="342"/>
      <c r="N755" s="342"/>
      <c r="O755" s="342"/>
      <c r="P755" s="342"/>
      <c r="Q755" s="342"/>
      <c r="R755" s="342"/>
      <c r="S755" s="342"/>
      <c r="T755" s="342"/>
      <c r="U755" s="342"/>
      <c r="V755" s="342"/>
      <c r="W755" s="342"/>
      <c r="X755" s="342"/>
      <c r="Y755" s="342"/>
      <c r="Z755" s="342"/>
    </row>
    <row r="756" ht="12.75" customHeight="1">
      <c r="A756" s="342"/>
      <c r="B756" s="342"/>
      <c r="C756" s="342"/>
      <c r="D756" s="342"/>
      <c r="E756" s="342"/>
      <c r="F756" s="342"/>
      <c r="G756" s="342"/>
      <c r="H756" s="342"/>
      <c r="I756" s="342"/>
      <c r="J756" s="342"/>
      <c r="K756" s="342"/>
      <c r="L756" s="342"/>
      <c r="M756" s="342"/>
      <c r="N756" s="342"/>
      <c r="O756" s="342"/>
      <c r="P756" s="342"/>
      <c r="Q756" s="342"/>
      <c r="R756" s="342"/>
      <c r="S756" s="342"/>
      <c r="T756" s="342"/>
      <c r="U756" s="342"/>
      <c r="V756" s="342"/>
      <c r="W756" s="342"/>
      <c r="X756" s="342"/>
      <c r="Y756" s="342"/>
      <c r="Z756" s="342"/>
    </row>
    <row r="757" ht="12.75" customHeight="1">
      <c r="A757" s="342"/>
      <c r="B757" s="342"/>
      <c r="C757" s="342"/>
      <c r="D757" s="342"/>
      <c r="E757" s="342"/>
      <c r="F757" s="342"/>
      <c r="G757" s="342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</row>
    <row r="758" ht="12.75" customHeight="1">
      <c r="A758" s="342"/>
      <c r="B758" s="342"/>
      <c r="C758" s="342"/>
      <c r="D758" s="342"/>
      <c r="E758" s="342"/>
      <c r="F758" s="342"/>
      <c r="G758" s="342"/>
      <c r="H758" s="342"/>
      <c r="I758" s="342"/>
      <c r="J758" s="342"/>
      <c r="K758" s="342"/>
      <c r="L758" s="342"/>
      <c r="M758" s="342"/>
      <c r="N758" s="342"/>
      <c r="O758" s="342"/>
      <c r="P758" s="342"/>
      <c r="Q758" s="342"/>
      <c r="R758" s="342"/>
      <c r="S758" s="342"/>
      <c r="T758" s="342"/>
      <c r="U758" s="342"/>
      <c r="V758" s="342"/>
      <c r="W758" s="342"/>
      <c r="X758" s="342"/>
      <c r="Y758" s="342"/>
      <c r="Z758" s="342"/>
    </row>
    <row r="759" ht="12.75" customHeight="1">
      <c r="A759" s="342"/>
      <c r="B759" s="342"/>
      <c r="C759" s="342"/>
      <c r="D759" s="342"/>
      <c r="E759" s="342"/>
      <c r="F759" s="342"/>
      <c r="G759" s="342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2"/>
      <c r="W759" s="342"/>
      <c r="X759" s="342"/>
      <c r="Y759" s="342"/>
      <c r="Z759" s="342"/>
    </row>
    <row r="760" ht="12.75" customHeight="1">
      <c r="A760" s="342"/>
      <c r="B760" s="342"/>
      <c r="C760" s="342"/>
      <c r="D760" s="342"/>
      <c r="E760" s="342"/>
      <c r="F760" s="342"/>
      <c r="G760" s="342"/>
      <c r="H760" s="342"/>
      <c r="I760" s="342"/>
      <c r="J760" s="342"/>
      <c r="K760" s="342"/>
      <c r="L760" s="342"/>
      <c r="M760" s="342"/>
      <c r="N760" s="342"/>
      <c r="O760" s="342"/>
      <c r="P760" s="342"/>
      <c r="Q760" s="342"/>
      <c r="R760" s="342"/>
      <c r="S760" s="342"/>
      <c r="T760" s="342"/>
      <c r="U760" s="342"/>
      <c r="V760" s="342"/>
      <c r="W760" s="342"/>
      <c r="X760" s="342"/>
      <c r="Y760" s="342"/>
      <c r="Z760" s="342"/>
    </row>
    <row r="761" ht="12.75" customHeight="1">
      <c r="A761" s="342"/>
      <c r="B761" s="342"/>
      <c r="C761" s="342"/>
      <c r="D761" s="342"/>
      <c r="E761" s="342"/>
      <c r="F761" s="342"/>
      <c r="G761" s="342"/>
      <c r="H761" s="342"/>
      <c r="I761" s="342"/>
      <c r="J761" s="342"/>
      <c r="K761" s="342"/>
      <c r="L761" s="342"/>
      <c r="M761" s="342"/>
      <c r="N761" s="342"/>
      <c r="O761" s="342"/>
      <c r="P761" s="342"/>
      <c r="Q761" s="342"/>
      <c r="R761" s="342"/>
      <c r="S761" s="342"/>
      <c r="T761" s="342"/>
      <c r="U761" s="342"/>
      <c r="V761" s="342"/>
      <c r="W761" s="342"/>
      <c r="X761" s="342"/>
      <c r="Y761" s="342"/>
      <c r="Z761" s="342"/>
    </row>
    <row r="762" ht="12.75" customHeight="1">
      <c r="A762" s="342"/>
      <c r="B762" s="342"/>
      <c r="C762" s="342"/>
      <c r="D762" s="342"/>
      <c r="E762" s="342"/>
      <c r="F762" s="342"/>
      <c r="G762" s="342"/>
      <c r="H762" s="342"/>
      <c r="I762" s="342"/>
      <c r="J762" s="342"/>
      <c r="K762" s="342"/>
      <c r="L762" s="342"/>
      <c r="M762" s="342"/>
      <c r="N762" s="342"/>
      <c r="O762" s="342"/>
      <c r="P762" s="342"/>
      <c r="Q762" s="342"/>
      <c r="R762" s="342"/>
      <c r="S762" s="342"/>
      <c r="T762" s="342"/>
      <c r="U762" s="342"/>
      <c r="V762" s="342"/>
      <c r="W762" s="342"/>
      <c r="X762" s="342"/>
      <c r="Y762" s="342"/>
      <c r="Z762" s="342"/>
    </row>
    <row r="763" ht="12.75" customHeight="1">
      <c r="A763" s="342"/>
      <c r="B763" s="342"/>
      <c r="C763" s="342"/>
      <c r="D763" s="342"/>
      <c r="E763" s="342"/>
      <c r="F763" s="342"/>
      <c r="G763" s="342"/>
      <c r="H763" s="342"/>
      <c r="I763" s="342"/>
      <c r="J763" s="342"/>
      <c r="K763" s="342"/>
      <c r="L763" s="342"/>
      <c r="M763" s="342"/>
      <c r="N763" s="342"/>
      <c r="O763" s="342"/>
      <c r="P763" s="342"/>
      <c r="Q763" s="342"/>
      <c r="R763" s="342"/>
      <c r="S763" s="342"/>
      <c r="T763" s="342"/>
      <c r="U763" s="342"/>
      <c r="V763" s="342"/>
      <c r="W763" s="342"/>
      <c r="X763" s="342"/>
      <c r="Y763" s="342"/>
      <c r="Z763" s="342"/>
    </row>
    <row r="764" ht="12.75" customHeight="1">
      <c r="A764" s="342"/>
      <c r="B764" s="342"/>
      <c r="C764" s="342"/>
      <c r="D764" s="342"/>
      <c r="E764" s="342"/>
      <c r="F764" s="342"/>
      <c r="G764" s="342"/>
      <c r="H764" s="342"/>
      <c r="I764" s="342"/>
      <c r="J764" s="342"/>
      <c r="K764" s="342"/>
      <c r="L764" s="342"/>
      <c r="M764" s="342"/>
      <c r="N764" s="342"/>
      <c r="O764" s="342"/>
      <c r="P764" s="342"/>
      <c r="Q764" s="342"/>
      <c r="R764" s="342"/>
      <c r="S764" s="342"/>
      <c r="T764" s="342"/>
      <c r="U764" s="342"/>
      <c r="V764" s="342"/>
      <c r="W764" s="342"/>
      <c r="X764" s="342"/>
      <c r="Y764" s="342"/>
      <c r="Z764" s="342"/>
    </row>
    <row r="765" ht="12.75" customHeight="1">
      <c r="A765" s="342"/>
      <c r="B765" s="342"/>
      <c r="C765" s="342"/>
      <c r="D765" s="342"/>
      <c r="E765" s="342"/>
      <c r="F765" s="342"/>
      <c r="G765" s="342"/>
      <c r="H765" s="342"/>
      <c r="I765" s="342"/>
      <c r="J765" s="342"/>
      <c r="K765" s="342"/>
      <c r="L765" s="342"/>
      <c r="M765" s="342"/>
      <c r="N765" s="342"/>
      <c r="O765" s="342"/>
      <c r="P765" s="342"/>
      <c r="Q765" s="342"/>
      <c r="R765" s="342"/>
      <c r="S765" s="342"/>
      <c r="T765" s="342"/>
      <c r="U765" s="342"/>
      <c r="V765" s="342"/>
      <c r="W765" s="342"/>
      <c r="X765" s="342"/>
      <c r="Y765" s="342"/>
      <c r="Z765" s="342"/>
    </row>
    <row r="766" ht="12.75" customHeight="1">
      <c r="A766" s="342"/>
      <c r="B766" s="342"/>
      <c r="C766" s="342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2"/>
      <c r="Y766" s="342"/>
      <c r="Z766" s="342"/>
    </row>
    <row r="767" ht="12.75" customHeight="1">
      <c r="A767" s="342"/>
      <c r="B767" s="342"/>
      <c r="C767" s="342"/>
      <c r="D767" s="342"/>
      <c r="E767" s="342"/>
      <c r="F767" s="342"/>
      <c r="G767" s="342"/>
      <c r="H767" s="342"/>
      <c r="I767" s="342"/>
      <c r="J767" s="342"/>
      <c r="K767" s="342"/>
      <c r="L767" s="342"/>
      <c r="M767" s="342"/>
      <c r="N767" s="342"/>
      <c r="O767" s="342"/>
      <c r="P767" s="342"/>
      <c r="Q767" s="342"/>
      <c r="R767" s="342"/>
      <c r="S767" s="342"/>
      <c r="T767" s="342"/>
      <c r="U767" s="342"/>
      <c r="V767" s="342"/>
      <c r="W767" s="342"/>
      <c r="X767" s="342"/>
      <c r="Y767" s="342"/>
      <c r="Z767" s="342"/>
    </row>
    <row r="768" ht="12.75" customHeight="1">
      <c r="A768" s="342"/>
      <c r="B768" s="342"/>
      <c r="C768" s="342"/>
      <c r="D768" s="342"/>
      <c r="E768" s="342"/>
      <c r="F768" s="342"/>
      <c r="G768" s="342"/>
      <c r="H768" s="342"/>
      <c r="I768" s="342"/>
      <c r="J768" s="342"/>
      <c r="K768" s="342"/>
      <c r="L768" s="342"/>
      <c r="M768" s="342"/>
      <c r="N768" s="342"/>
      <c r="O768" s="342"/>
      <c r="P768" s="342"/>
      <c r="Q768" s="342"/>
      <c r="R768" s="342"/>
      <c r="S768" s="342"/>
      <c r="T768" s="342"/>
      <c r="U768" s="342"/>
      <c r="V768" s="342"/>
      <c r="W768" s="342"/>
      <c r="X768" s="342"/>
      <c r="Y768" s="342"/>
      <c r="Z768" s="342"/>
    </row>
    <row r="769" ht="12.75" customHeight="1">
      <c r="A769" s="342"/>
      <c r="B769" s="342"/>
      <c r="C769" s="342"/>
      <c r="D769" s="342"/>
      <c r="E769" s="342"/>
      <c r="F769" s="342"/>
      <c r="G769" s="342"/>
      <c r="H769" s="342"/>
      <c r="I769" s="342"/>
      <c r="J769" s="342"/>
      <c r="K769" s="342"/>
      <c r="L769" s="342"/>
      <c r="M769" s="342"/>
      <c r="N769" s="342"/>
      <c r="O769" s="342"/>
      <c r="P769" s="342"/>
      <c r="Q769" s="342"/>
      <c r="R769" s="342"/>
      <c r="S769" s="342"/>
      <c r="T769" s="342"/>
      <c r="U769" s="342"/>
      <c r="V769" s="342"/>
      <c r="W769" s="342"/>
      <c r="X769" s="342"/>
      <c r="Y769" s="342"/>
      <c r="Z769" s="342"/>
    </row>
    <row r="770" ht="12.75" customHeight="1">
      <c r="A770" s="342"/>
      <c r="B770" s="342"/>
      <c r="C770" s="342"/>
      <c r="D770" s="342"/>
      <c r="E770" s="342"/>
      <c r="F770" s="342"/>
      <c r="G770" s="342"/>
      <c r="H770" s="342"/>
      <c r="I770" s="342"/>
      <c r="J770" s="342"/>
      <c r="K770" s="342"/>
      <c r="L770" s="342"/>
      <c r="M770" s="342"/>
      <c r="N770" s="342"/>
      <c r="O770" s="342"/>
      <c r="P770" s="342"/>
      <c r="Q770" s="342"/>
      <c r="R770" s="342"/>
      <c r="S770" s="342"/>
      <c r="T770" s="342"/>
      <c r="U770" s="342"/>
      <c r="V770" s="342"/>
      <c r="W770" s="342"/>
      <c r="X770" s="342"/>
      <c r="Y770" s="342"/>
      <c r="Z770" s="342"/>
    </row>
    <row r="771" ht="12.75" customHeight="1">
      <c r="A771" s="342"/>
      <c r="B771" s="342"/>
      <c r="C771" s="342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</row>
    <row r="772" ht="12.75" customHeight="1">
      <c r="A772" s="342"/>
      <c r="B772" s="342"/>
      <c r="C772" s="342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</row>
    <row r="773" ht="12.75" customHeight="1">
      <c r="A773" s="342"/>
      <c r="B773" s="342"/>
      <c r="C773" s="342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</row>
    <row r="774" ht="12.75" customHeight="1">
      <c r="A774" s="342"/>
      <c r="B774" s="342"/>
      <c r="C774" s="342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</row>
    <row r="775" ht="12.75" customHeight="1">
      <c r="A775" s="342"/>
      <c r="B775" s="342"/>
      <c r="C775" s="342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</row>
    <row r="776" ht="12.75" customHeight="1">
      <c r="A776" s="342"/>
      <c r="B776" s="342"/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</row>
    <row r="777" ht="12.75" customHeight="1">
      <c r="A777" s="342"/>
      <c r="B777" s="342"/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</row>
    <row r="778" ht="12.75" customHeight="1">
      <c r="A778" s="342"/>
      <c r="B778" s="342"/>
      <c r="C778" s="342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</row>
    <row r="779" ht="12.75" customHeight="1">
      <c r="A779" s="342"/>
      <c r="B779" s="342"/>
      <c r="C779" s="342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</row>
    <row r="780" ht="12.75" customHeight="1">
      <c r="A780" s="342"/>
      <c r="B780" s="342"/>
      <c r="C780" s="342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</row>
    <row r="781" ht="12.75" customHeight="1">
      <c r="A781" s="342"/>
      <c r="B781" s="342"/>
      <c r="C781" s="342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</row>
    <row r="782" ht="12.75" customHeight="1">
      <c r="A782" s="342"/>
      <c r="B782" s="342"/>
      <c r="C782" s="342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</row>
    <row r="783" ht="12.75" customHeight="1">
      <c r="A783" s="342"/>
      <c r="B783" s="342"/>
      <c r="C783" s="342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</row>
    <row r="784" ht="12.75" customHeight="1">
      <c r="A784" s="342"/>
      <c r="B784" s="342"/>
      <c r="C784" s="342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</row>
    <row r="785" ht="12.75" customHeight="1">
      <c r="A785" s="342"/>
      <c r="B785" s="342"/>
      <c r="C785" s="342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</row>
    <row r="786" ht="12.75" customHeight="1">
      <c r="A786" s="342"/>
      <c r="B786" s="342"/>
      <c r="C786" s="342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</row>
    <row r="787" ht="12.75" customHeight="1">
      <c r="A787" s="342"/>
      <c r="B787" s="342"/>
      <c r="C787" s="342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</row>
    <row r="788" ht="12.75" customHeight="1">
      <c r="A788" s="342"/>
      <c r="B788" s="342"/>
      <c r="C788" s="342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</row>
    <row r="789" ht="12.75" customHeight="1">
      <c r="A789" s="342"/>
      <c r="B789" s="342"/>
      <c r="C789" s="342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</row>
    <row r="790" ht="12.75" customHeight="1">
      <c r="A790" s="342"/>
      <c r="B790" s="342"/>
      <c r="C790" s="342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</row>
    <row r="791" ht="12.75" customHeight="1">
      <c r="A791" s="342"/>
      <c r="B791" s="342"/>
      <c r="C791" s="342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</row>
    <row r="792" ht="12.75" customHeight="1">
      <c r="A792" s="342"/>
      <c r="B792" s="342"/>
      <c r="C792" s="342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</row>
    <row r="793" ht="12.75" customHeight="1">
      <c r="A793" s="342"/>
      <c r="B793" s="342"/>
      <c r="C793" s="342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</row>
    <row r="794" ht="12.75" customHeight="1">
      <c r="A794" s="342"/>
      <c r="B794" s="342"/>
      <c r="C794" s="342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</row>
    <row r="795" ht="12.75" customHeight="1">
      <c r="A795" s="342"/>
      <c r="B795" s="342"/>
      <c r="C795" s="342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</row>
    <row r="796" ht="12.75" customHeight="1">
      <c r="A796" s="342"/>
      <c r="B796" s="342"/>
      <c r="C796" s="342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</row>
    <row r="797" ht="12.75" customHeight="1">
      <c r="A797" s="342"/>
      <c r="B797" s="342"/>
      <c r="C797" s="342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</row>
    <row r="798" ht="12.75" customHeight="1">
      <c r="A798" s="342"/>
      <c r="B798" s="342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</row>
    <row r="799" ht="12.75" customHeight="1">
      <c r="A799" s="342"/>
      <c r="B799" s="342"/>
      <c r="C799" s="342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</row>
    <row r="800" ht="12.75" customHeight="1">
      <c r="A800" s="342"/>
      <c r="B800" s="342"/>
      <c r="C800" s="342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</row>
    <row r="801" ht="12.75" customHeight="1">
      <c r="A801" s="342"/>
      <c r="B801" s="342"/>
      <c r="C801" s="342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</row>
    <row r="802" ht="12.75" customHeight="1">
      <c r="A802" s="342"/>
      <c r="B802" s="342"/>
      <c r="C802" s="342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</row>
    <row r="803" ht="12.75" customHeight="1">
      <c r="A803" s="342"/>
      <c r="B803" s="342"/>
      <c r="C803" s="342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</row>
    <row r="804" ht="12.75" customHeight="1">
      <c r="A804" s="342"/>
      <c r="B804" s="342"/>
      <c r="C804" s="342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</row>
    <row r="805" ht="12.75" customHeight="1">
      <c r="A805" s="342"/>
      <c r="B805" s="342"/>
      <c r="C805" s="342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</row>
    <row r="806" ht="12.75" customHeight="1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</row>
    <row r="807" ht="12.75" customHeight="1">
      <c r="A807" s="342"/>
      <c r="B807" s="342"/>
      <c r="C807" s="342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</row>
    <row r="808" ht="12.75" customHeight="1">
      <c r="A808" s="342"/>
      <c r="B808" s="342"/>
      <c r="C808" s="342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</row>
    <row r="809" ht="12.75" customHeight="1">
      <c r="A809" s="342"/>
      <c r="B809" s="342"/>
      <c r="C809" s="342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</row>
    <row r="810" ht="12.75" customHeight="1">
      <c r="A810" s="342"/>
      <c r="B810" s="342"/>
      <c r="C810" s="342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</row>
    <row r="811" ht="12.75" customHeight="1">
      <c r="A811" s="342"/>
      <c r="B811" s="342"/>
      <c r="C811" s="342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</row>
    <row r="812" ht="12.75" customHeight="1">
      <c r="A812" s="342"/>
      <c r="B812" s="342"/>
      <c r="C812" s="342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</row>
    <row r="813" ht="12.75" customHeight="1">
      <c r="A813" s="342"/>
      <c r="B813" s="342"/>
      <c r="C813" s="342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</row>
    <row r="814" ht="12.75" customHeight="1">
      <c r="A814" s="342"/>
      <c r="B814" s="342"/>
      <c r="C814" s="342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</row>
    <row r="815" ht="12.75" customHeight="1">
      <c r="A815" s="342"/>
      <c r="B815" s="342"/>
      <c r="C815" s="342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</row>
    <row r="816" ht="12.75" customHeight="1">
      <c r="A816" s="342"/>
      <c r="B816" s="342"/>
      <c r="C816" s="342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</row>
    <row r="817" ht="12.75" customHeight="1">
      <c r="A817" s="342"/>
      <c r="B817" s="342"/>
      <c r="C817" s="342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</row>
    <row r="818" ht="12.75" customHeight="1">
      <c r="A818" s="342"/>
      <c r="B818" s="342"/>
      <c r="C818" s="342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</row>
    <row r="819" ht="12.75" customHeight="1">
      <c r="A819" s="342"/>
      <c r="B819" s="342"/>
      <c r="C819" s="342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</row>
    <row r="820" ht="12.75" customHeight="1">
      <c r="A820" s="342"/>
      <c r="B820" s="342"/>
      <c r="C820" s="342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</row>
    <row r="821" ht="12.75" customHeight="1">
      <c r="A821" s="342"/>
      <c r="B821" s="342"/>
      <c r="C821" s="342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</row>
    <row r="822" ht="12.75" customHeight="1">
      <c r="A822" s="342"/>
      <c r="B822" s="342"/>
      <c r="C822" s="342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</row>
    <row r="823" ht="12.75" customHeight="1">
      <c r="A823" s="342"/>
      <c r="B823" s="342"/>
      <c r="C823" s="342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</row>
    <row r="824" ht="12.75" customHeight="1">
      <c r="A824" s="342"/>
      <c r="B824" s="342"/>
      <c r="C824" s="342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</row>
    <row r="825" ht="12.75" customHeight="1">
      <c r="A825" s="342"/>
      <c r="B825" s="342"/>
      <c r="C825" s="342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</row>
    <row r="826" ht="12.75" customHeight="1">
      <c r="A826" s="342"/>
      <c r="B826" s="342"/>
      <c r="C826" s="342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</row>
    <row r="827" ht="12.75" customHeight="1">
      <c r="A827" s="342"/>
      <c r="B827" s="342"/>
      <c r="C827" s="342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</row>
    <row r="828" ht="12.75" customHeight="1">
      <c r="A828" s="342"/>
      <c r="B828" s="342"/>
      <c r="C828" s="342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</row>
    <row r="829" ht="12.75" customHeight="1">
      <c r="A829" s="342"/>
      <c r="B829" s="342"/>
      <c r="C829" s="342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</row>
    <row r="830" ht="12.75" customHeight="1">
      <c r="A830" s="342"/>
      <c r="B830" s="342"/>
      <c r="C830" s="342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</row>
    <row r="831" ht="12.75" customHeight="1">
      <c r="A831" s="342"/>
      <c r="B831" s="342"/>
      <c r="C831" s="342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</row>
    <row r="832" ht="12.75" customHeight="1">
      <c r="A832" s="342"/>
      <c r="B832" s="342"/>
      <c r="C832" s="342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</row>
    <row r="833" ht="12.75" customHeight="1">
      <c r="A833" s="342"/>
      <c r="B833" s="342"/>
      <c r="C833" s="342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</row>
    <row r="834" ht="12.75" customHeight="1">
      <c r="A834" s="342"/>
      <c r="B834" s="342"/>
      <c r="C834" s="342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</row>
    <row r="835" ht="12.75" customHeight="1">
      <c r="A835" s="342"/>
      <c r="B835" s="342"/>
      <c r="C835" s="342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</row>
    <row r="836" ht="12.75" customHeight="1">
      <c r="A836" s="342"/>
      <c r="B836" s="342"/>
      <c r="C836" s="342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</row>
    <row r="837" ht="12.75" customHeight="1">
      <c r="A837" s="342"/>
      <c r="B837" s="342"/>
      <c r="C837" s="342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</row>
    <row r="838" ht="12.75" customHeight="1">
      <c r="A838" s="342"/>
      <c r="B838" s="342"/>
      <c r="C838" s="342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</row>
    <row r="839" ht="12.75" customHeight="1">
      <c r="A839" s="342"/>
      <c r="B839" s="342"/>
      <c r="C839" s="342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</row>
    <row r="840" ht="12.75" customHeight="1">
      <c r="A840" s="342"/>
      <c r="B840" s="342"/>
      <c r="C840" s="342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</row>
    <row r="841" ht="12.75" customHeight="1">
      <c r="A841" s="342"/>
      <c r="B841" s="342"/>
      <c r="C841" s="342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</row>
    <row r="842" ht="12.75" customHeight="1">
      <c r="A842" s="342"/>
      <c r="B842" s="342"/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</row>
    <row r="843" ht="12.75" customHeight="1">
      <c r="A843" s="342"/>
      <c r="B843" s="342"/>
      <c r="C843" s="342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</row>
    <row r="844" ht="12.75" customHeight="1">
      <c r="A844" s="342"/>
      <c r="B844" s="342"/>
      <c r="C844" s="342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</row>
    <row r="845" ht="12.75" customHeight="1">
      <c r="A845" s="342"/>
      <c r="B845" s="342"/>
      <c r="C845" s="342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</row>
    <row r="846" ht="12.75" customHeight="1">
      <c r="A846" s="342"/>
      <c r="B846" s="342"/>
      <c r="C846" s="342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</row>
    <row r="847" ht="12.75" customHeight="1">
      <c r="A847" s="342"/>
      <c r="B847" s="342"/>
      <c r="C847" s="342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</row>
    <row r="848" ht="12.75" customHeight="1">
      <c r="A848" s="342"/>
      <c r="B848" s="342"/>
      <c r="C848" s="342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</row>
    <row r="849" ht="12.75" customHeight="1">
      <c r="A849" s="342"/>
      <c r="B849" s="342"/>
      <c r="C849" s="342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</row>
    <row r="850" ht="12.75" customHeight="1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</row>
    <row r="851" ht="12.75" customHeight="1">
      <c r="A851" s="342"/>
      <c r="B851" s="342"/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</row>
    <row r="852" ht="12.75" customHeight="1">
      <c r="A852" s="342"/>
      <c r="B852" s="342"/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</row>
    <row r="853" ht="12.75" customHeight="1">
      <c r="A853" s="342"/>
      <c r="B853" s="342"/>
      <c r="C853" s="342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</row>
    <row r="854" ht="12.75" customHeight="1">
      <c r="A854" s="342"/>
      <c r="B854" s="342"/>
      <c r="C854" s="342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</row>
    <row r="855" ht="12.75" customHeight="1">
      <c r="A855" s="342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</row>
    <row r="856" ht="12.75" customHeight="1">
      <c r="A856" s="342"/>
      <c r="B856" s="342"/>
      <c r="C856" s="342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</row>
    <row r="857" ht="12.75" customHeight="1">
      <c r="A857" s="342"/>
      <c r="B857" s="342"/>
      <c r="C857" s="342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</row>
    <row r="858" ht="12.75" customHeight="1">
      <c r="A858" s="342"/>
      <c r="B858" s="342"/>
      <c r="C858" s="342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</row>
    <row r="859" ht="12.75" customHeight="1">
      <c r="A859" s="342"/>
      <c r="B859" s="342"/>
      <c r="C859" s="342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</row>
    <row r="860" ht="12.75" customHeight="1">
      <c r="A860" s="342"/>
      <c r="B860" s="342"/>
      <c r="C860" s="342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</row>
    <row r="861" ht="12.75" customHeight="1">
      <c r="A861" s="342"/>
      <c r="B861" s="342"/>
      <c r="C861" s="342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</row>
    <row r="862" ht="12.75" customHeight="1">
      <c r="A862" s="342"/>
      <c r="B862" s="342"/>
      <c r="C862" s="342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</row>
    <row r="863" ht="12.75" customHeight="1">
      <c r="A863" s="342"/>
      <c r="B863" s="342"/>
      <c r="C863" s="342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</row>
    <row r="864" ht="12.75" customHeight="1">
      <c r="A864" s="342"/>
      <c r="B864" s="342"/>
      <c r="C864" s="342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</row>
    <row r="865" ht="12.75" customHeight="1">
      <c r="A865" s="342"/>
      <c r="B865" s="342"/>
      <c r="C865" s="342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</row>
    <row r="866" ht="12.75" customHeight="1">
      <c r="A866" s="342"/>
      <c r="B866" s="342"/>
      <c r="C866" s="342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</row>
    <row r="867" ht="12.75" customHeight="1">
      <c r="A867" s="342"/>
      <c r="B867" s="342"/>
      <c r="C867" s="342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</row>
    <row r="868" ht="12.75" customHeight="1">
      <c r="A868" s="342"/>
      <c r="B868" s="342"/>
      <c r="C868" s="342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</row>
    <row r="869" ht="12.75" customHeight="1">
      <c r="A869" s="342"/>
      <c r="B869" s="342"/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</row>
    <row r="870" ht="12.75" customHeight="1">
      <c r="A870" s="342"/>
      <c r="B870" s="342"/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</row>
    <row r="871" ht="12.75" customHeight="1">
      <c r="A871" s="342"/>
      <c r="B871" s="342"/>
      <c r="C871" s="342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</row>
    <row r="872" ht="12.75" customHeight="1">
      <c r="A872" s="342"/>
      <c r="B872" s="342"/>
      <c r="C872" s="342"/>
      <c r="D872" s="342"/>
      <c r="E872" s="342"/>
      <c r="F872" s="342"/>
      <c r="G872" s="342"/>
      <c r="H872" s="342"/>
      <c r="I872" s="34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</row>
    <row r="873" ht="12.75" customHeight="1">
      <c r="A873" s="342"/>
      <c r="B873" s="342"/>
      <c r="C873" s="342"/>
      <c r="D873" s="342"/>
      <c r="E873" s="342"/>
      <c r="F873" s="342"/>
      <c r="G873" s="342"/>
      <c r="H873" s="342"/>
      <c r="I873" s="342"/>
      <c r="J873" s="342"/>
      <c r="K873" s="342"/>
      <c r="L873" s="342"/>
      <c r="M873" s="342"/>
      <c r="N873" s="342"/>
      <c r="O873" s="342"/>
      <c r="P873" s="342"/>
      <c r="Q873" s="342"/>
      <c r="R873" s="342"/>
      <c r="S873" s="342"/>
      <c r="T873" s="342"/>
      <c r="U873" s="342"/>
      <c r="V873" s="342"/>
      <c r="W873" s="342"/>
      <c r="X873" s="342"/>
      <c r="Y873" s="342"/>
      <c r="Z873" s="342"/>
    </row>
    <row r="874" ht="12.75" customHeight="1">
      <c r="A874" s="342"/>
      <c r="B874" s="342"/>
      <c r="C874" s="342"/>
      <c r="D874" s="342"/>
      <c r="E874" s="342"/>
      <c r="F874" s="342"/>
      <c r="G874" s="342"/>
      <c r="H874" s="342"/>
      <c r="I874" s="342"/>
      <c r="J874" s="342"/>
      <c r="K874" s="34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</row>
    <row r="875" ht="12.75" customHeight="1">
      <c r="A875" s="342"/>
      <c r="B875" s="342"/>
      <c r="C875" s="342"/>
      <c r="D875" s="342"/>
      <c r="E875" s="342"/>
      <c r="F875" s="342"/>
      <c r="G875" s="342"/>
      <c r="H875" s="342"/>
      <c r="I875" s="34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</row>
    <row r="876" ht="12.75" customHeight="1">
      <c r="A876" s="342"/>
      <c r="B876" s="342"/>
      <c r="C876" s="342"/>
      <c r="D876" s="342"/>
      <c r="E876" s="342"/>
      <c r="F876" s="342"/>
      <c r="G876" s="342"/>
      <c r="H876" s="342"/>
      <c r="I876" s="34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</row>
    <row r="877" ht="12.75" customHeight="1">
      <c r="A877" s="342"/>
      <c r="B877" s="342"/>
      <c r="C877" s="342"/>
      <c r="D877" s="342"/>
      <c r="E877" s="342"/>
      <c r="F877" s="342"/>
      <c r="G877" s="342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</row>
    <row r="878" ht="12.75" customHeight="1">
      <c r="A878" s="342"/>
      <c r="B878" s="342"/>
      <c r="C878" s="342"/>
      <c r="D878" s="342"/>
      <c r="E878" s="342"/>
      <c r="F878" s="342"/>
      <c r="G878" s="342"/>
      <c r="H878" s="342"/>
      <c r="I878" s="342"/>
      <c r="J878" s="342"/>
      <c r="K878" s="342"/>
      <c r="L878" s="342"/>
      <c r="M878" s="342"/>
      <c r="N878" s="342"/>
      <c r="O878" s="342"/>
      <c r="P878" s="342"/>
      <c r="Q878" s="342"/>
      <c r="R878" s="342"/>
      <c r="S878" s="342"/>
      <c r="T878" s="342"/>
      <c r="U878" s="342"/>
      <c r="V878" s="342"/>
      <c r="W878" s="342"/>
      <c r="X878" s="342"/>
      <c r="Y878" s="342"/>
      <c r="Z878" s="342"/>
    </row>
    <row r="879" ht="12.75" customHeight="1">
      <c r="A879" s="342"/>
      <c r="B879" s="342"/>
      <c r="C879" s="342"/>
      <c r="D879" s="342"/>
      <c r="E879" s="342"/>
      <c r="F879" s="342"/>
      <c r="G879" s="342"/>
      <c r="H879" s="342"/>
      <c r="I879" s="34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</row>
    <row r="880" ht="12.75" customHeight="1">
      <c r="A880" s="342"/>
      <c r="B880" s="342"/>
      <c r="C880" s="342"/>
      <c r="D880" s="342"/>
      <c r="E880" s="342"/>
      <c r="F880" s="342"/>
      <c r="G880" s="342"/>
      <c r="H880" s="342"/>
      <c r="I880" s="342"/>
      <c r="J880" s="342"/>
      <c r="K880" s="342"/>
      <c r="L880" s="342"/>
      <c r="M880" s="342"/>
      <c r="N880" s="342"/>
      <c r="O880" s="342"/>
      <c r="P880" s="342"/>
      <c r="Q880" s="342"/>
      <c r="R880" s="342"/>
      <c r="S880" s="342"/>
      <c r="T880" s="342"/>
      <c r="U880" s="342"/>
      <c r="V880" s="342"/>
      <c r="W880" s="342"/>
      <c r="X880" s="342"/>
      <c r="Y880" s="342"/>
      <c r="Z880" s="342"/>
    </row>
    <row r="881" ht="12.75" customHeight="1">
      <c r="A881" s="342"/>
      <c r="B881" s="342"/>
      <c r="C881" s="342"/>
      <c r="D881" s="342"/>
      <c r="E881" s="342"/>
      <c r="F881" s="342"/>
      <c r="G881" s="342"/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</row>
    <row r="882" ht="12.75" customHeight="1">
      <c r="A882" s="342"/>
      <c r="B882" s="342"/>
      <c r="C882" s="342"/>
      <c r="D882" s="342"/>
      <c r="E882" s="342"/>
      <c r="F882" s="342"/>
      <c r="G882" s="342"/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</row>
    <row r="883" ht="12.75" customHeight="1">
      <c r="A883" s="342"/>
      <c r="B883" s="342"/>
      <c r="C883" s="342"/>
      <c r="D883" s="342"/>
      <c r="E883" s="342"/>
      <c r="F883" s="342"/>
      <c r="G883" s="342"/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</row>
    <row r="884" ht="12.75" customHeight="1">
      <c r="A884" s="342"/>
      <c r="B884" s="342"/>
      <c r="C884" s="342"/>
      <c r="D884" s="342"/>
      <c r="E884" s="342"/>
      <c r="F884" s="342"/>
      <c r="G884" s="342"/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</row>
    <row r="885" ht="12.75" customHeight="1">
      <c r="A885" s="342"/>
      <c r="B885" s="342"/>
      <c r="C885" s="342"/>
      <c r="D885" s="342"/>
      <c r="E885" s="342"/>
      <c r="F885" s="342"/>
      <c r="G885" s="342"/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</row>
    <row r="886" ht="12.75" customHeight="1">
      <c r="A886" s="342"/>
      <c r="B886" s="342"/>
      <c r="C886" s="342"/>
      <c r="D886" s="342"/>
      <c r="E886" s="342"/>
      <c r="F886" s="342"/>
      <c r="G886" s="342"/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</row>
    <row r="887" ht="12.75" customHeight="1">
      <c r="A887" s="342"/>
      <c r="B887" s="342"/>
      <c r="C887" s="342"/>
      <c r="D887" s="342"/>
      <c r="E887" s="342"/>
      <c r="F887" s="342"/>
      <c r="G887" s="342"/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</row>
    <row r="888" ht="12.75" customHeight="1">
      <c r="A888" s="342"/>
      <c r="B888" s="342"/>
      <c r="C888" s="342"/>
      <c r="D888" s="342"/>
      <c r="E888" s="342"/>
      <c r="F888" s="342"/>
      <c r="G888" s="342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</row>
    <row r="889" ht="12.75" customHeight="1">
      <c r="A889" s="342"/>
      <c r="B889" s="342"/>
      <c r="C889" s="342"/>
      <c r="D889" s="342"/>
      <c r="E889" s="342"/>
      <c r="F889" s="342"/>
      <c r="G889" s="342"/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</row>
    <row r="890" ht="12.75" customHeight="1">
      <c r="A890" s="342"/>
      <c r="B890" s="342"/>
      <c r="C890" s="342"/>
      <c r="D890" s="342"/>
      <c r="E890" s="342"/>
      <c r="F890" s="342"/>
      <c r="G890" s="342"/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</row>
    <row r="891" ht="12.75" customHeight="1">
      <c r="A891" s="342"/>
      <c r="B891" s="342"/>
      <c r="C891" s="342"/>
      <c r="D891" s="342"/>
      <c r="E891" s="342"/>
      <c r="F891" s="342"/>
      <c r="G891" s="342"/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</row>
    <row r="892" ht="12.75" customHeight="1">
      <c r="A892" s="342"/>
      <c r="B892" s="342"/>
      <c r="C892" s="342"/>
      <c r="D892" s="342"/>
      <c r="E892" s="342"/>
      <c r="F892" s="342"/>
      <c r="G892" s="342"/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</row>
    <row r="893" ht="12.75" customHeight="1">
      <c r="A893" s="342"/>
      <c r="B893" s="342"/>
      <c r="C893" s="342"/>
      <c r="D893" s="342"/>
      <c r="E893" s="342"/>
      <c r="F893" s="342"/>
      <c r="G893" s="342"/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</row>
    <row r="894" ht="12.75" customHeight="1">
      <c r="A894" s="342"/>
      <c r="B894" s="342"/>
      <c r="C894" s="342"/>
      <c r="D894" s="342"/>
      <c r="E894" s="342"/>
      <c r="F894" s="342"/>
      <c r="G894" s="342"/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</row>
    <row r="895" ht="12.75" customHeight="1">
      <c r="A895" s="342"/>
      <c r="B895" s="342"/>
      <c r="C895" s="342"/>
      <c r="D895" s="342"/>
      <c r="E895" s="342"/>
      <c r="F895" s="342"/>
      <c r="G895" s="342"/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</row>
    <row r="896" ht="12.75" customHeight="1">
      <c r="A896" s="342"/>
      <c r="B896" s="342"/>
      <c r="C896" s="342"/>
      <c r="D896" s="342"/>
      <c r="E896" s="342"/>
      <c r="F896" s="342"/>
      <c r="G896" s="342"/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</row>
    <row r="897" ht="12.75" customHeight="1">
      <c r="A897" s="342"/>
      <c r="B897" s="342"/>
      <c r="C897" s="342"/>
      <c r="D897" s="342"/>
      <c r="E897" s="342"/>
      <c r="F897" s="342"/>
      <c r="G897" s="342"/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</row>
    <row r="898" ht="12.75" customHeight="1">
      <c r="A898" s="342"/>
      <c r="B898" s="342"/>
      <c r="C898" s="342"/>
      <c r="D898" s="342"/>
      <c r="E898" s="342"/>
      <c r="F898" s="342"/>
      <c r="G898" s="342"/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</row>
    <row r="899" ht="12.75" customHeight="1">
      <c r="A899" s="342"/>
      <c r="B899" s="342"/>
      <c r="C899" s="342"/>
      <c r="D899" s="342"/>
      <c r="E899" s="342"/>
      <c r="F899" s="342"/>
      <c r="G899" s="342"/>
      <c r="H899" s="342"/>
      <c r="I899" s="34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</row>
    <row r="900" ht="12.75" customHeight="1">
      <c r="A900" s="342"/>
      <c r="B900" s="342"/>
      <c r="C900" s="342"/>
      <c r="D900" s="342"/>
      <c r="E900" s="342"/>
      <c r="F900" s="342"/>
      <c r="G900" s="342"/>
      <c r="H900" s="342"/>
      <c r="I900" s="34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</row>
    <row r="901" ht="12.75" customHeight="1">
      <c r="A901" s="342"/>
      <c r="B901" s="342"/>
      <c r="C901" s="342"/>
      <c r="D901" s="342"/>
      <c r="E901" s="342"/>
      <c r="F901" s="342"/>
      <c r="G901" s="342"/>
      <c r="H901" s="342"/>
      <c r="I901" s="342"/>
      <c r="J901" s="342"/>
      <c r="K901" s="342"/>
      <c r="L901" s="342"/>
      <c r="M901" s="342"/>
      <c r="N901" s="342"/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</row>
    <row r="902" ht="12.75" customHeight="1">
      <c r="A902" s="342"/>
      <c r="B902" s="342"/>
      <c r="C902" s="342"/>
      <c r="D902" s="342"/>
      <c r="E902" s="342"/>
      <c r="F902" s="342"/>
      <c r="G902" s="342"/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</row>
    <row r="903" ht="12.75" customHeight="1">
      <c r="A903" s="342"/>
      <c r="B903" s="342"/>
      <c r="C903" s="342"/>
      <c r="D903" s="342"/>
      <c r="E903" s="342"/>
      <c r="F903" s="342"/>
      <c r="G903" s="342"/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</row>
    <row r="904" ht="12.75" customHeight="1">
      <c r="A904" s="342"/>
      <c r="B904" s="342"/>
      <c r="C904" s="342"/>
      <c r="D904" s="342"/>
      <c r="E904" s="342"/>
      <c r="F904" s="342"/>
      <c r="G904" s="342"/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</row>
    <row r="905" ht="12.75" customHeight="1">
      <c r="A905" s="342"/>
      <c r="B905" s="342"/>
      <c r="C905" s="342"/>
      <c r="D905" s="342"/>
      <c r="E905" s="342"/>
      <c r="F905" s="342"/>
      <c r="G905" s="342"/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</row>
    <row r="906" ht="12.75" customHeight="1">
      <c r="A906" s="342"/>
      <c r="B906" s="342"/>
      <c r="C906" s="342"/>
      <c r="D906" s="342"/>
      <c r="E906" s="342"/>
      <c r="F906" s="342"/>
      <c r="G906" s="342"/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</row>
    <row r="907" ht="12.75" customHeight="1">
      <c r="A907" s="342"/>
      <c r="B907" s="342"/>
      <c r="C907" s="342"/>
      <c r="D907" s="342"/>
      <c r="E907" s="342"/>
      <c r="F907" s="342"/>
      <c r="G907" s="342"/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</row>
    <row r="908" ht="12.75" customHeight="1">
      <c r="A908" s="342"/>
      <c r="B908" s="342"/>
      <c r="C908" s="342"/>
      <c r="D908" s="342"/>
      <c r="E908" s="342"/>
      <c r="F908" s="342"/>
      <c r="G908" s="342"/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</row>
    <row r="909" ht="12.75" customHeight="1">
      <c r="A909" s="342"/>
      <c r="B909" s="342"/>
      <c r="C909" s="342"/>
      <c r="D909" s="342"/>
      <c r="E909" s="342"/>
      <c r="F909" s="342"/>
      <c r="G909" s="342"/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</row>
    <row r="910" ht="12.75" customHeight="1">
      <c r="A910" s="342"/>
      <c r="B910" s="342"/>
      <c r="C910" s="342"/>
      <c r="D910" s="342"/>
      <c r="E910" s="342"/>
      <c r="F910" s="342"/>
      <c r="G910" s="342"/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</row>
    <row r="911" ht="12.75" customHeight="1">
      <c r="A911" s="342"/>
      <c r="B911" s="342"/>
      <c r="C911" s="342"/>
      <c r="D911" s="342"/>
      <c r="E911" s="342"/>
      <c r="F911" s="342"/>
      <c r="G911" s="342"/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</row>
    <row r="912" ht="12.75" customHeight="1">
      <c r="A912" s="342"/>
      <c r="B912" s="342"/>
      <c r="C912" s="342"/>
      <c r="D912" s="342"/>
      <c r="E912" s="342"/>
      <c r="F912" s="342"/>
      <c r="G912" s="342"/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</row>
    <row r="913" ht="12.75" customHeight="1">
      <c r="A913" s="342"/>
      <c r="B913" s="342"/>
      <c r="C913" s="342"/>
      <c r="D913" s="342"/>
      <c r="E913" s="342"/>
      <c r="F913" s="342"/>
      <c r="G913" s="342"/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</row>
    <row r="914" ht="12.75" customHeight="1">
      <c r="A914" s="342"/>
      <c r="B914" s="342"/>
      <c r="C914" s="342"/>
      <c r="D914" s="342"/>
      <c r="E914" s="342"/>
      <c r="F914" s="342"/>
      <c r="G914" s="342"/>
      <c r="H914" s="342"/>
      <c r="I914" s="342"/>
      <c r="J914" s="342"/>
      <c r="K914" s="342"/>
      <c r="L914" s="342"/>
      <c r="M914" s="342"/>
      <c r="N914" s="342"/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</row>
    <row r="915" ht="12.75" customHeight="1">
      <c r="A915" s="342"/>
      <c r="B915" s="342"/>
      <c r="C915" s="342"/>
      <c r="D915" s="342"/>
      <c r="E915" s="342"/>
      <c r="F915" s="342"/>
      <c r="G915" s="342"/>
      <c r="H915" s="342"/>
      <c r="I915" s="342"/>
      <c r="J915" s="342"/>
      <c r="K915" s="342"/>
      <c r="L915" s="342"/>
      <c r="M915" s="342"/>
      <c r="N915" s="342"/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</row>
    <row r="916" ht="12.75" customHeight="1">
      <c r="A916" s="342"/>
      <c r="B916" s="342"/>
      <c r="C916" s="342"/>
      <c r="D916" s="342"/>
      <c r="E916" s="342"/>
      <c r="F916" s="342"/>
      <c r="G916" s="342"/>
      <c r="H916" s="342"/>
      <c r="I916" s="34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</row>
    <row r="917" ht="12.75" customHeight="1">
      <c r="A917" s="342"/>
      <c r="B917" s="342"/>
      <c r="C917" s="342"/>
      <c r="D917" s="342"/>
      <c r="E917" s="342"/>
      <c r="F917" s="342"/>
      <c r="G917" s="342"/>
      <c r="H917" s="342"/>
      <c r="I917" s="34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</row>
    <row r="918" ht="12.75" customHeight="1">
      <c r="A918" s="342"/>
      <c r="B918" s="342"/>
      <c r="C918" s="342"/>
      <c r="D918" s="342"/>
      <c r="E918" s="342"/>
      <c r="F918" s="342"/>
      <c r="G918" s="342"/>
      <c r="H918" s="342"/>
      <c r="I918" s="342"/>
      <c r="J918" s="342"/>
      <c r="K918" s="342"/>
      <c r="L918" s="342"/>
      <c r="M918" s="342"/>
      <c r="N918" s="342"/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</row>
    <row r="919" ht="12.75" customHeight="1">
      <c r="A919" s="342"/>
      <c r="B919" s="342"/>
      <c r="C919" s="342"/>
      <c r="D919" s="342"/>
      <c r="E919" s="342"/>
      <c r="F919" s="342"/>
      <c r="G919" s="342"/>
      <c r="H919" s="342"/>
      <c r="I919" s="342"/>
      <c r="J919" s="342"/>
      <c r="K919" s="342"/>
      <c r="L919" s="342"/>
      <c r="M919" s="342"/>
      <c r="N919" s="342"/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</row>
    <row r="920" ht="12.75" customHeight="1">
      <c r="A920" s="342"/>
      <c r="B920" s="342"/>
      <c r="C920" s="342"/>
      <c r="D920" s="342"/>
      <c r="E920" s="342"/>
      <c r="F920" s="342"/>
      <c r="G920" s="342"/>
      <c r="H920" s="342"/>
      <c r="I920" s="34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</row>
    <row r="921" ht="12.75" customHeight="1">
      <c r="A921" s="342"/>
      <c r="B921" s="342"/>
      <c r="C921" s="342"/>
      <c r="D921" s="342"/>
      <c r="E921" s="342"/>
      <c r="F921" s="342"/>
      <c r="G921" s="342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</row>
    <row r="922" ht="12.75" customHeight="1">
      <c r="A922" s="342"/>
      <c r="B922" s="342"/>
      <c r="C922" s="342"/>
      <c r="D922" s="342"/>
      <c r="E922" s="342"/>
      <c r="F922" s="342"/>
      <c r="G922" s="342"/>
      <c r="H922" s="342"/>
      <c r="I922" s="342"/>
      <c r="J922" s="342"/>
      <c r="K922" s="342"/>
      <c r="L922" s="342"/>
      <c r="M922" s="342"/>
      <c r="N922" s="342"/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</row>
    <row r="923" ht="12.75" customHeight="1">
      <c r="A923" s="342"/>
      <c r="B923" s="342"/>
      <c r="C923" s="342"/>
      <c r="D923" s="342"/>
      <c r="E923" s="342"/>
      <c r="F923" s="342"/>
      <c r="G923" s="342"/>
      <c r="H923" s="342"/>
      <c r="I923" s="342"/>
      <c r="J923" s="342"/>
      <c r="K923" s="342"/>
      <c r="L923" s="342"/>
      <c r="M923" s="342"/>
      <c r="N923" s="342"/>
      <c r="O923" s="342"/>
      <c r="P923" s="342"/>
      <c r="Q923" s="342"/>
      <c r="R923" s="342"/>
      <c r="S923" s="342"/>
      <c r="T923" s="342"/>
      <c r="U923" s="342"/>
      <c r="V923" s="342"/>
      <c r="W923" s="342"/>
      <c r="X923" s="342"/>
      <c r="Y923" s="342"/>
      <c r="Z923" s="342"/>
    </row>
    <row r="924" ht="12.75" customHeight="1">
      <c r="A924" s="342"/>
      <c r="B924" s="342"/>
      <c r="C924" s="342"/>
      <c r="D924" s="342"/>
      <c r="E924" s="342"/>
      <c r="F924" s="342"/>
      <c r="G924" s="342"/>
      <c r="H924" s="342"/>
      <c r="I924" s="34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</row>
    <row r="925" ht="12.75" customHeight="1">
      <c r="A925" s="342"/>
      <c r="B925" s="342"/>
      <c r="C925" s="342"/>
      <c r="D925" s="342"/>
      <c r="E925" s="342"/>
      <c r="F925" s="342"/>
      <c r="G925" s="342"/>
      <c r="H925" s="342"/>
      <c r="I925" s="34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</row>
    <row r="926" ht="12.75" customHeight="1">
      <c r="A926" s="342"/>
      <c r="B926" s="342"/>
      <c r="C926" s="342"/>
      <c r="D926" s="342"/>
      <c r="E926" s="342"/>
      <c r="F926" s="342"/>
      <c r="G926" s="342"/>
      <c r="H926" s="342"/>
      <c r="I926" s="34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</row>
    <row r="927" ht="12.75" customHeight="1">
      <c r="A927" s="342"/>
      <c r="B927" s="342"/>
      <c r="C927" s="342"/>
      <c r="D927" s="342"/>
      <c r="E927" s="342"/>
      <c r="F927" s="342"/>
      <c r="G927" s="342"/>
      <c r="H927" s="342"/>
      <c r="I927" s="34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</row>
    <row r="928" ht="12.75" customHeight="1">
      <c r="A928" s="342"/>
      <c r="B928" s="342"/>
      <c r="C928" s="342"/>
      <c r="D928" s="342"/>
      <c r="E928" s="342"/>
      <c r="F928" s="342"/>
      <c r="G928" s="342"/>
      <c r="H928" s="342"/>
      <c r="I928" s="342"/>
      <c r="J928" s="342"/>
      <c r="K928" s="342"/>
      <c r="L928" s="342"/>
      <c r="M928" s="342"/>
      <c r="N928" s="342"/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</row>
    <row r="929" ht="12.75" customHeight="1">
      <c r="A929" s="342"/>
      <c r="B929" s="342"/>
      <c r="C929" s="342"/>
      <c r="D929" s="342"/>
      <c r="E929" s="342"/>
      <c r="F929" s="342"/>
      <c r="G929" s="342"/>
      <c r="H929" s="342"/>
      <c r="I929" s="342"/>
      <c r="J929" s="342"/>
      <c r="K929" s="342"/>
      <c r="L929" s="342"/>
      <c r="M929" s="342"/>
      <c r="N929" s="342"/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</row>
    <row r="930" ht="12.75" customHeight="1">
      <c r="A930" s="342"/>
      <c r="B930" s="342"/>
      <c r="C930" s="342"/>
      <c r="D930" s="342"/>
      <c r="E930" s="342"/>
      <c r="F930" s="342"/>
      <c r="G930" s="342"/>
      <c r="H930" s="342"/>
      <c r="I930" s="34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</row>
    <row r="931" ht="12.75" customHeight="1">
      <c r="A931" s="342"/>
      <c r="B931" s="342"/>
      <c r="C931" s="342"/>
      <c r="D931" s="342"/>
      <c r="E931" s="342"/>
      <c r="F931" s="342"/>
      <c r="G931" s="342"/>
      <c r="H931" s="342"/>
      <c r="I931" s="342"/>
      <c r="J931" s="342"/>
      <c r="K931" s="342"/>
      <c r="L931" s="342"/>
      <c r="M931" s="342"/>
      <c r="N931" s="342"/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</row>
    <row r="932" ht="12.75" customHeight="1">
      <c r="A932" s="342"/>
      <c r="B932" s="342"/>
      <c r="C932" s="342"/>
      <c r="D932" s="342"/>
      <c r="E932" s="342"/>
      <c r="F932" s="342"/>
      <c r="G932" s="342"/>
      <c r="H932" s="342"/>
      <c r="I932" s="342"/>
      <c r="J932" s="342"/>
      <c r="K932" s="342"/>
      <c r="L932" s="342"/>
      <c r="M932" s="342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</row>
    <row r="933" ht="12.75" customHeight="1">
      <c r="A933" s="342"/>
      <c r="B933" s="342"/>
      <c r="C933" s="342"/>
      <c r="D933" s="342"/>
      <c r="E933" s="342"/>
      <c r="F933" s="342"/>
      <c r="G933" s="342"/>
      <c r="H933" s="342"/>
      <c r="I933" s="34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</row>
    <row r="934" ht="12.75" customHeight="1">
      <c r="A934" s="342"/>
      <c r="B934" s="342"/>
      <c r="C934" s="342"/>
      <c r="D934" s="342"/>
      <c r="E934" s="342"/>
      <c r="F934" s="342"/>
      <c r="G934" s="342"/>
      <c r="H934" s="342"/>
      <c r="I934" s="34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</row>
    <row r="935" ht="12.75" customHeight="1">
      <c r="A935" s="342"/>
      <c r="B935" s="342"/>
      <c r="C935" s="342"/>
      <c r="D935" s="342"/>
      <c r="E935" s="342"/>
      <c r="F935" s="342"/>
      <c r="G935" s="342"/>
      <c r="H935" s="342"/>
      <c r="I935" s="342"/>
      <c r="J935" s="342"/>
      <c r="K935" s="342"/>
      <c r="L935" s="342"/>
      <c r="M935" s="342"/>
      <c r="N935" s="342"/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</row>
    <row r="936" ht="12.75" customHeight="1">
      <c r="A936" s="342"/>
      <c r="B936" s="342"/>
      <c r="C936" s="342"/>
      <c r="D936" s="342"/>
      <c r="E936" s="342"/>
      <c r="F936" s="342"/>
      <c r="G936" s="342"/>
      <c r="H936" s="342"/>
      <c r="I936" s="342"/>
      <c r="J936" s="342"/>
      <c r="K936" s="342"/>
      <c r="L936" s="342"/>
      <c r="M936" s="342"/>
      <c r="N936" s="342"/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</row>
    <row r="937" ht="12.75" customHeight="1">
      <c r="A937" s="342"/>
      <c r="B937" s="342"/>
      <c r="C937" s="342"/>
      <c r="D937" s="342"/>
      <c r="E937" s="342"/>
      <c r="F937" s="342"/>
      <c r="G937" s="342"/>
      <c r="H937" s="342"/>
      <c r="I937" s="34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</row>
    <row r="938" ht="12.75" customHeight="1">
      <c r="A938" s="342"/>
      <c r="B938" s="342"/>
      <c r="C938" s="342"/>
      <c r="D938" s="342"/>
      <c r="E938" s="342"/>
      <c r="F938" s="342"/>
      <c r="G938" s="342"/>
      <c r="H938" s="342"/>
      <c r="I938" s="342"/>
      <c r="J938" s="342"/>
      <c r="K938" s="342"/>
      <c r="L938" s="342"/>
      <c r="M938" s="342"/>
      <c r="N938" s="342"/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</row>
    <row r="939" ht="12.75" customHeight="1">
      <c r="A939" s="342"/>
      <c r="B939" s="342"/>
      <c r="C939" s="342"/>
      <c r="D939" s="342"/>
      <c r="E939" s="342"/>
      <c r="F939" s="342"/>
      <c r="G939" s="342"/>
      <c r="H939" s="342"/>
      <c r="I939" s="342"/>
      <c r="J939" s="342"/>
      <c r="K939" s="342"/>
      <c r="L939" s="342"/>
      <c r="M939" s="342"/>
      <c r="N939" s="342"/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</row>
    <row r="940" ht="12.75" customHeight="1">
      <c r="A940" s="342"/>
      <c r="B940" s="342"/>
      <c r="C940" s="342"/>
      <c r="D940" s="342"/>
      <c r="E940" s="342"/>
      <c r="F940" s="342"/>
      <c r="G940" s="342"/>
      <c r="H940" s="342"/>
      <c r="I940" s="34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</row>
    <row r="941" ht="12.75" customHeight="1">
      <c r="A941" s="342"/>
      <c r="B941" s="342"/>
      <c r="C941" s="342"/>
      <c r="D941" s="342"/>
      <c r="E941" s="342"/>
      <c r="F941" s="342"/>
      <c r="G941" s="342"/>
      <c r="H941" s="342"/>
      <c r="I941" s="34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</row>
    <row r="942" ht="12.75" customHeight="1">
      <c r="A942" s="342"/>
      <c r="B942" s="342"/>
      <c r="C942" s="342"/>
      <c r="D942" s="342"/>
      <c r="E942" s="342"/>
      <c r="F942" s="342"/>
      <c r="G942" s="342"/>
      <c r="H942" s="342"/>
      <c r="I942" s="342"/>
      <c r="J942" s="342"/>
      <c r="K942" s="342"/>
      <c r="L942" s="342"/>
      <c r="M942" s="342"/>
      <c r="N942" s="342"/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</row>
    <row r="943" ht="12.75" customHeight="1">
      <c r="A943" s="342"/>
      <c r="B943" s="342"/>
      <c r="C943" s="342"/>
      <c r="D943" s="342"/>
      <c r="E943" s="342"/>
      <c r="F943" s="342"/>
      <c r="G943" s="342"/>
      <c r="H943" s="342"/>
      <c r="I943" s="342"/>
      <c r="J943" s="342"/>
      <c r="K943" s="342"/>
      <c r="L943" s="342"/>
      <c r="M943" s="342"/>
      <c r="N943" s="342"/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</row>
    <row r="944" ht="12.75" customHeight="1">
      <c r="A944" s="342"/>
      <c r="B944" s="342"/>
      <c r="C944" s="342"/>
      <c r="D944" s="342"/>
      <c r="E944" s="342"/>
      <c r="F944" s="342"/>
      <c r="G944" s="342"/>
      <c r="H944" s="342"/>
      <c r="I944" s="34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</row>
    <row r="945" ht="12.75" customHeight="1">
      <c r="A945" s="342"/>
      <c r="B945" s="342"/>
      <c r="C945" s="342"/>
      <c r="D945" s="342"/>
      <c r="E945" s="342"/>
      <c r="F945" s="342"/>
      <c r="G945" s="342"/>
      <c r="H945" s="342"/>
      <c r="I945" s="342"/>
      <c r="J945" s="342"/>
      <c r="K945" s="342"/>
      <c r="L945" s="342"/>
      <c r="M945" s="342"/>
      <c r="N945" s="342"/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</row>
    <row r="946" ht="12.75" customHeight="1">
      <c r="A946" s="342"/>
      <c r="B946" s="342"/>
      <c r="C946" s="342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342"/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</row>
    <row r="947" ht="12.75" customHeight="1">
      <c r="A947" s="342"/>
      <c r="B947" s="342"/>
      <c r="C947" s="342"/>
      <c r="D947" s="342"/>
      <c r="E947" s="342"/>
      <c r="F947" s="342"/>
      <c r="G947" s="342"/>
      <c r="H947" s="342"/>
      <c r="I947" s="342"/>
      <c r="J947" s="342"/>
      <c r="K947" s="342"/>
      <c r="L947" s="342"/>
      <c r="M947" s="342"/>
      <c r="N947" s="342"/>
      <c r="O947" s="342"/>
      <c r="P947" s="342"/>
      <c r="Q947" s="342"/>
      <c r="R947" s="342"/>
      <c r="S947" s="342"/>
      <c r="T947" s="342"/>
      <c r="U947" s="342"/>
      <c r="V947" s="342"/>
      <c r="W947" s="342"/>
      <c r="X947" s="342"/>
      <c r="Y947" s="342"/>
      <c r="Z947" s="342"/>
    </row>
    <row r="948" ht="12.75" customHeight="1">
      <c r="A948" s="342"/>
      <c r="B948" s="342"/>
      <c r="C948" s="342"/>
      <c r="D948" s="342"/>
      <c r="E948" s="342"/>
      <c r="F948" s="342"/>
      <c r="G948" s="342"/>
      <c r="H948" s="342"/>
      <c r="I948" s="342"/>
      <c r="J948" s="342"/>
      <c r="K948" s="342"/>
      <c r="L948" s="342"/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</row>
    <row r="949" ht="12.75" customHeight="1">
      <c r="A949" s="342"/>
      <c r="B949" s="342"/>
      <c r="C949" s="342"/>
      <c r="D949" s="342"/>
      <c r="E949" s="342"/>
      <c r="F949" s="342"/>
      <c r="G949" s="342"/>
      <c r="H949" s="342"/>
      <c r="I949" s="34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</row>
    <row r="950" ht="12.75" customHeight="1">
      <c r="A950" s="342"/>
      <c r="B950" s="342"/>
      <c r="C950" s="342"/>
      <c r="D950" s="342"/>
      <c r="E950" s="342"/>
      <c r="F950" s="342"/>
      <c r="G950" s="342"/>
      <c r="H950" s="342"/>
      <c r="I950" s="34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</row>
    <row r="951" ht="12.75" customHeight="1">
      <c r="A951" s="342"/>
      <c r="B951" s="342"/>
      <c r="C951" s="342"/>
      <c r="D951" s="342"/>
      <c r="E951" s="342"/>
      <c r="F951" s="342"/>
      <c r="G951" s="342"/>
      <c r="H951" s="342"/>
      <c r="I951" s="34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</row>
    <row r="952" ht="12.75" customHeight="1">
      <c r="A952" s="342"/>
      <c r="B952" s="342"/>
      <c r="C952" s="342"/>
      <c r="D952" s="342"/>
      <c r="E952" s="342"/>
      <c r="F952" s="342"/>
      <c r="G952" s="342"/>
      <c r="H952" s="342"/>
      <c r="I952" s="34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</row>
    <row r="953" ht="12.75" customHeight="1">
      <c r="A953" s="342"/>
      <c r="B953" s="342"/>
      <c r="C953" s="342"/>
      <c r="D953" s="342"/>
      <c r="E953" s="342"/>
      <c r="F953" s="342"/>
      <c r="G953" s="342"/>
      <c r="H953" s="342"/>
      <c r="I953" s="342"/>
      <c r="J953" s="342"/>
      <c r="K953" s="342"/>
      <c r="L953" s="342"/>
      <c r="M953" s="342"/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/>
      <c r="Z953" s="342"/>
    </row>
    <row r="954" ht="12.75" customHeight="1">
      <c r="A954" s="342"/>
      <c r="B954" s="342"/>
      <c r="C954" s="342"/>
      <c r="D954" s="342"/>
      <c r="E954" s="342"/>
      <c r="F954" s="342"/>
      <c r="G954" s="342"/>
      <c r="H954" s="342"/>
      <c r="I954" s="342"/>
      <c r="J954" s="342"/>
      <c r="K954" s="342"/>
      <c r="L954" s="342"/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/>
      <c r="Z954" s="342"/>
    </row>
    <row r="955" ht="12.75" customHeight="1">
      <c r="A955" s="342"/>
      <c r="B955" s="342"/>
      <c r="C955" s="342"/>
      <c r="D955" s="342"/>
      <c r="E955" s="342"/>
      <c r="F955" s="342"/>
      <c r="G955" s="342"/>
      <c r="H955" s="342"/>
      <c r="I955" s="34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</row>
    <row r="956" ht="12.75" customHeight="1">
      <c r="A956" s="342"/>
      <c r="B956" s="342"/>
      <c r="C956" s="342"/>
      <c r="D956" s="342"/>
      <c r="E956" s="342"/>
      <c r="F956" s="342"/>
      <c r="G956" s="342"/>
      <c r="H956" s="342"/>
      <c r="I956" s="342"/>
      <c r="J956" s="342"/>
      <c r="K956" s="342"/>
      <c r="L956" s="342"/>
      <c r="M956" s="342"/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/>
      <c r="Z956" s="342"/>
    </row>
    <row r="957" ht="12.75" customHeight="1">
      <c r="A957" s="342"/>
      <c r="B957" s="342"/>
      <c r="C957" s="342"/>
      <c r="D957" s="342"/>
      <c r="E957" s="342"/>
      <c r="F957" s="342"/>
      <c r="G957" s="342"/>
      <c r="H957" s="342"/>
      <c r="I957" s="342"/>
      <c r="J957" s="342"/>
      <c r="K957" s="342"/>
      <c r="L957" s="342"/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/>
      <c r="Z957" s="342"/>
    </row>
    <row r="958" ht="12.75" customHeight="1">
      <c r="A958" s="342"/>
      <c r="B958" s="342"/>
      <c r="C958" s="342"/>
      <c r="D958" s="342"/>
      <c r="E958" s="342"/>
      <c r="F958" s="342"/>
      <c r="G958" s="342"/>
      <c r="H958" s="342"/>
      <c r="I958" s="34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</row>
    <row r="959" ht="12.75" customHeight="1">
      <c r="A959" s="342"/>
      <c r="B959" s="342"/>
      <c r="C959" s="342"/>
      <c r="D959" s="342"/>
      <c r="E959" s="342"/>
      <c r="F959" s="342"/>
      <c r="G959" s="342"/>
      <c r="H959" s="342"/>
      <c r="I959" s="34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</row>
    <row r="960" ht="12.75" customHeight="1">
      <c r="A960" s="342"/>
      <c r="B960" s="342"/>
      <c r="C960" s="342"/>
      <c r="D960" s="342"/>
      <c r="E960" s="342"/>
      <c r="F960" s="342"/>
      <c r="G960" s="342"/>
      <c r="H960" s="342"/>
      <c r="I960" s="342"/>
      <c r="J960" s="342"/>
      <c r="K960" s="342"/>
      <c r="L960" s="342"/>
      <c r="M960" s="342"/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/>
      <c r="Z960" s="342"/>
    </row>
    <row r="961" ht="12.75" customHeight="1">
      <c r="A961" s="342"/>
      <c r="B961" s="342"/>
      <c r="C961" s="342"/>
      <c r="D961" s="342"/>
      <c r="E961" s="342"/>
      <c r="F961" s="342"/>
      <c r="G961" s="342"/>
      <c r="H961" s="342"/>
      <c r="I961" s="342"/>
      <c r="J961" s="342"/>
      <c r="K961" s="342"/>
      <c r="L961" s="342"/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/>
      <c r="Z961" s="342"/>
    </row>
    <row r="962" ht="12.75" customHeight="1">
      <c r="A962" s="342"/>
      <c r="B962" s="342"/>
      <c r="C962" s="342"/>
      <c r="D962" s="342"/>
      <c r="E962" s="342"/>
      <c r="F962" s="342"/>
      <c r="G962" s="342"/>
      <c r="H962" s="342"/>
      <c r="I962" s="34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</row>
  </sheetData>
  <mergeCells count="5">
    <mergeCell ref="A1:G1"/>
    <mergeCell ref="B3:C3"/>
    <mergeCell ref="E3:F3"/>
    <mergeCell ref="B9:F9"/>
    <mergeCell ref="B15:F15"/>
  </mergeCells>
  <conditionalFormatting sqref="B5">
    <cfRule type="cellIs" dxfId="3" priority="1" operator="notEqual">
      <formula>"Choose District From Dropdown on 'ASA 1'"</formula>
    </cfRule>
  </conditionalFormatting>
  <conditionalFormatting sqref="B6:B7">
    <cfRule type="cellIs" dxfId="4" priority="2" operator="notEqual">
      <formula>0</formula>
    </cfRule>
  </conditionalFormatting>
  <printOptions/>
  <pageMargins bottom="0.21" footer="0.0" header="0.0" left="0.35" right="0.25" top="0.43"/>
  <pageSetup scale="77" orientation="landscape"/>
  <headerFooter>
    <oddHeader>&amp;LASA 2023&amp;RPage &amp;P of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13"/>
    <col customWidth="1" min="2" max="2" width="38.88"/>
    <col customWidth="1" min="3" max="3" width="18.88"/>
    <col customWidth="1" min="4" max="4" width="2.63"/>
    <col customWidth="1" min="5" max="5" width="36.63"/>
    <col customWidth="1" min="6" max="6" width="18.88"/>
    <col customWidth="1" min="7" max="7" width="8.88"/>
    <col customWidth="1" min="8" max="26" width="9.13"/>
  </cols>
  <sheetData>
    <row r="1" ht="12.75" customHeight="1">
      <c r="A1" s="143" t="s">
        <v>229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ht="12.75" customHeight="1">
      <c r="A2" s="346" t="s">
        <v>230</v>
      </c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ht="12.75" customHeight="1">
      <c r="A3" s="346"/>
      <c r="B3" s="346"/>
      <c r="C3" s="346"/>
      <c r="D3" s="346"/>
      <c r="E3" s="346"/>
      <c r="F3" s="346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ht="12.75" customHeight="1">
      <c r="A4" s="346"/>
      <c r="B4" s="347" t="str">
        <f>'Cover Page'!D9</f>
        <v>Fremont SD 79</v>
      </c>
      <c r="C4" s="350" t="s">
        <v>209</v>
      </c>
      <c r="D4" s="346"/>
      <c r="E4" s="346"/>
      <c r="F4" s="346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ht="12.75" customHeight="1">
      <c r="A5" s="346"/>
      <c r="B5" s="349" t="s">
        <v>195</v>
      </c>
      <c r="C5" s="350" t="s">
        <v>210</v>
      </c>
      <c r="D5" s="346"/>
      <c r="E5" s="346"/>
      <c r="F5" s="346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ht="12.75" customHeight="1">
      <c r="A6" s="346"/>
      <c r="B6" s="349" t="str">
        <f>'Published Summary'!$K$6</f>
        <v>8:00 - 4:00</v>
      </c>
      <c r="C6" s="350" t="s">
        <v>200</v>
      </c>
      <c r="D6" s="346"/>
      <c r="E6" s="346"/>
      <c r="F6" s="346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ht="12.75" customHeight="1">
      <c r="A7" s="346"/>
      <c r="B7" s="346"/>
      <c r="C7" s="346"/>
      <c r="D7" s="346"/>
      <c r="E7" s="346"/>
      <c r="F7" s="346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</row>
    <row r="8" ht="12.75" customHeight="1">
      <c r="A8" s="342"/>
      <c r="B8" s="371" t="s">
        <v>208</v>
      </c>
      <c r="C8" s="345"/>
      <c r="D8" s="372"/>
      <c r="E8" s="345"/>
      <c r="F8" s="345"/>
      <c r="G8" s="373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</row>
    <row r="9" ht="12.75" customHeight="1">
      <c r="A9" s="342"/>
      <c r="B9" s="374" t="s">
        <v>231</v>
      </c>
      <c r="C9" s="375" t="s">
        <v>232</v>
      </c>
      <c r="D9" s="342"/>
      <c r="E9" s="376" t="s">
        <v>231</v>
      </c>
      <c r="F9" s="377" t="s">
        <v>232</v>
      </c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</row>
    <row r="10" ht="12.75" customHeight="1">
      <c r="A10" s="342"/>
      <c r="B10" s="378" t="s">
        <v>233</v>
      </c>
      <c r="C10" s="379">
        <v>2530.2</v>
      </c>
      <c r="D10" s="220"/>
      <c r="E10" s="378" t="s">
        <v>234</v>
      </c>
      <c r="F10" s="379">
        <v>10093.08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</row>
    <row r="11" ht="12.75" customHeight="1">
      <c r="A11" s="342"/>
      <c r="B11" s="378" t="s">
        <v>235</v>
      </c>
      <c r="C11" s="379">
        <v>2552.3</v>
      </c>
      <c r="D11" s="220"/>
      <c r="E11" s="378" t="s">
        <v>236</v>
      </c>
      <c r="F11" s="379">
        <v>10286.0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</row>
    <row r="12" ht="12.75" customHeight="1">
      <c r="A12" s="342"/>
      <c r="B12" s="378" t="s">
        <v>237</v>
      </c>
      <c r="C12" s="379">
        <v>2625.0</v>
      </c>
      <c r="D12" s="220"/>
      <c r="E12" s="378" t="s">
        <v>238</v>
      </c>
      <c r="F12" s="379">
        <v>10406.1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</row>
    <row r="13" ht="12.75" customHeight="1">
      <c r="A13" s="342"/>
      <c r="B13" s="378" t="s">
        <v>239</v>
      </c>
      <c r="C13" s="379">
        <v>2638.65</v>
      </c>
      <c r="D13" s="220"/>
      <c r="E13" s="378" t="s">
        <v>240</v>
      </c>
      <c r="F13" s="379">
        <v>10509.24</v>
      </c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ht="12.75" customHeight="1">
      <c r="A14" s="342"/>
      <c r="B14" s="378" t="s">
        <v>241</v>
      </c>
      <c r="C14" s="379">
        <v>2645.13</v>
      </c>
      <c r="D14" s="220"/>
      <c r="E14" s="378" t="s">
        <v>242</v>
      </c>
      <c r="F14" s="379">
        <v>10568.0</v>
      </c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</row>
    <row r="15" ht="12.75" customHeight="1">
      <c r="A15" s="342"/>
      <c r="B15" s="378" t="s">
        <v>243</v>
      </c>
      <c r="C15" s="379">
        <v>2705.0</v>
      </c>
      <c r="D15" s="220"/>
      <c r="E15" s="378" t="s">
        <v>244</v>
      </c>
      <c r="F15" s="379">
        <v>10591.0</v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ht="12.75" customHeight="1">
      <c r="A16" s="342"/>
      <c r="B16" s="378" t="s">
        <v>245</v>
      </c>
      <c r="C16" s="379">
        <v>2709.0</v>
      </c>
      <c r="D16" s="220"/>
      <c r="E16" s="378" t="s">
        <v>246</v>
      </c>
      <c r="F16" s="379">
        <v>10608.0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</row>
    <row r="17" ht="12.75" customHeight="1">
      <c r="A17" s="342"/>
      <c r="B17" s="378" t="s">
        <v>247</v>
      </c>
      <c r="C17" s="379">
        <v>2750.0</v>
      </c>
      <c r="D17" s="220"/>
      <c r="E17" s="378" t="s">
        <v>248</v>
      </c>
      <c r="F17" s="379">
        <v>10787.81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</row>
    <row r="18" ht="12.75" customHeight="1">
      <c r="A18" s="342"/>
      <c r="B18" s="378" t="s">
        <v>249</v>
      </c>
      <c r="C18" s="379">
        <v>2761.78</v>
      </c>
      <c r="D18" s="220"/>
      <c r="E18" s="378" t="s">
        <v>250</v>
      </c>
      <c r="F18" s="379">
        <v>10836.97</v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</row>
    <row r="19" ht="12.75" customHeight="1">
      <c r="A19" s="342"/>
      <c r="B19" s="378" t="s">
        <v>251</v>
      </c>
      <c r="C19" s="379">
        <v>2798.0</v>
      </c>
      <c r="D19" s="220"/>
      <c r="E19" s="378" t="s">
        <v>252</v>
      </c>
      <c r="F19" s="379">
        <v>10875.0</v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ht="12.75" customHeight="1">
      <c r="A20" s="342"/>
      <c r="B20" s="378" t="s">
        <v>253</v>
      </c>
      <c r="C20" s="379">
        <v>2818.68</v>
      </c>
      <c r="D20" s="220"/>
      <c r="E20" s="378" t="s">
        <v>254</v>
      </c>
      <c r="F20" s="379">
        <v>11239.0</v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</row>
    <row r="21" ht="12.75" customHeight="1">
      <c r="A21" s="342"/>
      <c r="B21" s="378" t="s">
        <v>255</v>
      </c>
      <c r="C21" s="379">
        <v>2827.51</v>
      </c>
      <c r="D21" s="220"/>
      <c r="E21" s="378" t="s">
        <v>256</v>
      </c>
      <c r="F21" s="379">
        <v>11270.6</v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</row>
    <row r="22" ht="12.75" customHeight="1">
      <c r="A22" s="342"/>
      <c r="B22" s="378" t="s">
        <v>257</v>
      </c>
      <c r="C22" s="379">
        <v>2837.99</v>
      </c>
      <c r="D22" s="220"/>
      <c r="E22" s="378" t="s">
        <v>258</v>
      </c>
      <c r="F22" s="379">
        <v>11294.0</v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</row>
    <row r="23" ht="12.75" customHeight="1">
      <c r="A23" s="342"/>
      <c r="B23" s="378" t="s">
        <v>259</v>
      </c>
      <c r="C23" s="379">
        <v>2850.0</v>
      </c>
      <c r="D23" s="220"/>
      <c r="E23" s="378" t="s">
        <v>260</v>
      </c>
      <c r="F23" s="379">
        <v>11450.0</v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</row>
    <row r="24" ht="12.75" customHeight="1">
      <c r="A24" s="342"/>
      <c r="B24" s="378" t="s">
        <v>261</v>
      </c>
      <c r="C24" s="379">
        <v>2890.0</v>
      </c>
      <c r="D24" s="220"/>
      <c r="E24" s="378" t="s">
        <v>262</v>
      </c>
      <c r="F24" s="379">
        <v>11873.52</v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</row>
    <row r="25" ht="12.75" customHeight="1">
      <c r="A25" s="342"/>
      <c r="B25" s="378" t="s">
        <v>263</v>
      </c>
      <c r="C25" s="379">
        <v>2899.97</v>
      </c>
      <c r="D25" s="220"/>
      <c r="E25" s="378" t="s">
        <v>264</v>
      </c>
      <c r="F25" s="379">
        <v>11892.07</v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</row>
    <row r="26" ht="12.75" customHeight="1">
      <c r="A26" s="342"/>
      <c r="B26" s="378" t="s">
        <v>265</v>
      </c>
      <c r="C26" s="379">
        <v>2936.0</v>
      </c>
      <c r="D26" s="220"/>
      <c r="E26" s="378" t="s">
        <v>266</v>
      </c>
      <c r="F26" s="379">
        <v>12140.38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</row>
    <row r="27" ht="12.75" customHeight="1">
      <c r="A27" s="342"/>
      <c r="B27" s="378" t="s">
        <v>267</v>
      </c>
      <c r="C27" s="379">
        <v>2940.0</v>
      </c>
      <c r="D27" s="220"/>
      <c r="E27" s="378" t="s">
        <v>268</v>
      </c>
      <c r="F27" s="379">
        <v>12285.0</v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</row>
    <row r="28" ht="12.75" customHeight="1">
      <c r="A28" s="342"/>
      <c r="B28" s="378" t="s">
        <v>269</v>
      </c>
      <c r="C28" s="379">
        <v>3000.0</v>
      </c>
      <c r="D28" s="220"/>
      <c r="E28" s="378" t="s">
        <v>270</v>
      </c>
      <c r="F28" s="379">
        <v>12607.0</v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</row>
    <row r="29" ht="12.75" customHeight="1">
      <c r="A29" s="342"/>
      <c r="B29" s="378" t="s">
        <v>271</v>
      </c>
      <c r="C29" s="379">
        <v>3000.0</v>
      </c>
      <c r="D29" s="220"/>
      <c r="E29" s="378" t="s">
        <v>272</v>
      </c>
      <c r="F29" s="379">
        <v>12660.0</v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</row>
    <row r="30" ht="12.75" customHeight="1">
      <c r="A30" s="342"/>
      <c r="B30" s="378" t="s">
        <v>273</v>
      </c>
      <c r="C30" s="379">
        <v>3042.72</v>
      </c>
      <c r="D30" s="220"/>
      <c r="E30" s="378" t="s">
        <v>274</v>
      </c>
      <c r="F30" s="379">
        <v>12919.4</v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</row>
    <row r="31" ht="12.75" customHeight="1">
      <c r="A31" s="342"/>
      <c r="B31" s="378" t="s">
        <v>275</v>
      </c>
      <c r="C31" s="379">
        <v>3091.9</v>
      </c>
      <c r="D31" s="220"/>
      <c r="E31" s="378" t="s">
        <v>276</v>
      </c>
      <c r="F31" s="379">
        <v>12919.68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</row>
    <row r="32" ht="12.75" customHeight="1">
      <c r="A32" s="342"/>
      <c r="B32" s="378" t="s">
        <v>277</v>
      </c>
      <c r="C32" s="379">
        <v>3200.0</v>
      </c>
      <c r="D32" s="220"/>
      <c r="E32" s="378" t="s">
        <v>278</v>
      </c>
      <c r="F32" s="379">
        <v>13407.06</v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</row>
    <row r="33" ht="12.75" customHeight="1">
      <c r="A33" s="342"/>
      <c r="B33" s="378" t="s">
        <v>279</v>
      </c>
      <c r="C33" s="379">
        <v>3240.0</v>
      </c>
      <c r="D33" s="220"/>
      <c r="E33" s="378" t="s">
        <v>280</v>
      </c>
      <c r="F33" s="379">
        <v>13452.28</v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</row>
    <row r="34" ht="12.75" customHeight="1">
      <c r="A34" s="342"/>
      <c r="B34" s="378" t="s">
        <v>281</v>
      </c>
      <c r="C34" s="379">
        <v>3320.0</v>
      </c>
      <c r="D34" s="220"/>
      <c r="E34" s="378" t="s">
        <v>282</v>
      </c>
      <c r="F34" s="379">
        <v>13490.0</v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</row>
    <row r="35" ht="12.75" customHeight="1">
      <c r="A35" s="342"/>
      <c r="B35" s="378" t="s">
        <v>283</v>
      </c>
      <c r="C35" s="379">
        <v>3346.17</v>
      </c>
      <c r="D35" s="220"/>
      <c r="E35" s="378" t="s">
        <v>284</v>
      </c>
      <c r="F35" s="379">
        <v>13824.26</v>
      </c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</row>
    <row r="36" ht="12.75" customHeight="1">
      <c r="A36" s="342"/>
      <c r="B36" s="378" t="s">
        <v>285</v>
      </c>
      <c r="C36" s="379">
        <v>3395.0</v>
      </c>
      <c r="D36" s="220"/>
      <c r="E36" s="378" t="s">
        <v>286</v>
      </c>
      <c r="F36" s="379">
        <v>13986.6</v>
      </c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</row>
    <row r="37" ht="12.75" customHeight="1">
      <c r="A37" s="342"/>
      <c r="B37" s="378" t="s">
        <v>287</v>
      </c>
      <c r="C37" s="379">
        <v>3435.0</v>
      </c>
      <c r="D37" s="220"/>
      <c r="E37" s="378" t="s">
        <v>288</v>
      </c>
      <c r="F37" s="379">
        <v>14008.0</v>
      </c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</row>
    <row r="38" ht="12.75" customHeight="1">
      <c r="A38" s="342"/>
      <c r="B38" s="380" t="s">
        <v>289</v>
      </c>
      <c r="C38" s="379">
        <v>3542.0</v>
      </c>
      <c r="D38" s="220"/>
      <c r="E38" s="378" t="s">
        <v>290</v>
      </c>
      <c r="F38" s="379">
        <v>14437.0</v>
      </c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</row>
    <row r="39" ht="12.75" customHeight="1">
      <c r="A39" s="342"/>
      <c r="B39" s="378" t="s">
        <v>291</v>
      </c>
      <c r="C39" s="379">
        <v>3600.0</v>
      </c>
      <c r="D39" s="220"/>
      <c r="E39" s="378" t="s">
        <v>292</v>
      </c>
      <c r="F39" s="379">
        <v>14670.0</v>
      </c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</row>
    <row r="40" ht="12.75" customHeight="1">
      <c r="A40" s="342"/>
      <c r="B40" s="378" t="s">
        <v>293</v>
      </c>
      <c r="C40" s="379">
        <v>3602.63</v>
      </c>
      <c r="D40" s="220"/>
      <c r="E40" s="378" t="s">
        <v>294</v>
      </c>
      <c r="F40" s="379">
        <v>14698.69</v>
      </c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</row>
    <row r="41" ht="12.75" customHeight="1">
      <c r="A41" s="342"/>
      <c r="B41" s="378" t="s">
        <v>295</v>
      </c>
      <c r="C41" s="379">
        <v>3624.03</v>
      </c>
      <c r="D41" s="220"/>
      <c r="E41" s="378" t="s">
        <v>296</v>
      </c>
      <c r="F41" s="379">
        <v>14800.0</v>
      </c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</row>
    <row r="42" ht="12.75" customHeight="1">
      <c r="A42" s="342"/>
      <c r="B42" s="378" t="s">
        <v>297</v>
      </c>
      <c r="C42" s="379">
        <v>3643.2</v>
      </c>
      <c r="D42" s="220"/>
      <c r="E42" s="378" t="s">
        <v>298</v>
      </c>
      <c r="F42" s="379">
        <v>14913.16</v>
      </c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</row>
    <row r="43" ht="12.75" customHeight="1">
      <c r="A43" s="342"/>
      <c r="B43" s="378" t="s">
        <v>299</v>
      </c>
      <c r="C43" s="379">
        <v>3645.0</v>
      </c>
      <c r="D43" s="220"/>
      <c r="E43" s="378" t="s">
        <v>300</v>
      </c>
      <c r="F43" s="379">
        <v>14991.72</v>
      </c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</row>
    <row r="44" ht="12.75" customHeight="1">
      <c r="A44" s="342"/>
      <c r="B44" s="378" t="s">
        <v>301</v>
      </c>
      <c r="C44" s="379">
        <v>3646.0</v>
      </c>
      <c r="D44" s="220"/>
      <c r="E44" s="378" t="s">
        <v>302</v>
      </c>
      <c r="F44" s="379">
        <v>15000.0</v>
      </c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</row>
    <row r="45" ht="12.75" customHeight="1">
      <c r="A45" s="342"/>
      <c r="B45" s="378" t="s">
        <v>303</v>
      </c>
      <c r="C45" s="379">
        <v>3689.14</v>
      </c>
      <c r="D45" s="220"/>
      <c r="E45" s="378" t="s">
        <v>304</v>
      </c>
      <c r="F45" s="379">
        <v>15519.97</v>
      </c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</row>
    <row r="46" ht="12.75" customHeight="1">
      <c r="A46" s="342"/>
      <c r="B46" s="378" t="s">
        <v>305</v>
      </c>
      <c r="C46" s="379">
        <v>3706.54</v>
      </c>
      <c r="D46" s="220"/>
      <c r="E46" s="378" t="s">
        <v>306</v>
      </c>
      <c r="F46" s="379">
        <v>15815.22</v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</row>
    <row r="47" ht="12.75" customHeight="1">
      <c r="A47" s="342"/>
      <c r="B47" s="378" t="s">
        <v>307</v>
      </c>
      <c r="C47" s="379">
        <v>3718.67</v>
      </c>
      <c r="D47" s="220"/>
      <c r="E47" s="378" t="s">
        <v>308</v>
      </c>
      <c r="F47" s="379">
        <v>16827.89</v>
      </c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</row>
    <row r="48" ht="12.75" customHeight="1">
      <c r="A48" s="342"/>
      <c r="B48" s="378" t="s">
        <v>309</v>
      </c>
      <c r="C48" s="379">
        <v>3762.0</v>
      </c>
      <c r="D48" s="220"/>
      <c r="E48" s="378" t="s">
        <v>310</v>
      </c>
      <c r="F48" s="379">
        <v>17153.14</v>
      </c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</row>
    <row r="49" ht="12.75" customHeight="1">
      <c r="A49" s="342"/>
      <c r="B49" s="378" t="s">
        <v>311</v>
      </c>
      <c r="C49" s="379">
        <v>3850.0</v>
      </c>
      <c r="D49" s="220"/>
      <c r="E49" s="378" t="s">
        <v>312</v>
      </c>
      <c r="F49" s="379">
        <v>18450.0</v>
      </c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</row>
    <row r="50" ht="12.75" customHeight="1">
      <c r="A50" s="342"/>
      <c r="B50" s="378" t="s">
        <v>313</v>
      </c>
      <c r="C50" s="379">
        <v>3910.0</v>
      </c>
      <c r="D50" s="220"/>
      <c r="E50" s="378" t="s">
        <v>314</v>
      </c>
      <c r="F50" s="379">
        <v>18810.9</v>
      </c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</row>
    <row r="51" ht="12.75" customHeight="1">
      <c r="A51" s="342"/>
      <c r="B51" s="378" t="s">
        <v>315</v>
      </c>
      <c r="C51" s="379">
        <v>3985.0</v>
      </c>
      <c r="D51" s="220"/>
      <c r="E51" s="378" t="s">
        <v>316</v>
      </c>
      <c r="F51" s="379">
        <v>19428.0</v>
      </c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ht="12.75" customHeight="1">
      <c r="A52" s="342"/>
      <c r="B52" s="378" t="s">
        <v>317</v>
      </c>
      <c r="C52" s="379">
        <v>3996.0</v>
      </c>
      <c r="D52" s="220"/>
      <c r="E52" s="378" t="s">
        <v>318</v>
      </c>
      <c r="F52" s="379">
        <v>20250.33</v>
      </c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</row>
    <row r="53" ht="12.75" customHeight="1">
      <c r="A53" s="342"/>
      <c r="B53" s="378" t="s">
        <v>319</v>
      </c>
      <c r="C53" s="379">
        <v>4021.94</v>
      </c>
      <c r="D53" s="220"/>
      <c r="E53" s="378" t="s">
        <v>320</v>
      </c>
      <c r="F53" s="379">
        <v>21256.24</v>
      </c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</row>
    <row r="54" ht="12.75" customHeight="1">
      <c r="A54" s="342"/>
      <c r="B54" s="378" t="s">
        <v>321</v>
      </c>
      <c r="C54" s="379">
        <v>4063.24</v>
      </c>
      <c r="D54" s="220"/>
      <c r="E54" s="378" t="s">
        <v>322</v>
      </c>
      <c r="F54" s="379">
        <v>21656.4</v>
      </c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</row>
    <row r="55" ht="12.75" customHeight="1">
      <c r="A55" s="342"/>
      <c r="B55" s="378" t="s">
        <v>323</v>
      </c>
      <c r="C55" s="379">
        <v>4080.0</v>
      </c>
      <c r="D55" s="220"/>
      <c r="E55" s="378" t="s">
        <v>324</v>
      </c>
      <c r="F55" s="379">
        <v>21874.56</v>
      </c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</row>
    <row r="56" ht="12.75" customHeight="1">
      <c r="A56" s="342"/>
      <c r="B56" s="378" t="s">
        <v>325</v>
      </c>
      <c r="C56" s="379">
        <v>4137.25</v>
      </c>
      <c r="D56" s="220"/>
      <c r="E56" s="378" t="s">
        <v>326</v>
      </c>
      <c r="F56" s="379">
        <v>22450.0</v>
      </c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ht="12.75" customHeight="1">
      <c r="A57" s="342"/>
      <c r="B57" s="378" t="s">
        <v>327</v>
      </c>
      <c r="C57" s="379">
        <v>4189.63</v>
      </c>
      <c r="D57" s="220"/>
      <c r="E57" s="378" t="s">
        <v>328</v>
      </c>
      <c r="F57" s="379">
        <v>22472.0</v>
      </c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</row>
    <row r="58" ht="12.75" customHeight="1">
      <c r="A58" s="342"/>
      <c r="B58" s="378" t="s">
        <v>329</v>
      </c>
      <c r="C58" s="379">
        <v>4198.5</v>
      </c>
      <c r="D58" s="220"/>
      <c r="E58" s="378" t="s">
        <v>330</v>
      </c>
      <c r="F58" s="379">
        <v>22500.0</v>
      </c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</row>
    <row r="59" ht="12.75" customHeight="1">
      <c r="A59" s="342"/>
      <c r="B59" s="378" t="s">
        <v>331</v>
      </c>
      <c r="C59" s="379">
        <v>4340.6</v>
      </c>
      <c r="D59" s="220"/>
      <c r="E59" s="378" t="s">
        <v>332</v>
      </c>
      <c r="F59" s="379">
        <v>22503.75</v>
      </c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</row>
    <row r="60" ht="12.75" customHeight="1">
      <c r="A60" s="342"/>
      <c r="B60" s="378" t="s">
        <v>333</v>
      </c>
      <c r="C60" s="379">
        <v>4358.0</v>
      </c>
      <c r="D60" s="220"/>
      <c r="E60" s="378" t="s">
        <v>334</v>
      </c>
      <c r="F60" s="379">
        <v>22520.0</v>
      </c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</row>
    <row r="61" ht="12.75" customHeight="1">
      <c r="A61" s="342"/>
      <c r="B61" s="378" t="s">
        <v>335</v>
      </c>
      <c r="C61" s="379">
        <v>4405.25</v>
      </c>
      <c r="D61" s="220"/>
      <c r="E61" s="378" t="s">
        <v>336</v>
      </c>
      <c r="F61" s="379">
        <v>22626.0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</row>
    <row r="62" ht="12.75" customHeight="1">
      <c r="A62" s="342"/>
      <c r="B62" s="378" t="s">
        <v>337</v>
      </c>
      <c r="C62" s="379">
        <v>4425.46</v>
      </c>
      <c r="D62" s="220"/>
      <c r="E62" s="378" t="s">
        <v>338</v>
      </c>
      <c r="F62" s="379">
        <v>23000.0</v>
      </c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ht="12.75" customHeight="1">
      <c r="A63" s="342"/>
      <c r="B63" s="378" t="s">
        <v>339</v>
      </c>
      <c r="C63" s="379">
        <v>4433.0</v>
      </c>
      <c r="D63" s="220"/>
      <c r="E63" s="378" t="s">
        <v>340</v>
      </c>
      <c r="F63" s="379">
        <v>23732.17</v>
      </c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</row>
    <row r="64" ht="12.75" customHeight="1">
      <c r="A64" s="342"/>
      <c r="B64" s="378" t="s">
        <v>341</v>
      </c>
      <c r="C64" s="379">
        <v>4488.0</v>
      </c>
      <c r="D64" s="220"/>
      <c r="E64" s="378" t="s">
        <v>342</v>
      </c>
      <c r="F64" s="379">
        <v>23868.43</v>
      </c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</row>
    <row r="65" ht="12.75" customHeight="1">
      <c r="A65" s="342"/>
      <c r="B65" s="378" t="s">
        <v>343</v>
      </c>
      <c r="C65" s="379">
        <v>4500.0</v>
      </c>
      <c r="D65" s="220"/>
      <c r="E65" s="378" t="s">
        <v>344</v>
      </c>
      <c r="F65" s="379">
        <v>24388.47</v>
      </c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  <row r="66" ht="12.75" customHeight="1">
      <c r="A66" s="342"/>
      <c r="B66" s="378" t="s">
        <v>345</v>
      </c>
      <c r="C66" s="379">
        <v>4606.78</v>
      </c>
      <c r="D66" s="220"/>
      <c r="E66" s="378" t="s">
        <v>346</v>
      </c>
      <c r="F66" s="379">
        <v>24545.0</v>
      </c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</row>
    <row r="67" ht="12.75" customHeight="1">
      <c r="A67" s="342"/>
      <c r="B67" s="378" t="s">
        <v>347</v>
      </c>
      <c r="C67" s="379">
        <v>4610.0</v>
      </c>
      <c r="D67" s="220"/>
      <c r="E67" s="378" t="s">
        <v>348</v>
      </c>
      <c r="F67" s="379">
        <v>24714.0</v>
      </c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</row>
    <row r="68" ht="12.75" customHeight="1">
      <c r="A68" s="342"/>
      <c r="B68" s="378" t="s">
        <v>349</v>
      </c>
      <c r="C68" s="379">
        <v>4644.73</v>
      </c>
      <c r="D68" s="220"/>
      <c r="E68" s="378" t="s">
        <v>350</v>
      </c>
      <c r="F68" s="379">
        <v>26307.95</v>
      </c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</row>
    <row r="69" ht="12.75" customHeight="1">
      <c r="A69" s="342"/>
      <c r="B69" s="378" t="s">
        <v>351</v>
      </c>
      <c r="C69" s="379">
        <v>4662.18</v>
      </c>
      <c r="D69" s="220"/>
      <c r="E69" s="378" t="s">
        <v>352</v>
      </c>
      <c r="F69" s="379">
        <v>26361.46</v>
      </c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</row>
    <row r="70" ht="12.75" customHeight="1">
      <c r="A70" s="342"/>
      <c r="B70" s="378" t="s">
        <v>353</v>
      </c>
      <c r="C70" s="379">
        <v>4793.5</v>
      </c>
      <c r="D70" s="220"/>
      <c r="E70" s="378" t="s">
        <v>354</v>
      </c>
      <c r="F70" s="379">
        <v>26950.47</v>
      </c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</row>
    <row r="71" ht="12.75" customHeight="1">
      <c r="A71" s="342"/>
      <c r="B71" s="378" t="s">
        <v>355</v>
      </c>
      <c r="C71" s="379">
        <v>4858.5</v>
      </c>
      <c r="D71" s="220"/>
      <c r="E71" s="378" t="s">
        <v>356</v>
      </c>
      <c r="F71" s="379">
        <v>27801.25</v>
      </c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</row>
    <row r="72" ht="12.75" customHeight="1">
      <c r="A72" s="342"/>
      <c r="B72" s="378" t="s">
        <v>357</v>
      </c>
      <c r="C72" s="379">
        <v>4875.0</v>
      </c>
      <c r="D72" s="220"/>
      <c r="E72" s="378" t="s">
        <v>358</v>
      </c>
      <c r="F72" s="379">
        <v>27885.73</v>
      </c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ht="12.75" customHeight="1">
      <c r="A73" s="342"/>
      <c r="B73" s="378" t="s">
        <v>359</v>
      </c>
      <c r="C73" s="379">
        <v>4884.69</v>
      </c>
      <c r="D73" s="220"/>
      <c r="E73" s="378" t="s">
        <v>360</v>
      </c>
      <c r="F73" s="379">
        <v>28065.45</v>
      </c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</row>
    <row r="74" ht="12.75" customHeight="1">
      <c r="A74" s="342"/>
      <c r="B74" s="378" t="s">
        <v>361</v>
      </c>
      <c r="C74" s="379">
        <v>4892.17</v>
      </c>
      <c r="D74" s="220"/>
      <c r="E74" s="378" t="s">
        <v>362</v>
      </c>
      <c r="F74" s="379">
        <v>28143.24</v>
      </c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</row>
    <row r="75" ht="12.75" customHeight="1">
      <c r="A75" s="342"/>
      <c r="B75" s="378" t="s">
        <v>363</v>
      </c>
      <c r="C75" s="379">
        <v>4930.0</v>
      </c>
      <c r="D75" s="220"/>
      <c r="E75" s="378" t="s">
        <v>364</v>
      </c>
      <c r="F75" s="379">
        <v>29082.0</v>
      </c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ht="12.75" customHeight="1">
      <c r="A76" s="342"/>
      <c r="B76" s="378" t="s">
        <v>365</v>
      </c>
      <c r="C76" s="379">
        <v>4976.74</v>
      </c>
      <c r="D76" s="220"/>
      <c r="E76" s="378" t="s">
        <v>366</v>
      </c>
      <c r="F76" s="379">
        <v>29551.51</v>
      </c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</row>
    <row r="77" ht="12.75" customHeight="1">
      <c r="A77" s="342"/>
      <c r="B77" s="378" t="s">
        <v>367</v>
      </c>
      <c r="C77" s="379">
        <v>4982.19</v>
      </c>
      <c r="D77" s="220"/>
      <c r="E77" s="378" t="s">
        <v>368</v>
      </c>
      <c r="F77" s="379">
        <v>29825.0</v>
      </c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ht="12.75" customHeight="1">
      <c r="A78" s="342"/>
      <c r="B78" s="378" t="s">
        <v>369</v>
      </c>
      <c r="C78" s="379">
        <v>5009.5</v>
      </c>
      <c r="D78" s="220"/>
      <c r="E78" s="378" t="s">
        <v>370</v>
      </c>
      <c r="F78" s="379">
        <v>30260.8</v>
      </c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</row>
    <row r="79" ht="12.75" customHeight="1">
      <c r="A79" s="342"/>
      <c r="B79" s="378" t="s">
        <v>371</v>
      </c>
      <c r="C79" s="379">
        <v>5109.04</v>
      </c>
      <c r="D79" s="220"/>
      <c r="E79" s="378" t="s">
        <v>372</v>
      </c>
      <c r="F79" s="379">
        <v>30488.03</v>
      </c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</row>
    <row r="80" ht="12.75" customHeight="1">
      <c r="A80" s="342"/>
      <c r="B80" s="378" t="s">
        <v>373</v>
      </c>
      <c r="C80" s="379">
        <v>5211.02</v>
      </c>
      <c r="D80" s="220"/>
      <c r="E80" s="378" t="s">
        <v>374</v>
      </c>
      <c r="F80" s="379">
        <v>30666.0</v>
      </c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</row>
    <row r="81" ht="12.75" customHeight="1">
      <c r="A81" s="342"/>
      <c r="B81" s="378" t="s">
        <v>375</v>
      </c>
      <c r="C81" s="379">
        <v>5400.0</v>
      </c>
      <c r="D81" s="220"/>
      <c r="E81" s="378" t="s">
        <v>376</v>
      </c>
      <c r="F81" s="379">
        <v>31246.92</v>
      </c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</row>
    <row r="82" ht="12.75" customHeight="1">
      <c r="A82" s="342"/>
      <c r="B82" s="378" t="s">
        <v>377</v>
      </c>
      <c r="C82" s="379">
        <v>5500.0</v>
      </c>
      <c r="D82" s="220"/>
      <c r="E82" s="378" t="s">
        <v>378</v>
      </c>
      <c r="F82" s="379">
        <v>31812.0</v>
      </c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</row>
    <row r="83" ht="12.75" customHeight="1">
      <c r="A83" s="342"/>
      <c r="B83" s="378" t="s">
        <v>379</v>
      </c>
      <c r="C83" s="379">
        <v>5666.0</v>
      </c>
      <c r="D83" s="220"/>
      <c r="E83" s="378" t="s">
        <v>380</v>
      </c>
      <c r="F83" s="379">
        <v>32639.64</v>
      </c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ht="12.75" customHeight="1">
      <c r="A84" s="342"/>
      <c r="B84" s="378" t="s">
        <v>381</v>
      </c>
      <c r="C84" s="379">
        <v>5722.67</v>
      </c>
      <c r="D84" s="220"/>
      <c r="E84" s="378" t="s">
        <v>382</v>
      </c>
      <c r="F84" s="379">
        <v>34065.27</v>
      </c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</row>
    <row r="85" ht="12.75" customHeight="1">
      <c r="A85" s="342"/>
      <c r="B85" s="378" t="s">
        <v>383</v>
      </c>
      <c r="C85" s="379">
        <v>5795.0</v>
      </c>
      <c r="D85" s="220"/>
      <c r="E85" s="378" t="s">
        <v>384</v>
      </c>
      <c r="F85" s="379">
        <v>34490.23</v>
      </c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</row>
    <row r="86" ht="12.75" customHeight="1">
      <c r="A86" s="342"/>
      <c r="B86" s="378" t="s">
        <v>385</v>
      </c>
      <c r="C86" s="379">
        <v>5811.42</v>
      </c>
      <c r="D86" s="220"/>
      <c r="E86" s="378" t="s">
        <v>386</v>
      </c>
      <c r="F86" s="379">
        <v>35105.14</v>
      </c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</row>
    <row r="87" ht="12.75" customHeight="1">
      <c r="A87" s="342"/>
      <c r="B87" s="378" t="s">
        <v>387</v>
      </c>
      <c r="C87" s="379">
        <v>5820.0</v>
      </c>
      <c r="D87" s="220"/>
      <c r="E87" s="378" t="s">
        <v>388</v>
      </c>
      <c r="F87" s="379">
        <v>35645.0</v>
      </c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ht="12.75" customHeight="1">
      <c r="A88" s="342"/>
      <c r="B88" s="378" t="s">
        <v>389</v>
      </c>
      <c r="C88" s="379">
        <v>5865.33</v>
      </c>
      <c r="D88" s="220"/>
      <c r="E88" s="378" t="s">
        <v>390</v>
      </c>
      <c r="F88" s="379">
        <v>37077.12</v>
      </c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</row>
    <row r="89" ht="12.75" customHeight="1">
      <c r="A89" s="342"/>
      <c r="B89" s="378" t="s">
        <v>391</v>
      </c>
      <c r="C89" s="379">
        <v>5950.68</v>
      </c>
      <c r="D89" s="220"/>
      <c r="E89" s="378" t="s">
        <v>392</v>
      </c>
      <c r="F89" s="379">
        <v>40000.0</v>
      </c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ht="12.75" customHeight="1">
      <c r="A90" s="342"/>
      <c r="B90" s="378" t="s">
        <v>393</v>
      </c>
      <c r="C90" s="379">
        <v>6020.0</v>
      </c>
      <c r="D90" s="220"/>
      <c r="E90" s="378" t="s">
        <v>394</v>
      </c>
      <c r="F90" s="379">
        <v>42921.0</v>
      </c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ht="12.75" customHeight="1">
      <c r="A91" s="342"/>
      <c r="B91" s="378" t="s">
        <v>395</v>
      </c>
      <c r="C91" s="379">
        <v>6129.0</v>
      </c>
      <c r="D91" s="220"/>
      <c r="E91" s="378" t="s">
        <v>396</v>
      </c>
      <c r="F91" s="379">
        <v>43453.48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ht="12.75" customHeight="1">
      <c r="A92" s="342"/>
      <c r="B92" s="378" t="s">
        <v>397</v>
      </c>
      <c r="C92" s="379">
        <v>6260.54</v>
      </c>
      <c r="D92" s="220"/>
      <c r="E92" s="378" t="s">
        <v>398</v>
      </c>
      <c r="F92" s="379">
        <v>43562.09</v>
      </c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ht="12.75" customHeight="1">
      <c r="A93" s="342"/>
      <c r="B93" s="378" t="s">
        <v>399</v>
      </c>
      <c r="C93" s="379">
        <v>6318.0</v>
      </c>
      <c r="D93" s="220"/>
      <c r="E93" s="378" t="s">
        <v>400</v>
      </c>
      <c r="F93" s="379">
        <v>44236.91</v>
      </c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</row>
    <row r="94" ht="12.75" customHeight="1">
      <c r="A94" s="342"/>
      <c r="B94" s="378" t="s">
        <v>401</v>
      </c>
      <c r="C94" s="379">
        <v>6320.62</v>
      </c>
      <c r="D94" s="220"/>
      <c r="E94" s="378" t="s">
        <v>402</v>
      </c>
      <c r="F94" s="379">
        <v>44780.42</v>
      </c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ht="12.75" customHeight="1">
      <c r="A95" s="342"/>
      <c r="B95" s="378" t="s">
        <v>403</v>
      </c>
      <c r="C95" s="379">
        <v>6444.0</v>
      </c>
      <c r="D95" s="220"/>
      <c r="E95" s="378" t="s">
        <v>404</v>
      </c>
      <c r="F95" s="379">
        <v>48354.5</v>
      </c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ht="12.75" customHeight="1">
      <c r="A96" s="342"/>
      <c r="B96" s="378" t="s">
        <v>405</v>
      </c>
      <c r="C96" s="379">
        <v>6494.08</v>
      </c>
      <c r="D96" s="220"/>
      <c r="E96" s="378" t="s">
        <v>406</v>
      </c>
      <c r="F96" s="379">
        <v>49207.0</v>
      </c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</row>
    <row r="97" ht="12.75" customHeight="1">
      <c r="A97" s="342"/>
      <c r="B97" s="378" t="s">
        <v>407</v>
      </c>
      <c r="C97" s="379">
        <v>6525.0</v>
      </c>
      <c r="D97" s="220"/>
      <c r="E97" s="378" t="s">
        <v>408</v>
      </c>
      <c r="F97" s="379">
        <v>58983.26</v>
      </c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</row>
    <row r="98" ht="12.75" customHeight="1">
      <c r="A98" s="342"/>
      <c r="B98" s="378" t="s">
        <v>409</v>
      </c>
      <c r="C98" s="379">
        <v>6590.0</v>
      </c>
      <c r="D98" s="220"/>
      <c r="E98" s="378" t="s">
        <v>410</v>
      </c>
      <c r="F98" s="379">
        <v>62956.0</v>
      </c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</row>
    <row r="99" ht="12.75" customHeight="1">
      <c r="A99" s="342"/>
      <c r="B99" s="378" t="s">
        <v>411</v>
      </c>
      <c r="C99" s="379">
        <v>6676.0</v>
      </c>
      <c r="D99" s="220"/>
      <c r="E99" s="378" t="s">
        <v>412</v>
      </c>
      <c r="F99" s="379">
        <v>64409.65</v>
      </c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ht="12.75" customHeight="1">
      <c r="A100" s="342"/>
      <c r="B100" s="378" t="s">
        <v>413</v>
      </c>
      <c r="C100" s="379">
        <v>6775.72</v>
      </c>
      <c r="D100" s="220"/>
      <c r="E100" s="378" t="s">
        <v>414</v>
      </c>
      <c r="F100" s="379">
        <v>68580.93</v>
      </c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</row>
    <row r="101" ht="12.75" customHeight="1">
      <c r="A101" s="342"/>
      <c r="B101" s="378" t="s">
        <v>415</v>
      </c>
      <c r="C101" s="379">
        <v>6795.45</v>
      </c>
      <c r="D101" s="220"/>
      <c r="E101" s="378" t="s">
        <v>416</v>
      </c>
      <c r="F101" s="379">
        <v>69541.4</v>
      </c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</row>
    <row r="102" ht="12.75" customHeight="1">
      <c r="A102" s="342"/>
      <c r="B102" s="378" t="s">
        <v>417</v>
      </c>
      <c r="C102" s="379">
        <v>6804.0</v>
      </c>
      <c r="D102" s="220"/>
      <c r="E102" s="378" t="s">
        <v>418</v>
      </c>
      <c r="F102" s="379">
        <v>81937.44</v>
      </c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</row>
    <row r="103" ht="12.75" customHeight="1">
      <c r="A103" s="342"/>
      <c r="B103" s="378" t="s">
        <v>419</v>
      </c>
      <c r="C103" s="379">
        <v>6922.78</v>
      </c>
      <c r="D103" s="220"/>
      <c r="E103" s="378" t="s">
        <v>420</v>
      </c>
      <c r="F103" s="379">
        <v>82244.13</v>
      </c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</row>
    <row r="104" ht="12.75" customHeight="1">
      <c r="A104" s="342"/>
      <c r="B104" s="378" t="s">
        <v>421</v>
      </c>
      <c r="C104" s="379">
        <v>6982.6</v>
      </c>
      <c r="D104" s="220"/>
      <c r="E104" s="378" t="s">
        <v>422</v>
      </c>
      <c r="F104" s="379">
        <v>82406.56</v>
      </c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</row>
    <row r="105" ht="12.75" customHeight="1">
      <c r="A105" s="342"/>
      <c r="B105" s="378" t="s">
        <v>423</v>
      </c>
      <c r="C105" s="379">
        <v>7163.5</v>
      </c>
      <c r="D105" s="220"/>
      <c r="E105" s="378" t="s">
        <v>424</v>
      </c>
      <c r="F105" s="379">
        <v>84150.42</v>
      </c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ht="12.75" customHeight="1">
      <c r="A106" s="342"/>
      <c r="B106" s="378" t="s">
        <v>425</v>
      </c>
      <c r="C106" s="379">
        <v>7227.0</v>
      </c>
      <c r="D106" s="220"/>
      <c r="E106" s="378" t="s">
        <v>426</v>
      </c>
      <c r="F106" s="379">
        <v>93550.84</v>
      </c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</row>
    <row r="107" ht="12.75" customHeight="1">
      <c r="A107" s="342"/>
      <c r="B107" s="378" t="s">
        <v>427</v>
      </c>
      <c r="C107" s="379">
        <v>7283.38</v>
      </c>
      <c r="D107" s="220"/>
      <c r="E107" s="378" t="s">
        <v>428</v>
      </c>
      <c r="F107" s="379">
        <v>93791.85</v>
      </c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</row>
    <row r="108" ht="12.75" customHeight="1">
      <c r="A108" s="342"/>
      <c r="B108" s="378" t="s">
        <v>429</v>
      </c>
      <c r="C108" s="379">
        <v>7320.0</v>
      </c>
      <c r="D108" s="220"/>
      <c r="E108" s="378" t="s">
        <v>430</v>
      </c>
      <c r="F108" s="379">
        <v>95330.0</v>
      </c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</row>
    <row r="109" ht="12.75" customHeight="1">
      <c r="A109" s="342"/>
      <c r="B109" s="378" t="s">
        <v>431</v>
      </c>
      <c r="C109" s="379">
        <v>7396.23</v>
      </c>
      <c r="D109" s="220"/>
      <c r="E109" s="378" t="s">
        <v>432</v>
      </c>
      <c r="F109" s="379">
        <v>98854.61</v>
      </c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</row>
    <row r="110" ht="12.75" customHeight="1">
      <c r="A110" s="342"/>
      <c r="B110" s="378" t="s">
        <v>433</v>
      </c>
      <c r="C110" s="379">
        <v>7422.19</v>
      </c>
      <c r="D110" s="220"/>
      <c r="E110" s="378" t="s">
        <v>434</v>
      </c>
      <c r="F110" s="379">
        <v>100063.42</v>
      </c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</row>
    <row r="111" ht="12.75" customHeight="1">
      <c r="A111" s="342"/>
      <c r="B111" s="378" t="s">
        <v>435</v>
      </c>
      <c r="C111" s="379">
        <v>7500.0</v>
      </c>
      <c r="D111" s="220"/>
      <c r="E111" s="378" t="s">
        <v>436</v>
      </c>
      <c r="F111" s="379">
        <v>107449.0</v>
      </c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</row>
    <row r="112" ht="12.75" customHeight="1">
      <c r="A112" s="342"/>
      <c r="B112" s="378" t="s">
        <v>437</v>
      </c>
      <c r="C112" s="379">
        <v>7513.28</v>
      </c>
      <c r="D112" s="220"/>
      <c r="E112" s="378" t="s">
        <v>438</v>
      </c>
      <c r="F112" s="379">
        <v>117094.51</v>
      </c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</row>
    <row r="113" ht="12.75" customHeight="1">
      <c r="A113" s="342"/>
      <c r="B113" s="378" t="s">
        <v>439</v>
      </c>
      <c r="C113" s="379">
        <v>7560.0</v>
      </c>
      <c r="D113" s="220"/>
      <c r="E113" s="378" t="s">
        <v>440</v>
      </c>
      <c r="F113" s="379">
        <v>119238.82</v>
      </c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</row>
    <row r="114" ht="12.75" customHeight="1">
      <c r="A114" s="342"/>
      <c r="B114" s="378" t="s">
        <v>441</v>
      </c>
      <c r="C114" s="379">
        <v>7600.0</v>
      </c>
      <c r="D114" s="220"/>
      <c r="E114" s="378" t="s">
        <v>442</v>
      </c>
      <c r="F114" s="379">
        <v>131730.17</v>
      </c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ht="12.75" customHeight="1">
      <c r="A115" s="342"/>
      <c r="B115" s="378" t="s">
        <v>443</v>
      </c>
      <c r="C115" s="379">
        <v>7773.0</v>
      </c>
      <c r="D115" s="220"/>
      <c r="E115" s="378" t="s">
        <v>444</v>
      </c>
      <c r="F115" s="379">
        <v>136660.17</v>
      </c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ht="12.75" customHeight="1">
      <c r="A116" s="342"/>
      <c r="B116" s="378" t="s">
        <v>445</v>
      </c>
      <c r="C116" s="379">
        <v>7800.0</v>
      </c>
      <c r="D116" s="220"/>
      <c r="E116" s="378" t="s">
        <v>446</v>
      </c>
      <c r="F116" s="379">
        <v>137072.2</v>
      </c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ht="12.75" customHeight="1">
      <c r="A117" s="342"/>
      <c r="B117" s="378" t="s">
        <v>447</v>
      </c>
      <c r="C117" s="379">
        <v>7900.0</v>
      </c>
      <c r="D117" s="220"/>
      <c r="E117" s="378" t="s">
        <v>448</v>
      </c>
      <c r="F117" s="379">
        <v>143009.25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</row>
    <row r="118" ht="12.75" customHeight="1">
      <c r="A118" s="342"/>
      <c r="B118" s="378" t="s">
        <v>449</v>
      </c>
      <c r="C118" s="379">
        <v>8085.0</v>
      </c>
      <c r="D118" s="220"/>
      <c r="E118" s="378" t="s">
        <v>450</v>
      </c>
      <c r="F118" s="379">
        <v>145209.0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</row>
    <row r="119" ht="12.75" customHeight="1">
      <c r="A119" s="342"/>
      <c r="B119" s="378" t="s">
        <v>451</v>
      </c>
      <c r="C119" s="379">
        <v>8200.0</v>
      </c>
      <c r="D119" s="220"/>
      <c r="E119" s="378" t="s">
        <v>452</v>
      </c>
      <c r="F119" s="379">
        <v>154017.96</v>
      </c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</row>
    <row r="120" ht="12.75" customHeight="1">
      <c r="A120" s="342"/>
      <c r="B120" s="378" t="s">
        <v>453</v>
      </c>
      <c r="C120" s="379">
        <v>8245.28</v>
      </c>
      <c r="D120" s="220"/>
      <c r="E120" s="378" t="s">
        <v>454</v>
      </c>
      <c r="F120" s="379">
        <v>155033.18</v>
      </c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ht="12.75" customHeight="1">
      <c r="A121" s="342"/>
      <c r="B121" s="378" t="s">
        <v>455</v>
      </c>
      <c r="C121" s="379">
        <v>8387.5</v>
      </c>
      <c r="D121" s="220"/>
      <c r="E121" s="378" t="s">
        <v>456</v>
      </c>
      <c r="F121" s="379">
        <v>155088.0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</row>
    <row r="122" ht="12.75" customHeight="1">
      <c r="A122" s="342"/>
      <c r="B122" s="378" t="s">
        <v>457</v>
      </c>
      <c r="C122" s="379">
        <v>8404.8</v>
      </c>
      <c r="D122" s="220"/>
      <c r="E122" s="378" t="s">
        <v>458</v>
      </c>
      <c r="F122" s="379">
        <v>165469.22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</row>
    <row r="123" ht="12.75" customHeight="1">
      <c r="A123" s="342"/>
      <c r="B123" s="378" t="s">
        <v>459</v>
      </c>
      <c r="C123" s="379">
        <v>8540.0</v>
      </c>
      <c r="D123" s="220"/>
      <c r="E123" s="378" t="s">
        <v>460</v>
      </c>
      <c r="F123" s="379">
        <v>166666.29</v>
      </c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</row>
    <row r="124" ht="12.75" customHeight="1">
      <c r="A124" s="342"/>
      <c r="B124" s="378" t="s">
        <v>461</v>
      </c>
      <c r="C124" s="379">
        <v>8594.93</v>
      </c>
      <c r="D124" s="220"/>
      <c r="E124" s="378" t="s">
        <v>462</v>
      </c>
      <c r="F124" s="379">
        <v>168379.23</v>
      </c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</row>
    <row r="125" ht="12.75" customHeight="1">
      <c r="A125" s="342"/>
      <c r="B125" s="378" t="s">
        <v>463</v>
      </c>
      <c r="C125" s="379">
        <v>8632.7</v>
      </c>
      <c r="D125" s="220"/>
      <c r="E125" s="378" t="s">
        <v>464</v>
      </c>
      <c r="F125" s="379">
        <v>234239.62</v>
      </c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</row>
    <row r="126" ht="12.75" customHeight="1">
      <c r="A126" s="342"/>
      <c r="B126" s="378" t="s">
        <v>465</v>
      </c>
      <c r="C126" s="379">
        <v>9000.0</v>
      </c>
      <c r="D126" s="220"/>
      <c r="E126" s="378" t="s">
        <v>466</v>
      </c>
      <c r="F126" s="379">
        <v>248163.05</v>
      </c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</row>
    <row r="127" ht="12.75" customHeight="1">
      <c r="A127" s="342"/>
      <c r="B127" s="378" t="s">
        <v>467</v>
      </c>
      <c r="C127" s="379">
        <v>9232.96</v>
      </c>
      <c r="D127" s="220"/>
      <c r="E127" s="378" t="s">
        <v>468</v>
      </c>
      <c r="F127" s="379">
        <v>256951.33</v>
      </c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</row>
    <row r="128" ht="12.75" customHeight="1">
      <c r="A128" s="342"/>
      <c r="B128" s="378" t="s">
        <v>469</v>
      </c>
      <c r="C128" s="379">
        <v>9281.71</v>
      </c>
      <c r="D128" s="220"/>
      <c r="E128" s="378" t="s">
        <v>470</v>
      </c>
      <c r="F128" s="379">
        <v>310065.18</v>
      </c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</row>
    <row r="129" ht="12.75" customHeight="1">
      <c r="A129" s="342"/>
      <c r="B129" s="378" t="s">
        <v>471</v>
      </c>
      <c r="C129" s="379">
        <v>9330.0</v>
      </c>
      <c r="D129" s="220"/>
      <c r="E129" s="378" t="s">
        <v>472</v>
      </c>
      <c r="F129" s="379">
        <v>334813.78</v>
      </c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</row>
    <row r="130" ht="12.75" customHeight="1">
      <c r="A130" s="342"/>
      <c r="B130" s="378" t="s">
        <v>473</v>
      </c>
      <c r="C130" s="379">
        <v>9360.0</v>
      </c>
      <c r="D130" s="220"/>
      <c r="E130" s="378" t="s">
        <v>474</v>
      </c>
      <c r="F130" s="379">
        <v>357112.08</v>
      </c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ht="12.75" customHeight="1">
      <c r="A131" s="342"/>
      <c r="B131" s="378" t="s">
        <v>475</v>
      </c>
      <c r="C131" s="379">
        <v>9471.35</v>
      </c>
      <c r="D131" s="220"/>
      <c r="E131" s="378" t="s">
        <v>476</v>
      </c>
      <c r="F131" s="379">
        <v>464741.65</v>
      </c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</row>
    <row r="132" ht="12.75" customHeight="1">
      <c r="A132" s="342"/>
      <c r="B132" s="378" t="s">
        <v>477</v>
      </c>
      <c r="C132" s="379">
        <v>9620.0</v>
      </c>
      <c r="D132" s="220"/>
      <c r="E132" s="378" t="s">
        <v>478</v>
      </c>
      <c r="F132" s="379">
        <v>515182.23</v>
      </c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</row>
    <row r="133" ht="12.75" customHeight="1">
      <c r="A133" s="342"/>
      <c r="B133" s="378" t="s">
        <v>479</v>
      </c>
      <c r="C133" s="379">
        <v>9651.75</v>
      </c>
      <c r="D133" s="220"/>
      <c r="E133" s="378" t="s">
        <v>480</v>
      </c>
      <c r="F133" s="379">
        <v>655653.29</v>
      </c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</row>
    <row r="134" ht="12.75" customHeight="1">
      <c r="A134" s="342"/>
      <c r="B134" s="378" t="s">
        <v>481</v>
      </c>
      <c r="C134" s="379">
        <v>9754.0</v>
      </c>
      <c r="D134" s="220"/>
      <c r="E134" s="378" t="s">
        <v>482</v>
      </c>
      <c r="F134" s="379">
        <v>786196.85</v>
      </c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</row>
    <row r="135" ht="12.75" customHeight="1">
      <c r="A135" s="342"/>
      <c r="B135" s="378" t="s">
        <v>483</v>
      </c>
      <c r="C135" s="379">
        <v>9872.0</v>
      </c>
      <c r="D135" s="220"/>
      <c r="E135" s="378" t="s">
        <v>484</v>
      </c>
      <c r="F135" s="379">
        <v>787607.79</v>
      </c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ht="12.75" customHeight="1">
      <c r="A136" s="342"/>
      <c r="B136" s="378" t="s">
        <v>485</v>
      </c>
      <c r="C136" s="379">
        <v>9890.0</v>
      </c>
      <c r="D136" s="220"/>
      <c r="E136" s="378" t="s">
        <v>486</v>
      </c>
      <c r="F136" s="379">
        <v>1092761.42</v>
      </c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</row>
    <row r="137" ht="12.75" customHeight="1">
      <c r="A137" s="342"/>
      <c r="B137" s="378" t="s">
        <v>487</v>
      </c>
      <c r="C137" s="379">
        <v>9978.0</v>
      </c>
      <c r="D137" s="220"/>
      <c r="E137" s="378" t="s">
        <v>488</v>
      </c>
      <c r="F137" s="379">
        <v>1574100.0</v>
      </c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</row>
    <row r="138" ht="12.75" customHeight="1">
      <c r="A138" s="342"/>
      <c r="B138" s="378" t="s">
        <v>489</v>
      </c>
      <c r="C138" s="379">
        <v>9994.84</v>
      </c>
      <c r="D138" s="220"/>
      <c r="E138" s="378" t="s">
        <v>490</v>
      </c>
      <c r="F138" s="379">
        <v>1577480.93</v>
      </c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</row>
    <row r="139" ht="12.75" customHeight="1">
      <c r="A139" s="342"/>
      <c r="B139" s="378" t="s">
        <v>491</v>
      </c>
      <c r="C139" s="379">
        <v>10000.0</v>
      </c>
      <c r="D139" s="220"/>
      <c r="E139" s="378" t="s">
        <v>492</v>
      </c>
      <c r="F139" s="379">
        <v>2584585.42</v>
      </c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342"/>
    </row>
    <row r="140" ht="12.75" customHeight="1">
      <c r="A140" s="342"/>
      <c r="B140" s="378" t="s">
        <v>493</v>
      </c>
      <c r="C140" s="379">
        <v>10050.29</v>
      </c>
      <c r="D140" s="220"/>
      <c r="E140" s="378"/>
      <c r="F140" s="379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ht="12.75" customHeight="1">
      <c r="A141" s="342"/>
      <c r="B141" s="381"/>
      <c r="C141" s="382"/>
      <c r="D141" s="220"/>
      <c r="E141" s="381"/>
      <c r="F141" s="38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</row>
    <row r="142" ht="12.75" customHeight="1">
      <c r="A142" s="342"/>
      <c r="B142" s="342"/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</row>
    <row r="143" ht="12.75" customHeight="1">
      <c r="A143" s="342"/>
      <c r="B143" s="342"/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</row>
    <row r="144" ht="12.75" customHeight="1">
      <c r="A144" s="342"/>
      <c r="B144" s="342"/>
      <c r="C144" s="34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</row>
    <row r="145" ht="12.75" customHeight="1">
      <c r="A145" s="342"/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</row>
    <row r="146" ht="12.75" customHeight="1">
      <c r="A146" s="342"/>
      <c r="B146" s="342"/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</row>
    <row r="147" ht="12.75" customHeight="1">
      <c r="A147" s="342"/>
      <c r="B147" s="342"/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</row>
    <row r="148" ht="12.75" customHeight="1">
      <c r="A148" s="342"/>
      <c r="B148" s="342"/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</row>
    <row r="149" ht="12.75" customHeight="1">
      <c r="A149" s="342"/>
      <c r="B149" s="342"/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</row>
    <row r="150" ht="12.75" customHeight="1">
      <c r="A150" s="342"/>
      <c r="B150" s="342"/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</row>
    <row r="151" ht="12.75" customHeight="1">
      <c r="A151" s="342"/>
      <c r="B151" s="342"/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</row>
    <row r="152" ht="12.75" customHeight="1">
      <c r="A152" s="342"/>
      <c r="B152" s="342"/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</row>
    <row r="153" ht="12.75" customHeight="1">
      <c r="A153" s="342"/>
      <c r="B153" s="342"/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</row>
    <row r="154" ht="12.75" customHeight="1">
      <c r="A154" s="342"/>
      <c r="B154" s="342"/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</row>
    <row r="155" ht="12.75" customHeight="1">
      <c r="A155" s="342"/>
      <c r="B155" s="342"/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</row>
    <row r="156" ht="12.75" customHeight="1">
      <c r="A156" s="342"/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</row>
    <row r="157" ht="12.75" customHeight="1">
      <c r="A157" s="342"/>
      <c r="B157" s="342"/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</row>
    <row r="158" ht="12.75" customHeight="1">
      <c r="A158" s="342"/>
      <c r="B158" s="342"/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</row>
    <row r="159" ht="12.75" customHeight="1">
      <c r="A159" s="342"/>
      <c r="B159" s="342"/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</row>
    <row r="160" ht="12.75" customHeight="1">
      <c r="A160" s="342"/>
      <c r="B160" s="342"/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</row>
    <row r="161" ht="12.75" customHeight="1">
      <c r="A161" s="342"/>
      <c r="B161" s="342"/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</row>
    <row r="162" ht="12.75" customHeight="1">
      <c r="A162" s="342"/>
      <c r="B162" s="342"/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</row>
    <row r="163" ht="12.75" customHeight="1">
      <c r="A163" s="342"/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</row>
    <row r="164" ht="12.75" customHeight="1">
      <c r="A164" s="342"/>
      <c r="B164" s="342"/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</row>
    <row r="165" ht="12.75" customHeight="1">
      <c r="A165" s="342"/>
      <c r="B165" s="342"/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</row>
    <row r="166" ht="12.75" customHeight="1">
      <c r="A166" s="342"/>
      <c r="B166" s="342"/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</row>
    <row r="167" ht="12.75" customHeight="1">
      <c r="A167" s="342"/>
      <c r="B167" s="342"/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2"/>
      <c r="Z167" s="342"/>
    </row>
    <row r="168" ht="12.75" customHeight="1">
      <c r="A168" s="342"/>
      <c r="B168" s="342"/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</row>
    <row r="169" ht="12.75" customHeight="1">
      <c r="A169" s="342"/>
      <c r="B169" s="34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</row>
    <row r="170" ht="12.75" customHeight="1">
      <c r="A170" s="342"/>
      <c r="B170" s="342"/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</row>
    <row r="171" ht="12.75" customHeight="1">
      <c r="A171" s="342"/>
      <c r="B171" s="342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</row>
    <row r="172" ht="12.75" customHeight="1">
      <c r="A172" s="342"/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</row>
    <row r="173" ht="12.75" customHeight="1">
      <c r="A173" s="342"/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</row>
    <row r="174" ht="12.75" customHeight="1">
      <c r="A174" s="342"/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</row>
    <row r="175" ht="12.75" customHeight="1">
      <c r="A175" s="342"/>
      <c r="B175" s="342"/>
      <c r="C175" s="342"/>
      <c r="D175" s="342"/>
      <c r="E175" s="34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2"/>
      <c r="Z175" s="342"/>
    </row>
    <row r="176" ht="12.75" customHeight="1">
      <c r="A176" s="342"/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</row>
    <row r="177" ht="12.75" customHeight="1">
      <c r="A177" s="342"/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</row>
    <row r="178" ht="12.75" customHeight="1">
      <c r="A178" s="342"/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</row>
    <row r="179" ht="12.75" customHeight="1">
      <c r="A179" s="342"/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</row>
    <row r="180" ht="12.75" customHeight="1">
      <c r="A180" s="342"/>
      <c r="B180" s="342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</row>
    <row r="181" ht="12.75" customHeight="1">
      <c r="A181" s="342"/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</row>
    <row r="182" ht="12.75" customHeight="1">
      <c r="A182" s="342"/>
      <c r="B182" s="342"/>
      <c r="C182" s="342"/>
      <c r="D182" s="342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</row>
    <row r="183" ht="12.75" customHeight="1">
      <c r="A183" s="342"/>
      <c r="B183" s="342"/>
      <c r="C183" s="342"/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</row>
    <row r="184" ht="12.75" customHeight="1">
      <c r="A184" s="342"/>
      <c r="B184" s="34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</row>
    <row r="185" ht="12.75" customHeight="1">
      <c r="A185" s="342"/>
      <c r="B185" s="342"/>
      <c r="C185" s="342"/>
      <c r="D185" s="342"/>
      <c r="E185" s="34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2"/>
      <c r="Z185" s="342"/>
    </row>
    <row r="186" ht="12.75" customHeight="1">
      <c r="A186" s="342"/>
      <c r="B186" s="342"/>
      <c r="C186" s="342"/>
      <c r="D186" s="342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</row>
    <row r="187" ht="12.75" customHeight="1">
      <c r="A187" s="342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</row>
    <row r="188" ht="12.75" customHeight="1">
      <c r="A188" s="342"/>
      <c r="B188" s="34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</row>
    <row r="189" ht="12.75" customHeight="1">
      <c r="A189" s="342"/>
      <c r="B189" s="342"/>
      <c r="C189" s="342"/>
      <c r="D189" s="342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</row>
    <row r="190" ht="12.75" customHeight="1">
      <c r="A190" s="342"/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</row>
    <row r="191" ht="12.75" customHeight="1">
      <c r="A191" s="342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</row>
    <row r="192" ht="12.75" customHeight="1">
      <c r="A192" s="342"/>
      <c r="B192" s="34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</row>
    <row r="193" ht="12.75" customHeight="1">
      <c r="A193" s="342"/>
      <c r="B193" s="342"/>
      <c r="C193" s="342"/>
      <c r="D193" s="342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</row>
    <row r="194" ht="12.75" customHeight="1">
      <c r="A194" s="342"/>
      <c r="B194" s="342"/>
      <c r="C194" s="342"/>
      <c r="D194" s="342"/>
      <c r="E194" s="342"/>
      <c r="F194" s="342"/>
      <c r="G194" s="342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2"/>
      <c r="Z194" s="342"/>
    </row>
    <row r="195" ht="12.75" customHeight="1">
      <c r="A195" s="342"/>
      <c r="B195" s="342"/>
      <c r="C195" s="342"/>
      <c r="D195" s="342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</row>
    <row r="196" ht="12.75" customHeight="1">
      <c r="A196" s="342"/>
      <c r="B196" s="342"/>
      <c r="C196" s="342"/>
      <c r="D196" s="342"/>
      <c r="E196" s="342"/>
      <c r="F196" s="342"/>
      <c r="G196" s="342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2"/>
      <c r="Z196" s="342"/>
    </row>
    <row r="197" ht="12.75" customHeight="1">
      <c r="A197" s="342"/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2"/>
      <c r="Z197" s="342"/>
    </row>
    <row r="198" ht="12.75" customHeight="1">
      <c r="A198" s="342"/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</row>
    <row r="199" ht="12.75" customHeight="1">
      <c r="A199" s="342"/>
      <c r="B199" s="342"/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</row>
    <row r="200" ht="12.75" customHeight="1">
      <c r="A200" s="342"/>
      <c r="B200" s="34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</row>
    <row r="201" ht="12.75" customHeight="1">
      <c r="A201" s="342"/>
      <c r="B201" s="342"/>
      <c r="C201" s="34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</row>
    <row r="202" ht="12.75" customHeight="1">
      <c r="A202" s="342"/>
      <c r="B202" s="342"/>
      <c r="C202" s="34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</row>
    <row r="203" ht="12.75" customHeight="1">
      <c r="A203" s="342"/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</row>
    <row r="204" ht="12.75" customHeight="1">
      <c r="A204" s="342"/>
      <c r="B204" s="34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</row>
    <row r="205" ht="12.75" customHeight="1">
      <c r="A205" s="342"/>
      <c r="B205" s="34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</row>
    <row r="206" ht="12.75" customHeight="1">
      <c r="A206" s="342"/>
      <c r="B206" s="342"/>
      <c r="C206" s="342"/>
      <c r="D206" s="342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</row>
    <row r="207" ht="12.75" customHeight="1">
      <c r="A207" s="342"/>
      <c r="B207" s="342"/>
      <c r="C207" s="342"/>
      <c r="D207" s="342"/>
      <c r="E207" s="34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</row>
    <row r="208" ht="12.75" customHeight="1">
      <c r="A208" s="342"/>
      <c r="B208" s="342"/>
      <c r="C208" s="342"/>
      <c r="D208" s="342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</row>
    <row r="209" ht="12.75" customHeight="1">
      <c r="A209" s="342"/>
      <c r="B209" s="342"/>
      <c r="C209" s="342"/>
      <c r="D209" s="342"/>
      <c r="E209" s="34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</row>
    <row r="210" ht="12.75" customHeight="1">
      <c r="A210" s="342"/>
      <c r="B210" s="342"/>
      <c r="C210" s="342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</row>
    <row r="211" ht="12.75" customHeight="1">
      <c r="A211" s="342"/>
      <c r="B211" s="342"/>
      <c r="C211" s="342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</row>
    <row r="212" ht="12.75" customHeight="1">
      <c r="A212" s="342"/>
      <c r="B212" s="342"/>
      <c r="C212" s="342"/>
      <c r="D212" s="342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</row>
    <row r="213" ht="12.75" customHeight="1">
      <c r="A213" s="342"/>
      <c r="B213" s="342"/>
      <c r="C213" s="342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</row>
    <row r="214" ht="12.75" customHeight="1">
      <c r="A214" s="342"/>
      <c r="B214" s="342"/>
      <c r="C214" s="342"/>
      <c r="D214" s="342"/>
      <c r="E214" s="34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</row>
    <row r="215" ht="12.75" customHeight="1">
      <c r="A215" s="342"/>
      <c r="B215" s="342"/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</row>
    <row r="216" ht="12.75" customHeight="1">
      <c r="A216" s="342"/>
      <c r="B216" s="342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</row>
    <row r="217" ht="12.75" customHeight="1">
      <c r="A217" s="342"/>
      <c r="B217" s="342"/>
      <c r="C217" s="342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</row>
    <row r="218" ht="12.75" customHeight="1">
      <c r="A218" s="342"/>
      <c r="B218" s="342"/>
      <c r="C218" s="342"/>
      <c r="D218" s="342"/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</row>
    <row r="219" ht="12.75" customHeight="1">
      <c r="A219" s="342"/>
      <c r="B219" s="342"/>
      <c r="C219" s="342"/>
      <c r="D219" s="342"/>
      <c r="E219" s="34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</row>
    <row r="220" ht="12.75" customHeight="1">
      <c r="A220" s="342"/>
      <c r="B220" s="342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</row>
    <row r="221" ht="12.75" customHeight="1">
      <c r="A221" s="342"/>
      <c r="B221" s="342"/>
      <c r="C221" s="342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</row>
    <row r="222" ht="12.75" customHeight="1">
      <c r="A222" s="342"/>
      <c r="B222" s="342"/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</row>
    <row r="223" ht="12.75" customHeight="1">
      <c r="A223" s="342"/>
      <c r="B223" s="342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</row>
    <row r="224" ht="12.75" customHeight="1">
      <c r="A224" s="342"/>
      <c r="B224" s="342"/>
      <c r="C224" s="342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</row>
    <row r="225" ht="12.75" customHeight="1">
      <c r="A225" s="342"/>
      <c r="B225" s="342"/>
      <c r="C225" s="342"/>
      <c r="D225" s="342"/>
      <c r="E225" s="34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</row>
    <row r="226" ht="12.75" customHeight="1">
      <c r="A226" s="342"/>
      <c r="B226" s="342"/>
      <c r="C226" s="342"/>
      <c r="D226" s="342"/>
      <c r="E226" s="34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</row>
    <row r="227" ht="12.75" customHeight="1">
      <c r="A227" s="342"/>
      <c r="B227" s="342"/>
      <c r="C227" s="342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</row>
    <row r="228" ht="12.75" customHeight="1">
      <c r="A228" s="342"/>
      <c r="B228" s="342"/>
      <c r="C228" s="34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</row>
    <row r="229" ht="12.75" customHeight="1">
      <c r="A229" s="342"/>
      <c r="B229" s="342"/>
      <c r="C229" s="34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</row>
    <row r="230" ht="12.75" customHeight="1">
      <c r="A230" s="342"/>
      <c r="B230" s="342"/>
      <c r="C230" s="34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</row>
    <row r="231" ht="12.75" customHeight="1">
      <c r="A231" s="342"/>
      <c r="B231" s="342"/>
      <c r="C231" s="34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</row>
    <row r="232" ht="12.75" customHeight="1">
      <c r="A232" s="342"/>
      <c r="B232" s="342"/>
      <c r="C232" s="342"/>
      <c r="D232" s="342"/>
      <c r="E232" s="342"/>
      <c r="F232" s="342"/>
      <c r="G232" s="342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</row>
    <row r="233" ht="12.75" customHeight="1">
      <c r="A233" s="342"/>
      <c r="B233" s="342"/>
      <c r="C233" s="342"/>
      <c r="D233" s="342"/>
      <c r="E233" s="342"/>
      <c r="F233" s="342"/>
      <c r="G233" s="342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</row>
    <row r="234" ht="12.75" customHeight="1">
      <c r="A234" s="342"/>
      <c r="B234" s="342"/>
      <c r="C234" s="342"/>
      <c r="D234" s="342"/>
      <c r="E234" s="342"/>
      <c r="F234" s="342"/>
      <c r="G234" s="342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</row>
    <row r="235" ht="12.75" customHeight="1">
      <c r="A235" s="342"/>
      <c r="B235" s="342"/>
      <c r="C235" s="342"/>
      <c r="D235" s="342"/>
      <c r="E235" s="342"/>
      <c r="F235" s="342"/>
      <c r="G235" s="342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</row>
    <row r="236" ht="12.75" customHeight="1">
      <c r="A236" s="342"/>
      <c r="B236" s="342"/>
      <c r="C236" s="342"/>
      <c r="D236" s="342"/>
      <c r="E236" s="342"/>
      <c r="F236" s="342"/>
      <c r="G236" s="342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</row>
    <row r="237" ht="12.75" customHeight="1">
      <c r="A237" s="342"/>
      <c r="B237" s="342"/>
      <c r="C237" s="342"/>
      <c r="D237" s="342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</row>
    <row r="238" ht="12.75" customHeight="1">
      <c r="A238" s="342"/>
      <c r="B238" s="342"/>
      <c r="C238" s="342"/>
      <c r="D238" s="342"/>
      <c r="E238" s="34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2"/>
      <c r="Z238" s="342"/>
    </row>
    <row r="239" ht="12.75" customHeight="1">
      <c r="A239" s="342"/>
      <c r="B239" s="342"/>
      <c r="C239" s="342"/>
      <c r="D239" s="342"/>
      <c r="E239" s="342"/>
      <c r="F239" s="342"/>
      <c r="G239" s="342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2"/>
      <c r="Z239" s="342"/>
    </row>
    <row r="240" ht="12.75" customHeight="1">
      <c r="A240" s="342"/>
      <c r="B240" s="342"/>
      <c r="C240" s="342"/>
      <c r="D240" s="342"/>
      <c r="E240" s="342"/>
      <c r="F240" s="342"/>
      <c r="G240" s="342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2"/>
      <c r="Z240" s="342"/>
    </row>
    <row r="241" ht="12.75" customHeight="1">
      <c r="A241" s="342"/>
      <c r="B241" s="342"/>
      <c r="C241" s="342"/>
      <c r="D241" s="342"/>
      <c r="E241" s="34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2"/>
      <c r="Z241" s="342"/>
    </row>
    <row r="242" ht="12.75" customHeight="1">
      <c r="A242" s="342"/>
      <c r="B242" s="342"/>
      <c r="C242" s="342"/>
      <c r="D242" s="342"/>
      <c r="E242" s="34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2"/>
      <c r="Z242" s="342"/>
    </row>
    <row r="243" ht="12.75" customHeight="1">
      <c r="A243" s="342"/>
      <c r="B243" s="342"/>
      <c r="C243" s="342"/>
      <c r="D243" s="342"/>
      <c r="E243" s="342"/>
      <c r="F243" s="342"/>
      <c r="G243" s="342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2"/>
      <c r="Z243" s="342"/>
    </row>
    <row r="244" ht="12.75" customHeight="1">
      <c r="A244" s="342"/>
      <c r="B244" s="342"/>
      <c r="C244" s="342"/>
      <c r="D244" s="342"/>
      <c r="E244" s="342"/>
      <c r="F244" s="342"/>
      <c r="G244" s="342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</row>
    <row r="245" ht="12.75" customHeight="1">
      <c r="A245" s="342"/>
      <c r="B245" s="342"/>
      <c r="C245" s="342"/>
      <c r="D245" s="342"/>
      <c r="E245" s="342"/>
      <c r="F245" s="342"/>
      <c r="G245" s="342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2"/>
      <c r="Z245" s="342"/>
    </row>
    <row r="246" ht="12.75" customHeight="1">
      <c r="A246" s="342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2"/>
      <c r="Z246" s="342"/>
    </row>
    <row r="247" ht="12.75" customHeight="1">
      <c r="A247" s="342"/>
      <c r="B247" s="342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2"/>
      <c r="Z247" s="342"/>
    </row>
    <row r="248" ht="12.75" customHeight="1">
      <c r="A248" s="342"/>
      <c r="B248" s="342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2"/>
      <c r="Z248" s="342"/>
    </row>
    <row r="249" ht="12.75" customHeight="1">
      <c r="A249" s="342"/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342"/>
    </row>
    <row r="250" ht="12.75" customHeight="1">
      <c r="A250" s="342"/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2"/>
      <c r="Z250" s="342"/>
    </row>
    <row r="251" ht="12.75" customHeight="1">
      <c r="A251" s="342"/>
      <c r="B251" s="342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2"/>
      <c r="Z251" s="342"/>
    </row>
    <row r="252" ht="12.75" customHeight="1">
      <c r="A252" s="342"/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2"/>
      <c r="Z252" s="342"/>
    </row>
    <row r="253" ht="12.75" customHeight="1">
      <c r="A253" s="342"/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2"/>
      <c r="Z253" s="342"/>
    </row>
    <row r="254" ht="12.75" customHeight="1">
      <c r="A254" s="342"/>
      <c r="B254" s="342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2"/>
      <c r="Z254" s="342"/>
    </row>
    <row r="255" ht="12.75" customHeight="1">
      <c r="A255" s="342"/>
      <c r="B255" s="342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2"/>
      <c r="Z255" s="342"/>
    </row>
    <row r="256" ht="12.75" customHeight="1">
      <c r="A256" s="342"/>
      <c r="B256" s="342"/>
      <c r="C256" s="342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2"/>
      <c r="Z256" s="342"/>
    </row>
    <row r="257" ht="12.75" customHeight="1">
      <c r="A257" s="342"/>
      <c r="B257" s="342"/>
      <c r="C257" s="34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2"/>
      <c r="Z257" s="342"/>
    </row>
    <row r="258" ht="12.75" customHeight="1">
      <c r="A258" s="342"/>
      <c r="B258" s="342"/>
      <c r="C258" s="34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</row>
    <row r="259" ht="12.75" customHeight="1">
      <c r="A259" s="342"/>
      <c r="B259" s="342"/>
      <c r="C259" s="34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</row>
    <row r="260" ht="12.75" customHeight="1">
      <c r="A260" s="342"/>
      <c r="B260" s="342"/>
      <c r="C260" s="34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</row>
    <row r="261" ht="12.75" customHeight="1">
      <c r="A261" s="342"/>
      <c r="B261" s="342"/>
      <c r="C261" s="342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</row>
    <row r="262" ht="12.75" customHeight="1">
      <c r="A262" s="342"/>
      <c r="B262" s="342"/>
      <c r="C262" s="342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</row>
    <row r="263" ht="12.75" customHeight="1">
      <c r="A263" s="342"/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</row>
    <row r="264" ht="12.75" customHeight="1">
      <c r="A264" s="342"/>
      <c r="B264" s="342"/>
      <c r="C264" s="342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</row>
    <row r="265" ht="12.75" customHeight="1">
      <c r="A265" s="342"/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</row>
    <row r="266" ht="12.75" customHeight="1">
      <c r="A266" s="342"/>
      <c r="B266" s="342"/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</row>
    <row r="267" ht="12.75" customHeight="1">
      <c r="A267" s="342"/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</row>
    <row r="268" ht="12.75" customHeight="1">
      <c r="A268" s="342"/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2"/>
      <c r="Z268" s="342"/>
    </row>
    <row r="269" ht="12.75" customHeight="1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</row>
    <row r="270" ht="12.75" customHeight="1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</row>
    <row r="271" ht="12.75" customHeight="1">
      <c r="A271" s="342"/>
      <c r="B271" s="342"/>
      <c r="C271" s="342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</row>
    <row r="272" ht="12.75" customHeight="1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</row>
    <row r="273" ht="12.75" customHeight="1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2"/>
      <c r="Z273" s="342"/>
    </row>
    <row r="274" ht="12.75" customHeight="1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</row>
    <row r="275" ht="12.75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</row>
    <row r="276" ht="12.75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</row>
    <row r="277" ht="12.75" customHeight="1">
      <c r="A277" s="342"/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</row>
    <row r="278" ht="12.75" customHeight="1">
      <c r="A278" s="342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</row>
    <row r="279" ht="12.75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</row>
    <row r="280" ht="12.75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</row>
    <row r="281" ht="12.75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</row>
    <row r="282" ht="12.75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</row>
    <row r="283" ht="12.75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</row>
    <row r="284" ht="12.75" customHeight="1">
      <c r="A284" s="342"/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2"/>
    </row>
    <row r="285" ht="12.75" customHeight="1">
      <c r="A285" s="342"/>
      <c r="B285" s="342"/>
      <c r="C285" s="342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</row>
    <row r="286" ht="12.75" customHeight="1">
      <c r="A286" s="342"/>
      <c r="B286" s="342"/>
      <c r="C286" s="34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</row>
    <row r="287" ht="12.75" customHeight="1">
      <c r="A287" s="342"/>
      <c r="B287" s="342"/>
      <c r="C287" s="34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2"/>
      <c r="Z287" s="342"/>
    </row>
    <row r="288" ht="12.75" customHeight="1">
      <c r="A288" s="342"/>
      <c r="B288" s="342"/>
      <c r="C288" s="34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2"/>
      <c r="Z288" s="342"/>
    </row>
    <row r="289" ht="12.75" customHeight="1">
      <c r="A289" s="342"/>
      <c r="B289" s="342"/>
      <c r="C289" s="34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</row>
    <row r="290" ht="12.75" customHeight="1">
      <c r="A290" s="342"/>
      <c r="B290" s="342"/>
      <c r="C290" s="342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</row>
    <row r="291" ht="12.75" customHeight="1">
      <c r="A291" s="342"/>
      <c r="B291" s="342"/>
      <c r="C291" s="342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2"/>
    </row>
    <row r="292" ht="12.75" customHeight="1">
      <c r="A292" s="342"/>
      <c r="B292" s="342"/>
      <c r="C292" s="342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2"/>
      <c r="Z292" s="342"/>
    </row>
    <row r="293" ht="12.75" customHeight="1">
      <c r="A293" s="342"/>
      <c r="B293" s="342"/>
      <c r="C293" s="342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/>
      <c r="Z293" s="342"/>
    </row>
    <row r="294" ht="12.75" customHeight="1">
      <c r="A294" s="342"/>
      <c r="B294" s="342"/>
      <c r="C294" s="342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2"/>
      <c r="Z294" s="342"/>
    </row>
    <row r="295" ht="12.75" customHeight="1">
      <c r="A295" s="342"/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</row>
    <row r="296" ht="12.75" customHeight="1">
      <c r="A296" s="342"/>
      <c r="B296" s="342"/>
      <c r="C296" s="342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2"/>
      <c r="Z296" s="342"/>
    </row>
    <row r="297" ht="12.75" customHeight="1">
      <c r="A297" s="342"/>
      <c r="B297" s="342"/>
      <c r="C297" s="342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</row>
    <row r="298" ht="12.75" customHeight="1">
      <c r="A298" s="342"/>
      <c r="B298" s="342"/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2"/>
      <c r="Z298" s="342"/>
    </row>
    <row r="299" ht="12.75" customHeight="1">
      <c r="A299" s="342"/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</row>
    <row r="300" ht="12.75" customHeight="1">
      <c r="A300" s="342"/>
      <c r="B300" s="342"/>
      <c r="C300" s="342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</row>
    <row r="301" ht="12.75" customHeight="1">
      <c r="A301" s="342"/>
      <c r="B301" s="342"/>
      <c r="C301" s="342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</row>
    <row r="302" ht="12.75" customHeight="1">
      <c r="A302" s="342"/>
      <c r="B302" s="342"/>
      <c r="C302" s="342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</row>
    <row r="303" ht="12.75" customHeight="1">
      <c r="A303" s="342"/>
      <c r="B303" s="342"/>
      <c r="C303" s="342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</row>
    <row r="304" ht="12.75" customHeight="1">
      <c r="A304" s="342"/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</row>
    <row r="305" ht="12.75" customHeight="1">
      <c r="A305" s="342"/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</row>
    <row r="306" ht="12.75" customHeight="1">
      <c r="A306" s="342"/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</row>
    <row r="307" ht="12.75" customHeight="1">
      <c r="A307" s="342"/>
      <c r="B307" s="342"/>
      <c r="C307" s="342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</row>
    <row r="308" ht="12.75" customHeight="1">
      <c r="A308" s="342"/>
      <c r="B308" s="342"/>
      <c r="C308" s="342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2"/>
      <c r="Z308" s="342"/>
    </row>
    <row r="309" ht="12.75" customHeight="1">
      <c r="A309" s="342"/>
      <c r="B309" s="342"/>
      <c r="C309" s="342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</row>
    <row r="310" ht="12.75" customHeight="1">
      <c r="A310" s="342"/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</row>
    <row r="311" ht="12.75" customHeight="1">
      <c r="A311" s="342"/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</row>
    <row r="312" ht="12.75" customHeight="1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</row>
    <row r="313" ht="12.75" customHeight="1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2"/>
      <c r="Z313" s="342"/>
    </row>
    <row r="314" ht="12.75" customHeight="1">
      <c r="A314" s="342"/>
      <c r="B314" s="342"/>
      <c r="C314" s="342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</row>
    <row r="315" ht="12.75" customHeight="1">
      <c r="A315" s="342"/>
      <c r="B315" s="342"/>
      <c r="C315" s="342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</row>
    <row r="316" ht="12.75" customHeight="1">
      <c r="A316" s="342"/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</row>
    <row r="317" ht="12.75" customHeight="1">
      <c r="A317" s="342"/>
      <c r="B317" s="342"/>
      <c r="C317" s="342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/>
      <c r="Z317" s="342"/>
    </row>
    <row r="318" ht="12.75" customHeight="1">
      <c r="A318" s="342"/>
      <c r="B318" s="342"/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  <c r="Y318" s="342"/>
      <c r="Z318" s="342"/>
    </row>
    <row r="319" ht="12.75" customHeight="1">
      <c r="A319" s="342"/>
      <c r="B319" s="342"/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  <c r="Y319" s="342"/>
      <c r="Z319" s="342"/>
    </row>
    <row r="320" ht="12.75" customHeight="1">
      <c r="A320" s="342"/>
      <c r="B320" s="342"/>
      <c r="C320" s="342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  <c r="Y320" s="342"/>
      <c r="Z320" s="342"/>
    </row>
    <row r="321" ht="12.75" customHeight="1">
      <c r="A321" s="342"/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</row>
    <row r="322" ht="12.75" customHeight="1">
      <c r="A322" s="342"/>
      <c r="B322" s="342"/>
      <c r="C322" s="342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</row>
    <row r="323" ht="12.75" customHeight="1">
      <c r="A323" s="342"/>
      <c r="B323" s="342"/>
      <c r="C323" s="342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</row>
    <row r="324" ht="12.75" customHeight="1">
      <c r="A324" s="342"/>
      <c r="B324" s="342"/>
      <c r="C324" s="342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</row>
    <row r="325" ht="12.75" customHeight="1">
      <c r="A325" s="342"/>
      <c r="B325" s="342"/>
      <c r="C325" s="342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  <c r="Y325" s="342"/>
      <c r="Z325" s="342"/>
    </row>
    <row r="326" ht="12.75" customHeight="1">
      <c r="A326" s="342"/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</row>
    <row r="327" ht="12.75" customHeight="1">
      <c r="A327" s="342"/>
      <c r="B327" s="342"/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  <c r="Y327" s="342"/>
      <c r="Z327" s="342"/>
    </row>
    <row r="328" ht="12.75" customHeight="1">
      <c r="A328" s="342"/>
      <c r="B328" s="342"/>
      <c r="C328" s="342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</row>
    <row r="329" ht="12.75" customHeight="1">
      <c r="A329" s="342"/>
      <c r="B329" s="342"/>
      <c r="C329" s="342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  <c r="Y329" s="342"/>
      <c r="Z329" s="342"/>
    </row>
    <row r="330" ht="12.75" customHeight="1">
      <c r="A330" s="342"/>
      <c r="B330" s="342"/>
      <c r="C330" s="342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  <c r="Y330" s="342"/>
      <c r="Z330" s="342"/>
    </row>
    <row r="331" ht="12.75" customHeight="1">
      <c r="A331" s="342"/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/>
    </row>
    <row r="332" ht="12.75" customHeight="1">
      <c r="A332" s="342"/>
      <c r="B332" s="342"/>
      <c r="C332" s="342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</row>
    <row r="333" ht="12.75" customHeight="1">
      <c r="A333" s="342"/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</row>
    <row r="334" ht="12.75" customHeight="1">
      <c r="A334" s="342"/>
      <c r="B334" s="342"/>
      <c r="C334" s="342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</row>
    <row r="335" ht="12.75" customHeight="1">
      <c r="A335" s="342"/>
      <c r="B335" s="342"/>
      <c r="C335" s="342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  <c r="Y335" s="342"/>
      <c r="Z335" s="342"/>
    </row>
    <row r="336" ht="12.75" customHeight="1">
      <c r="A336" s="342"/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</row>
    <row r="337" ht="12.75" customHeight="1">
      <c r="A337" s="342"/>
      <c r="B337" s="342"/>
      <c r="C337" s="342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</row>
    <row r="338" ht="12.75" customHeight="1">
      <c r="A338" s="342"/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</row>
    <row r="339" ht="12.75" customHeight="1">
      <c r="A339" s="342"/>
      <c r="B339" s="342"/>
      <c r="C339" s="342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</row>
    <row r="340" ht="12.75" customHeight="1">
      <c r="A340" s="342"/>
      <c r="B340" s="342"/>
      <c r="C340" s="342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  <c r="Y340" s="342"/>
      <c r="Z340" s="342"/>
    </row>
    <row r="341" ht="12.75" customHeight="1">
      <c r="A341" s="342"/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2"/>
      <c r="Z341" s="342"/>
    </row>
    <row r="342" ht="12.75" customHeight="1">
      <c r="A342" s="342"/>
      <c r="B342" s="342"/>
      <c r="C342" s="342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  <c r="Y342" s="342"/>
      <c r="Z342" s="342"/>
    </row>
    <row r="343" ht="12.75" customHeight="1">
      <c r="A343" s="342"/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</row>
    <row r="344" ht="12.75" customHeight="1">
      <c r="A344" s="342"/>
      <c r="B344" s="342"/>
      <c r="C344" s="342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</row>
    <row r="345" ht="12.75" customHeight="1">
      <c r="A345" s="342"/>
      <c r="B345" s="342"/>
      <c r="C345" s="342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  <c r="Y345" s="342"/>
      <c r="Z345" s="342"/>
    </row>
    <row r="346" ht="12.75" customHeight="1">
      <c r="A346" s="342"/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2"/>
      <c r="Z346" s="342"/>
    </row>
    <row r="347" ht="12.75" customHeight="1">
      <c r="A347" s="342"/>
      <c r="B347" s="342"/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/>
    </row>
    <row r="348" ht="12.75" customHeight="1">
      <c r="A348" s="342"/>
      <c r="B348" s="342"/>
      <c r="C348" s="342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  <c r="Y348" s="342"/>
      <c r="Z348" s="342"/>
    </row>
    <row r="349" ht="12.75" customHeight="1">
      <c r="A349" s="342"/>
      <c r="B349" s="342"/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</row>
    <row r="350" ht="12.75" customHeight="1">
      <c r="A350" s="342"/>
      <c r="B350" s="342"/>
      <c r="C350" s="342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</row>
    <row r="351" ht="12.75" customHeight="1">
      <c r="A351" s="342"/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2"/>
      <c r="Z351" s="342"/>
    </row>
    <row r="352" ht="12.75" customHeight="1">
      <c r="A352" s="342"/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/>
    </row>
    <row r="353" ht="12.75" customHeight="1">
      <c r="A353" s="342"/>
      <c r="B353" s="342"/>
      <c r="C353" s="342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</row>
    <row r="354" ht="12.75" customHeight="1">
      <c r="A354" s="342"/>
      <c r="B354" s="342"/>
      <c r="C354" s="342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/>
      <c r="Z354" s="342"/>
    </row>
    <row r="355" ht="12.75" customHeight="1">
      <c r="A355" s="342"/>
      <c r="B355" s="342"/>
      <c r="C355" s="342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  <c r="Y355" s="342"/>
      <c r="Z355" s="342"/>
    </row>
    <row r="356" ht="12.75" customHeight="1">
      <c r="A356" s="342"/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2"/>
      <c r="Z356" s="342"/>
    </row>
    <row r="357" ht="12.75" customHeight="1">
      <c r="A357" s="342"/>
      <c r="B357" s="342"/>
      <c r="C357" s="342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  <c r="Y357" s="342"/>
      <c r="Z357" s="342"/>
    </row>
    <row r="358" ht="12.75" customHeight="1">
      <c r="A358" s="342"/>
      <c r="B358" s="342"/>
      <c r="C358" s="342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  <c r="Y358" s="342"/>
      <c r="Z358" s="342"/>
    </row>
    <row r="359" ht="12.75" customHeight="1">
      <c r="A359" s="342"/>
      <c r="B359" s="342"/>
      <c r="C359" s="342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  <c r="Y359" s="342"/>
      <c r="Z359" s="342"/>
    </row>
    <row r="360" ht="12.75" customHeight="1">
      <c r="A360" s="342"/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  <c r="Y360" s="342"/>
      <c r="Z360" s="342"/>
    </row>
    <row r="361" ht="12.75" customHeight="1">
      <c r="A361" s="342"/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2"/>
      <c r="Z361" s="342"/>
    </row>
    <row r="362" ht="12.75" customHeight="1">
      <c r="A362" s="342"/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  <c r="Y362" s="342"/>
      <c r="Z362" s="342"/>
    </row>
    <row r="363" ht="12.75" customHeight="1">
      <c r="A363" s="342"/>
      <c r="B363" s="342"/>
      <c r="C363" s="342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  <c r="Y363" s="342"/>
      <c r="Z363" s="342"/>
    </row>
    <row r="364" ht="12.75" customHeight="1">
      <c r="A364" s="342"/>
      <c r="B364" s="342"/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  <c r="Y364" s="342"/>
      <c r="Z364" s="342"/>
    </row>
    <row r="365" ht="12.75" customHeight="1">
      <c r="A365" s="342"/>
      <c r="B365" s="342"/>
      <c r="C365" s="342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  <c r="Y365" s="342"/>
      <c r="Z365" s="342"/>
    </row>
    <row r="366" ht="12.75" customHeight="1">
      <c r="A366" s="342"/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</row>
    <row r="367" ht="12.75" customHeight="1">
      <c r="A367" s="342"/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</row>
    <row r="368" ht="12.75" customHeight="1">
      <c r="A368" s="342"/>
      <c r="B368" s="342"/>
      <c r="C368" s="342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</row>
    <row r="369" ht="12.75" customHeight="1">
      <c r="A369" s="342"/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</row>
    <row r="370" ht="12.75" customHeight="1">
      <c r="A370" s="342"/>
      <c r="B370" s="342"/>
      <c r="C370" s="342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  <c r="Y370" s="342"/>
      <c r="Z370" s="342"/>
    </row>
    <row r="371" ht="12.75" customHeight="1">
      <c r="A371" s="342"/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2"/>
      <c r="Z371" s="342"/>
    </row>
    <row r="372" ht="12.75" customHeight="1">
      <c r="A372" s="342"/>
      <c r="B372" s="342"/>
      <c r="C372" s="342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  <c r="Y372" s="342"/>
      <c r="Z372" s="342"/>
    </row>
    <row r="373" ht="12.75" customHeight="1">
      <c r="A373" s="342"/>
      <c r="B373" s="342"/>
      <c r="C373" s="342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</row>
    <row r="374" ht="12.75" customHeight="1">
      <c r="A374" s="342"/>
      <c r="B374" s="342"/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</row>
    <row r="375" ht="12.75" customHeight="1">
      <c r="A375" s="342"/>
      <c r="B375" s="342"/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</row>
    <row r="376" ht="12.75" customHeight="1">
      <c r="A376" s="342"/>
      <c r="B376" s="342"/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  <c r="Y376" s="342"/>
      <c r="Z376" s="342"/>
    </row>
    <row r="377" ht="12.75" customHeight="1">
      <c r="A377" s="342"/>
      <c r="B377" s="342"/>
      <c r="C377" s="342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</row>
    <row r="378" ht="12.75" customHeight="1">
      <c r="A378" s="342"/>
      <c r="B378" s="342"/>
      <c r="C378" s="342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</row>
    <row r="379" ht="12.75" customHeight="1">
      <c r="A379" s="342"/>
      <c r="B379" s="342"/>
      <c r="C379" s="342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  <c r="Y379" s="342"/>
      <c r="Z379" s="342"/>
    </row>
    <row r="380" ht="12.75" customHeight="1">
      <c r="A380" s="342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</row>
    <row r="381" ht="12.75" customHeight="1">
      <c r="A381" s="342"/>
      <c r="B381" s="342"/>
      <c r="C381" s="342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</row>
    <row r="382" ht="12.75" customHeight="1">
      <c r="A382" s="342"/>
      <c r="B382" s="342"/>
      <c r="C382" s="342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</row>
    <row r="383" ht="12.75" customHeight="1">
      <c r="A383" s="342"/>
      <c r="B383" s="342"/>
      <c r="C383" s="342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</row>
    <row r="384" ht="12.75" customHeight="1">
      <c r="A384" s="342"/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</row>
    <row r="385" ht="12.75" customHeight="1">
      <c r="A385" s="342"/>
      <c r="B385" s="342"/>
      <c r="C385" s="342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</row>
    <row r="386" ht="12.75" customHeight="1">
      <c r="A386" s="342"/>
      <c r="B386" s="342"/>
      <c r="C386" s="342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</row>
    <row r="387" ht="12.75" customHeight="1">
      <c r="A387" s="342"/>
      <c r="B387" s="342"/>
      <c r="C387" s="342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</row>
    <row r="388" ht="12.75" customHeight="1">
      <c r="A388" s="342"/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</row>
    <row r="389" ht="12.75" customHeight="1">
      <c r="A389" s="342"/>
      <c r="B389" s="342"/>
      <c r="C389" s="342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</row>
    <row r="390" ht="12.75" customHeight="1">
      <c r="A390" s="342"/>
      <c r="B390" s="342"/>
      <c r="C390" s="342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</row>
    <row r="391" ht="12.75" customHeight="1">
      <c r="A391" s="342"/>
      <c r="B391" s="342"/>
      <c r="C391" s="342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</row>
    <row r="392" ht="12.75" customHeight="1">
      <c r="A392" s="342"/>
      <c r="B392" s="342"/>
      <c r="C392" s="342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</row>
    <row r="393" ht="12.75" customHeight="1">
      <c r="A393" s="342"/>
      <c r="B393" s="342"/>
      <c r="C393" s="342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</row>
    <row r="394" ht="12.75" customHeight="1">
      <c r="A394" s="342"/>
      <c r="B394" s="342"/>
      <c r="C394" s="342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</row>
    <row r="395" ht="12.75" customHeight="1">
      <c r="A395" s="342"/>
      <c r="B395" s="342"/>
      <c r="C395" s="342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</row>
    <row r="396" ht="12.75" customHeight="1">
      <c r="A396" s="342"/>
      <c r="B396" s="342"/>
      <c r="C396" s="342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</row>
    <row r="397" ht="12.75" customHeight="1">
      <c r="A397" s="342"/>
      <c r="B397" s="342"/>
      <c r="C397" s="342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</row>
    <row r="398" ht="12.75" customHeight="1">
      <c r="A398" s="342"/>
      <c r="B398" s="342"/>
      <c r="C398" s="342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</row>
    <row r="399" ht="12.75" customHeight="1">
      <c r="A399" s="342"/>
      <c r="B399" s="342"/>
      <c r="C399" s="342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</row>
    <row r="400" ht="12.75" customHeight="1">
      <c r="A400" s="342"/>
      <c r="B400" s="342"/>
      <c r="C400" s="342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</row>
    <row r="401" ht="12.75" customHeight="1">
      <c r="A401" s="342"/>
      <c r="B401" s="342"/>
      <c r="C401" s="342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</row>
    <row r="402" ht="12.75" customHeight="1">
      <c r="A402" s="342"/>
      <c r="B402" s="342"/>
      <c r="C402" s="342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</row>
    <row r="403" ht="12.75" customHeight="1">
      <c r="A403" s="342"/>
      <c r="B403" s="342"/>
      <c r="C403" s="342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</row>
    <row r="404" ht="12.75" customHeight="1">
      <c r="A404" s="342"/>
      <c r="B404" s="342"/>
      <c r="C404" s="342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</row>
    <row r="405" ht="12.75" customHeight="1">
      <c r="A405" s="342"/>
      <c r="B405" s="342"/>
      <c r="C405" s="342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</row>
    <row r="406" ht="12.75" customHeight="1">
      <c r="A406" s="342"/>
      <c r="B406" s="342"/>
      <c r="C406" s="342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</row>
    <row r="407" ht="12.75" customHeight="1">
      <c r="A407" s="342"/>
      <c r="B407" s="342"/>
      <c r="C407" s="342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</row>
    <row r="408" ht="12.75" customHeight="1">
      <c r="A408" s="342"/>
      <c r="B408" s="342"/>
      <c r="C408" s="342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</row>
    <row r="409" ht="12.75" customHeight="1">
      <c r="A409" s="342"/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</row>
    <row r="410" ht="12.75" customHeight="1">
      <c r="A410" s="342"/>
      <c r="B410" s="342"/>
      <c r="C410" s="342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</row>
    <row r="411" ht="12.75" customHeight="1">
      <c r="A411" s="342"/>
      <c r="B411" s="342"/>
      <c r="C411" s="342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</row>
    <row r="412" ht="12.75" customHeight="1">
      <c r="A412" s="342"/>
      <c r="B412" s="342"/>
      <c r="C412" s="342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</row>
    <row r="413" ht="12.75" customHeight="1">
      <c r="A413" s="342"/>
      <c r="B413" s="342"/>
      <c r="C413" s="342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</row>
    <row r="414" ht="12.75" customHeight="1">
      <c r="A414" s="342"/>
      <c r="B414" s="342"/>
      <c r="C414" s="342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</row>
    <row r="415" ht="12.75" customHeight="1">
      <c r="A415" s="342"/>
      <c r="B415" s="342"/>
      <c r="C415" s="342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</row>
    <row r="416" ht="12.75" customHeight="1">
      <c r="A416" s="342"/>
      <c r="B416" s="342"/>
      <c r="C416" s="342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</row>
    <row r="417" ht="12.75" customHeight="1">
      <c r="A417" s="342"/>
      <c r="B417" s="342"/>
      <c r="C417" s="342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</row>
    <row r="418" ht="12.75" customHeight="1">
      <c r="A418" s="342"/>
      <c r="B418" s="342"/>
      <c r="C418" s="342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</row>
    <row r="419" ht="12.75" customHeight="1">
      <c r="A419" s="342"/>
      <c r="B419" s="342"/>
      <c r="C419" s="342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</row>
    <row r="420" ht="12.75" customHeight="1">
      <c r="A420" s="342"/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</row>
    <row r="421" ht="12.75" customHeight="1">
      <c r="A421" s="342"/>
      <c r="B421" s="342"/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</row>
    <row r="422" ht="12.75" customHeight="1">
      <c r="A422" s="342"/>
      <c r="B422" s="342"/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</row>
    <row r="423" ht="12.75" customHeight="1">
      <c r="A423" s="342"/>
      <c r="B423" s="342"/>
      <c r="C423" s="342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</row>
    <row r="424" ht="12.75" customHeight="1">
      <c r="A424" s="342"/>
      <c r="B424" s="342"/>
      <c r="C424" s="342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</row>
    <row r="425" ht="12.75" customHeight="1">
      <c r="A425" s="342"/>
      <c r="B425" s="342"/>
      <c r="C425" s="342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</row>
    <row r="426" ht="12.75" customHeight="1">
      <c r="A426" s="342"/>
      <c r="B426" s="342"/>
      <c r="C426" s="342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</row>
    <row r="427" ht="12.75" customHeight="1">
      <c r="A427" s="342"/>
      <c r="B427" s="342"/>
      <c r="C427" s="342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</row>
    <row r="428" ht="12.75" customHeight="1">
      <c r="A428" s="342"/>
      <c r="B428" s="342"/>
      <c r="C428" s="342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</row>
    <row r="429" ht="12.75" customHeight="1">
      <c r="A429" s="342"/>
      <c r="B429" s="342"/>
      <c r="C429" s="342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</row>
    <row r="430" ht="12.75" customHeight="1">
      <c r="A430" s="342"/>
      <c r="B430" s="342"/>
      <c r="C430" s="342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</row>
    <row r="431" ht="12.75" customHeight="1">
      <c r="A431" s="342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</row>
    <row r="432" ht="12.75" customHeight="1">
      <c r="A432" s="342"/>
      <c r="B432" s="342"/>
      <c r="C432" s="342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</row>
    <row r="433" ht="12.75" customHeight="1">
      <c r="A433" s="342"/>
      <c r="B433" s="342"/>
      <c r="C433" s="342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</row>
    <row r="434" ht="12.75" customHeight="1">
      <c r="A434" s="342"/>
      <c r="B434" s="342"/>
      <c r="C434" s="342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</row>
    <row r="435" ht="12.75" customHeight="1">
      <c r="A435" s="342"/>
      <c r="B435" s="342"/>
      <c r="C435" s="342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</row>
    <row r="436" ht="12.75" customHeight="1">
      <c r="A436" s="342"/>
      <c r="B436" s="342"/>
      <c r="C436" s="342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</row>
    <row r="437" ht="12.75" customHeight="1">
      <c r="A437" s="342"/>
      <c r="B437" s="342"/>
      <c r="C437" s="342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</row>
    <row r="438" ht="12.75" customHeight="1">
      <c r="A438" s="342"/>
      <c r="B438" s="342"/>
      <c r="C438" s="342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</row>
    <row r="439" ht="12.75" customHeight="1">
      <c r="A439" s="342"/>
      <c r="B439" s="342"/>
      <c r="C439" s="342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</row>
    <row r="440" ht="12.75" customHeight="1">
      <c r="A440" s="342"/>
      <c r="B440" s="342"/>
      <c r="C440" s="342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</row>
    <row r="441" ht="12.75" customHeight="1">
      <c r="A441" s="342"/>
      <c r="B441" s="342"/>
      <c r="C441" s="34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</row>
    <row r="442" ht="12.75" customHeight="1">
      <c r="A442" s="342"/>
      <c r="B442" s="342"/>
      <c r="C442" s="34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</row>
    <row r="443" ht="12.75" customHeight="1">
      <c r="A443" s="342"/>
      <c r="B443" s="342"/>
      <c r="C443" s="342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</row>
    <row r="444" ht="12.75" customHeight="1">
      <c r="A444" s="342"/>
      <c r="B444" s="342"/>
      <c r="C444" s="342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</row>
    <row r="445" ht="12.75" customHeight="1">
      <c r="A445" s="342"/>
      <c r="B445" s="342"/>
      <c r="C445" s="342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</row>
    <row r="446" ht="12.75" customHeight="1">
      <c r="A446" s="342"/>
      <c r="B446" s="342"/>
      <c r="C446" s="342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</row>
    <row r="447" ht="12.75" customHeight="1">
      <c r="A447" s="342"/>
      <c r="B447" s="342"/>
      <c r="C447" s="342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</row>
    <row r="448" ht="12.75" customHeight="1">
      <c r="A448" s="342"/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</row>
    <row r="449" ht="12.75" customHeight="1">
      <c r="A449" s="342"/>
      <c r="B449" s="342"/>
      <c r="C449" s="342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</row>
    <row r="450" ht="12.75" customHeight="1">
      <c r="A450" s="342"/>
      <c r="B450" s="342"/>
      <c r="C450" s="342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</row>
    <row r="451" ht="12.75" customHeight="1">
      <c r="A451" s="342"/>
      <c r="B451" s="342"/>
      <c r="C451" s="342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</row>
    <row r="452" ht="12.75" customHeight="1">
      <c r="A452" s="342"/>
      <c r="B452" s="342"/>
      <c r="C452" s="342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</row>
    <row r="453" ht="12.75" customHeight="1">
      <c r="A453" s="342"/>
      <c r="B453" s="342"/>
      <c r="C453" s="342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</row>
    <row r="454" ht="12.75" customHeight="1">
      <c r="A454" s="342"/>
      <c r="B454" s="342"/>
      <c r="C454" s="342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</row>
    <row r="455" ht="12.75" customHeight="1">
      <c r="A455" s="342"/>
      <c r="B455" s="342"/>
      <c r="C455" s="342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</row>
    <row r="456" ht="12.75" customHeight="1">
      <c r="A456" s="342"/>
      <c r="B456" s="342"/>
      <c r="C456" s="342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</row>
    <row r="457" ht="12.75" customHeight="1">
      <c r="A457" s="342"/>
      <c r="B457" s="342"/>
      <c r="C457" s="342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</row>
    <row r="458" ht="12.75" customHeight="1">
      <c r="A458" s="342"/>
      <c r="B458" s="342"/>
      <c r="C458" s="342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</row>
    <row r="459" ht="12.75" customHeight="1">
      <c r="A459" s="342"/>
      <c r="B459" s="342"/>
      <c r="C459" s="342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</row>
    <row r="460" ht="12.75" customHeight="1">
      <c r="A460" s="342"/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</row>
    <row r="461" ht="12.75" customHeight="1">
      <c r="A461" s="342"/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</row>
    <row r="462" ht="12.75" customHeight="1">
      <c r="A462" s="342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</row>
    <row r="463" ht="12.75" customHeight="1">
      <c r="A463" s="342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</row>
    <row r="464" ht="12.75" customHeight="1">
      <c r="A464" s="342"/>
      <c r="B464" s="342"/>
      <c r="C464" s="342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</row>
    <row r="465" ht="12.75" customHeight="1">
      <c r="A465" s="342"/>
      <c r="B465" s="342"/>
      <c r="C465" s="342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</row>
    <row r="466" ht="12.75" customHeight="1">
      <c r="A466" s="342"/>
      <c r="B466" s="342"/>
      <c r="C466" s="342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</row>
    <row r="467" ht="12.75" customHeight="1">
      <c r="A467" s="342"/>
      <c r="B467" s="342"/>
      <c r="C467" s="342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</row>
    <row r="468" ht="12.75" customHeight="1">
      <c r="A468" s="342"/>
      <c r="B468" s="342"/>
      <c r="C468" s="342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</row>
    <row r="469" ht="12.75" customHeight="1">
      <c r="A469" s="342"/>
      <c r="B469" s="342"/>
      <c r="C469" s="342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</row>
    <row r="470" ht="12.75" customHeight="1">
      <c r="A470" s="342"/>
      <c r="B470" s="342"/>
      <c r="C470" s="342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</row>
    <row r="471" ht="12.75" customHeight="1">
      <c r="A471" s="342"/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</row>
    <row r="472" ht="12.75" customHeight="1">
      <c r="A472" s="342"/>
      <c r="B472" s="342"/>
      <c r="C472" s="342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</row>
    <row r="473" ht="12.75" customHeight="1">
      <c r="A473" s="342"/>
      <c r="B473" s="342"/>
      <c r="C473" s="342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</row>
    <row r="474" ht="12.75" customHeight="1">
      <c r="A474" s="342"/>
      <c r="B474" s="342"/>
      <c r="C474" s="342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</row>
    <row r="475" ht="12.75" customHeight="1">
      <c r="A475" s="342"/>
      <c r="B475" s="342"/>
      <c r="C475" s="342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</row>
    <row r="476" ht="12.75" customHeight="1">
      <c r="A476" s="342"/>
      <c r="B476" s="342"/>
      <c r="C476" s="342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</row>
    <row r="477" ht="12.75" customHeight="1">
      <c r="A477" s="342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</row>
    <row r="478" ht="12.75" customHeight="1">
      <c r="A478" s="342"/>
      <c r="B478" s="342"/>
      <c r="C478" s="342"/>
      <c r="D478" s="342"/>
      <c r="E478" s="342"/>
      <c r="F478" s="342"/>
      <c r="G478" s="342"/>
      <c r="H478" s="342"/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</row>
    <row r="479" ht="12.75" customHeight="1">
      <c r="A479" s="342"/>
      <c r="B479" s="342"/>
      <c r="C479" s="342"/>
      <c r="D479" s="342"/>
      <c r="E479" s="342"/>
      <c r="F479" s="342"/>
      <c r="G479" s="342"/>
      <c r="H479" s="342"/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</row>
    <row r="480" ht="12.75" customHeight="1">
      <c r="A480" s="342"/>
      <c r="B480" s="342"/>
      <c r="C480" s="342"/>
      <c r="D480" s="342"/>
      <c r="E480" s="342"/>
      <c r="F480" s="342"/>
      <c r="G480" s="342"/>
      <c r="H480" s="342"/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</row>
    <row r="481" ht="12.75" customHeight="1">
      <c r="A481" s="342"/>
      <c r="B481" s="342"/>
      <c r="C481" s="342"/>
      <c r="D481" s="342"/>
      <c r="E481" s="342"/>
      <c r="F481" s="342"/>
      <c r="G481" s="342"/>
      <c r="H481" s="342"/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</row>
    <row r="482" ht="12.75" customHeight="1">
      <c r="A482" s="342"/>
      <c r="B482" s="342"/>
      <c r="C482" s="342"/>
      <c r="D482" s="342"/>
      <c r="E482" s="342"/>
      <c r="F482" s="342"/>
      <c r="G482" s="342"/>
      <c r="H482" s="342"/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</row>
    <row r="483" ht="12.75" customHeight="1">
      <c r="A483" s="342"/>
      <c r="B483" s="342"/>
      <c r="C483" s="342"/>
      <c r="D483" s="342"/>
      <c r="E483" s="342"/>
      <c r="F483" s="342"/>
      <c r="G483" s="342"/>
      <c r="H483" s="342"/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</row>
    <row r="484" ht="12.75" customHeight="1">
      <c r="A484" s="342"/>
      <c r="B484" s="342"/>
      <c r="C484" s="342"/>
      <c r="D484" s="342"/>
      <c r="E484" s="342"/>
      <c r="F484" s="342"/>
      <c r="G484" s="342"/>
      <c r="H484" s="342"/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</row>
    <row r="485" ht="12.75" customHeight="1">
      <c r="A485" s="342"/>
      <c r="B485" s="342"/>
      <c r="C485" s="342"/>
      <c r="D485" s="342"/>
      <c r="E485" s="342"/>
      <c r="F485" s="342"/>
      <c r="G485" s="342"/>
      <c r="H485" s="342"/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</row>
    <row r="486" ht="12.75" customHeight="1">
      <c r="A486" s="342"/>
      <c r="B486" s="342"/>
      <c r="C486" s="342"/>
      <c r="D486" s="342"/>
      <c r="E486" s="342"/>
      <c r="F486" s="342"/>
      <c r="G486" s="342"/>
      <c r="H486" s="342"/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</row>
    <row r="487" ht="12.75" customHeight="1">
      <c r="A487" s="342"/>
      <c r="B487" s="342"/>
      <c r="C487" s="342"/>
      <c r="D487" s="342"/>
      <c r="E487" s="342"/>
      <c r="F487" s="342"/>
      <c r="G487" s="342"/>
      <c r="H487" s="342"/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</row>
    <row r="488" ht="12.75" customHeight="1">
      <c r="A488" s="342"/>
      <c r="B488" s="342"/>
      <c r="C488" s="342"/>
      <c r="D488" s="342"/>
      <c r="E488" s="342"/>
      <c r="F488" s="342"/>
      <c r="G488" s="342"/>
      <c r="H488" s="342"/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</row>
    <row r="489" ht="12.75" customHeight="1">
      <c r="A489" s="342"/>
      <c r="B489" s="342"/>
      <c r="C489" s="342"/>
      <c r="D489" s="342"/>
      <c r="E489" s="342"/>
      <c r="F489" s="342"/>
      <c r="G489" s="342"/>
      <c r="H489" s="342"/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</row>
    <row r="490" ht="12.75" customHeight="1">
      <c r="A490" s="342"/>
      <c r="B490" s="342"/>
      <c r="C490" s="342"/>
      <c r="D490" s="342"/>
      <c r="E490" s="342"/>
      <c r="F490" s="342"/>
      <c r="G490" s="342"/>
      <c r="H490" s="342"/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</row>
    <row r="491" ht="12.75" customHeight="1">
      <c r="A491" s="342"/>
      <c r="B491" s="342"/>
      <c r="C491" s="342"/>
      <c r="D491" s="342"/>
      <c r="E491" s="342"/>
      <c r="F491" s="342"/>
      <c r="G491" s="342"/>
      <c r="H491" s="342"/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</row>
    <row r="492" ht="12.75" customHeight="1">
      <c r="A492" s="342"/>
      <c r="B492" s="342"/>
      <c r="C492" s="342"/>
      <c r="D492" s="342"/>
      <c r="E492" s="342"/>
      <c r="F492" s="342"/>
      <c r="G492" s="342"/>
      <c r="H492" s="342"/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</row>
    <row r="493" ht="12.75" customHeight="1">
      <c r="A493" s="342"/>
      <c r="B493" s="342"/>
      <c r="C493" s="342"/>
      <c r="D493" s="342"/>
      <c r="E493" s="342"/>
      <c r="F493" s="342"/>
      <c r="G493" s="342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</row>
    <row r="494" ht="12.75" customHeight="1">
      <c r="A494" s="342"/>
      <c r="B494" s="342"/>
      <c r="C494" s="342"/>
      <c r="D494" s="342"/>
      <c r="E494" s="342"/>
      <c r="F494" s="342"/>
      <c r="G494" s="342"/>
      <c r="H494" s="342"/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</row>
    <row r="495" ht="12.75" customHeight="1">
      <c r="A495" s="342"/>
      <c r="B495" s="342"/>
      <c r="C495" s="342"/>
      <c r="D495" s="342"/>
      <c r="E495" s="342"/>
      <c r="F495" s="342"/>
      <c r="G495" s="342"/>
      <c r="H495" s="342"/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</row>
    <row r="496" ht="12.75" customHeight="1">
      <c r="A496" s="342"/>
      <c r="B496" s="342"/>
      <c r="C496" s="342"/>
      <c r="D496" s="342"/>
      <c r="E496" s="342"/>
      <c r="F496" s="342"/>
      <c r="G496" s="342"/>
      <c r="H496" s="342"/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</row>
    <row r="497" ht="12.75" customHeight="1">
      <c r="A497" s="342"/>
      <c r="B497" s="342"/>
      <c r="C497" s="342"/>
      <c r="D497" s="342"/>
      <c r="E497" s="342"/>
      <c r="F497" s="342"/>
      <c r="G497" s="342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</row>
    <row r="498" ht="12.75" customHeight="1">
      <c r="A498" s="342"/>
      <c r="B498" s="342"/>
      <c r="C498" s="342"/>
      <c r="D498" s="342"/>
      <c r="E498" s="342"/>
      <c r="F498" s="342"/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</row>
    <row r="499" ht="12.75" customHeight="1">
      <c r="A499" s="342"/>
      <c r="B499" s="342"/>
      <c r="C499" s="342"/>
      <c r="D499" s="342"/>
      <c r="E499" s="342"/>
      <c r="F499" s="342"/>
      <c r="G499" s="342"/>
      <c r="H499" s="342"/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</row>
    <row r="500" ht="12.75" customHeight="1">
      <c r="A500" s="342"/>
      <c r="B500" s="342"/>
      <c r="C500" s="342"/>
      <c r="D500" s="342"/>
      <c r="E500" s="342"/>
      <c r="F500" s="342"/>
      <c r="G500" s="342"/>
      <c r="H500" s="342"/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</row>
    <row r="501" ht="12.75" customHeight="1">
      <c r="A501" s="342"/>
      <c r="B501" s="342"/>
      <c r="C501" s="342"/>
      <c r="D501" s="342"/>
      <c r="E501" s="342"/>
      <c r="F501" s="342"/>
      <c r="G501" s="342"/>
      <c r="H501" s="342"/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</row>
    <row r="502" ht="12.75" customHeight="1">
      <c r="A502" s="342"/>
      <c r="B502" s="342"/>
      <c r="C502" s="342"/>
      <c r="D502" s="342"/>
      <c r="E502" s="342"/>
      <c r="F502" s="342"/>
      <c r="G502" s="342"/>
      <c r="H502" s="342"/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</row>
    <row r="503" ht="12.75" customHeight="1">
      <c r="A503" s="342"/>
      <c r="B503" s="342"/>
      <c r="C503" s="342"/>
      <c r="D503" s="342"/>
      <c r="E503" s="342"/>
      <c r="F503" s="342"/>
      <c r="G503" s="342"/>
      <c r="H503" s="342"/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</row>
    <row r="504" ht="12.75" customHeight="1">
      <c r="A504" s="342"/>
      <c r="B504" s="342"/>
      <c r="C504" s="342"/>
      <c r="D504" s="342"/>
      <c r="E504" s="342"/>
      <c r="F504" s="342"/>
      <c r="G504" s="342"/>
      <c r="H504" s="342"/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</row>
    <row r="505" ht="12.75" customHeight="1">
      <c r="A505" s="342"/>
      <c r="B505" s="342"/>
      <c r="C505" s="342"/>
      <c r="D505" s="342"/>
      <c r="E505" s="342"/>
      <c r="F505" s="342"/>
      <c r="G505" s="342"/>
      <c r="H505" s="342"/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</row>
    <row r="506" ht="12.75" customHeight="1">
      <c r="A506" s="342"/>
      <c r="B506" s="342"/>
      <c r="C506" s="342"/>
      <c r="D506" s="342"/>
      <c r="E506" s="342"/>
      <c r="F506" s="342"/>
      <c r="G506" s="342"/>
      <c r="H506" s="342"/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</row>
    <row r="507" ht="12.75" customHeight="1">
      <c r="A507" s="342"/>
      <c r="B507" s="342"/>
      <c r="C507" s="342"/>
      <c r="D507" s="342"/>
      <c r="E507" s="342"/>
      <c r="F507" s="342"/>
      <c r="G507" s="342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</row>
    <row r="508" ht="12.75" customHeight="1">
      <c r="A508" s="342"/>
      <c r="B508" s="342"/>
      <c r="C508" s="342"/>
      <c r="D508" s="342"/>
      <c r="E508" s="342"/>
      <c r="F508" s="342"/>
      <c r="G508" s="342"/>
      <c r="H508" s="342"/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</row>
    <row r="509" ht="12.75" customHeight="1">
      <c r="A509" s="342"/>
      <c r="B509" s="342"/>
      <c r="C509" s="342"/>
      <c r="D509" s="342"/>
      <c r="E509" s="342"/>
      <c r="F509" s="342"/>
      <c r="G509" s="342"/>
      <c r="H509" s="342"/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</row>
    <row r="510" ht="12.75" customHeight="1">
      <c r="A510" s="342"/>
      <c r="B510" s="342"/>
      <c r="C510" s="342"/>
      <c r="D510" s="342"/>
      <c r="E510" s="342"/>
      <c r="F510" s="342"/>
      <c r="G510" s="342"/>
      <c r="H510" s="342"/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</row>
    <row r="511" ht="12.75" customHeight="1">
      <c r="A511" s="342"/>
      <c r="B511" s="342"/>
      <c r="C511" s="342"/>
      <c r="D511" s="342"/>
      <c r="E511" s="342"/>
      <c r="F511" s="342"/>
      <c r="G511" s="342"/>
      <c r="H511" s="342"/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</row>
    <row r="512" ht="12.75" customHeight="1">
      <c r="A512" s="342"/>
      <c r="B512" s="342"/>
      <c r="C512" s="342"/>
      <c r="D512" s="342"/>
      <c r="E512" s="342"/>
      <c r="F512" s="342"/>
      <c r="G512" s="342"/>
      <c r="H512" s="342"/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</row>
    <row r="513" ht="12.75" customHeight="1">
      <c r="A513" s="342"/>
      <c r="B513" s="342"/>
      <c r="C513" s="342"/>
      <c r="D513" s="342"/>
      <c r="E513" s="342"/>
      <c r="F513" s="342"/>
      <c r="G513" s="342"/>
      <c r="H513" s="342"/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</row>
    <row r="514" ht="12.75" customHeight="1">
      <c r="A514" s="342"/>
      <c r="B514" s="342"/>
      <c r="C514" s="342"/>
      <c r="D514" s="342"/>
      <c r="E514" s="342"/>
      <c r="F514" s="342"/>
      <c r="G514" s="342"/>
      <c r="H514" s="342"/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</row>
    <row r="515" ht="12.75" customHeight="1">
      <c r="A515" s="342"/>
      <c r="B515" s="342"/>
      <c r="C515" s="342"/>
      <c r="D515" s="342"/>
      <c r="E515" s="342"/>
      <c r="F515" s="342"/>
      <c r="G515" s="342"/>
      <c r="H515" s="342"/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</row>
    <row r="516" ht="12.75" customHeight="1">
      <c r="A516" s="342"/>
      <c r="B516" s="342"/>
      <c r="C516" s="342"/>
      <c r="D516" s="342"/>
      <c r="E516" s="342"/>
      <c r="F516" s="342"/>
      <c r="G516" s="342"/>
      <c r="H516" s="342"/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</row>
    <row r="517" ht="12.75" customHeight="1">
      <c r="A517" s="342"/>
      <c r="B517" s="342"/>
      <c r="C517" s="342"/>
      <c r="D517" s="342"/>
      <c r="E517" s="342"/>
      <c r="F517" s="342"/>
      <c r="G517" s="342"/>
      <c r="H517" s="342"/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</row>
    <row r="518" ht="12.75" customHeight="1">
      <c r="A518" s="342"/>
      <c r="B518" s="342"/>
      <c r="C518" s="342"/>
      <c r="D518" s="342"/>
      <c r="E518" s="342"/>
      <c r="F518" s="342"/>
      <c r="G518" s="342"/>
      <c r="H518" s="342"/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</row>
    <row r="519" ht="12.75" customHeight="1">
      <c r="A519" s="342"/>
      <c r="B519" s="342"/>
      <c r="C519" s="342"/>
      <c r="D519" s="342"/>
      <c r="E519" s="342"/>
      <c r="F519" s="342"/>
      <c r="G519" s="342"/>
      <c r="H519" s="342"/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</row>
    <row r="520" ht="12.75" customHeight="1">
      <c r="A520" s="342"/>
      <c r="B520" s="342"/>
      <c r="C520" s="342"/>
      <c r="D520" s="342"/>
      <c r="E520" s="342"/>
      <c r="F520" s="342"/>
      <c r="G520" s="342"/>
      <c r="H520" s="342"/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</row>
    <row r="521" ht="12.75" customHeight="1">
      <c r="A521" s="342"/>
      <c r="B521" s="342"/>
      <c r="C521" s="342"/>
      <c r="D521" s="342"/>
      <c r="E521" s="342"/>
      <c r="F521" s="342"/>
      <c r="G521" s="342"/>
      <c r="H521" s="342"/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</row>
    <row r="522" ht="12.75" customHeight="1">
      <c r="A522" s="342"/>
      <c r="B522" s="342"/>
      <c r="C522" s="342"/>
      <c r="D522" s="342"/>
      <c r="E522" s="342"/>
      <c r="F522" s="342"/>
      <c r="G522" s="342"/>
      <c r="H522" s="342"/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</row>
    <row r="523" ht="12.75" customHeight="1">
      <c r="A523" s="342"/>
      <c r="B523" s="342"/>
      <c r="C523" s="342"/>
      <c r="D523" s="342"/>
      <c r="E523" s="342"/>
      <c r="F523" s="342"/>
      <c r="G523" s="342"/>
      <c r="H523" s="342"/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</row>
    <row r="524" ht="12.75" customHeight="1">
      <c r="A524" s="342"/>
      <c r="B524" s="342"/>
      <c r="C524" s="342"/>
      <c r="D524" s="342"/>
      <c r="E524" s="342"/>
      <c r="F524" s="342"/>
      <c r="G524" s="342"/>
      <c r="H524" s="342"/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</row>
    <row r="525" ht="12.75" customHeight="1">
      <c r="A525" s="342"/>
      <c r="B525" s="342"/>
      <c r="C525" s="342"/>
      <c r="D525" s="342"/>
      <c r="E525" s="342"/>
      <c r="F525" s="342"/>
      <c r="G525" s="342"/>
      <c r="H525" s="342"/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</row>
    <row r="526" ht="12.75" customHeight="1">
      <c r="A526" s="342"/>
      <c r="B526" s="342"/>
      <c r="C526" s="342"/>
      <c r="D526" s="342"/>
      <c r="E526" s="342"/>
      <c r="F526" s="342"/>
      <c r="G526" s="342"/>
      <c r="H526" s="342"/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</row>
    <row r="527" ht="12.75" customHeight="1">
      <c r="A527" s="342"/>
      <c r="B527" s="342"/>
      <c r="C527" s="342"/>
      <c r="D527" s="342"/>
      <c r="E527" s="342"/>
      <c r="F527" s="342"/>
      <c r="G527" s="342"/>
      <c r="H527" s="342"/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</row>
    <row r="528" ht="12.75" customHeight="1">
      <c r="A528" s="342"/>
      <c r="B528" s="342"/>
      <c r="C528" s="342"/>
      <c r="D528" s="342"/>
      <c r="E528" s="342"/>
      <c r="F528" s="342"/>
      <c r="G528" s="342"/>
      <c r="H528" s="342"/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</row>
    <row r="529" ht="12.75" customHeight="1">
      <c r="A529" s="342"/>
      <c r="B529" s="342"/>
      <c r="C529" s="342"/>
      <c r="D529" s="342"/>
      <c r="E529" s="342"/>
      <c r="F529" s="342"/>
      <c r="G529" s="342"/>
      <c r="H529" s="342"/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</row>
    <row r="530" ht="12.75" customHeight="1">
      <c r="A530" s="342"/>
      <c r="B530" s="342"/>
      <c r="C530" s="342"/>
      <c r="D530" s="342"/>
      <c r="E530" s="342"/>
      <c r="F530" s="342"/>
      <c r="G530" s="342"/>
      <c r="H530" s="342"/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</row>
    <row r="531" ht="12.75" customHeight="1">
      <c r="A531" s="342"/>
      <c r="B531" s="342"/>
      <c r="C531" s="342"/>
      <c r="D531" s="342"/>
      <c r="E531" s="342"/>
      <c r="F531" s="342"/>
      <c r="G531" s="342"/>
      <c r="H531" s="342"/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</row>
    <row r="532" ht="12.75" customHeight="1">
      <c r="A532" s="342"/>
      <c r="B532" s="342"/>
      <c r="C532" s="342"/>
      <c r="D532" s="342"/>
      <c r="E532" s="342"/>
      <c r="F532" s="342"/>
      <c r="G532" s="342"/>
      <c r="H532" s="342"/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</row>
    <row r="533" ht="12.75" customHeight="1">
      <c r="A533" s="342"/>
      <c r="B533" s="342"/>
      <c r="C533" s="342"/>
      <c r="D533" s="342"/>
      <c r="E533" s="342"/>
      <c r="F533" s="342"/>
      <c r="G533" s="342"/>
      <c r="H533" s="342"/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</row>
    <row r="534" ht="12.75" customHeight="1">
      <c r="A534" s="342"/>
      <c r="B534" s="342"/>
      <c r="C534" s="342"/>
      <c r="D534" s="342"/>
      <c r="E534" s="342"/>
      <c r="F534" s="342"/>
      <c r="G534" s="342"/>
      <c r="H534" s="342"/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</row>
    <row r="535" ht="12.75" customHeight="1">
      <c r="A535" s="342"/>
      <c r="B535" s="342"/>
      <c r="C535" s="342"/>
      <c r="D535" s="342"/>
      <c r="E535" s="342"/>
      <c r="F535" s="342"/>
      <c r="G535" s="342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</row>
    <row r="536" ht="12.75" customHeight="1">
      <c r="A536" s="342"/>
      <c r="B536" s="342"/>
      <c r="C536" s="342"/>
      <c r="D536" s="342"/>
      <c r="E536" s="342"/>
      <c r="F536" s="342"/>
      <c r="G536" s="342"/>
      <c r="H536" s="342"/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</row>
    <row r="537" ht="12.75" customHeight="1">
      <c r="A537" s="342"/>
      <c r="B537" s="342"/>
      <c r="C537" s="342"/>
      <c r="D537" s="342"/>
      <c r="E537" s="342"/>
      <c r="F537" s="342"/>
      <c r="G537" s="342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</row>
    <row r="538" ht="12.75" customHeight="1">
      <c r="A538" s="342"/>
      <c r="B538" s="342"/>
      <c r="C538" s="342"/>
      <c r="D538" s="342"/>
      <c r="E538" s="342"/>
      <c r="F538" s="342"/>
      <c r="G538" s="342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</row>
    <row r="539" ht="12.75" customHeight="1">
      <c r="A539" s="342"/>
      <c r="B539" s="342"/>
      <c r="C539" s="342"/>
      <c r="D539" s="342"/>
      <c r="E539" s="342"/>
      <c r="F539" s="342"/>
      <c r="G539" s="342"/>
      <c r="H539" s="342"/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</row>
    <row r="540" ht="12.75" customHeight="1">
      <c r="A540" s="342"/>
      <c r="B540" s="342"/>
      <c r="C540" s="342"/>
      <c r="D540" s="342"/>
      <c r="E540" s="342"/>
      <c r="F540" s="342"/>
      <c r="G540" s="342"/>
      <c r="H540" s="342"/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</row>
    <row r="541" ht="12.75" customHeight="1">
      <c r="A541" s="342"/>
      <c r="B541" s="342"/>
      <c r="C541" s="342"/>
      <c r="D541" s="342"/>
      <c r="E541" s="342"/>
      <c r="F541" s="342"/>
      <c r="G541" s="342"/>
      <c r="H541" s="342"/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</row>
    <row r="542" ht="12.75" customHeight="1">
      <c r="A542" s="342"/>
      <c r="B542" s="342"/>
      <c r="C542" s="342"/>
      <c r="D542" s="342"/>
      <c r="E542" s="342"/>
      <c r="F542" s="342"/>
      <c r="G542" s="342"/>
      <c r="H542" s="342"/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</row>
    <row r="543" ht="12.75" customHeight="1">
      <c r="A543" s="342"/>
      <c r="B543" s="342"/>
      <c r="C543" s="342"/>
      <c r="D543" s="342"/>
      <c r="E543" s="342"/>
      <c r="F543" s="342"/>
      <c r="G543" s="342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</row>
    <row r="544" ht="12.75" customHeight="1">
      <c r="A544" s="342"/>
      <c r="B544" s="342"/>
      <c r="C544" s="342"/>
      <c r="D544" s="342"/>
      <c r="E544" s="342"/>
      <c r="F544" s="342"/>
      <c r="G544" s="342"/>
      <c r="H544" s="342"/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</row>
    <row r="545" ht="12.75" customHeight="1">
      <c r="A545" s="342"/>
      <c r="B545" s="342"/>
      <c r="C545" s="342"/>
      <c r="D545" s="342"/>
      <c r="E545" s="342"/>
      <c r="F545" s="342"/>
      <c r="G545" s="342"/>
      <c r="H545" s="342"/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</row>
    <row r="546" ht="12.75" customHeight="1">
      <c r="A546" s="342"/>
      <c r="B546" s="342"/>
      <c r="C546" s="342"/>
      <c r="D546" s="342"/>
      <c r="E546" s="342"/>
      <c r="F546" s="342"/>
      <c r="G546" s="342"/>
      <c r="H546" s="342"/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</row>
    <row r="547" ht="12.75" customHeight="1">
      <c r="A547" s="342"/>
      <c r="B547" s="342"/>
      <c r="C547" s="342"/>
      <c r="D547" s="342"/>
      <c r="E547" s="342"/>
      <c r="F547" s="342"/>
      <c r="G547" s="342"/>
      <c r="H547" s="342"/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</row>
    <row r="548" ht="12.75" customHeight="1">
      <c r="A548" s="342"/>
      <c r="B548" s="342"/>
      <c r="C548" s="342"/>
      <c r="D548" s="342"/>
      <c r="E548" s="342"/>
      <c r="F548" s="342"/>
      <c r="G548" s="342"/>
      <c r="H548" s="342"/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</row>
    <row r="549" ht="12.75" customHeight="1">
      <c r="A549" s="342"/>
      <c r="B549" s="342"/>
      <c r="C549" s="342"/>
      <c r="D549" s="342"/>
      <c r="E549" s="342"/>
      <c r="F549" s="342"/>
      <c r="G549" s="342"/>
      <c r="H549" s="342"/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</row>
    <row r="550" ht="12.75" customHeight="1">
      <c r="A550" s="342"/>
      <c r="B550" s="342"/>
      <c r="C550" s="342"/>
      <c r="D550" s="342"/>
      <c r="E550" s="342"/>
      <c r="F550" s="342"/>
      <c r="G550" s="342"/>
      <c r="H550" s="342"/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</row>
    <row r="551" ht="12.75" customHeight="1">
      <c r="A551" s="342"/>
      <c r="B551" s="342"/>
      <c r="C551" s="342"/>
      <c r="D551" s="342"/>
      <c r="E551" s="342"/>
      <c r="F551" s="342"/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</row>
    <row r="552" ht="12.75" customHeight="1">
      <c r="A552" s="342"/>
      <c r="B552" s="342"/>
      <c r="C552" s="342"/>
      <c r="D552" s="342"/>
      <c r="E552" s="342"/>
      <c r="F552" s="342"/>
      <c r="G552" s="342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</row>
    <row r="553" ht="12.75" customHeight="1">
      <c r="A553" s="342"/>
      <c r="B553" s="342"/>
      <c r="C553" s="342"/>
      <c r="D553" s="342"/>
      <c r="E553" s="342"/>
      <c r="F553" s="342"/>
      <c r="G553" s="342"/>
      <c r="H553" s="342"/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</row>
    <row r="554" ht="12.75" customHeight="1">
      <c r="A554" s="342"/>
      <c r="B554" s="342"/>
      <c r="C554" s="342"/>
      <c r="D554" s="342"/>
      <c r="E554" s="342"/>
      <c r="F554" s="342"/>
      <c r="G554" s="342"/>
      <c r="H554" s="342"/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</row>
    <row r="555" ht="12.75" customHeight="1">
      <c r="A555" s="342"/>
      <c r="B555" s="342"/>
      <c r="C555" s="342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</row>
    <row r="556" ht="12.75" customHeight="1">
      <c r="A556" s="342"/>
      <c r="B556" s="342"/>
      <c r="C556" s="342"/>
      <c r="D556" s="342"/>
      <c r="E556" s="342"/>
      <c r="F556" s="342"/>
      <c r="G556" s="342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</row>
    <row r="557" ht="12.75" customHeight="1">
      <c r="A557" s="342"/>
      <c r="B557" s="342"/>
      <c r="C557" s="342"/>
      <c r="D557" s="342"/>
      <c r="E557" s="342"/>
      <c r="F557" s="342"/>
      <c r="G557" s="342"/>
      <c r="H557" s="342"/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</row>
    <row r="558" ht="12.75" customHeight="1">
      <c r="A558" s="342"/>
      <c r="B558" s="342"/>
      <c r="C558" s="342"/>
      <c r="D558" s="342"/>
      <c r="E558" s="342"/>
      <c r="F558" s="342"/>
      <c r="G558" s="342"/>
      <c r="H558" s="342"/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</row>
    <row r="559" ht="12.75" customHeight="1">
      <c r="A559" s="342"/>
      <c r="B559" s="342"/>
      <c r="C559" s="342"/>
      <c r="D559" s="342"/>
      <c r="E559" s="342"/>
      <c r="F559" s="342"/>
      <c r="G559" s="342"/>
      <c r="H559" s="342"/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</row>
    <row r="560" ht="12.75" customHeight="1">
      <c r="A560" s="342"/>
      <c r="B560" s="342"/>
      <c r="C560" s="342"/>
      <c r="D560" s="342"/>
      <c r="E560" s="342"/>
      <c r="F560" s="342"/>
      <c r="G560" s="342"/>
      <c r="H560" s="342"/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</row>
    <row r="561" ht="12.75" customHeight="1">
      <c r="A561" s="342"/>
      <c r="B561" s="342"/>
      <c r="C561" s="342"/>
      <c r="D561" s="342"/>
      <c r="E561" s="342"/>
      <c r="F561" s="342"/>
      <c r="G561" s="342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</row>
    <row r="562" ht="12.75" customHeight="1">
      <c r="A562" s="342"/>
      <c r="B562" s="342"/>
      <c r="C562" s="342"/>
      <c r="D562" s="342"/>
      <c r="E562" s="342"/>
      <c r="F562" s="342"/>
      <c r="G562" s="342"/>
      <c r="H562" s="342"/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</row>
    <row r="563" ht="12.75" customHeight="1">
      <c r="A563" s="342"/>
      <c r="B563" s="342"/>
      <c r="C563" s="342"/>
      <c r="D563" s="342"/>
      <c r="E563" s="342"/>
      <c r="F563" s="342"/>
      <c r="G563" s="342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</row>
    <row r="564" ht="12.75" customHeight="1">
      <c r="A564" s="342"/>
      <c r="B564" s="342"/>
      <c r="C564" s="342"/>
      <c r="D564" s="342"/>
      <c r="E564" s="342"/>
      <c r="F564" s="342"/>
      <c r="G564" s="342"/>
      <c r="H564" s="342"/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</row>
    <row r="565" ht="12.75" customHeight="1">
      <c r="A565" s="342"/>
      <c r="B565" s="342"/>
      <c r="C565" s="342"/>
      <c r="D565" s="342"/>
      <c r="E565" s="342"/>
      <c r="F565" s="342"/>
      <c r="G565" s="342"/>
      <c r="H565" s="342"/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</row>
    <row r="566" ht="12.75" customHeight="1">
      <c r="A566" s="342"/>
      <c r="B566" s="342"/>
      <c r="C566" s="342"/>
      <c r="D566" s="342"/>
      <c r="E566" s="342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</row>
    <row r="567" ht="12.75" customHeight="1">
      <c r="A567" s="342"/>
      <c r="B567" s="342"/>
      <c r="C567" s="342"/>
      <c r="D567" s="342"/>
      <c r="E567" s="342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</row>
    <row r="568" ht="12.75" customHeight="1">
      <c r="A568" s="342"/>
      <c r="B568" s="342"/>
      <c r="C568" s="342"/>
      <c r="D568" s="342"/>
      <c r="E568" s="342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</row>
    <row r="569" ht="12.75" customHeight="1">
      <c r="A569" s="342"/>
      <c r="B569" s="342"/>
      <c r="C569" s="342"/>
      <c r="D569" s="342"/>
      <c r="E569" s="342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</row>
    <row r="570" ht="12.75" customHeight="1">
      <c r="A570" s="342"/>
      <c r="B570" s="342"/>
      <c r="C570" s="342"/>
      <c r="D570" s="342"/>
      <c r="E570" s="342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</row>
    <row r="571" ht="12.75" customHeight="1">
      <c r="A571" s="342"/>
      <c r="B571" s="342"/>
      <c r="C571" s="342"/>
      <c r="D571" s="342"/>
      <c r="E571" s="342"/>
      <c r="F571" s="342"/>
      <c r="G571" s="342"/>
      <c r="H571" s="342"/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</row>
    <row r="572" ht="12.75" customHeight="1">
      <c r="A572" s="342"/>
      <c r="B572" s="342"/>
      <c r="C572" s="342"/>
      <c r="D572" s="342"/>
      <c r="E572" s="342"/>
      <c r="F572" s="342"/>
      <c r="G572" s="342"/>
      <c r="H572" s="342"/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</row>
    <row r="573" ht="12.75" customHeight="1">
      <c r="A573" s="342"/>
      <c r="B573" s="342"/>
      <c r="C573" s="342"/>
      <c r="D573" s="342"/>
      <c r="E573" s="342"/>
      <c r="F573" s="342"/>
      <c r="G573" s="342"/>
      <c r="H573" s="342"/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</row>
    <row r="574" ht="12.75" customHeight="1">
      <c r="A574" s="342"/>
      <c r="B574" s="342"/>
      <c r="C574" s="342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</row>
    <row r="575" ht="12.75" customHeight="1">
      <c r="A575" s="342"/>
      <c r="B575" s="342"/>
      <c r="C575" s="342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</row>
    <row r="576" ht="12.75" customHeight="1">
      <c r="A576" s="342"/>
      <c r="B576" s="342"/>
      <c r="C576" s="342"/>
      <c r="D576" s="342"/>
      <c r="E576" s="342"/>
      <c r="F576" s="342"/>
      <c r="G576" s="342"/>
      <c r="H576" s="342"/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</row>
    <row r="577" ht="12.75" customHeight="1">
      <c r="A577" s="342"/>
      <c r="B577" s="342"/>
      <c r="C577" s="342"/>
      <c r="D577" s="342"/>
      <c r="E577" s="342"/>
      <c r="F577" s="342"/>
      <c r="G577" s="342"/>
      <c r="H577" s="342"/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</row>
    <row r="578" ht="12.75" customHeight="1">
      <c r="A578" s="342"/>
      <c r="B578" s="342"/>
      <c r="C578" s="342"/>
      <c r="D578" s="342"/>
      <c r="E578" s="342"/>
      <c r="F578" s="342"/>
      <c r="G578" s="342"/>
      <c r="H578" s="342"/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</row>
    <row r="579" ht="12.75" customHeight="1">
      <c r="A579" s="342"/>
      <c r="B579" s="342"/>
      <c r="C579" s="342"/>
      <c r="D579" s="342"/>
      <c r="E579" s="342"/>
      <c r="F579" s="342"/>
      <c r="G579" s="342"/>
      <c r="H579" s="342"/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</row>
    <row r="580" ht="12.75" customHeight="1">
      <c r="A580" s="342"/>
      <c r="B580" s="342"/>
      <c r="C580" s="342"/>
      <c r="D580" s="342"/>
      <c r="E580" s="342"/>
      <c r="F580" s="342"/>
      <c r="G580" s="342"/>
      <c r="H580" s="342"/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</row>
    <row r="581" ht="12.75" customHeight="1">
      <c r="A581" s="342"/>
      <c r="B581" s="342"/>
      <c r="C581" s="342"/>
      <c r="D581" s="342"/>
      <c r="E581" s="342"/>
      <c r="F581" s="342"/>
      <c r="G581" s="342"/>
      <c r="H581" s="342"/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</row>
    <row r="582" ht="12.75" customHeight="1">
      <c r="A582" s="342"/>
      <c r="B582" s="342"/>
      <c r="C582" s="342"/>
      <c r="D582" s="342"/>
      <c r="E582" s="342"/>
      <c r="F582" s="342"/>
      <c r="G582" s="342"/>
      <c r="H582" s="342"/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</row>
    <row r="583" ht="12.75" customHeight="1">
      <c r="A583" s="342"/>
      <c r="B583" s="342"/>
      <c r="C583" s="342"/>
      <c r="D583" s="342"/>
      <c r="E583" s="342"/>
      <c r="F583" s="342"/>
      <c r="G583" s="342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</row>
    <row r="584" ht="12.75" customHeight="1">
      <c r="A584" s="342"/>
      <c r="B584" s="342"/>
      <c r="C584" s="342"/>
      <c r="D584" s="342"/>
      <c r="E584" s="342"/>
      <c r="F584" s="342"/>
      <c r="G584" s="342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</row>
    <row r="585" ht="12.75" customHeight="1">
      <c r="A585" s="342"/>
      <c r="B585" s="342"/>
      <c r="C585" s="342"/>
      <c r="D585" s="342"/>
      <c r="E585" s="342"/>
      <c r="F585" s="342"/>
      <c r="G585" s="342"/>
      <c r="H585" s="342"/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</row>
    <row r="586" ht="12.75" customHeight="1">
      <c r="A586" s="342"/>
      <c r="B586" s="342"/>
      <c r="C586" s="342"/>
      <c r="D586" s="342"/>
      <c r="E586" s="342"/>
      <c r="F586" s="342"/>
      <c r="G586" s="342"/>
      <c r="H586" s="342"/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</row>
    <row r="587" ht="12.75" customHeight="1">
      <c r="A587" s="342"/>
      <c r="B587" s="342"/>
      <c r="C587" s="342"/>
      <c r="D587" s="342"/>
      <c r="E587" s="342"/>
      <c r="F587" s="342"/>
      <c r="G587" s="342"/>
      <c r="H587" s="342"/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</row>
    <row r="588" ht="12.75" customHeight="1">
      <c r="A588" s="342"/>
      <c r="B588" s="342"/>
      <c r="C588" s="342"/>
      <c r="D588" s="342"/>
      <c r="E588" s="342"/>
      <c r="F588" s="342"/>
      <c r="G588" s="342"/>
      <c r="H588" s="342"/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</row>
    <row r="589" ht="12.75" customHeight="1">
      <c r="A589" s="342"/>
      <c r="B589" s="342"/>
      <c r="C589" s="342"/>
      <c r="D589" s="342"/>
      <c r="E589" s="342"/>
      <c r="F589" s="342"/>
      <c r="G589" s="342"/>
      <c r="H589" s="342"/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</row>
    <row r="590" ht="12.75" customHeight="1">
      <c r="A590" s="342"/>
      <c r="B590" s="342"/>
      <c r="C590" s="342"/>
      <c r="D590" s="342"/>
      <c r="E590" s="342"/>
      <c r="F590" s="342"/>
      <c r="G590" s="342"/>
      <c r="H590" s="342"/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</row>
    <row r="591" ht="12.75" customHeight="1">
      <c r="A591" s="342"/>
      <c r="B591" s="342"/>
      <c r="C591" s="342"/>
      <c r="D591" s="342"/>
      <c r="E591" s="342"/>
      <c r="F591" s="342"/>
      <c r="G591" s="342"/>
      <c r="H591" s="342"/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</row>
    <row r="592" ht="12.75" customHeight="1">
      <c r="A592" s="342"/>
      <c r="B592" s="342"/>
      <c r="C592" s="342"/>
      <c r="D592" s="342"/>
      <c r="E592" s="342"/>
      <c r="F592" s="342"/>
      <c r="G592" s="342"/>
      <c r="H592" s="342"/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</row>
    <row r="593" ht="12.75" customHeight="1">
      <c r="A593" s="342"/>
      <c r="B593" s="342"/>
      <c r="C593" s="342"/>
      <c r="D593" s="342"/>
      <c r="E593" s="342"/>
      <c r="F593" s="342"/>
      <c r="G593" s="342"/>
      <c r="H593" s="342"/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</row>
    <row r="594" ht="12.75" customHeight="1">
      <c r="A594" s="342"/>
      <c r="B594" s="342"/>
      <c r="C594" s="342"/>
      <c r="D594" s="342"/>
      <c r="E594" s="342"/>
      <c r="F594" s="342"/>
      <c r="G594" s="342"/>
      <c r="H594" s="342"/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</row>
    <row r="595" ht="12.75" customHeight="1">
      <c r="A595" s="342"/>
      <c r="B595" s="342"/>
      <c r="C595" s="342"/>
      <c r="D595" s="342"/>
      <c r="E595" s="342"/>
      <c r="F595" s="342"/>
      <c r="G595" s="342"/>
      <c r="H595" s="342"/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</row>
    <row r="596" ht="12.75" customHeight="1">
      <c r="A596" s="342"/>
      <c r="B596" s="342"/>
      <c r="C596" s="342"/>
      <c r="D596" s="342"/>
      <c r="E596" s="342"/>
      <c r="F596" s="342"/>
      <c r="G596" s="342"/>
      <c r="H596" s="342"/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</row>
    <row r="597" ht="12.75" customHeight="1">
      <c r="A597" s="342"/>
      <c r="B597" s="342"/>
      <c r="C597" s="342"/>
      <c r="D597" s="342"/>
      <c r="E597" s="342"/>
      <c r="F597" s="342"/>
      <c r="G597" s="342"/>
      <c r="H597" s="342"/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</row>
    <row r="598" ht="12.75" customHeight="1">
      <c r="A598" s="342"/>
      <c r="B598" s="342"/>
      <c r="C598" s="342"/>
      <c r="D598" s="342"/>
      <c r="E598" s="342"/>
      <c r="F598" s="342"/>
      <c r="G598" s="342"/>
      <c r="H598" s="342"/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</row>
    <row r="599" ht="12.75" customHeight="1">
      <c r="A599" s="342"/>
      <c r="B599" s="342"/>
      <c r="C599" s="342"/>
      <c r="D599" s="342"/>
      <c r="E599" s="342"/>
      <c r="F599" s="342"/>
      <c r="G599" s="342"/>
      <c r="H599" s="342"/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</row>
    <row r="600" ht="12.75" customHeight="1">
      <c r="A600" s="342"/>
      <c r="B600" s="342"/>
      <c r="C600" s="342"/>
      <c r="D600" s="342"/>
      <c r="E600" s="342"/>
      <c r="F600" s="342"/>
      <c r="G600" s="342"/>
      <c r="H600" s="342"/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</row>
    <row r="601" ht="12.75" customHeight="1">
      <c r="A601" s="342"/>
      <c r="B601" s="342"/>
      <c r="C601" s="342"/>
      <c r="D601" s="342"/>
      <c r="E601" s="342"/>
      <c r="F601" s="342"/>
      <c r="G601" s="342"/>
      <c r="H601" s="342"/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</row>
    <row r="602" ht="12.75" customHeight="1">
      <c r="A602" s="342"/>
      <c r="B602" s="342"/>
      <c r="C602" s="342"/>
      <c r="D602" s="342"/>
      <c r="E602" s="342"/>
      <c r="F602" s="342"/>
      <c r="G602" s="342"/>
      <c r="H602" s="342"/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</row>
    <row r="603" ht="12.75" customHeight="1">
      <c r="A603" s="342"/>
      <c r="B603" s="342"/>
      <c r="C603" s="342"/>
      <c r="D603" s="342"/>
      <c r="E603" s="342"/>
      <c r="F603" s="342"/>
      <c r="G603" s="342"/>
      <c r="H603" s="342"/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</row>
    <row r="604" ht="12.75" customHeight="1">
      <c r="A604" s="342"/>
      <c r="B604" s="342"/>
      <c r="C604" s="342"/>
      <c r="D604" s="342"/>
      <c r="E604" s="342"/>
      <c r="F604" s="342"/>
      <c r="G604" s="342"/>
      <c r="H604" s="342"/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</row>
    <row r="605" ht="12.75" customHeight="1">
      <c r="A605" s="342"/>
      <c r="B605" s="342"/>
      <c r="C605" s="342"/>
      <c r="D605" s="342"/>
      <c r="E605" s="342"/>
      <c r="F605" s="342"/>
      <c r="G605" s="342"/>
      <c r="H605" s="342"/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</row>
    <row r="606" ht="12.75" customHeight="1">
      <c r="A606" s="342"/>
      <c r="B606" s="342"/>
      <c r="C606" s="342"/>
      <c r="D606" s="342"/>
      <c r="E606" s="342"/>
      <c r="F606" s="342"/>
      <c r="G606" s="342"/>
      <c r="H606" s="342"/>
      <c r="I606" s="342"/>
      <c r="J606" s="342"/>
      <c r="K606" s="342"/>
      <c r="L606" s="342"/>
      <c r="M606" s="342"/>
      <c r="N606" s="342"/>
      <c r="O606" s="342"/>
      <c r="P606" s="342"/>
      <c r="Q606" s="342"/>
      <c r="R606" s="342"/>
      <c r="S606" s="342"/>
      <c r="T606" s="342"/>
      <c r="U606" s="342"/>
      <c r="V606" s="342"/>
      <c r="W606" s="342"/>
      <c r="X606" s="342"/>
      <c r="Y606" s="342"/>
      <c r="Z606" s="342"/>
    </row>
    <row r="607" ht="12.75" customHeight="1">
      <c r="A607" s="342"/>
      <c r="B607" s="342"/>
      <c r="C607" s="342"/>
      <c r="D607" s="342"/>
      <c r="E607" s="342"/>
      <c r="F607" s="342"/>
      <c r="G607" s="342"/>
      <c r="H607" s="342"/>
      <c r="I607" s="342"/>
      <c r="J607" s="342"/>
      <c r="K607" s="342"/>
      <c r="L607" s="342"/>
      <c r="M607" s="342"/>
      <c r="N607" s="342"/>
      <c r="O607" s="342"/>
      <c r="P607" s="342"/>
      <c r="Q607" s="342"/>
      <c r="R607" s="342"/>
      <c r="S607" s="342"/>
      <c r="T607" s="342"/>
      <c r="U607" s="342"/>
      <c r="V607" s="342"/>
      <c r="W607" s="342"/>
      <c r="X607" s="342"/>
      <c r="Y607" s="342"/>
      <c r="Z607" s="342"/>
    </row>
    <row r="608" ht="12.75" customHeight="1">
      <c r="A608" s="342"/>
      <c r="B608" s="342"/>
      <c r="C608" s="342"/>
      <c r="D608" s="342"/>
      <c r="E608" s="342"/>
      <c r="F608" s="342"/>
      <c r="G608" s="342"/>
      <c r="H608" s="342"/>
      <c r="I608" s="342"/>
      <c r="J608" s="342"/>
      <c r="K608" s="342"/>
      <c r="L608" s="342"/>
      <c r="M608" s="342"/>
      <c r="N608" s="342"/>
      <c r="O608" s="342"/>
      <c r="P608" s="342"/>
      <c r="Q608" s="342"/>
      <c r="R608" s="342"/>
      <c r="S608" s="342"/>
      <c r="T608" s="342"/>
      <c r="U608" s="342"/>
      <c r="V608" s="342"/>
      <c r="W608" s="342"/>
      <c r="X608" s="342"/>
      <c r="Y608" s="342"/>
      <c r="Z608" s="342"/>
    </row>
    <row r="609" ht="12.75" customHeight="1">
      <c r="A609" s="342"/>
      <c r="B609" s="342"/>
      <c r="C609" s="342"/>
      <c r="D609" s="342"/>
      <c r="E609" s="342"/>
      <c r="F609" s="342"/>
      <c r="G609" s="342"/>
      <c r="H609" s="342"/>
      <c r="I609" s="342"/>
      <c r="J609" s="342"/>
      <c r="K609" s="342"/>
      <c r="L609" s="342"/>
      <c r="M609" s="342"/>
      <c r="N609" s="342"/>
      <c r="O609" s="342"/>
      <c r="P609" s="342"/>
      <c r="Q609" s="342"/>
      <c r="R609" s="342"/>
      <c r="S609" s="342"/>
      <c r="T609" s="342"/>
      <c r="U609" s="342"/>
      <c r="V609" s="342"/>
      <c r="W609" s="342"/>
      <c r="X609" s="342"/>
      <c r="Y609" s="342"/>
      <c r="Z609" s="342"/>
    </row>
    <row r="610" ht="12.75" customHeight="1">
      <c r="A610" s="342"/>
      <c r="B610" s="342"/>
      <c r="C610" s="342"/>
      <c r="D610" s="342"/>
      <c r="E610" s="342"/>
      <c r="F610" s="342"/>
      <c r="G610" s="342"/>
      <c r="H610" s="342"/>
      <c r="I610" s="342"/>
      <c r="J610" s="342"/>
      <c r="K610" s="342"/>
      <c r="L610" s="342"/>
      <c r="M610" s="342"/>
      <c r="N610" s="342"/>
      <c r="O610" s="342"/>
      <c r="P610" s="342"/>
      <c r="Q610" s="342"/>
      <c r="R610" s="342"/>
      <c r="S610" s="342"/>
      <c r="T610" s="342"/>
      <c r="U610" s="342"/>
      <c r="V610" s="342"/>
      <c r="W610" s="342"/>
      <c r="X610" s="342"/>
      <c r="Y610" s="342"/>
      <c r="Z610" s="342"/>
    </row>
    <row r="611" ht="12.75" customHeight="1">
      <c r="A611" s="342"/>
      <c r="B611" s="342"/>
      <c r="C611" s="342"/>
      <c r="D611" s="342"/>
      <c r="E611" s="342"/>
      <c r="F611" s="342"/>
      <c r="G611" s="342"/>
      <c r="H611" s="342"/>
      <c r="I611" s="342"/>
      <c r="J611" s="342"/>
      <c r="K611" s="342"/>
      <c r="L611" s="342"/>
      <c r="M611" s="342"/>
      <c r="N611" s="342"/>
      <c r="O611" s="342"/>
      <c r="P611" s="342"/>
      <c r="Q611" s="342"/>
      <c r="R611" s="342"/>
      <c r="S611" s="342"/>
      <c r="T611" s="342"/>
      <c r="U611" s="342"/>
      <c r="V611" s="342"/>
      <c r="W611" s="342"/>
      <c r="X611" s="342"/>
      <c r="Y611" s="342"/>
      <c r="Z611" s="342"/>
    </row>
    <row r="612" ht="12.75" customHeight="1">
      <c r="A612" s="342"/>
      <c r="B612" s="342"/>
      <c r="C612" s="342"/>
      <c r="D612" s="342"/>
      <c r="E612" s="342"/>
      <c r="F612" s="342"/>
      <c r="G612" s="342"/>
      <c r="H612" s="342"/>
      <c r="I612" s="342"/>
      <c r="J612" s="342"/>
      <c r="K612" s="342"/>
      <c r="L612" s="342"/>
      <c r="M612" s="342"/>
      <c r="N612" s="342"/>
      <c r="O612" s="342"/>
      <c r="P612" s="342"/>
      <c r="Q612" s="342"/>
      <c r="R612" s="342"/>
      <c r="S612" s="342"/>
      <c r="T612" s="342"/>
      <c r="U612" s="342"/>
      <c r="V612" s="342"/>
      <c r="W612" s="342"/>
      <c r="X612" s="342"/>
      <c r="Y612" s="342"/>
      <c r="Z612" s="342"/>
    </row>
    <row r="613" ht="12.75" customHeight="1">
      <c r="A613" s="342"/>
      <c r="B613" s="342"/>
      <c r="C613" s="342"/>
      <c r="D613" s="342"/>
      <c r="E613" s="342"/>
      <c r="F613" s="342"/>
      <c r="G613" s="342"/>
      <c r="H613" s="342"/>
      <c r="I613" s="342"/>
      <c r="J613" s="342"/>
      <c r="K613" s="342"/>
      <c r="L613" s="342"/>
      <c r="M613" s="342"/>
      <c r="N613" s="342"/>
      <c r="O613" s="342"/>
      <c r="P613" s="342"/>
      <c r="Q613" s="342"/>
      <c r="R613" s="342"/>
      <c r="S613" s="342"/>
      <c r="T613" s="342"/>
      <c r="U613" s="342"/>
      <c r="V613" s="342"/>
      <c r="W613" s="342"/>
      <c r="X613" s="342"/>
      <c r="Y613" s="342"/>
      <c r="Z613" s="342"/>
    </row>
    <row r="614" ht="12.75" customHeight="1">
      <c r="A614" s="342"/>
      <c r="B614" s="342"/>
      <c r="C614" s="342"/>
      <c r="D614" s="342"/>
      <c r="E614" s="342"/>
      <c r="F614" s="342"/>
      <c r="G614" s="342"/>
      <c r="H614" s="342"/>
      <c r="I614" s="342"/>
      <c r="J614" s="342"/>
      <c r="K614" s="342"/>
      <c r="L614" s="342"/>
      <c r="M614" s="342"/>
      <c r="N614" s="342"/>
      <c r="O614" s="342"/>
      <c r="P614" s="342"/>
      <c r="Q614" s="342"/>
      <c r="R614" s="342"/>
      <c r="S614" s="342"/>
      <c r="T614" s="342"/>
      <c r="U614" s="342"/>
      <c r="V614" s="342"/>
      <c r="W614" s="342"/>
      <c r="X614" s="342"/>
      <c r="Y614" s="342"/>
      <c r="Z614" s="342"/>
    </row>
    <row r="615" ht="12.75" customHeight="1">
      <c r="A615" s="342"/>
      <c r="B615" s="342"/>
      <c r="C615" s="342"/>
      <c r="D615" s="342"/>
      <c r="E615" s="342"/>
      <c r="F615" s="342"/>
      <c r="G615" s="342"/>
      <c r="H615" s="342"/>
      <c r="I615" s="342"/>
      <c r="J615" s="342"/>
      <c r="K615" s="342"/>
      <c r="L615" s="342"/>
      <c r="M615" s="342"/>
      <c r="N615" s="342"/>
      <c r="O615" s="342"/>
      <c r="P615" s="342"/>
      <c r="Q615" s="342"/>
      <c r="R615" s="342"/>
      <c r="S615" s="342"/>
      <c r="T615" s="342"/>
      <c r="U615" s="342"/>
      <c r="V615" s="342"/>
      <c r="W615" s="342"/>
      <c r="X615" s="342"/>
      <c r="Y615" s="342"/>
      <c r="Z615" s="342"/>
    </row>
    <row r="616" ht="12.75" customHeight="1">
      <c r="A616" s="342"/>
      <c r="B616" s="342"/>
      <c r="C616" s="342"/>
      <c r="D616" s="342"/>
      <c r="E616" s="342"/>
      <c r="F616" s="342"/>
      <c r="G616" s="342"/>
      <c r="H616" s="342"/>
      <c r="I616" s="342"/>
      <c r="J616" s="342"/>
      <c r="K616" s="342"/>
      <c r="L616" s="342"/>
      <c r="M616" s="342"/>
      <c r="N616" s="342"/>
      <c r="O616" s="342"/>
      <c r="P616" s="342"/>
      <c r="Q616" s="342"/>
      <c r="R616" s="342"/>
      <c r="S616" s="342"/>
      <c r="T616" s="342"/>
      <c r="U616" s="342"/>
      <c r="V616" s="342"/>
      <c r="W616" s="342"/>
      <c r="X616" s="342"/>
      <c r="Y616" s="342"/>
      <c r="Z616" s="342"/>
    </row>
    <row r="617" ht="12.75" customHeight="1">
      <c r="A617" s="342"/>
      <c r="B617" s="342"/>
      <c r="C617" s="342"/>
      <c r="D617" s="342"/>
      <c r="E617" s="342"/>
      <c r="F617" s="342"/>
      <c r="G617" s="342"/>
      <c r="H617" s="342"/>
      <c r="I617" s="342"/>
      <c r="J617" s="342"/>
      <c r="K617" s="342"/>
      <c r="L617" s="342"/>
      <c r="M617" s="342"/>
      <c r="N617" s="342"/>
      <c r="O617" s="342"/>
      <c r="P617" s="342"/>
      <c r="Q617" s="342"/>
      <c r="R617" s="342"/>
      <c r="S617" s="342"/>
      <c r="T617" s="342"/>
      <c r="U617" s="342"/>
      <c r="V617" s="342"/>
      <c r="W617" s="342"/>
      <c r="X617" s="342"/>
      <c r="Y617" s="342"/>
      <c r="Z617" s="342"/>
    </row>
    <row r="618" ht="12.75" customHeight="1">
      <c r="A618" s="342"/>
      <c r="B618" s="342"/>
      <c r="C618" s="342"/>
      <c r="D618" s="342"/>
      <c r="E618" s="342"/>
      <c r="F618" s="342"/>
      <c r="G618" s="342"/>
      <c r="H618" s="342"/>
      <c r="I618" s="342"/>
      <c r="J618" s="342"/>
      <c r="K618" s="342"/>
      <c r="L618" s="342"/>
      <c r="M618" s="342"/>
      <c r="N618" s="342"/>
      <c r="O618" s="342"/>
      <c r="P618" s="342"/>
      <c r="Q618" s="342"/>
      <c r="R618" s="342"/>
      <c r="S618" s="342"/>
      <c r="T618" s="342"/>
      <c r="U618" s="342"/>
      <c r="V618" s="342"/>
      <c r="W618" s="342"/>
      <c r="X618" s="342"/>
      <c r="Y618" s="342"/>
      <c r="Z618" s="342"/>
    </row>
    <row r="619" ht="12.75" customHeight="1">
      <c r="A619" s="342"/>
      <c r="B619" s="342"/>
      <c r="C619" s="342"/>
      <c r="D619" s="342"/>
      <c r="E619" s="342"/>
      <c r="F619" s="342"/>
      <c r="G619" s="342"/>
      <c r="H619" s="342"/>
      <c r="I619" s="342"/>
      <c r="J619" s="342"/>
      <c r="K619" s="342"/>
      <c r="L619" s="342"/>
      <c r="M619" s="342"/>
      <c r="N619" s="342"/>
      <c r="O619" s="342"/>
      <c r="P619" s="342"/>
      <c r="Q619" s="342"/>
      <c r="R619" s="342"/>
      <c r="S619" s="342"/>
      <c r="T619" s="342"/>
      <c r="U619" s="342"/>
      <c r="V619" s="342"/>
      <c r="W619" s="342"/>
      <c r="X619" s="342"/>
      <c r="Y619" s="342"/>
      <c r="Z619" s="342"/>
    </row>
    <row r="620" ht="12.75" customHeight="1">
      <c r="A620" s="342"/>
      <c r="B620" s="342"/>
      <c r="C620" s="342"/>
      <c r="D620" s="342"/>
      <c r="E620" s="342"/>
      <c r="F620" s="342"/>
      <c r="G620" s="342"/>
      <c r="H620" s="342"/>
      <c r="I620" s="342"/>
      <c r="J620" s="342"/>
      <c r="K620" s="342"/>
      <c r="L620" s="342"/>
      <c r="M620" s="342"/>
      <c r="N620" s="342"/>
      <c r="O620" s="342"/>
      <c r="P620" s="342"/>
      <c r="Q620" s="342"/>
      <c r="R620" s="342"/>
      <c r="S620" s="342"/>
      <c r="T620" s="342"/>
      <c r="U620" s="342"/>
      <c r="V620" s="342"/>
      <c r="W620" s="342"/>
      <c r="X620" s="342"/>
      <c r="Y620" s="342"/>
      <c r="Z620" s="342"/>
    </row>
    <row r="621" ht="12.75" customHeight="1">
      <c r="A621" s="342"/>
      <c r="B621" s="342"/>
      <c r="C621" s="342"/>
      <c r="D621" s="342"/>
      <c r="E621" s="342"/>
      <c r="F621" s="342"/>
      <c r="G621" s="342"/>
      <c r="H621" s="342"/>
      <c r="I621" s="342"/>
      <c r="J621" s="342"/>
      <c r="K621" s="342"/>
      <c r="L621" s="342"/>
      <c r="M621" s="342"/>
      <c r="N621" s="342"/>
      <c r="O621" s="342"/>
      <c r="P621" s="342"/>
      <c r="Q621" s="342"/>
      <c r="R621" s="342"/>
      <c r="S621" s="342"/>
      <c r="T621" s="342"/>
      <c r="U621" s="342"/>
      <c r="V621" s="342"/>
      <c r="W621" s="342"/>
      <c r="X621" s="342"/>
      <c r="Y621" s="342"/>
      <c r="Z621" s="342"/>
    </row>
    <row r="622" ht="12.75" customHeight="1">
      <c r="A622" s="342"/>
      <c r="B622" s="342"/>
      <c r="C622" s="342"/>
      <c r="D622" s="342"/>
      <c r="E622" s="342"/>
      <c r="F622" s="342"/>
      <c r="G622" s="342"/>
      <c r="H622" s="342"/>
      <c r="I622" s="342"/>
      <c r="J622" s="342"/>
      <c r="K622" s="342"/>
      <c r="L622" s="342"/>
      <c r="M622" s="342"/>
      <c r="N622" s="342"/>
      <c r="O622" s="342"/>
      <c r="P622" s="342"/>
      <c r="Q622" s="342"/>
      <c r="R622" s="342"/>
      <c r="S622" s="342"/>
      <c r="T622" s="342"/>
      <c r="U622" s="342"/>
      <c r="V622" s="342"/>
      <c r="W622" s="342"/>
      <c r="X622" s="342"/>
      <c r="Y622" s="342"/>
      <c r="Z622" s="342"/>
    </row>
    <row r="623" ht="12.75" customHeight="1">
      <c r="A623" s="342"/>
      <c r="B623" s="342"/>
      <c r="C623" s="342"/>
      <c r="D623" s="342"/>
      <c r="E623" s="342"/>
      <c r="F623" s="342"/>
      <c r="G623" s="342"/>
      <c r="H623" s="342"/>
      <c r="I623" s="342"/>
      <c r="J623" s="342"/>
      <c r="K623" s="342"/>
      <c r="L623" s="342"/>
      <c r="M623" s="342"/>
      <c r="N623" s="342"/>
      <c r="O623" s="342"/>
      <c r="P623" s="342"/>
      <c r="Q623" s="342"/>
      <c r="R623" s="342"/>
      <c r="S623" s="342"/>
      <c r="T623" s="342"/>
      <c r="U623" s="342"/>
      <c r="V623" s="342"/>
      <c r="W623" s="342"/>
      <c r="X623" s="342"/>
      <c r="Y623" s="342"/>
      <c r="Z623" s="342"/>
    </row>
    <row r="624" ht="12.75" customHeight="1">
      <c r="A624" s="342"/>
      <c r="B624" s="342"/>
      <c r="C624" s="342"/>
      <c r="D624" s="342"/>
      <c r="E624" s="342"/>
      <c r="F624" s="342"/>
      <c r="G624" s="342"/>
      <c r="H624" s="342"/>
      <c r="I624" s="342"/>
      <c r="J624" s="342"/>
      <c r="K624" s="342"/>
      <c r="L624" s="342"/>
      <c r="M624" s="342"/>
      <c r="N624" s="342"/>
      <c r="O624" s="342"/>
      <c r="P624" s="342"/>
      <c r="Q624" s="342"/>
      <c r="R624" s="342"/>
      <c r="S624" s="342"/>
      <c r="T624" s="342"/>
      <c r="U624" s="342"/>
      <c r="V624" s="342"/>
      <c r="W624" s="342"/>
      <c r="X624" s="342"/>
      <c r="Y624" s="342"/>
      <c r="Z624" s="342"/>
    </row>
    <row r="625" ht="12.75" customHeight="1">
      <c r="A625" s="342"/>
      <c r="B625" s="342"/>
      <c r="C625" s="342"/>
      <c r="D625" s="342"/>
      <c r="E625" s="342"/>
      <c r="F625" s="342"/>
      <c r="G625" s="342"/>
      <c r="H625" s="342"/>
      <c r="I625" s="342"/>
      <c r="J625" s="342"/>
      <c r="K625" s="342"/>
      <c r="L625" s="342"/>
      <c r="M625" s="342"/>
      <c r="N625" s="342"/>
      <c r="O625" s="342"/>
      <c r="P625" s="342"/>
      <c r="Q625" s="342"/>
      <c r="R625" s="342"/>
      <c r="S625" s="342"/>
      <c r="T625" s="342"/>
      <c r="U625" s="342"/>
      <c r="V625" s="342"/>
      <c r="W625" s="342"/>
      <c r="X625" s="342"/>
      <c r="Y625" s="342"/>
      <c r="Z625" s="342"/>
    </row>
    <row r="626" ht="12.75" customHeight="1">
      <c r="A626" s="342"/>
      <c r="B626" s="342"/>
      <c r="C626" s="342"/>
      <c r="D626" s="342"/>
      <c r="E626" s="342"/>
      <c r="F626" s="342"/>
      <c r="G626" s="342"/>
      <c r="H626" s="342"/>
      <c r="I626" s="342"/>
      <c r="J626" s="342"/>
      <c r="K626" s="342"/>
      <c r="L626" s="342"/>
      <c r="M626" s="342"/>
      <c r="N626" s="342"/>
      <c r="O626" s="342"/>
      <c r="P626" s="342"/>
      <c r="Q626" s="342"/>
      <c r="R626" s="342"/>
      <c r="S626" s="342"/>
      <c r="T626" s="342"/>
      <c r="U626" s="342"/>
      <c r="V626" s="342"/>
      <c r="W626" s="342"/>
      <c r="X626" s="342"/>
      <c r="Y626" s="342"/>
      <c r="Z626" s="342"/>
    </row>
    <row r="627" ht="12.75" customHeight="1">
      <c r="A627" s="342"/>
      <c r="B627" s="342"/>
      <c r="C627" s="342"/>
      <c r="D627" s="342"/>
      <c r="E627" s="342"/>
      <c r="F627" s="342"/>
      <c r="G627" s="342"/>
      <c r="H627" s="342"/>
      <c r="I627" s="342"/>
      <c r="J627" s="342"/>
      <c r="K627" s="342"/>
      <c r="L627" s="342"/>
      <c r="M627" s="342"/>
      <c r="N627" s="342"/>
      <c r="O627" s="342"/>
      <c r="P627" s="342"/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</row>
    <row r="628" ht="12.75" customHeight="1">
      <c r="A628" s="342"/>
      <c r="B628" s="342"/>
      <c r="C628" s="342"/>
      <c r="D628" s="342"/>
      <c r="E628" s="342"/>
      <c r="F628" s="342"/>
      <c r="G628" s="342"/>
      <c r="H628" s="342"/>
      <c r="I628" s="342"/>
      <c r="J628" s="342"/>
      <c r="K628" s="342"/>
      <c r="L628" s="342"/>
      <c r="M628" s="342"/>
      <c r="N628" s="342"/>
      <c r="O628" s="342"/>
      <c r="P628" s="342"/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</row>
    <row r="629" ht="12.75" customHeight="1">
      <c r="A629" s="342"/>
      <c r="B629" s="342"/>
      <c r="C629" s="342"/>
      <c r="D629" s="342"/>
      <c r="E629" s="342"/>
      <c r="F629" s="342"/>
      <c r="G629" s="342"/>
      <c r="H629" s="342"/>
      <c r="I629" s="342"/>
      <c r="J629" s="342"/>
      <c r="K629" s="342"/>
      <c r="L629" s="342"/>
      <c r="M629" s="342"/>
      <c r="N629" s="342"/>
      <c r="O629" s="342"/>
      <c r="P629" s="342"/>
      <c r="Q629" s="342"/>
      <c r="R629" s="342"/>
      <c r="S629" s="342"/>
      <c r="T629" s="342"/>
      <c r="U629" s="342"/>
      <c r="V629" s="342"/>
      <c r="W629" s="342"/>
      <c r="X629" s="342"/>
      <c r="Y629" s="342"/>
      <c r="Z629" s="342"/>
    </row>
    <row r="630" ht="12.75" customHeight="1">
      <c r="A630" s="342"/>
      <c r="B630" s="342"/>
      <c r="C630" s="342"/>
      <c r="D630" s="342"/>
      <c r="E630" s="342"/>
      <c r="F630" s="342"/>
      <c r="G630" s="342"/>
      <c r="H630" s="342"/>
      <c r="I630" s="342"/>
      <c r="J630" s="342"/>
      <c r="K630" s="342"/>
      <c r="L630" s="342"/>
      <c r="M630" s="342"/>
      <c r="N630" s="342"/>
      <c r="O630" s="342"/>
      <c r="P630" s="342"/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</row>
    <row r="631" ht="12.75" customHeight="1">
      <c r="A631" s="342"/>
      <c r="B631" s="342"/>
      <c r="C631" s="342"/>
      <c r="D631" s="342"/>
      <c r="E631" s="342"/>
      <c r="F631" s="342"/>
      <c r="G631" s="342"/>
      <c r="H631" s="342"/>
      <c r="I631" s="342"/>
      <c r="J631" s="342"/>
      <c r="K631" s="342"/>
      <c r="L631" s="342"/>
      <c r="M631" s="342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</row>
    <row r="632" ht="12.75" customHeight="1">
      <c r="A632" s="342"/>
      <c r="B632" s="342"/>
      <c r="C632" s="342"/>
      <c r="D632" s="342"/>
      <c r="E632" s="342"/>
      <c r="F632" s="342"/>
      <c r="G632" s="342"/>
      <c r="H632" s="342"/>
      <c r="I632" s="342"/>
      <c r="J632" s="342"/>
      <c r="K632" s="342"/>
      <c r="L632" s="342"/>
      <c r="M632" s="342"/>
      <c r="N632" s="342"/>
      <c r="O632" s="342"/>
      <c r="P632" s="342"/>
      <c r="Q632" s="342"/>
      <c r="R632" s="342"/>
      <c r="S632" s="342"/>
      <c r="T632" s="342"/>
      <c r="U632" s="342"/>
      <c r="V632" s="342"/>
      <c r="W632" s="342"/>
      <c r="X632" s="342"/>
      <c r="Y632" s="342"/>
      <c r="Z632" s="342"/>
    </row>
    <row r="633" ht="12.75" customHeight="1">
      <c r="A633" s="342"/>
      <c r="B633" s="342"/>
      <c r="C633" s="342"/>
      <c r="D633" s="342"/>
      <c r="E633" s="342"/>
      <c r="F633" s="342"/>
      <c r="G633" s="342"/>
      <c r="H633" s="342"/>
      <c r="I633" s="342"/>
      <c r="J633" s="342"/>
      <c r="K633" s="342"/>
      <c r="L633" s="342"/>
      <c r="M633" s="342"/>
      <c r="N633" s="342"/>
      <c r="O633" s="342"/>
      <c r="P633" s="342"/>
      <c r="Q633" s="342"/>
      <c r="R633" s="342"/>
      <c r="S633" s="342"/>
      <c r="T633" s="342"/>
      <c r="U633" s="342"/>
      <c r="V633" s="342"/>
      <c r="W633" s="342"/>
      <c r="X633" s="342"/>
      <c r="Y633" s="342"/>
      <c r="Z633" s="342"/>
    </row>
    <row r="634" ht="12.75" customHeight="1">
      <c r="A634" s="342"/>
      <c r="B634" s="342"/>
      <c r="C634" s="342"/>
      <c r="D634" s="342"/>
      <c r="E634" s="342"/>
      <c r="F634" s="342"/>
      <c r="G634" s="342"/>
      <c r="H634" s="342"/>
      <c r="I634" s="342"/>
      <c r="J634" s="342"/>
      <c r="K634" s="342"/>
      <c r="L634" s="342"/>
      <c r="M634" s="342"/>
      <c r="N634" s="342"/>
      <c r="O634" s="342"/>
      <c r="P634" s="342"/>
      <c r="Q634" s="342"/>
      <c r="R634" s="342"/>
      <c r="S634" s="342"/>
      <c r="T634" s="342"/>
      <c r="U634" s="342"/>
      <c r="V634" s="342"/>
      <c r="W634" s="342"/>
      <c r="X634" s="342"/>
      <c r="Y634" s="342"/>
      <c r="Z634" s="342"/>
    </row>
    <row r="635" ht="12.75" customHeight="1">
      <c r="A635" s="342"/>
      <c r="B635" s="342"/>
      <c r="C635" s="342"/>
      <c r="D635" s="342"/>
      <c r="E635" s="342"/>
      <c r="F635" s="342"/>
      <c r="G635" s="342"/>
      <c r="H635" s="342"/>
      <c r="I635" s="342"/>
      <c r="J635" s="342"/>
      <c r="K635" s="342"/>
      <c r="L635" s="342"/>
      <c r="M635" s="342"/>
      <c r="N635" s="342"/>
      <c r="O635" s="342"/>
      <c r="P635" s="342"/>
      <c r="Q635" s="342"/>
      <c r="R635" s="342"/>
      <c r="S635" s="342"/>
      <c r="T635" s="342"/>
      <c r="U635" s="342"/>
      <c r="V635" s="342"/>
      <c r="W635" s="342"/>
      <c r="X635" s="342"/>
      <c r="Y635" s="342"/>
      <c r="Z635" s="342"/>
    </row>
    <row r="636" ht="12.75" customHeight="1">
      <c r="A636" s="342"/>
      <c r="B636" s="342"/>
      <c r="C636" s="342"/>
      <c r="D636" s="342"/>
      <c r="E636" s="342"/>
      <c r="F636" s="342"/>
      <c r="G636" s="342"/>
      <c r="H636" s="342"/>
      <c r="I636" s="342"/>
      <c r="J636" s="342"/>
      <c r="K636" s="342"/>
      <c r="L636" s="342"/>
      <c r="M636" s="342"/>
      <c r="N636" s="342"/>
      <c r="O636" s="342"/>
      <c r="P636" s="342"/>
      <c r="Q636" s="342"/>
      <c r="R636" s="342"/>
      <c r="S636" s="342"/>
      <c r="T636" s="342"/>
      <c r="U636" s="342"/>
      <c r="V636" s="342"/>
      <c r="W636" s="342"/>
      <c r="X636" s="342"/>
      <c r="Y636" s="342"/>
      <c r="Z636" s="342"/>
    </row>
    <row r="637" ht="12.75" customHeight="1">
      <c r="A637" s="342"/>
      <c r="B637" s="342"/>
      <c r="C637" s="342"/>
      <c r="D637" s="342"/>
      <c r="E637" s="342"/>
      <c r="F637" s="342"/>
      <c r="G637" s="342"/>
      <c r="H637" s="342"/>
      <c r="I637" s="342"/>
      <c r="J637" s="342"/>
      <c r="K637" s="342"/>
      <c r="L637" s="342"/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</row>
    <row r="638" ht="12.75" customHeight="1">
      <c r="A638" s="342"/>
      <c r="B638" s="342"/>
      <c r="C638" s="342"/>
      <c r="D638" s="342"/>
      <c r="E638" s="342"/>
      <c r="F638" s="342"/>
      <c r="G638" s="342"/>
      <c r="H638" s="342"/>
      <c r="I638" s="342"/>
      <c r="J638" s="342"/>
      <c r="K638" s="342"/>
      <c r="L638" s="342"/>
      <c r="M638" s="342"/>
      <c r="N638" s="342"/>
      <c r="O638" s="342"/>
      <c r="P638" s="342"/>
      <c r="Q638" s="342"/>
      <c r="R638" s="342"/>
      <c r="S638" s="342"/>
      <c r="T638" s="342"/>
      <c r="U638" s="342"/>
      <c r="V638" s="342"/>
      <c r="W638" s="342"/>
      <c r="X638" s="342"/>
      <c r="Y638" s="342"/>
      <c r="Z638" s="342"/>
    </row>
    <row r="639" ht="12.75" customHeight="1">
      <c r="A639" s="342"/>
      <c r="B639" s="342"/>
      <c r="C639" s="342"/>
      <c r="D639" s="342"/>
      <c r="E639" s="342"/>
      <c r="F639" s="342"/>
      <c r="G639" s="342"/>
      <c r="H639" s="342"/>
      <c r="I639" s="342"/>
      <c r="J639" s="342"/>
      <c r="K639" s="342"/>
      <c r="L639" s="342"/>
      <c r="M639" s="342"/>
      <c r="N639" s="342"/>
      <c r="O639" s="342"/>
      <c r="P639" s="342"/>
      <c r="Q639" s="342"/>
      <c r="R639" s="342"/>
      <c r="S639" s="342"/>
      <c r="T639" s="342"/>
      <c r="U639" s="342"/>
      <c r="V639" s="342"/>
      <c r="W639" s="342"/>
      <c r="X639" s="342"/>
      <c r="Y639" s="342"/>
      <c r="Z639" s="342"/>
    </row>
    <row r="640" ht="12.75" customHeight="1">
      <c r="A640" s="342"/>
      <c r="B640" s="342"/>
      <c r="C640" s="342"/>
      <c r="D640" s="342"/>
      <c r="E640" s="342"/>
      <c r="F640" s="342"/>
      <c r="G640" s="342"/>
      <c r="H640" s="342"/>
      <c r="I640" s="342"/>
      <c r="J640" s="342"/>
      <c r="K640" s="342"/>
      <c r="L640" s="342"/>
      <c r="M640" s="342"/>
      <c r="N640" s="342"/>
      <c r="O640" s="342"/>
      <c r="P640" s="342"/>
      <c r="Q640" s="342"/>
      <c r="R640" s="342"/>
      <c r="S640" s="342"/>
      <c r="T640" s="342"/>
      <c r="U640" s="342"/>
      <c r="V640" s="342"/>
      <c r="W640" s="342"/>
      <c r="X640" s="342"/>
      <c r="Y640" s="342"/>
      <c r="Z640" s="342"/>
    </row>
    <row r="641" ht="12.75" customHeight="1">
      <c r="A641" s="342"/>
      <c r="B641" s="342"/>
      <c r="C641" s="342"/>
      <c r="D641" s="342"/>
      <c r="E641" s="342"/>
      <c r="F641" s="342"/>
      <c r="G641" s="342"/>
      <c r="H641" s="342"/>
      <c r="I641" s="342"/>
      <c r="J641" s="342"/>
      <c r="K641" s="342"/>
      <c r="L641" s="342"/>
      <c r="M641" s="342"/>
      <c r="N641" s="342"/>
      <c r="O641" s="342"/>
      <c r="P641" s="342"/>
      <c r="Q641" s="342"/>
      <c r="R641" s="342"/>
      <c r="S641" s="342"/>
      <c r="T641" s="342"/>
      <c r="U641" s="342"/>
      <c r="V641" s="342"/>
      <c r="W641" s="342"/>
      <c r="X641" s="342"/>
      <c r="Y641" s="342"/>
      <c r="Z641" s="342"/>
    </row>
    <row r="642" ht="12.75" customHeight="1">
      <c r="A642" s="342"/>
      <c r="B642" s="342"/>
      <c r="C642" s="342"/>
      <c r="D642" s="342"/>
      <c r="E642" s="342"/>
      <c r="F642" s="342"/>
      <c r="G642" s="342"/>
      <c r="H642" s="342"/>
      <c r="I642" s="342"/>
      <c r="J642" s="342"/>
      <c r="K642" s="342"/>
      <c r="L642" s="342"/>
      <c r="M642" s="342"/>
      <c r="N642" s="342"/>
      <c r="O642" s="342"/>
      <c r="P642" s="342"/>
      <c r="Q642" s="342"/>
      <c r="R642" s="342"/>
      <c r="S642" s="342"/>
      <c r="T642" s="342"/>
      <c r="U642" s="342"/>
      <c r="V642" s="342"/>
      <c r="W642" s="342"/>
      <c r="X642" s="342"/>
      <c r="Y642" s="342"/>
      <c r="Z642" s="342"/>
    </row>
    <row r="643" ht="12.75" customHeight="1">
      <c r="A643" s="342"/>
      <c r="B643" s="342"/>
      <c r="C643" s="342"/>
      <c r="D643" s="342"/>
      <c r="E643" s="342"/>
      <c r="F643" s="342"/>
      <c r="G643" s="342"/>
      <c r="H643" s="342"/>
      <c r="I643" s="342"/>
      <c r="J643" s="342"/>
      <c r="K643" s="342"/>
      <c r="L643" s="342"/>
      <c r="M643" s="342"/>
      <c r="N643" s="342"/>
      <c r="O643" s="342"/>
      <c r="P643" s="342"/>
      <c r="Q643" s="342"/>
      <c r="R643" s="342"/>
      <c r="S643" s="342"/>
      <c r="T643" s="342"/>
      <c r="U643" s="342"/>
      <c r="V643" s="342"/>
      <c r="W643" s="342"/>
      <c r="X643" s="342"/>
      <c r="Y643" s="342"/>
      <c r="Z643" s="342"/>
    </row>
    <row r="644" ht="12.75" customHeight="1">
      <c r="A644" s="342"/>
      <c r="B644" s="342"/>
      <c r="C644" s="342"/>
      <c r="D644" s="342"/>
      <c r="E644" s="342"/>
      <c r="F644" s="342"/>
      <c r="G644" s="342"/>
      <c r="H644" s="342"/>
      <c r="I644" s="342"/>
      <c r="J644" s="342"/>
      <c r="K644" s="342"/>
      <c r="L644" s="342"/>
      <c r="M644" s="342"/>
      <c r="N644" s="342"/>
      <c r="O644" s="342"/>
      <c r="P644" s="342"/>
      <c r="Q644" s="342"/>
      <c r="R644" s="342"/>
      <c r="S644" s="342"/>
      <c r="T644" s="342"/>
      <c r="U644" s="342"/>
      <c r="V644" s="342"/>
      <c r="W644" s="342"/>
      <c r="X644" s="342"/>
      <c r="Y644" s="342"/>
      <c r="Z644" s="342"/>
    </row>
    <row r="645" ht="12.75" customHeight="1">
      <c r="A645" s="342"/>
      <c r="B645" s="342"/>
      <c r="C645" s="342"/>
      <c r="D645" s="342"/>
      <c r="E645" s="342"/>
      <c r="F645" s="342"/>
      <c r="G645" s="342"/>
      <c r="H645" s="342"/>
      <c r="I645" s="342"/>
      <c r="J645" s="342"/>
      <c r="K645" s="342"/>
      <c r="L645" s="342"/>
      <c r="M645" s="342"/>
      <c r="N645" s="342"/>
      <c r="O645" s="342"/>
      <c r="P645" s="342"/>
      <c r="Q645" s="342"/>
      <c r="R645" s="342"/>
      <c r="S645" s="342"/>
      <c r="T645" s="342"/>
      <c r="U645" s="342"/>
      <c r="V645" s="342"/>
      <c r="W645" s="342"/>
      <c r="X645" s="342"/>
      <c r="Y645" s="342"/>
      <c r="Z645" s="342"/>
    </row>
    <row r="646" ht="12.75" customHeight="1">
      <c r="A646" s="342"/>
      <c r="B646" s="342"/>
      <c r="C646" s="342"/>
      <c r="D646" s="342"/>
      <c r="E646" s="342"/>
      <c r="F646" s="342"/>
      <c r="G646" s="342"/>
      <c r="H646" s="342"/>
      <c r="I646" s="342"/>
      <c r="J646" s="342"/>
      <c r="K646" s="342"/>
      <c r="L646" s="342"/>
      <c r="M646" s="342"/>
      <c r="N646" s="342"/>
      <c r="O646" s="342"/>
      <c r="P646" s="342"/>
      <c r="Q646" s="342"/>
      <c r="R646" s="342"/>
      <c r="S646" s="342"/>
      <c r="T646" s="342"/>
      <c r="U646" s="342"/>
      <c r="V646" s="342"/>
      <c r="W646" s="342"/>
      <c r="X646" s="342"/>
      <c r="Y646" s="342"/>
      <c r="Z646" s="342"/>
    </row>
    <row r="647" ht="12.75" customHeight="1">
      <c r="A647" s="342"/>
      <c r="B647" s="342"/>
      <c r="C647" s="342"/>
      <c r="D647" s="342"/>
      <c r="E647" s="342"/>
      <c r="F647" s="342"/>
      <c r="G647" s="342"/>
      <c r="H647" s="342"/>
      <c r="I647" s="342"/>
      <c r="J647" s="342"/>
      <c r="K647" s="342"/>
      <c r="L647" s="342"/>
      <c r="M647" s="342"/>
      <c r="N647" s="342"/>
      <c r="O647" s="342"/>
      <c r="P647" s="342"/>
      <c r="Q647" s="342"/>
      <c r="R647" s="342"/>
      <c r="S647" s="342"/>
      <c r="T647" s="342"/>
      <c r="U647" s="342"/>
      <c r="V647" s="342"/>
      <c r="W647" s="342"/>
      <c r="X647" s="342"/>
      <c r="Y647" s="342"/>
      <c r="Z647" s="342"/>
    </row>
    <row r="648" ht="12.75" customHeight="1">
      <c r="A648" s="342"/>
      <c r="B648" s="342"/>
      <c r="C648" s="342"/>
      <c r="D648" s="342"/>
      <c r="E648" s="342"/>
      <c r="F648" s="342"/>
      <c r="G648" s="342"/>
      <c r="H648" s="342"/>
      <c r="I648" s="342"/>
      <c r="J648" s="342"/>
      <c r="K648" s="342"/>
      <c r="L648" s="342"/>
      <c r="M648" s="342"/>
      <c r="N648" s="342"/>
      <c r="O648" s="342"/>
      <c r="P648" s="342"/>
      <c r="Q648" s="342"/>
      <c r="R648" s="342"/>
      <c r="S648" s="342"/>
      <c r="T648" s="342"/>
      <c r="U648" s="342"/>
      <c r="V648" s="342"/>
      <c r="W648" s="342"/>
      <c r="X648" s="342"/>
      <c r="Y648" s="342"/>
      <c r="Z648" s="342"/>
    </row>
    <row r="649" ht="12.75" customHeight="1">
      <c r="A649" s="342"/>
      <c r="B649" s="342"/>
      <c r="C649" s="342"/>
      <c r="D649" s="342"/>
      <c r="E649" s="342"/>
      <c r="F649" s="342"/>
      <c r="G649" s="342"/>
      <c r="H649" s="342"/>
      <c r="I649" s="342"/>
      <c r="J649" s="342"/>
      <c r="K649" s="342"/>
      <c r="L649" s="342"/>
      <c r="M649" s="342"/>
      <c r="N649" s="342"/>
      <c r="O649" s="342"/>
      <c r="P649" s="342"/>
      <c r="Q649" s="342"/>
      <c r="R649" s="342"/>
      <c r="S649" s="342"/>
      <c r="T649" s="342"/>
      <c r="U649" s="342"/>
      <c r="V649" s="342"/>
      <c r="W649" s="342"/>
      <c r="X649" s="342"/>
      <c r="Y649" s="342"/>
      <c r="Z649" s="342"/>
    </row>
    <row r="650" ht="12.75" customHeight="1">
      <c r="A650" s="342"/>
      <c r="B650" s="342"/>
      <c r="C650" s="342"/>
      <c r="D650" s="342"/>
      <c r="E650" s="342"/>
      <c r="F650" s="342"/>
      <c r="G650" s="342"/>
      <c r="H650" s="342"/>
      <c r="I650" s="342"/>
      <c r="J650" s="342"/>
      <c r="K650" s="342"/>
      <c r="L650" s="342"/>
      <c r="M650" s="342"/>
      <c r="N650" s="342"/>
      <c r="O650" s="342"/>
      <c r="P650" s="342"/>
      <c r="Q650" s="342"/>
      <c r="R650" s="342"/>
      <c r="S650" s="342"/>
      <c r="T650" s="342"/>
      <c r="U650" s="342"/>
      <c r="V650" s="342"/>
      <c r="W650" s="342"/>
      <c r="X650" s="342"/>
      <c r="Y650" s="342"/>
      <c r="Z650" s="342"/>
    </row>
    <row r="651" ht="12.75" customHeight="1">
      <c r="A651" s="342"/>
      <c r="B651" s="342"/>
      <c r="C651" s="342"/>
      <c r="D651" s="342"/>
      <c r="E651" s="342"/>
      <c r="F651" s="342"/>
      <c r="G651" s="342"/>
      <c r="H651" s="342"/>
      <c r="I651" s="342"/>
      <c r="J651" s="342"/>
      <c r="K651" s="342"/>
      <c r="L651" s="342"/>
      <c r="M651" s="342"/>
      <c r="N651" s="342"/>
      <c r="O651" s="342"/>
      <c r="P651" s="342"/>
      <c r="Q651" s="342"/>
      <c r="R651" s="342"/>
      <c r="S651" s="342"/>
      <c r="T651" s="342"/>
      <c r="U651" s="342"/>
      <c r="V651" s="342"/>
      <c r="W651" s="342"/>
      <c r="X651" s="342"/>
      <c r="Y651" s="342"/>
      <c r="Z651" s="342"/>
    </row>
    <row r="652" ht="12.75" customHeight="1">
      <c r="A652" s="342"/>
      <c r="B652" s="342"/>
      <c r="C652" s="342"/>
      <c r="D652" s="342"/>
      <c r="E652" s="342"/>
      <c r="F652" s="342"/>
      <c r="G652" s="342"/>
      <c r="H652" s="342"/>
      <c r="I652" s="342"/>
      <c r="J652" s="342"/>
      <c r="K652" s="342"/>
      <c r="L652" s="342"/>
      <c r="M652" s="342"/>
      <c r="N652" s="342"/>
      <c r="O652" s="342"/>
      <c r="P652" s="342"/>
      <c r="Q652" s="342"/>
      <c r="R652" s="342"/>
      <c r="S652" s="342"/>
      <c r="T652" s="342"/>
      <c r="U652" s="342"/>
      <c r="V652" s="342"/>
      <c r="W652" s="342"/>
      <c r="X652" s="342"/>
      <c r="Y652" s="342"/>
      <c r="Z652" s="342"/>
    </row>
    <row r="653" ht="12.75" customHeight="1">
      <c r="A653" s="342"/>
      <c r="B653" s="342"/>
      <c r="C653" s="342"/>
      <c r="D653" s="342"/>
      <c r="E653" s="342"/>
      <c r="F653" s="342"/>
      <c r="G653" s="342"/>
      <c r="H653" s="342"/>
      <c r="I653" s="342"/>
      <c r="J653" s="342"/>
      <c r="K653" s="342"/>
      <c r="L653" s="342"/>
      <c r="M653" s="342"/>
      <c r="N653" s="342"/>
      <c r="O653" s="342"/>
      <c r="P653" s="342"/>
      <c r="Q653" s="342"/>
      <c r="R653" s="342"/>
      <c r="S653" s="342"/>
      <c r="T653" s="342"/>
      <c r="U653" s="342"/>
      <c r="V653" s="342"/>
      <c r="W653" s="342"/>
      <c r="X653" s="342"/>
      <c r="Y653" s="342"/>
      <c r="Z653" s="342"/>
    </row>
    <row r="654" ht="12.75" customHeight="1">
      <c r="A654" s="342"/>
      <c r="B654" s="342"/>
      <c r="C654" s="342"/>
      <c r="D654" s="342"/>
      <c r="E654" s="342"/>
      <c r="F654" s="342"/>
      <c r="G654" s="342"/>
      <c r="H654" s="342"/>
      <c r="I654" s="342"/>
      <c r="J654" s="342"/>
      <c r="K654" s="342"/>
      <c r="L654" s="342"/>
      <c r="M654" s="342"/>
      <c r="N654" s="342"/>
      <c r="O654" s="342"/>
      <c r="P654" s="342"/>
      <c r="Q654" s="342"/>
      <c r="R654" s="342"/>
      <c r="S654" s="342"/>
      <c r="T654" s="342"/>
      <c r="U654" s="342"/>
      <c r="V654" s="342"/>
      <c r="W654" s="342"/>
      <c r="X654" s="342"/>
      <c r="Y654" s="342"/>
      <c r="Z654" s="342"/>
    </row>
    <row r="655" ht="12.75" customHeight="1">
      <c r="A655" s="342"/>
      <c r="B655" s="342"/>
      <c r="C655" s="342"/>
      <c r="D655" s="342"/>
      <c r="E655" s="342"/>
      <c r="F655" s="342"/>
      <c r="G655" s="342"/>
      <c r="H655" s="342"/>
      <c r="I655" s="342"/>
      <c r="J655" s="342"/>
      <c r="K655" s="342"/>
      <c r="L655" s="342"/>
      <c r="M655" s="342"/>
      <c r="N655" s="342"/>
      <c r="O655" s="342"/>
      <c r="P655" s="342"/>
      <c r="Q655" s="342"/>
      <c r="R655" s="342"/>
      <c r="S655" s="342"/>
      <c r="T655" s="342"/>
      <c r="U655" s="342"/>
      <c r="V655" s="342"/>
      <c r="W655" s="342"/>
      <c r="X655" s="342"/>
      <c r="Y655" s="342"/>
      <c r="Z655" s="342"/>
    </row>
    <row r="656" ht="12.75" customHeight="1">
      <c r="A656" s="342"/>
      <c r="B656" s="342"/>
      <c r="C656" s="342"/>
      <c r="D656" s="342"/>
      <c r="E656" s="342"/>
      <c r="F656" s="342"/>
      <c r="G656" s="342"/>
      <c r="H656" s="342"/>
      <c r="I656" s="342"/>
      <c r="J656" s="342"/>
      <c r="K656" s="342"/>
      <c r="L656" s="342"/>
      <c r="M656" s="342"/>
      <c r="N656" s="342"/>
      <c r="O656" s="342"/>
      <c r="P656" s="342"/>
      <c r="Q656" s="342"/>
      <c r="R656" s="342"/>
      <c r="S656" s="342"/>
      <c r="T656" s="342"/>
      <c r="U656" s="342"/>
      <c r="V656" s="342"/>
      <c r="W656" s="342"/>
      <c r="X656" s="342"/>
      <c r="Y656" s="342"/>
      <c r="Z656" s="342"/>
    </row>
    <row r="657" ht="12.75" customHeight="1">
      <c r="A657" s="342"/>
      <c r="B657" s="342"/>
      <c r="C657" s="342"/>
      <c r="D657" s="342"/>
      <c r="E657" s="342"/>
      <c r="F657" s="342"/>
      <c r="G657" s="342"/>
      <c r="H657" s="342"/>
      <c r="I657" s="342"/>
      <c r="J657" s="342"/>
      <c r="K657" s="342"/>
      <c r="L657" s="342"/>
      <c r="M657" s="342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2"/>
      <c r="Y657" s="342"/>
      <c r="Z657" s="342"/>
    </row>
    <row r="658" ht="12.75" customHeight="1">
      <c r="A658" s="342"/>
      <c r="B658" s="342"/>
      <c r="C658" s="342"/>
      <c r="D658" s="342"/>
      <c r="E658" s="342"/>
      <c r="F658" s="342"/>
      <c r="G658" s="342"/>
      <c r="H658" s="342"/>
      <c r="I658" s="342"/>
      <c r="J658" s="342"/>
      <c r="K658" s="342"/>
      <c r="L658" s="342"/>
      <c r="M658" s="342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2"/>
      <c r="Y658" s="342"/>
      <c r="Z658" s="342"/>
    </row>
    <row r="659" ht="12.75" customHeight="1">
      <c r="A659" s="342"/>
      <c r="B659" s="342"/>
      <c r="C659" s="342"/>
      <c r="D659" s="342"/>
      <c r="E659" s="342"/>
      <c r="F659" s="342"/>
      <c r="G659" s="342"/>
      <c r="H659" s="342"/>
      <c r="I659" s="342"/>
      <c r="J659" s="342"/>
      <c r="K659" s="342"/>
      <c r="L659" s="342"/>
      <c r="M659" s="342"/>
      <c r="N659" s="342"/>
      <c r="O659" s="342"/>
      <c r="P659" s="342"/>
      <c r="Q659" s="342"/>
      <c r="R659" s="342"/>
      <c r="S659" s="342"/>
      <c r="T659" s="342"/>
      <c r="U659" s="342"/>
      <c r="V659" s="342"/>
      <c r="W659" s="342"/>
      <c r="X659" s="342"/>
      <c r="Y659" s="342"/>
      <c r="Z659" s="342"/>
    </row>
    <row r="660" ht="12.75" customHeight="1">
      <c r="A660" s="342"/>
      <c r="B660" s="342"/>
      <c r="C660" s="342"/>
      <c r="D660" s="342"/>
      <c r="E660" s="342"/>
      <c r="F660" s="342"/>
      <c r="G660" s="342"/>
      <c r="H660" s="342"/>
      <c r="I660" s="342"/>
      <c r="J660" s="342"/>
      <c r="K660" s="342"/>
      <c r="L660" s="342"/>
      <c r="M660" s="342"/>
      <c r="N660" s="342"/>
      <c r="O660" s="342"/>
      <c r="P660" s="342"/>
      <c r="Q660" s="342"/>
      <c r="R660" s="342"/>
      <c r="S660" s="342"/>
      <c r="T660" s="342"/>
      <c r="U660" s="342"/>
      <c r="V660" s="342"/>
      <c r="W660" s="342"/>
      <c r="X660" s="342"/>
      <c r="Y660" s="342"/>
      <c r="Z660" s="342"/>
    </row>
    <row r="661" ht="12.75" customHeight="1">
      <c r="A661" s="342"/>
      <c r="B661" s="342"/>
      <c r="C661" s="342"/>
      <c r="D661" s="342"/>
      <c r="E661" s="342"/>
      <c r="F661" s="342"/>
      <c r="G661" s="342"/>
      <c r="H661" s="342"/>
      <c r="I661" s="342"/>
      <c r="J661" s="342"/>
      <c r="K661" s="342"/>
      <c r="L661" s="342"/>
      <c r="M661" s="342"/>
      <c r="N661" s="342"/>
      <c r="O661" s="342"/>
      <c r="P661" s="342"/>
      <c r="Q661" s="342"/>
      <c r="R661" s="342"/>
      <c r="S661" s="342"/>
      <c r="T661" s="342"/>
      <c r="U661" s="342"/>
      <c r="V661" s="342"/>
      <c r="W661" s="342"/>
      <c r="X661" s="342"/>
      <c r="Y661" s="342"/>
      <c r="Z661" s="342"/>
    </row>
    <row r="662" ht="12.75" customHeight="1">
      <c r="A662" s="342"/>
      <c r="B662" s="342"/>
      <c r="C662" s="342"/>
      <c r="D662" s="342"/>
      <c r="E662" s="342"/>
      <c r="F662" s="342"/>
      <c r="G662" s="342"/>
      <c r="H662" s="342"/>
      <c r="I662" s="342"/>
      <c r="J662" s="342"/>
      <c r="K662" s="342"/>
      <c r="L662" s="342"/>
      <c r="M662" s="342"/>
      <c r="N662" s="342"/>
      <c r="O662" s="342"/>
      <c r="P662" s="342"/>
      <c r="Q662" s="342"/>
      <c r="R662" s="342"/>
      <c r="S662" s="342"/>
      <c r="T662" s="342"/>
      <c r="U662" s="342"/>
      <c r="V662" s="342"/>
      <c r="W662" s="342"/>
      <c r="X662" s="342"/>
      <c r="Y662" s="342"/>
      <c r="Z662" s="342"/>
    </row>
    <row r="663" ht="12.75" customHeight="1">
      <c r="A663" s="342"/>
      <c r="B663" s="342"/>
      <c r="C663" s="342"/>
      <c r="D663" s="342"/>
      <c r="E663" s="342"/>
      <c r="F663" s="342"/>
      <c r="G663" s="342"/>
      <c r="H663" s="342"/>
      <c r="I663" s="342"/>
      <c r="J663" s="342"/>
      <c r="K663" s="342"/>
      <c r="L663" s="342"/>
      <c r="M663" s="342"/>
      <c r="N663" s="342"/>
      <c r="O663" s="342"/>
      <c r="P663" s="342"/>
      <c r="Q663" s="342"/>
      <c r="R663" s="342"/>
      <c r="S663" s="342"/>
      <c r="T663" s="342"/>
      <c r="U663" s="342"/>
      <c r="V663" s="342"/>
      <c r="W663" s="342"/>
      <c r="X663" s="342"/>
      <c r="Y663" s="342"/>
      <c r="Z663" s="342"/>
    </row>
    <row r="664" ht="12.75" customHeight="1">
      <c r="A664" s="342"/>
      <c r="B664" s="342"/>
      <c r="C664" s="342"/>
      <c r="D664" s="342"/>
      <c r="E664" s="342"/>
      <c r="F664" s="342"/>
      <c r="G664" s="342"/>
      <c r="H664" s="342"/>
      <c r="I664" s="342"/>
      <c r="J664" s="342"/>
      <c r="K664" s="342"/>
      <c r="L664" s="342"/>
      <c r="M664" s="342"/>
      <c r="N664" s="342"/>
      <c r="O664" s="342"/>
      <c r="P664" s="342"/>
      <c r="Q664" s="342"/>
      <c r="R664" s="342"/>
      <c r="S664" s="342"/>
      <c r="T664" s="342"/>
      <c r="U664" s="342"/>
      <c r="V664" s="342"/>
      <c r="W664" s="342"/>
      <c r="X664" s="342"/>
      <c r="Y664" s="342"/>
      <c r="Z664" s="342"/>
    </row>
    <row r="665" ht="12.75" customHeight="1">
      <c r="A665" s="342"/>
      <c r="B665" s="342"/>
      <c r="C665" s="342"/>
      <c r="D665" s="342"/>
      <c r="E665" s="342"/>
      <c r="F665" s="342"/>
      <c r="G665" s="342"/>
      <c r="H665" s="342"/>
      <c r="I665" s="342"/>
      <c r="J665" s="342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342"/>
      <c r="X665" s="342"/>
      <c r="Y665" s="342"/>
      <c r="Z665" s="342"/>
    </row>
    <row r="666" ht="12.75" customHeight="1">
      <c r="A666" s="342"/>
      <c r="B666" s="342"/>
      <c r="C666" s="342"/>
      <c r="D666" s="342"/>
      <c r="E666" s="342"/>
      <c r="F666" s="342"/>
      <c r="G666" s="342"/>
      <c r="H666" s="342"/>
      <c r="I666" s="342"/>
      <c r="J666" s="342"/>
      <c r="K666" s="342"/>
      <c r="L666" s="342"/>
      <c r="M666" s="342"/>
      <c r="N666" s="342"/>
      <c r="O666" s="342"/>
      <c r="P666" s="342"/>
      <c r="Q666" s="342"/>
      <c r="R666" s="342"/>
      <c r="S666" s="342"/>
      <c r="T666" s="342"/>
      <c r="U666" s="342"/>
      <c r="V666" s="342"/>
      <c r="W666" s="342"/>
      <c r="X666" s="342"/>
      <c r="Y666" s="342"/>
      <c r="Z666" s="342"/>
    </row>
    <row r="667" ht="12.75" customHeight="1">
      <c r="A667" s="342"/>
      <c r="B667" s="342"/>
      <c r="C667" s="342"/>
      <c r="D667" s="342"/>
      <c r="E667" s="342"/>
      <c r="F667" s="342"/>
      <c r="G667" s="342"/>
      <c r="H667" s="342"/>
      <c r="I667" s="342"/>
      <c r="J667" s="342"/>
      <c r="K667" s="342"/>
      <c r="L667" s="342"/>
      <c r="M667" s="342"/>
      <c r="N667" s="342"/>
      <c r="O667" s="342"/>
      <c r="P667" s="342"/>
      <c r="Q667" s="342"/>
      <c r="R667" s="342"/>
      <c r="S667" s="342"/>
      <c r="T667" s="342"/>
      <c r="U667" s="342"/>
      <c r="V667" s="342"/>
      <c r="W667" s="342"/>
      <c r="X667" s="342"/>
      <c r="Y667" s="342"/>
      <c r="Z667" s="342"/>
    </row>
    <row r="668" ht="12.75" customHeight="1">
      <c r="A668" s="342"/>
      <c r="B668" s="342"/>
      <c r="C668" s="342"/>
      <c r="D668" s="342"/>
      <c r="E668" s="342"/>
      <c r="F668" s="342"/>
      <c r="G668" s="342"/>
      <c r="H668" s="342"/>
      <c r="I668" s="342"/>
      <c r="J668" s="342"/>
      <c r="K668" s="342"/>
      <c r="L668" s="342"/>
      <c r="M668" s="342"/>
      <c r="N668" s="342"/>
      <c r="O668" s="342"/>
      <c r="P668" s="342"/>
      <c r="Q668" s="342"/>
      <c r="R668" s="342"/>
      <c r="S668" s="342"/>
      <c r="T668" s="342"/>
      <c r="U668" s="342"/>
      <c r="V668" s="342"/>
      <c r="W668" s="342"/>
      <c r="X668" s="342"/>
      <c r="Y668" s="342"/>
      <c r="Z668" s="342"/>
    </row>
    <row r="669" ht="12.75" customHeight="1">
      <c r="A669" s="342"/>
      <c r="B669" s="342"/>
      <c r="C669" s="342"/>
      <c r="D669" s="342"/>
      <c r="E669" s="342"/>
      <c r="F669" s="342"/>
      <c r="G669" s="342"/>
      <c r="H669" s="342"/>
      <c r="I669" s="342"/>
      <c r="J669" s="342"/>
      <c r="K669" s="342"/>
      <c r="L669" s="342"/>
      <c r="M669" s="342"/>
      <c r="N669" s="342"/>
      <c r="O669" s="342"/>
      <c r="P669" s="342"/>
      <c r="Q669" s="342"/>
      <c r="R669" s="342"/>
      <c r="S669" s="342"/>
      <c r="T669" s="342"/>
      <c r="U669" s="342"/>
      <c r="V669" s="342"/>
      <c r="W669" s="342"/>
      <c r="X669" s="342"/>
      <c r="Y669" s="342"/>
      <c r="Z669" s="342"/>
    </row>
    <row r="670" ht="12.75" customHeight="1">
      <c r="A670" s="342"/>
      <c r="B670" s="342"/>
      <c r="C670" s="342"/>
      <c r="D670" s="342"/>
      <c r="E670" s="342"/>
      <c r="F670" s="342"/>
      <c r="G670" s="342"/>
      <c r="H670" s="342"/>
      <c r="I670" s="342"/>
      <c r="J670" s="342"/>
      <c r="K670" s="342"/>
      <c r="L670" s="342"/>
      <c r="M670" s="342"/>
      <c r="N670" s="342"/>
      <c r="O670" s="342"/>
      <c r="P670" s="342"/>
      <c r="Q670" s="342"/>
      <c r="R670" s="342"/>
      <c r="S670" s="342"/>
      <c r="T670" s="342"/>
      <c r="U670" s="342"/>
      <c r="V670" s="342"/>
      <c r="W670" s="342"/>
      <c r="X670" s="342"/>
      <c r="Y670" s="342"/>
      <c r="Z670" s="342"/>
    </row>
    <row r="671" ht="12.75" customHeight="1">
      <c r="A671" s="342"/>
      <c r="B671" s="342"/>
      <c r="C671" s="342"/>
      <c r="D671" s="342"/>
      <c r="E671" s="342"/>
      <c r="F671" s="342"/>
      <c r="G671" s="342"/>
      <c r="H671" s="342"/>
      <c r="I671" s="342"/>
      <c r="J671" s="342"/>
      <c r="K671" s="342"/>
      <c r="L671" s="342"/>
      <c r="M671" s="342"/>
      <c r="N671" s="342"/>
      <c r="O671" s="342"/>
      <c r="P671" s="342"/>
      <c r="Q671" s="342"/>
      <c r="R671" s="342"/>
      <c r="S671" s="342"/>
      <c r="T671" s="342"/>
      <c r="U671" s="342"/>
      <c r="V671" s="342"/>
      <c r="W671" s="342"/>
      <c r="X671" s="342"/>
      <c r="Y671" s="342"/>
      <c r="Z671" s="342"/>
    </row>
    <row r="672" ht="12.75" customHeight="1">
      <c r="A672" s="342"/>
      <c r="B672" s="342"/>
      <c r="C672" s="342"/>
      <c r="D672" s="342"/>
      <c r="E672" s="342"/>
      <c r="F672" s="342"/>
      <c r="G672" s="342"/>
      <c r="H672" s="342"/>
      <c r="I672" s="342"/>
      <c r="J672" s="342"/>
      <c r="K672" s="342"/>
      <c r="L672" s="342"/>
      <c r="M672" s="342"/>
      <c r="N672" s="342"/>
      <c r="O672" s="342"/>
      <c r="P672" s="342"/>
      <c r="Q672" s="342"/>
      <c r="R672" s="342"/>
      <c r="S672" s="342"/>
      <c r="T672" s="342"/>
      <c r="U672" s="342"/>
      <c r="V672" s="342"/>
      <c r="W672" s="342"/>
      <c r="X672" s="342"/>
      <c r="Y672" s="342"/>
      <c r="Z672" s="342"/>
    </row>
    <row r="673" ht="12.75" customHeight="1">
      <c r="A673" s="342"/>
      <c r="B673" s="342"/>
      <c r="C673" s="342"/>
      <c r="D673" s="342"/>
      <c r="E673" s="342"/>
      <c r="F673" s="342"/>
      <c r="G673" s="342"/>
      <c r="H673" s="342"/>
      <c r="I673" s="342"/>
      <c r="J673" s="342"/>
      <c r="K673" s="342"/>
      <c r="L673" s="342"/>
      <c r="M673" s="342"/>
      <c r="N673" s="342"/>
      <c r="O673" s="342"/>
      <c r="P673" s="342"/>
      <c r="Q673" s="342"/>
      <c r="R673" s="342"/>
      <c r="S673" s="342"/>
      <c r="T673" s="342"/>
      <c r="U673" s="342"/>
      <c r="V673" s="342"/>
      <c r="W673" s="342"/>
      <c r="X673" s="342"/>
      <c r="Y673" s="342"/>
      <c r="Z673" s="342"/>
    </row>
    <row r="674" ht="12.75" customHeight="1">
      <c r="A674" s="342"/>
      <c r="B674" s="342"/>
      <c r="C674" s="342"/>
      <c r="D674" s="342"/>
      <c r="E674" s="342"/>
      <c r="F674" s="342"/>
      <c r="G674" s="342"/>
      <c r="H674" s="342"/>
      <c r="I674" s="342"/>
      <c r="J674" s="342"/>
      <c r="K674" s="342"/>
      <c r="L674" s="342"/>
      <c r="M674" s="342"/>
      <c r="N674" s="342"/>
      <c r="O674" s="342"/>
      <c r="P674" s="342"/>
      <c r="Q674" s="342"/>
      <c r="R674" s="342"/>
      <c r="S674" s="342"/>
      <c r="T674" s="342"/>
      <c r="U674" s="342"/>
      <c r="V674" s="342"/>
      <c r="W674" s="342"/>
      <c r="X674" s="342"/>
      <c r="Y674" s="342"/>
      <c r="Z674" s="342"/>
    </row>
    <row r="675" ht="12.75" customHeight="1">
      <c r="A675" s="342"/>
      <c r="B675" s="342"/>
      <c r="C675" s="342"/>
      <c r="D675" s="342"/>
      <c r="E675" s="342"/>
      <c r="F675" s="342"/>
      <c r="G675" s="342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</row>
    <row r="676" ht="12.75" customHeight="1">
      <c r="A676" s="342"/>
      <c r="B676" s="342"/>
      <c r="C676" s="342"/>
      <c r="D676" s="342"/>
      <c r="E676" s="342"/>
      <c r="F676" s="342"/>
      <c r="G676" s="342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342"/>
      <c r="U676" s="342"/>
      <c r="V676" s="342"/>
      <c r="W676" s="342"/>
      <c r="X676" s="342"/>
      <c r="Y676" s="342"/>
      <c r="Z676" s="342"/>
    </row>
    <row r="677" ht="12.75" customHeight="1">
      <c r="A677" s="342"/>
      <c r="B677" s="342"/>
      <c r="C677" s="342"/>
      <c r="D677" s="342"/>
      <c r="E677" s="342"/>
      <c r="F677" s="342"/>
      <c r="G677" s="342"/>
      <c r="H677" s="342"/>
      <c r="I677" s="342"/>
      <c r="J677" s="342"/>
      <c r="K677" s="342"/>
      <c r="L677" s="342"/>
      <c r="M677" s="342"/>
      <c r="N677" s="342"/>
      <c r="O677" s="342"/>
      <c r="P677" s="342"/>
      <c r="Q677" s="342"/>
      <c r="R677" s="342"/>
      <c r="S677" s="342"/>
      <c r="T677" s="342"/>
      <c r="U677" s="342"/>
      <c r="V677" s="342"/>
      <c r="W677" s="342"/>
      <c r="X677" s="342"/>
      <c r="Y677" s="342"/>
      <c r="Z677" s="342"/>
    </row>
    <row r="678" ht="12.75" customHeight="1">
      <c r="A678" s="342"/>
      <c r="B678" s="342"/>
      <c r="C678" s="342"/>
      <c r="D678" s="342"/>
      <c r="E678" s="342"/>
      <c r="F678" s="342"/>
      <c r="G678" s="342"/>
      <c r="H678" s="342"/>
      <c r="I678" s="342"/>
      <c r="J678" s="342"/>
      <c r="K678" s="342"/>
      <c r="L678" s="342"/>
      <c r="M678" s="342"/>
      <c r="N678" s="342"/>
      <c r="O678" s="342"/>
      <c r="P678" s="342"/>
      <c r="Q678" s="342"/>
      <c r="R678" s="342"/>
      <c r="S678" s="342"/>
      <c r="T678" s="342"/>
      <c r="U678" s="342"/>
      <c r="V678" s="342"/>
      <c r="W678" s="342"/>
      <c r="X678" s="342"/>
      <c r="Y678" s="342"/>
      <c r="Z678" s="342"/>
    </row>
    <row r="679" ht="12.75" customHeight="1">
      <c r="A679" s="342"/>
      <c r="B679" s="342"/>
      <c r="C679" s="342"/>
      <c r="D679" s="342"/>
      <c r="E679" s="342"/>
      <c r="F679" s="342"/>
      <c r="G679" s="342"/>
      <c r="H679" s="342"/>
      <c r="I679" s="342"/>
      <c r="J679" s="342"/>
      <c r="K679" s="342"/>
      <c r="L679" s="342"/>
      <c r="M679" s="342"/>
      <c r="N679" s="342"/>
      <c r="O679" s="342"/>
      <c r="P679" s="342"/>
      <c r="Q679" s="342"/>
      <c r="R679" s="342"/>
      <c r="S679" s="342"/>
      <c r="T679" s="342"/>
      <c r="U679" s="342"/>
      <c r="V679" s="342"/>
      <c r="W679" s="342"/>
      <c r="X679" s="342"/>
      <c r="Y679" s="342"/>
      <c r="Z679" s="342"/>
    </row>
    <row r="680" ht="12.75" customHeight="1">
      <c r="A680" s="342"/>
      <c r="B680" s="342"/>
      <c r="C680" s="342"/>
      <c r="D680" s="342"/>
      <c r="E680" s="342"/>
      <c r="F680" s="342"/>
      <c r="G680" s="342"/>
      <c r="H680" s="342"/>
      <c r="I680" s="342"/>
      <c r="J680" s="342"/>
      <c r="K680" s="342"/>
      <c r="L680" s="342"/>
      <c r="M680" s="342"/>
      <c r="N680" s="342"/>
      <c r="O680" s="342"/>
      <c r="P680" s="342"/>
      <c r="Q680" s="342"/>
      <c r="R680" s="342"/>
      <c r="S680" s="342"/>
      <c r="T680" s="342"/>
      <c r="U680" s="342"/>
      <c r="V680" s="342"/>
      <c r="W680" s="342"/>
      <c r="X680" s="342"/>
      <c r="Y680" s="342"/>
      <c r="Z680" s="342"/>
    </row>
    <row r="681" ht="12.75" customHeight="1">
      <c r="A681" s="342"/>
      <c r="B681" s="342"/>
      <c r="C681" s="342"/>
      <c r="D681" s="342"/>
      <c r="E681" s="342"/>
      <c r="F681" s="342"/>
      <c r="G681" s="342"/>
      <c r="H681" s="342"/>
      <c r="I681" s="342"/>
      <c r="J681" s="342"/>
      <c r="K681" s="342"/>
      <c r="L681" s="342"/>
      <c r="M681" s="342"/>
      <c r="N681" s="342"/>
      <c r="O681" s="342"/>
      <c r="P681" s="342"/>
      <c r="Q681" s="342"/>
      <c r="R681" s="342"/>
      <c r="S681" s="342"/>
      <c r="T681" s="342"/>
      <c r="U681" s="342"/>
      <c r="V681" s="342"/>
      <c r="W681" s="342"/>
      <c r="X681" s="342"/>
      <c r="Y681" s="342"/>
      <c r="Z681" s="342"/>
    </row>
    <row r="682" ht="12.75" customHeight="1">
      <c r="A682" s="342"/>
      <c r="B682" s="342"/>
      <c r="C682" s="342"/>
      <c r="D682" s="342"/>
      <c r="E682" s="342"/>
      <c r="F682" s="342"/>
      <c r="G682" s="342"/>
      <c r="H682" s="342"/>
      <c r="I682" s="342"/>
      <c r="J682" s="342"/>
      <c r="K682" s="342"/>
      <c r="L682" s="342"/>
      <c r="M682" s="342"/>
      <c r="N682" s="342"/>
      <c r="O682" s="342"/>
      <c r="P682" s="342"/>
      <c r="Q682" s="342"/>
      <c r="R682" s="342"/>
      <c r="S682" s="342"/>
      <c r="T682" s="342"/>
      <c r="U682" s="342"/>
      <c r="V682" s="342"/>
      <c r="W682" s="342"/>
      <c r="X682" s="342"/>
      <c r="Y682" s="342"/>
      <c r="Z682" s="342"/>
    </row>
    <row r="683" ht="12.75" customHeight="1">
      <c r="A683" s="342"/>
      <c r="B683" s="342"/>
      <c r="C683" s="342"/>
      <c r="D683" s="342"/>
      <c r="E683" s="342"/>
      <c r="F683" s="342"/>
      <c r="G683" s="342"/>
      <c r="H683" s="342"/>
      <c r="I683" s="342"/>
      <c r="J683" s="342"/>
      <c r="K683" s="342"/>
      <c r="L683" s="342"/>
      <c r="M683" s="342"/>
      <c r="N683" s="342"/>
      <c r="O683" s="342"/>
      <c r="P683" s="342"/>
      <c r="Q683" s="342"/>
      <c r="R683" s="342"/>
      <c r="S683" s="342"/>
      <c r="T683" s="342"/>
      <c r="U683" s="342"/>
      <c r="V683" s="342"/>
      <c r="W683" s="342"/>
      <c r="X683" s="342"/>
      <c r="Y683" s="342"/>
      <c r="Z683" s="342"/>
    </row>
    <row r="684" ht="12.75" customHeight="1">
      <c r="A684" s="342"/>
      <c r="B684" s="342"/>
      <c r="C684" s="342"/>
      <c r="D684" s="342"/>
      <c r="E684" s="342"/>
      <c r="F684" s="342"/>
      <c r="G684" s="342"/>
      <c r="H684" s="342"/>
      <c r="I684" s="342"/>
      <c r="J684" s="342"/>
      <c r="K684" s="342"/>
      <c r="L684" s="342"/>
      <c r="M684" s="342"/>
      <c r="N684" s="342"/>
      <c r="O684" s="342"/>
      <c r="P684" s="342"/>
      <c r="Q684" s="342"/>
      <c r="R684" s="342"/>
      <c r="S684" s="342"/>
      <c r="T684" s="342"/>
      <c r="U684" s="342"/>
      <c r="V684" s="342"/>
      <c r="W684" s="342"/>
      <c r="X684" s="342"/>
      <c r="Y684" s="342"/>
      <c r="Z684" s="342"/>
    </row>
    <row r="685" ht="12.75" customHeight="1">
      <c r="A685" s="342"/>
      <c r="B685" s="342"/>
      <c r="C685" s="342"/>
      <c r="D685" s="342"/>
      <c r="E685" s="342"/>
      <c r="F685" s="342"/>
      <c r="G685" s="342"/>
      <c r="H685" s="342"/>
      <c r="I685" s="342"/>
      <c r="J685" s="342"/>
      <c r="K685" s="342"/>
      <c r="L685" s="342"/>
      <c r="M685" s="342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2"/>
      <c r="Y685" s="342"/>
      <c r="Z685" s="342"/>
    </row>
    <row r="686" ht="12.75" customHeight="1">
      <c r="A686" s="342"/>
      <c r="B686" s="342"/>
      <c r="C686" s="342"/>
      <c r="D686" s="342"/>
      <c r="E686" s="342"/>
      <c r="F686" s="342"/>
      <c r="G686" s="342"/>
      <c r="H686" s="342"/>
      <c r="I686" s="342"/>
      <c r="J686" s="342"/>
      <c r="K686" s="342"/>
      <c r="L686" s="342"/>
      <c r="M686" s="342"/>
      <c r="N686" s="342"/>
      <c r="O686" s="342"/>
      <c r="P686" s="342"/>
      <c r="Q686" s="342"/>
      <c r="R686" s="342"/>
      <c r="S686" s="342"/>
      <c r="T686" s="342"/>
      <c r="U686" s="342"/>
      <c r="V686" s="342"/>
      <c r="W686" s="342"/>
      <c r="X686" s="342"/>
      <c r="Y686" s="342"/>
      <c r="Z686" s="342"/>
    </row>
    <row r="687" ht="12.75" customHeight="1">
      <c r="A687" s="342"/>
      <c r="B687" s="342"/>
      <c r="C687" s="342"/>
      <c r="D687" s="342"/>
      <c r="E687" s="342"/>
      <c r="F687" s="342"/>
      <c r="G687" s="342"/>
      <c r="H687" s="342"/>
      <c r="I687" s="342"/>
      <c r="J687" s="342"/>
      <c r="K687" s="342"/>
      <c r="L687" s="342"/>
      <c r="M687" s="342"/>
      <c r="N687" s="342"/>
      <c r="O687" s="342"/>
      <c r="P687" s="342"/>
      <c r="Q687" s="342"/>
      <c r="R687" s="342"/>
      <c r="S687" s="342"/>
      <c r="T687" s="342"/>
      <c r="U687" s="342"/>
      <c r="V687" s="342"/>
      <c r="W687" s="342"/>
      <c r="X687" s="342"/>
      <c r="Y687" s="342"/>
      <c r="Z687" s="342"/>
    </row>
    <row r="688" ht="12.75" customHeight="1">
      <c r="A688" s="342"/>
      <c r="B688" s="342"/>
      <c r="C688" s="342"/>
      <c r="D688" s="342"/>
      <c r="E688" s="342"/>
      <c r="F688" s="342"/>
      <c r="G688" s="342"/>
      <c r="H688" s="342"/>
      <c r="I688" s="342"/>
      <c r="J688" s="342"/>
      <c r="K688" s="342"/>
      <c r="L688" s="342"/>
      <c r="M688" s="342"/>
      <c r="N688" s="342"/>
      <c r="O688" s="342"/>
      <c r="P688" s="342"/>
      <c r="Q688" s="342"/>
      <c r="R688" s="342"/>
      <c r="S688" s="342"/>
      <c r="T688" s="342"/>
      <c r="U688" s="342"/>
      <c r="V688" s="342"/>
      <c r="W688" s="342"/>
      <c r="X688" s="342"/>
      <c r="Y688" s="342"/>
      <c r="Z688" s="342"/>
    </row>
    <row r="689" ht="12.75" customHeight="1">
      <c r="A689" s="342"/>
      <c r="B689" s="342"/>
      <c r="C689" s="342"/>
      <c r="D689" s="342"/>
      <c r="E689" s="342"/>
      <c r="F689" s="342"/>
      <c r="G689" s="342"/>
      <c r="H689" s="342"/>
      <c r="I689" s="342"/>
      <c r="J689" s="342"/>
      <c r="K689" s="342"/>
      <c r="L689" s="342"/>
      <c r="M689" s="342"/>
      <c r="N689" s="342"/>
      <c r="O689" s="342"/>
      <c r="P689" s="342"/>
      <c r="Q689" s="342"/>
      <c r="R689" s="342"/>
      <c r="S689" s="342"/>
      <c r="T689" s="342"/>
      <c r="U689" s="342"/>
      <c r="V689" s="342"/>
      <c r="W689" s="342"/>
      <c r="X689" s="342"/>
      <c r="Y689" s="342"/>
      <c r="Z689" s="342"/>
    </row>
    <row r="690" ht="12.75" customHeight="1">
      <c r="A690" s="342"/>
      <c r="B690" s="342"/>
      <c r="C690" s="342"/>
      <c r="D690" s="342"/>
      <c r="E690" s="342"/>
      <c r="F690" s="342"/>
      <c r="G690" s="342"/>
      <c r="H690" s="342"/>
      <c r="I690" s="342"/>
      <c r="J690" s="342"/>
      <c r="K690" s="342"/>
      <c r="L690" s="342"/>
      <c r="M690" s="342"/>
      <c r="N690" s="342"/>
      <c r="O690" s="342"/>
      <c r="P690" s="342"/>
      <c r="Q690" s="342"/>
      <c r="R690" s="342"/>
      <c r="S690" s="342"/>
      <c r="T690" s="342"/>
      <c r="U690" s="342"/>
      <c r="V690" s="342"/>
      <c r="W690" s="342"/>
      <c r="X690" s="342"/>
      <c r="Y690" s="342"/>
      <c r="Z690" s="342"/>
    </row>
    <row r="691" ht="12.75" customHeight="1">
      <c r="A691" s="342"/>
      <c r="B691" s="342"/>
      <c r="C691" s="342"/>
      <c r="D691" s="342"/>
      <c r="E691" s="342"/>
      <c r="F691" s="342"/>
      <c r="G691" s="342"/>
      <c r="H691" s="342"/>
      <c r="I691" s="342"/>
      <c r="J691" s="342"/>
      <c r="K691" s="342"/>
      <c r="L691" s="342"/>
      <c r="M691" s="342"/>
      <c r="N691" s="342"/>
      <c r="O691" s="342"/>
      <c r="P691" s="342"/>
      <c r="Q691" s="342"/>
      <c r="R691" s="342"/>
      <c r="S691" s="342"/>
      <c r="T691" s="342"/>
      <c r="U691" s="342"/>
      <c r="V691" s="342"/>
      <c r="W691" s="342"/>
      <c r="X691" s="342"/>
      <c r="Y691" s="342"/>
      <c r="Z691" s="342"/>
    </row>
    <row r="692" ht="12.75" customHeight="1">
      <c r="A692" s="342"/>
      <c r="B692" s="342"/>
      <c r="C692" s="342"/>
      <c r="D692" s="342"/>
      <c r="E692" s="342"/>
      <c r="F692" s="342"/>
      <c r="G692" s="342"/>
      <c r="H692" s="342"/>
      <c r="I692" s="342"/>
      <c r="J692" s="342"/>
      <c r="K692" s="342"/>
      <c r="L692" s="342"/>
      <c r="M692" s="342"/>
      <c r="N692" s="342"/>
      <c r="O692" s="342"/>
      <c r="P692" s="342"/>
      <c r="Q692" s="342"/>
      <c r="R692" s="342"/>
      <c r="S692" s="342"/>
      <c r="T692" s="342"/>
      <c r="U692" s="342"/>
      <c r="V692" s="342"/>
      <c r="W692" s="342"/>
      <c r="X692" s="342"/>
      <c r="Y692" s="342"/>
      <c r="Z692" s="342"/>
    </row>
    <row r="693" ht="12.75" customHeight="1">
      <c r="A693" s="342"/>
      <c r="B693" s="342"/>
      <c r="C693" s="342"/>
      <c r="D693" s="342"/>
      <c r="E693" s="342"/>
      <c r="F693" s="342"/>
      <c r="G693" s="342"/>
      <c r="H693" s="342"/>
      <c r="I693" s="342"/>
      <c r="J693" s="342"/>
      <c r="K693" s="342"/>
      <c r="L693" s="342"/>
      <c r="M693" s="342"/>
      <c r="N693" s="342"/>
      <c r="O693" s="342"/>
      <c r="P693" s="342"/>
      <c r="Q693" s="342"/>
      <c r="R693" s="342"/>
      <c r="S693" s="342"/>
      <c r="T693" s="342"/>
      <c r="U693" s="342"/>
      <c r="V693" s="342"/>
      <c r="W693" s="342"/>
      <c r="X693" s="342"/>
      <c r="Y693" s="342"/>
      <c r="Z693" s="342"/>
    </row>
    <row r="694" ht="12.75" customHeight="1">
      <c r="A694" s="342"/>
      <c r="B694" s="342"/>
      <c r="C694" s="342"/>
      <c r="D694" s="342"/>
      <c r="E694" s="342"/>
      <c r="F694" s="342"/>
      <c r="G694" s="342"/>
      <c r="H694" s="342"/>
      <c r="I694" s="342"/>
      <c r="J694" s="342"/>
      <c r="K694" s="342"/>
      <c r="L694" s="342"/>
      <c r="M694" s="342"/>
      <c r="N694" s="342"/>
      <c r="O694" s="342"/>
      <c r="P694" s="342"/>
      <c r="Q694" s="342"/>
      <c r="R694" s="342"/>
      <c r="S694" s="342"/>
      <c r="T694" s="342"/>
      <c r="U694" s="342"/>
      <c r="V694" s="342"/>
      <c r="W694" s="342"/>
      <c r="X694" s="342"/>
      <c r="Y694" s="342"/>
      <c r="Z694" s="342"/>
    </row>
    <row r="695" ht="12.75" customHeight="1">
      <c r="A695" s="342"/>
      <c r="B695" s="342"/>
      <c r="C695" s="342"/>
      <c r="D695" s="342"/>
      <c r="E695" s="342"/>
      <c r="F695" s="342"/>
      <c r="G695" s="342"/>
      <c r="H695" s="342"/>
      <c r="I695" s="342"/>
      <c r="J695" s="342"/>
      <c r="K695" s="342"/>
      <c r="L695" s="342"/>
      <c r="M695" s="342"/>
      <c r="N695" s="342"/>
      <c r="O695" s="342"/>
      <c r="P695" s="342"/>
      <c r="Q695" s="342"/>
      <c r="R695" s="342"/>
      <c r="S695" s="342"/>
      <c r="T695" s="342"/>
      <c r="U695" s="342"/>
      <c r="V695" s="342"/>
      <c r="W695" s="342"/>
      <c r="X695" s="342"/>
      <c r="Y695" s="342"/>
      <c r="Z695" s="342"/>
    </row>
    <row r="696" ht="12.75" customHeight="1">
      <c r="A696" s="342"/>
      <c r="B696" s="342"/>
      <c r="C696" s="342"/>
      <c r="D696" s="342"/>
      <c r="E696" s="342"/>
      <c r="F696" s="342"/>
      <c r="G696" s="342"/>
      <c r="H696" s="342"/>
      <c r="I696" s="342"/>
      <c r="J696" s="342"/>
      <c r="K696" s="342"/>
      <c r="L696" s="342"/>
      <c r="M696" s="342"/>
      <c r="N696" s="342"/>
      <c r="O696" s="342"/>
      <c r="P696" s="342"/>
      <c r="Q696" s="342"/>
      <c r="R696" s="342"/>
      <c r="S696" s="342"/>
      <c r="T696" s="342"/>
      <c r="U696" s="342"/>
      <c r="V696" s="342"/>
      <c r="W696" s="342"/>
      <c r="X696" s="342"/>
      <c r="Y696" s="342"/>
      <c r="Z696" s="342"/>
    </row>
    <row r="697" ht="12.75" customHeight="1">
      <c r="A697" s="342"/>
      <c r="B697" s="342"/>
      <c r="C697" s="342"/>
      <c r="D697" s="342"/>
      <c r="E697" s="342"/>
      <c r="F697" s="342"/>
      <c r="G697" s="342"/>
      <c r="H697" s="342"/>
      <c r="I697" s="342"/>
      <c r="J697" s="342"/>
      <c r="K697" s="342"/>
      <c r="L697" s="342"/>
      <c r="M697" s="342"/>
      <c r="N697" s="342"/>
      <c r="O697" s="342"/>
      <c r="P697" s="342"/>
      <c r="Q697" s="342"/>
      <c r="R697" s="342"/>
      <c r="S697" s="342"/>
      <c r="T697" s="342"/>
      <c r="U697" s="342"/>
      <c r="V697" s="342"/>
      <c r="W697" s="342"/>
      <c r="X697" s="342"/>
      <c r="Y697" s="342"/>
      <c r="Z697" s="342"/>
    </row>
    <row r="698" ht="12.75" customHeight="1">
      <c r="A698" s="342"/>
      <c r="B698" s="342"/>
      <c r="C698" s="342"/>
      <c r="D698" s="342"/>
      <c r="E698" s="342"/>
      <c r="F698" s="342"/>
      <c r="G698" s="342"/>
      <c r="H698" s="342"/>
      <c r="I698" s="342"/>
      <c r="J698" s="342"/>
      <c r="K698" s="342"/>
      <c r="L698" s="342"/>
      <c r="M698" s="342"/>
      <c r="N698" s="342"/>
      <c r="O698" s="342"/>
      <c r="P698" s="342"/>
      <c r="Q698" s="342"/>
      <c r="R698" s="342"/>
      <c r="S698" s="342"/>
      <c r="T698" s="342"/>
      <c r="U698" s="342"/>
      <c r="V698" s="342"/>
      <c r="W698" s="342"/>
      <c r="X698" s="342"/>
      <c r="Y698" s="342"/>
      <c r="Z698" s="342"/>
    </row>
    <row r="699" ht="12.75" customHeight="1">
      <c r="A699" s="342"/>
      <c r="B699" s="342"/>
      <c r="C699" s="342"/>
      <c r="D699" s="342"/>
      <c r="E699" s="342"/>
      <c r="F699" s="342"/>
      <c r="G699" s="342"/>
      <c r="H699" s="342"/>
      <c r="I699" s="342"/>
      <c r="J699" s="342"/>
      <c r="K699" s="342"/>
      <c r="L699" s="342"/>
      <c r="M699" s="342"/>
      <c r="N699" s="342"/>
      <c r="O699" s="342"/>
      <c r="P699" s="342"/>
      <c r="Q699" s="342"/>
      <c r="R699" s="342"/>
      <c r="S699" s="342"/>
      <c r="T699" s="342"/>
      <c r="U699" s="342"/>
      <c r="V699" s="342"/>
      <c r="W699" s="342"/>
      <c r="X699" s="342"/>
      <c r="Y699" s="342"/>
      <c r="Z699" s="342"/>
    </row>
    <row r="700" ht="12.75" customHeight="1">
      <c r="A700" s="342"/>
      <c r="B700" s="342"/>
      <c r="C700" s="342"/>
      <c r="D700" s="342"/>
      <c r="E700" s="342"/>
      <c r="F700" s="342"/>
      <c r="G700" s="342"/>
      <c r="H700" s="342"/>
      <c r="I700" s="342"/>
      <c r="J700" s="342"/>
      <c r="K700" s="342"/>
      <c r="L700" s="342"/>
      <c r="M700" s="342"/>
      <c r="N700" s="342"/>
      <c r="O700" s="342"/>
      <c r="P700" s="342"/>
      <c r="Q700" s="342"/>
      <c r="R700" s="342"/>
      <c r="S700" s="342"/>
      <c r="T700" s="342"/>
      <c r="U700" s="342"/>
      <c r="V700" s="342"/>
      <c r="W700" s="342"/>
      <c r="X700" s="342"/>
      <c r="Y700" s="342"/>
      <c r="Z700" s="342"/>
    </row>
    <row r="701" ht="12.75" customHeight="1">
      <c r="A701" s="342"/>
      <c r="B701" s="342"/>
      <c r="C701" s="342"/>
      <c r="D701" s="342"/>
      <c r="E701" s="342"/>
      <c r="F701" s="342"/>
      <c r="G701" s="342"/>
      <c r="H701" s="342"/>
      <c r="I701" s="342"/>
      <c r="J701" s="342"/>
      <c r="K701" s="342"/>
      <c r="L701" s="342"/>
      <c r="M701" s="342"/>
      <c r="N701" s="342"/>
      <c r="O701" s="342"/>
      <c r="P701" s="342"/>
      <c r="Q701" s="342"/>
      <c r="R701" s="342"/>
      <c r="S701" s="342"/>
      <c r="T701" s="342"/>
      <c r="U701" s="342"/>
      <c r="V701" s="342"/>
      <c r="W701" s="342"/>
      <c r="X701" s="342"/>
      <c r="Y701" s="342"/>
      <c r="Z701" s="342"/>
    </row>
    <row r="702" ht="12.75" customHeight="1">
      <c r="A702" s="342"/>
      <c r="B702" s="342"/>
      <c r="C702" s="342"/>
      <c r="D702" s="342"/>
      <c r="E702" s="342"/>
      <c r="F702" s="342"/>
      <c r="G702" s="342"/>
      <c r="H702" s="342"/>
      <c r="I702" s="342"/>
      <c r="J702" s="342"/>
      <c r="K702" s="342"/>
      <c r="L702" s="342"/>
      <c r="M702" s="342"/>
      <c r="N702" s="342"/>
      <c r="O702" s="342"/>
      <c r="P702" s="342"/>
      <c r="Q702" s="342"/>
      <c r="R702" s="342"/>
      <c r="S702" s="342"/>
      <c r="T702" s="342"/>
      <c r="U702" s="342"/>
      <c r="V702" s="342"/>
      <c r="W702" s="342"/>
      <c r="X702" s="342"/>
      <c r="Y702" s="342"/>
      <c r="Z702" s="342"/>
    </row>
    <row r="703" ht="12.75" customHeight="1">
      <c r="A703" s="342"/>
      <c r="B703" s="342"/>
      <c r="C703" s="342"/>
      <c r="D703" s="342"/>
      <c r="E703" s="342"/>
      <c r="F703" s="342"/>
      <c r="G703" s="342"/>
      <c r="H703" s="342"/>
      <c r="I703" s="342"/>
      <c r="J703" s="342"/>
      <c r="K703" s="342"/>
      <c r="L703" s="342"/>
      <c r="M703" s="342"/>
      <c r="N703" s="342"/>
      <c r="O703" s="342"/>
      <c r="P703" s="342"/>
      <c r="Q703" s="342"/>
      <c r="R703" s="342"/>
      <c r="S703" s="342"/>
      <c r="T703" s="342"/>
      <c r="U703" s="342"/>
      <c r="V703" s="342"/>
      <c r="W703" s="342"/>
      <c r="X703" s="342"/>
      <c r="Y703" s="342"/>
      <c r="Z703" s="342"/>
    </row>
    <row r="704" ht="12.75" customHeight="1">
      <c r="A704" s="342"/>
      <c r="B704" s="342"/>
      <c r="C704" s="342"/>
      <c r="D704" s="342"/>
      <c r="E704" s="342"/>
      <c r="F704" s="342"/>
      <c r="G704" s="342"/>
      <c r="H704" s="342"/>
      <c r="I704" s="342"/>
      <c r="J704" s="342"/>
      <c r="K704" s="342"/>
      <c r="L704" s="342"/>
      <c r="M704" s="342"/>
      <c r="N704" s="342"/>
      <c r="O704" s="342"/>
      <c r="P704" s="342"/>
      <c r="Q704" s="342"/>
      <c r="R704" s="342"/>
      <c r="S704" s="342"/>
      <c r="T704" s="342"/>
      <c r="U704" s="342"/>
      <c r="V704" s="342"/>
      <c r="W704" s="342"/>
      <c r="X704" s="342"/>
      <c r="Y704" s="342"/>
      <c r="Z704" s="342"/>
    </row>
    <row r="705" ht="12.75" customHeight="1">
      <c r="A705" s="342"/>
      <c r="B705" s="342"/>
      <c r="C705" s="342"/>
      <c r="D705" s="342"/>
      <c r="E705" s="342"/>
      <c r="F705" s="342"/>
      <c r="G705" s="342"/>
      <c r="H705" s="342"/>
      <c r="I705" s="342"/>
      <c r="J705" s="342"/>
      <c r="K705" s="342"/>
      <c r="L705" s="342"/>
      <c r="M705" s="342"/>
      <c r="N705" s="342"/>
      <c r="O705" s="342"/>
      <c r="P705" s="342"/>
      <c r="Q705" s="342"/>
      <c r="R705" s="342"/>
      <c r="S705" s="342"/>
      <c r="T705" s="342"/>
      <c r="U705" s="342"/>
      <c r="V705" s="342"/>
      <c r="W705" s="342"/>
      <c r="X705" s="342"/>
      <c r="Y705" s="342"/>
      <c r="Z705" s="342"/>
    </row>
    <row r="706" ht="12.75" customHeight="1">
      <c r="A706" s="342"/>
      <c r="B706" s="342"/>
      <c r="C706" s="342"/>
      <c r="D706" s="342"/>
      <c r="E706" s="342"/>
      <c r="F706" s="342"/>
      <c r="G706" s="342"/>
      <c r="H706" s="342"/>
      <c r="I706" s="342"/>
      <c r="J706" s="342"/>
      <c r="K706" s="342"/>
      <c r="L706" s="342"/>
      <c r="M706" s="342"/>
      <c r="N706" s="342"/>
      <c r="O706" s="342"/>
      <c r="P706" s="342"/>
      <c r="Q706" s="342"/>
      <c r="R706" s="342"/>
      <c r="S706" s="342"/>
      <c r="T706" s="342"/>
      <c r="U706" s="342"/>
      <c r="V706" s="342"/>
      <c r="W706" s="342"/>
      <c r="X706" s="342"/>
      <c r="Y706" s="342"/>
      <c r="Z706" s="342"/>
    </row>
    <row r="707" ht="12.75" customHeight="1">
      <c r="A707" s="342"/>
      <c r="B707" s="342"/>
      <c r="C707" s="342"/>
      <c r="D707" s="342"/>
      <c r="E707" s="342"/>
      <c r="F707" s="342"/>
      <c r="G707" s="342"/>
      <c r="H707" s="342"/>
      <c r="I707" s="342"/>
      <c r="J707" s="342"/>
      <c r="K707" s="342"/>
      <c r="L707" s="342"/>
      <c r="M707" s="342"/>
      <c r="N707" s="342"/>
      <c r="O707" s="342"/>
      <c r="P707" s="342"/>
      <c r="Q707" s="342"/>
      <c r="R707" s="342"/>
      <c r="S707" s="342"/>
      <c r="T707" s="342"/>
      <c r="U707" s="342"/>
      <c r="V707" s="342"/>
      <c r="W707" s="342"/>
      <c r="X707" s="342"/>
      <c r="Y707" s="342"/>
      <c r="Z707" s="342"/>
    </row>
    <row r="708" ht="12.75" customHeight="1">
      <c r="A708" s="342"/>
      <c r="B708" s="342"/>
      <c r="C708" s="342"/>
      <c r="D708" s="342"/>
      <c r="E708" s="342"/>
      <c r="F708" s="342"/>
      <c r="G708" s="342"/>
      <c r="H708" s="342"/>
      <c r="I708" s="342"/>
      <c r="J708" s="342"/>
      <c r="K708" s="342"/>
      <c r="L708" s="342"/>
      <c r="M708" s="342"/>
      <c r="N708" s="342"/>
      <c r="O708" s="342"/>
      <c r="P708" s="342"/>
      <c r="Q708" s="342"/>
      <c r="R708" s="342"/>
      <c r="S708" s="342"/>
      <c r="T708" s="342"/>
      <c r="U708" s="342"/>
      <c r="V708" s="342"/>
      <c r="W708" s="342"/>
      <c r="X708" s="342"/>
      <c r="Y708" s="342"/>
      <c r="Z708" s="342"/>
    </row>
    <row r="709" ht="12.75" customHeight="1">
      <c r="A709" s="342"/>
      <c r="B709" s="342"/>
      <c r="C709" s="342"/>
      <c r="D709" s="342"/>
      <c r="E709" s="342"/>
      <c r="F709" s="342"/>
      <c r="G709" s="342"/>
      <c r="H709" s="342"/>
      <c r="I709" s="342"/>
      <c r="J709" s="342"/>
      <c r="K709" s="342"/>
      <c r="L709" s="342"/>
      <c r="M709" s="342"/>
      <c r="N709" s="342"/>
      <c r="O709" s="342"/>
      <c r="P709" s="342"/>
      <c r="Q709" s="342"/>
      <c r="R709" s="342"/>
      <c r="S709" s="342"/>
      <c r="T709" s="342"/>
      <c r="U709" s="342"/>
      <c r="V709" s="342"/>
      <c r="W709" s="342"/>
      <c r="X709" s="342"/>
      <c r="Y709" s="342"/>
      <c r="Z709" s="342"/>
    </row>
    <row r="710" ht="12.75" customHeight="1">
      <c r="A710" s="342"/>
      <c r="B710" s="342"/>
      <c r="C710" s="342"/>
      <c r="D710" s="342"/>
      <c r="E710" s="342"/>
      <c r="F710" s="342"/>
      <c r="G710" s="342"/>
      <c r="H710" s="342"/>
      <c r="I710" s="342"/>
      <c r="J710" s="342"/>
      <c r="K710" s="342"/>
      <c r="L710" s="342"/>
      <c r="M710" s="342"/>
      <c r="N710" s="342"/>
      <c r="O710" s="342"/>
      <c r="P710" s="342"/>
      <c r="Q710" s="342"/>
      <c r="R710" s="342"/>
      <c r="S710" s="342"/>
      <c r="T710" s="342"/>
      <c r="U710" s="342"/>
      <c r="V710" s="342"/>
      <c r="W710" s="342"/>
      <c r="X710" s="342"/>
      <c r="Y710" s="342"/>
      <c r="Z710" s="342"/>
    </row>
    <row r="711" ht="12.75" customHeight="1">
      <c r="A711" s="342"/>
      <c r="B711" s="342"/>
      <c r="C711" s="342"/>
      <c r="D711" s="342"/>
      <c r="E711" s="342"/>
      <c r="F711" s="342"/>
      <c r="G711" s="342"/>
      <c r="H711" s="342"/>
      <c r="I711" s="342"/>
      <c r="J711" s="342"/>
      <c r="K711" s="342"/>
      <c r="L711" s="342"/>
      <c r="M711" s="342"/>
      <c r="N711" s="342"/>
      <c r="O711" s="342"/>
      <c r="P711" s="342"/>
      <c r="Q711" s="342"/>
      <c r="R711" s="342"/>
      <c r="S711" s="342"/>
      <c r="T711" s="342"/>
      <c r="U711" s="342"/>
      <c r="V711" s="342"/>
      <c r="W711" s="342"/>
      <c r="X711" s="342"/>
      <c r="Y711" s="342"/>
      <c r="Z711" s="342"/>
    </row>
    <row r="712" ht="12.75" customHeight="1">
      <c r="A712" s="342"/>
      <c r="B712" s="342"/>
      <c r="C712" s="342"/>
      <c r="D712" s="342"/>
      <c r="E712" s="342"/>
      <c r="F712" s="342"/>
      <c r="G712" s="342"/>
      <c r="H712" s="342"/>
      <c r="I712" s="342"/>
      <c r="J712" s="342"/>
      <c r="K712" s="342"/>
      <c r="L712" s="342"/>
      <c r="M712" s="342"/>
      <c r="N712" s="342"/>
      <c r="O712" s="342"/>
      <c r="P712" s="342"/>
      <c r="Q712" s="342"/>
      <c r="R712" s="342"/>
      <c r="S712" s="342"/>
      <c r="T712" s="342"/>
      <c r="U712" s="342"/>
      <c r="V712" s="342"/>
      <c r="W712" s="342"/>
      <c r="X712" s="342"/>
      <c r="Y712" s="342"/>
      <c r="Z712" s="342"/>
    </row>
    <row r="713" ht="12.75" customHeight="1">
      <c r="A713" s="342"/>
      <c r="B713" s="342"/>
      <c r="C713" s="342"/>
      <c r="D713" s="342"/>
      <c r="E713" s="342"/>
      <c r="F713" s="342"/>
      <c r="G713" s="342"/>
      <c r="H713" s="342"/>
      <c r="I713" s="342"/>
      <c r="J713" s="342"/>
      <c r="K713" s="342"/>
      <c r="L713" s="342"/>
      <c r="M713" s="342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2"/>
      <c r="Y713" s="342"/>
      <c r="Z713" s="342"/>
    </row>
    <row r="714" ht="12.75" customHeight="1">
      <c r="A714" s="342"/>
      <c r="B714" s="342"/>
      <c r="C714" s="342"/>
      <c r="D714" s="342"/>
      <c r="E714" s="342"/>
      <c r="F714" s="342"/>
      <c r="G714" s="342"/>
      <c r="H714" s="342"/>
      <c r="I714" s="342"/>
      <c r="J714" s="342"/>
      <c r="K714" s="342"/>
      <c r="L714" s="342"/>
      <c r="M714" s="342"/>
      <c r="N714" s="342"/>
      <c r="O714" s="342"/>
      <c r="P714" s="342"/>
      <c r="Q714" s="342"/>
      <c r="R714" s="342"/>
      <c r="S714" s="342"/>
      <c r="T714" s="342"/>
      <c r="U714" s="342"/>
      <c r="V714" s="342"/>
      <c r="W714" s="342"/>
      <c r="X714" s="342"/>
      <c r="Y714" s="342"/>
      <c r="Z714" s="342"/>
    </row>
    <row r="715" ht="12.75" customHeight="1">
      <c r="A715" s="342"/>
      <c r="B715" s="342"/>
      <c r="C715" s="342"/>
      <c r="D715" s="342"/>
      <c r="E715" s="342"/>
      <c r="F715" s="342"/>
      <c r="G715" s="342"/>
      <c r="H715" s="342"/>
      <c r="I715" s="342"/>
      <c r="J715" s="342"/>
      <c r="K715" s="342"/>
      <c r="L715" s="342"/>
      <c r="M715" s="342"/>
      <c r="N715" s="342"/>
      <c r="O715" s="342"/>
      <c r="P715" s="342"/>
      <c r="Q715" s="342"/>
      <c r="R715" s="342"/>
      <c r="S715" s="342"/>
      <c r="T715" s="342"/>
      <c r="U715" s="342"/>
      <c r="V715" s="342"/>
      <c r="W715" s="342"/>
      <c r="X715" s="342"/>
      <c r="Y715" s="342"/>
      <c r="Z715" s="342"/>
    </row>
    <row r="716" ht="12.75" customHeight="1">
      <c r="A716" s="342"/>
      <c r="B716" s="342"/>
      <c r="C716" s="342"/>
      <c r="D716" s="342"/>
      <c r="E716" s="342"/>
      <c r="F716" s="342"/>
      <c r="G716" s="342"/>
      <c r="H716" s="342"/>
      <c r="I716" s="342"/>
      <c r="J716" s="342"/>
      <c r="K716" s="342"/>
      <c r="L716" s="342"/>
      <c r="M716" s="342"/>
      <c r="N716" s="342"/>
      <c r="O716" s="342"/>
      <c r="P716" s="342"/>
      <c r="Q716" s="342"/>
      <c r="R716" s="342"/>
      <c r="S716" s="342"/>
      <c r="T716" s="342"/>
      <c r="U716" s="342"/>
      <c r="V716" s="342"/>
      <c r="W716" s="342"/>
      <c r="X716" s="342"/>
      <c r="Y716" s="342"/>
      <c r="Z716" s="342"/>
    </row>
    <row r="717" ht="12.75" customHeight="1">
      <c r="A717" s="342"/>
      <c r="B717" s="342"/>
      <c r="C717" s="342"/>
      <c r="D717" s="342"/>
      <c r="E717" s="342"/>
      <c r="F717" s="342"/>
      <c r="G717" s="342"/>
      <c r="H717" s="342"/>
      <c r="I717" s="342"/>
      <c r="J717" s="342"/>
      <c r="K717" s="342"/>
      <c r="L717" s="342"/>
      <c r="M717" s="342"/>
      <c r="N717" s="342"/>
      <c r="O717" s="342"/>
      <c r="P717" s="342"/>
      <c r="Q717" s="342"/>
      <c r="R717" s="342"/>
      <c r="S717" s="342"/>
      <c r="T717" s="342"/>
      <c r="U717" s="342"/>
      <c r="V717" s="342"/>
      <c r="W717" s="342"/>
      <c r="X717" s="342"/>
      <c r="Y717" s="342"/>
      <c r="Z717" s="342"/>
    </row>
    <row r="718" ht="12.75" customHeight="1">
      <c r="A718" s="342"/>
      <c r="B718" s="342"/>
      <c r="C718" s="342"/>
      <c r="D718" s="342"/>
      <c r="E718" s="342"/>
      <c r="F718" s="342"/>
      <c r="G718" s="342"/>
      <c r="H718" s="342"/>
      <c r="I718" s="342"/>
      <c r="J718" s="342"/>
      <c r="K718" s="342"/>
      <c r="L718" s="342"/>
      <c r="M718" s="342"/>
      <c r="N718" s="342"/>
      <c r="O718" s="342"/>
      <c r="P718" s="342"/>
      <c r="Q718" s="342"/>
      <c r="R718" s="342"/>
      <c r="S718" s="342"/>
      <c r="T718" s="342"/>
      <c r="U718" s="342"/>
      <c r="V718" s="342"/>
      <c r="W718" s="342"/>
      <c r="X718" s="342"/>
      <c r="Y718" s="342"/>
      <c r="Z718" s="342"/>
    </row>
    <row r="719" ht="12.75" customHeight="1">
      <c r="A719" s="342"/>
      <c r="B719" s="342"/>
      <c r="C719" s="342"/>
      <c r="D719" s="342"/>
      <c r="E719" s="342"/>
      <c r="F719" s="342"/>
      <c r="G719" s="342"/>
      <c r="H719" s="342"/>
      <c r="I719" s="342"/>
      <c r="J719" s="342"/>
      <c r="K719" s="342"/>
      <c r="L719" s="342"/>
      <c r="M719" s="342"/>
      <c r="N719" s="342"/>
      <c r="O719" s="342"/>
      <c r="P719" s="342"/>
      <c r="Q719" s="342"/>
      <c r="R719" s="342"/>
      <c r="S719" s="342"/>
      <c r="T719" s="342"/>
      <c r="U719" s="342"/>
      <c r="V719" s="342"/>
      <c r="W719" s="342"/>
      <c r="X719" s="342"/>
      <c r="Y719" s="342"/>
      <c r="Z719" s="342"/>
    </row>
    <row r="720" ht="12.75" customHeight="1">
      <c r="A720" s="342"/>
      <c r="B720" s="342"/>
      <c r="C720" s="342"/>
      <c r="D720" s="342"/>
      <c r="E720" s="342"/>
      <c r="F720" s="342"/>
      <c r="G720" s="342"/>
      <c r="H720" s="342"/>
      <c r="I720" s="342"/>
      <c r="J720" s="342"/>
      <c r="K720" s="342"/>
      <c r="L720" s="342"/>
      <c r="M720" s="342"/>
      <c r="N720" s="342"/>
      <c r="O720" s="342"/>
      <c r="P720" s="342"/>
      <c r="Q720" s="342"/>
      <c r="R720" s="342"/>
      <c r="S720" s="342"/>
      <c r="T720" s="342"/>
      <c r="U720" s="342"/>
      <c r="V720" s="342"/>
      <c r="W720" s="342"/>
      <c r="X720" s="342"/>
      <c r="Y720" s="342"/>
      <c r="Z720" s="342"/>
    </row>
    <row r="721" ht="12.75" customHeight="1">
      <c r="A721" s="342"/>
      <c r="B721" s="342"/>
      <c r="C721" s="342"/>
      <c r="D721" s="342"/>
      <c r="E721" s="342"/>
      <c r="F721" s="342"/>
      <c r="G721" s="342"/>
      <c r="H721" s="342"/>
      <c r="I721" s="342"/>
      <c r="J721" s="342"/>
      <c r="K721" s="342"/>
      <c r="L721" s="342"/>
      <c r="M721" s="342"/>
      <c r="N721" s="342"/>
      <c r="O721" s="342"/>
      <c r="P721" s="342"/>
      <c r="Q721" s="342"/>
      <c r="R721" s="342"/>
      <c r="S721" s="342"/>
      <c r="T721" s="342"/>
      <c r="U721" s="342"/>
      <c r="V721" s="342"/>
      <c r="W721" s="342"/>
      <c r="X721" s="342"/>
      <c r="Y721" s="342"/>
      <c r="Z721" s="342"/>
    </row>
    <row r="722" ht="12.75" customHeight="1">
      <c r="A722" s="342"/>
      <c r="B722" s="342"/>
      <c r="C722" s="342"/>
      <c r="D722" s="342"/>
      <c r="E722" s="342"/>
      <c r="F722" s="342"/>
      <c r="G722" s="342"/>
      <c r="H722" s="342"/>
      <c r="I722" s="342"/>
      <c r="J722" s="342"/>
      <c r="K722" s="342"/>
      <c r="L722" s="342"/>
      <c r="M722" s="342"/>
      <c r="N722" s="342"/>
      <c r="O722" s="342"/>
      <c r="P722" s="342"/>
      <c r="Q722" s="342"/>
      <c r="R722" s="342"/>
      <c r="S722" s="342"/>
      <c r="T722" s="342"/>
      <c r="U722" s="342"/>
      <c r="V722" s="342"/>
      <c r="W722" s="342"/>
      <c r="X722" s="342"/>
      <c r="Y722" s="342"/>
      <c r="Z722" s="342"/>
    </row>
    <row r="723" ht="12.75" customHeight="1">
      <c r="A723" s="342"/>
      <c r="B723" s="342"/>
      <c r="C723" s="342"/>
      <c r="D723" s="342"/>
      <c r="E723" s="342"/>
      <c r="F723" s="342"/>
      <c r="G723" s="342"/>
      <c r="H723" s="342"/>
      <c r="I723" s="342"/>
      <c r="J723" s="342"/>
      <c r="K723" s="342"/>
      <c r="L723" s="342"/>
      <c r="M723" s="342"/>
      <c r="N723" s="342"/>
      <c r="O723" s="342"/>
      <c r="P723" s="342"/>
      <c r="Q723" s="342"/>
      <c r="R723" s="342"/>
      <c r="S723" s="342"/>
      <c r="T723" s="342"/>
      <c r="U723" s="342"/>
      <c r="V723" s="342"/>
      <c r="W723" s="342"/>
      <c r="X723" s="342"/>
      <c r="Y723" s="342"/>
      <c r="Z723" s="342"/>
    </row>
    <row r="724" ht="12.75" customHeight="1">
      <c r="A724" s="342"/>
      <c r="B724" s="342"/>
      <c r="C724" s="342"/>
      <c r="D724" s="342"/>
      <c r="E724" s="342"/>
      <c r="F724" s="342"/>
      <c r="G724" s="342"/>
      <c r="H724" s="342"/>
      <c r="I724" s="342"/>
      <c r="J724" s="342"/>
      <c r="K724" s="342"/>
      <c r="L724" s="342"/>
      <c r="M724" s="342"/>
      <c r="N724" s="342"/>
      <c r="O724" s="342"/>
      <c r="P724" s="342"/>
      <c r="Q724" s="342"/>
      <c r="R724" s="342"/>
      <c r="S724" s="342"/>
      <c r="T724" s="342"/>
      <c r="U724" s="342"/>
      <c r="V724" s="342"/>
      <c r="W724" s="342"/>
      <c r="X724" s="342"/>
      <c r="Y724" s="342"/>
      <c r="Z724" s="342"/>
    </row>
    <row r="725" ht="12.75" customHeight="1">
      <c r="A725" s="342"/>
      <c r="B725" s="342"/>
      <c r="C725" s="342"/>
      <c r="D725" s="342"/>
      <c r="E725" s="342"/>
      <c r="F725" s="342"/>
      <c r="G725" s="342"/>
      <c r="H725" s="342"/>
      <c r="I725" s="342"/>
      <c r="J725" s="342"/>
      <c r="K725" s="342"/>
      <c r="L725" s="342"/>
      <c r="M725" s="342"/>
      <c r="N725" s="342"/>
      <c r="O725" s="342"/>
      <c r="P725" s="342"/>
      <c r="Q725" s="342"/>
      <c r="R725" s="342"/>
      <c r="S725" s="342"/>
      <c r="T725" s="342"/>
      <c r="U725" s="342"/>
      <c r="V725" s="342"/>
      <c r="W725" s="342"/>
      <c r="X725" s="342"/>
      <c r="Y725" s="342"/>
      <c r="Z725" s="342"/>
    </row>
    <row r="726" ht="12.75" customHeight="1">
      <c r="A726" s="342"/>
      <c r="B726" s="342"/>
      <c r="C726" s="342"/>
      <c r="D726" s="342"/>
      <c r="E726" s="342"/>
      <c r="F726" s="342"/>
      <c r="G726" s="342"/>
      <c r="H726" s="342"/>
      <c r="I726" s="342"/>
      <c r="J726" s="342"/>
      <c r="K726" s="342"/>
      <c r="L726" s="342"/>
      <c r="M726" s="342"/>
      <c r="N726" s="342"/>
      <c r="O726" s="342"/>
      <c r="P726" s="342"/>
      <c r="Q726" s="342"/>
      <c r="R726" s="342"/>
      <c r="S726" s="342"/>
      <c r="T726" s="342"/>
      <c r="U726" s="342"/>
      <c r="V726" s="342"/>
      <c r="W726" s="342"/>
      <c r="X726" s="342"/>
      <c r="Y726" s="342"/>
      <c r="Z726" s="342"/>
    </row>
    <row r="727" ht="12.75" customHeight="1">
      <c r="A727" s="342"/>
      <c r="B727" s="342"/>
      <c r="C727" s="342"/>
      <c r="D727" s="342"/>
      <c r="E727" s="342"/>
      <c r="F727" s="342"/>
      <c r="G727" s="342"/>
      <c r="H727" s="342"/>
      <c r="I727" s="342"/>
      <c r="J727" s="342"/>
      <c r="K727" s="342"/>
      <c r="L727" s="342"/>
      <c r="M727" s="342"/>
      <c r="N727" s="342"/>
      <c r="O727" s="342"/>
      <c r="P727" s="342"/>
      <c r="Q727" s="342"/>
      <c r="R727" s="342"/>
      <c r="S727" s="342"/>
      <c r="T727" s="342"/>
      <c r="U727" s="342"/>
      <c r="V727" s="342"/>
      <c r="W727" s="342"/>
      <c r="X727" s="342"/>
      <c r="Y727" s="342"/>
      <c r="Z727" s="342"/>
    </row>
    <row r="728" ht="12.75" customHeight="1">
      <c r="A728" s="342"/>
      <c r="B728" s="342"/>
      <c r="C728" s="342"/>
      <c r="D728" s="342"/>
      <c r="E728" s="342"/>
      <c r="F728" s="342"/>
      <c r="G728" s="342"/>
      <c r="H728" s="342"/>
      <c r="I728" s="342"/>
      <c r="J728" s="342"/>
      <c r="K728" s="342"/>
      <c r="L728" s="342"/>
      <c r="M728" s="342"/>
      <c r="N728" s="342"/>
      <c r="O728" s="342"/>
      <c r="P728" s="342"/>
      <c r="Q728" s="342"/>
      <c r="R728" s="342"/>
      <c r="S728" s="342"/>
      <c r="T728" s="342"/>
      <c r="U728" s="342"/>
      <c r="V728" s="342"/>
      <c r="W728" s="342"/>
      <c r="X728" s="342"/>
      <c r="Y728" s="342"/>
      <c r="Z728" s="342"/>
    </row>
    <row r="729" ht="12.75" customHeight="1">
      <c r="A729" s="342"/>
      <c r="B729" s="342"/>
      <c r="C729" s="342"/>
      <c r="D729" s="342"/>
      <c r="E729" s="342"/>
      <c r="F729" s="342"/>
      <c r="G729" s="342"/>
      <c r="H729" s="342"/>
      <c r="I729" s="342"/>
      <c r="J729" s="342"/>
      <c r="K729" s="342"/>
      <c r="L729" s="342"/>
      <c r="M729" s="342"/>
      <c r="N729" s="342"/>
      <c r="O729" s="342"/>
      <c r="P729" s="342"/>
      <c r="Q729" s="342"/>
      <c r="R729" s="342"/>
      <c r="S729" s="342"/>
      <c r="T729" s="342"/>
      <c r="U729" s="342"/>
      <c r="V729" s="342"/>
      <c r="W729" s="342"/>
      <c r="X729" s="342"/>
      <c r="Y729" s="342"/>
      <c r="Z729" s="342"/>
    </row>
    <row r="730" ht="12.75" customHeight="1">
      <c r="A730" s="342"/>
      <c r="B730" s="342"/>
      <c r="C730" s="342"/>
      <c r="D730" s="342"/>
      <c r="E730" s="342"/>
      <c r="F730" s="342"/>
      <c r="G730" s="342"/>
      <c r="H730" s="342"/>
      <c r="I730" s="342"/>
      <c r="J730" s="342"/>
      <c r="K730" s="342"/>
      <c r="L730" s="342"/>
      <c r="M730" s="342"/>
      <c r="N730" s="342"/>
      <c r="O730" s="342"/>
      <c r="P730" s="342"/>
      <c r="Q730" s="342"/>
      <c r="R730" s="342"/>
      <c r="S730" s="342"/>
      <c r="T730" s="342"/>
      <c r="U730" s="342"/>
      <c r="V730" s="342"/>
      <c r="W730" s="342"/>
      <c r="X730" s="342"/>
      <c r="Y730" s="342"/>
      <c r="Z730" s="342"/>
    </row>
    <row r="731" ht="12.75" customHeight="1">
      <c r="A731" s="342"/>
      <c r="B731" s="342"/>
      <c r="C731" s="342"/>
      <c r="D731" s="342"/>
      <c r="E731" s="342"/>
      <c r="F731" s="342"/>
      <c r="G731" s="342"/>
      <c r="H731" s="342"/>
      <c r="I731" s="342"/>
      <c r="J731" s="342"/>
      <c r="K731" s="342"/>
      <c r="L731" s="342"/>
      <c r="M731" s="342"/>
      <c r="N731" s="342"/>
      <c r="O731" s="342"/>
      <c r="P731" s="342"/>
      <c r="Q731" s="342"/>
      <c r="R731" s="342"/>
      <c r="S731" s="342"/>
      <c r="T731" s="342"/>
      <c r="U731" s="342"/>
      <c r="V731" s="342"/>
      <c r="W731" s="342"/>
      <c r="X731" s="342"/>
      <c r="Y731" s="342"/>
      <c r="Z731" s="342"/>
    </row>
    <row r="732" ht="12.75" customHeight="1">
      <c r="A732" s="342"/>
      <c r="B732" s="342"/>
      <c r="C732" s="342"/>
      <c r="D732" s="342"/>
      <c r="E732" s="342"/>
      <c r="F732" s="342"/>
      <c r="G732" s="342"/>
      <c r="H732" s="342"/>
      <c r="I732" s="342"/>
      <c r="J732" s="342"/>
      <c r="K732" s="342"/>
      <c r="L732" s="342"/>
      <c r="M732" s="342"/>
      <c r="N732" s="342"/>
      <c r="O732" s="342"/>
      <c r="P732" s="342"/>
      <c r="Q732" s="342"/>
      <c r="R732" s="342"/>
      <c r="S732" s="342"/>
      <c r="T732" s="342"/>
      <c r="U732" s="342"/>
      <c r="V732" s="342"/>
      <c r="W732" s="342"/>
      <c r="X732" s="342"/>
      <c r="Y732" s="342"/>
      <c r="Z732" s="342"/>
    </row>
    <row r="733" ht="12.75" customHeight="1">
      <c r="A733" s="342"/>
      <c r="B733" s="342"/>
      <c r="C733" s="342"/>
      <c r="D733" s="342"/>
      <c r="E733" s="342"/>
      <c r="F733" s="342"/>
      <c r="G733" s="342"/>
      <c r="H733" s="342"/>
      <c r="I733" s="342"/>
      <c r="J733" s="342"/>
      <c r="K733" s="342"/>
      <c r="L733" s="342"/>
      <c r="M733" s="342"/>
      <c r="N733" s="342"/>
      <c r="O733" s="342"/>
      <c r="P733" s="342"/>
      <c r="Q733" s="342"/>
      <c r="R733" s="342"/>
      <c r="S733" s="342"/>
      <c r="T733" s="342"/>
      <c r="U733" s="342"/>
      <c r="V733" s="342"/>
      <c r="W733" s="342"/>
      <c r="X733" s="342"/>
      <c r="Y733" s="342"/>
      <c r="Z733" s="342"/>
    </row>
    <row r="734" ht="12.75" customHeight="1">
      <c r="A734" s="342"/>
      <c r="B734" s="342"/>
      <c r="C734" s="342"/>
      <c r="D734" s="342"/>
      <c r="E734" s="342"/>
      <c r="F734" s="342"/>
      <c r="G734" s="342"/>
      <c r="H734" s="342"/>
      <c r="I734" s="342"/>
      <c r="J734" s="342"/>
      <c r="K734" s="342"/>
      <c r="L734" s="342"/>
      <c r="M734" s="342"/>
      <c r="N734" s="342"/>
      <c r="O734" s="342"/>
      <c r="P734" s="342"/>
      <c r="Q734" s="342"/>
      <c r="R734" s="342"/>
      <c r="S734" s="342"/>
      <c r="T734" s="342"/>
      <c r="U734" s="342"/>
      <c r="V734" s="342"/>
      <c r="W734" s="342"/>
      <c r="X734" s="342"/>
      <c r="Y734" s="342"/>
      <c r="Z734" s="342"/>
    </row>
    <row r="735" ht="12.75" customHeight="1">
      <c r="A735" s="342"/>
      <c r="B735" s="342"/>
      <c r="C735" s="342"/>
      <c r="D735" s="342"/>
      <c r="E735" s="342"/>
      <c r="F735" s="342"/>
      <c r="G735" s="342"/>
      <c r="H735" s="342"/>
      <c r="I735" s="342"/>
      <c r="J735" s="342"/>
      <c r="K735" s="342"/>
      <c r="L735" s="342"/>
      <c r="M735" s="342"/>
      <c r="N735" s="342"/>
      <c r="O735" s="342"/>
      <c r="P735" s="342"/>
      <c r="Q735" s="342"/>
      <c r="R735" s="342"/>
      <c r="S735" s="342"/>
      <c r="T735" s="342"/>
      <c r="U735" s="342"/>
      <c r="V735" s="342"/>
      <c r="W735" s="342"/>
      <c r="X735" s="342"/>
      <c r="Y735" s="342"/>
      <c r="Z735" s="342"/>
    </row>
    <row r="736" ht="12.75" customHeight="1">
      <c r="A736" s="342"/>
      <c r="B736" s="342"/>
      <c r="C736" s="342"/>
      <c r="D736" s="342"/>
      <c r="E736" s="342"/>
      <c r="F736" s="342"/>
      <c r="G736" s="342"/>
      <c r="H736" s="342"/>
      <c r="I736" s="342"/>
      <c r="J736" s="342"/>
      <c r="K736" s="342"/>
      <c r="L736" s="342"/>
      <c r="M736" s="342"/>
      <c r="N736" s="342"/>
      <c r="O736" s="342"/>
      <c r="P736" s="342"/>
      <c r="Q736" s="342"/>
      <c r="R736" s="342"/>
      <c r="S736" s="342"/>
      <c r="T736" s="342"/>
      <c r="U736" s="342"/>
      <c r="V736" s="342"/>
      <c r="W736" s="342"/>
      <c r="X736" s="342"/>
      <c r="Y736" s="342"/>
      <c r="Z736" s="342"/>
    </row>
    <row r="737" ht="12.75" customHeight="1">
      <c r="A737" s="342"/>
      <c r="B737" s="342"/>
      <c r="C737" s="342"/>
      <c r="D737" s="342"/>
      <c r="E737" s="342"/>
      <c r="F737" s="342"/>
      <c r="G737" s="342"/>
      <c r="H737" s="342"/>
      <c r="I737" s="342"/>
      <c r="J737" s="342"/>
      <c r="K737" s="342"/>
      <c r="L737" s="342"/>
      <c r="M737" s="342"/>
      <c r="N737" s="342"/>
      <c r="O737" s="342"/>
      <c r="P737" s="342"/>
      <c r="Q737" s="342"/>
      <c r="R737" s="342"/>
      <c r="S737" s="342"/>
      <c r="T737" s="342"/>
      <c r="U737" s="342"/>
      <c r="V737" s="342"/>
      <c r="W737" s="342"/>
      <c r="X737" s="342"/>
      <c r="Y737" s="342"/>
      <c r="Z737" s="342"/>
    </row>
    <row r="738" ht="12.75" customHeight="1">
      <c r="A738" s="342"/>
      <c r="B738" s="342"/>
      <c r="C738" s="342"/>
      <c r="D738" s="342"/>
      <c r="E738" s="342"/>
      <c r="F738" s="342"/>
      <c r="G738" s="342"/>
      <c r="H738" s="342"/>
      <c r="I738" s="342"/>
      <c r="J738" s="342"/>
      <c r="K738" s="342"/>
      <c r="L738" s="342"/>
      <c r="M738" s="342"/>
      <c r="N738" s="342"/>
      <c r="O738" s="342"/>
      <c r="P738" s="342"/>
      <c r="Q738" s="342"/>
      <c r="R738" s="342"/>
      <c r="S738" s="342"/>
      <c r="T738" s="342"/>
      <c r="U738" s="342"/>
      <c r="V738" s="342"/>
      <c r="W738" s="342"/>
      <c r="X738" s="342"/>
      <c r="Y738" s="342"/>
      <c r="Z738" s="342"/>
    </row>
    <row r="739" ht="12.75" customHeight="1">
      <c r="A739" s="342"/>
      <c r="B739" s="342"/>
      <c r="C739" s="342"/>
      <c r="D739" s="342"/>
      <c r="E739" s="342"/>
      <c r="F739" s="342"/>
      <c r="G739" s="342"/>
      <c r="H739" s="342"/>
      <c r="I739" s="342"/>
      <c r="J739" s="342"/>
      <c r="K739" s="342"/>
      <c r="L739" s="342"/>
      <c r="M739" s="342"/>
      <c r="N739" s="342"/>
      <c r="O739" s="342"/>
      <c r="P739" s="342"/>
      <c r="Q739" s="342"/>
      <c r="R739" s="342"/>
      <c r="S739" s="342"/>
      <c r="T739" s="342"/>
      <c r="U739" s="342"/>
      <c r="V739" s="342"/>
      <c r="W739" s="342"/>
      <c r="X739" s="342"/>
      <c r="Y739" s="342"/>
      <c r="Z739" s="342"/>
    </row>
    <row r="740" ht="12.75" customHeight="1">
      <c r="A740" s="342"/>
      <c r="B740" s="342"/>
      <c r="C740" s="342"/>
      <c r="D740" s="342"/>
      <c r="E740" s="342"/>
      <c r="F740" s="342"/>
      <c r="G740" s="342"/>
      <c r="H740" s="342"/>
      <c r="I740" s="342"/>
      <c r="J740" s="342"/>
      <c r="K740" s="342"/>
      <c r="L740" s="342"/>
      <c r="M740" s="342"/>
      <c r="N740" s="342"/>
      <c r="O740" s="342"/>
      <c r="P740" s="342"/>
      <c r="Q740" s="342"/>
      <c r="R740" s="342"/>
      <c r="S740" s="342"/>
      <c r="T740" s="342"/>
      <c r="U740" s="342"/>
      <c r="V740" s="342"/>
      <c r="W740" s="342"/>
      <c r="X740" s="342"/>
      <c r="Y740" s="342"/>
      <c r="Z740" s="342"/>
    </row>
    <row r="741" ht="12.75" customHeight="1">
      <c r="A741" s="342"/>
      <c r="B741" s="342"/>
      <c r="C741" s="342"/>
      <c r="D741" s="342"/>
      <c r="E741" s="342"/>
      <c r="F741" s="342"/>
      <c r="G741" s="342"/>
      <c r="H741" s="342"/>
      <c r="I741" s="342"/>
      <c r="J741" s="342"/>
      <c r="K741" s="342"/>
      <c r="L741" s="342"/>
      <c r="M741" s="342"/>
      <c r="N741" s="342"/>
      <c r="O741" s="342"/>
      <c r="P741" s="342"/>
      <c r="Q741" s="342"/>
      <c r="R741" s="342"/>
      <c r="S741" s="342"/>
      <c r="T741" s="342"/>
      <c r="U741" s="342"/>
      <c r="V741" s="342"/>
      <c r="W741" s="342"/>
      <c r="X741" s="342"/>
      <c r="Y741" s="342"/>
      <c r="Z741" s="342"/>
    </row>
    <row r="742" ht="12.75" customHeight="1">
      <c r="A742" s="342"/>
      <c r="B742" s="342"/>
      <c r="C742" s="342"/>
      <c r="D742" s="342"/>
      <c r="E742" s="342"/>
      <c r="F742" s="342"/>
      <c r="G742" s="342"/>
      <c r="H742" s="342"/>
      <c r="I742" s="342"/>
      <c r="J742" s="342"/>
      <c r="K742" s="342"/>
      <c r="L742" s="342"/>
      <c r="M742" s="342"/>
      <c r="N742" s="342"/>
      <c r="O742" s="342"/>
      <c r="P742" s="342"/>
      <c r="Q742" s="342"/>
      <c r="R742" s="342"/>
      <c r="S742" s="342"/>
      <c r="T742" s="342"/>
      <c r="U742" s="342"/>
      <c r="V742" s="342"/>
      <c r="W742" s="342"/>
      <c r="X742" s="342"/>
      <c r="Y742" s="342"/>
      <c r="Z742" s="342"/>
    </row>
    <row r="743" ht="12.75" customHeight="1">
      <c r="A743" s="342"/>
      <c r="B743" s="342"/>
      <c r="C743" s="342"/>
      <c r="D743" s="342"/>
      <c r="E743" s="342"/>
      <c r="F743" s="342"/>
      <c r="G743" s="342"/>
      <c r="H743" s="342"/>
      <c r="I743" s="342"/>
      <c r="J743" s="342"/>
      <c r="K743" s="342"/>
      <c r="L743" s="342"/>
      <c r="M743" s="342"/>
      <c r="N743" s="342"/>
      <c r="O743" s="342"/>
      <c r="P743" s="342"/>
      <c r="Q743" s="342"/>
      <c r="R743" s="342"/>
      <c r="S743" s="342"/>
      <c r="T743" s="342"/>
      <c r="U743" s="342"/>
      <c r="V743" s="342"/>
      <c r="W743" s="342"/>
      <c r="X743" s="342"/>
      <c r="Y743" s="342"/>
      <c r="Z743" s="342"/>
    </row>
    <row r="744" ht="12.75" customHeight="1">
      <c r="A744" s="342"/>
      <c r="B744" s="342"/>
      <c r="C744" s="342"/>
      <c r="D744" s="342"/>
      <c r="E744" s="342"/>
      <c r="F744" s="342"/>
      <c r="G744" s="342"/>
      <c r="H744" s="342"/>
      <c r="I744" s="342"/>
      <c r="J744" s="342"/>
      <c r="K744" s="342"/>
      <c r="L744" s="342"/>
      <c r="M744" s="342"/>
      <c r="N744" s="342"/>
      <c r="O744" s="342"/>
      <c r="P744" s="342"/>
      <c r="Q744" s="342"/>
      <c r="R744" s="342"/>
      <c r="S744" s="342"/>
      <c r="T744" s="342"/>
      <c r="U744" s="342"/>
      <c r="V744" s="342"/>
      <c r="W744" s="342"/>
      <c r="X744" s="342"/>
      <c r="Y744" s="342"/>
      <c r="Z744" s="342"/>
    </row>
    <row r="745" ht="12.75" customHeight="1">
      <c r="A745" s="342"/>
      <c r="B745" s="342"/>
      <c r="C745" s="342"/>
      <c r="D745" s="342"/>
      <c r="E745" s="342"/>
      <c r="F745" s="342"/>
      <c r="G745" s="342"/>
      <c r="H745" s="342"/>
      <c r="I745" s="342"/>
      <c r="J745" s="342"/>
      <c r="K745" s="342"/>
      <c r="L745" s="342"/>
      <c r="M745" s="342"/>
      <c r="N745" s="342"/>
      <c r="O745" s="342"/>
      <c r="P745" s="342"/>
      <c r="Q745" s="342"/>
      <c r="R745" s="342"/>
      <c r="S745" s="342"/>
      <c r="T745" s="342"/>
      <c r="U745" s="342"/>
      <c r="V745" s="342"/>
      <c r="W745" s="342"/>
      <c r="X745" s="342"/>
      <c r="Y745" s="342"/>
      <c r="Z745" s="342"/>
    </row>
    <row r="746" ht="12.75" customHeight="1">
      <c r="A746" s="342"/>
      <c r="B746" s="342"/>
      <c r="C746" s="342"/>
      <c r="D746" s="342"/>
      <c r="E746" s="342"/>
      <c r="F746" s="342"/>
      <c r="G746" s="342"/>
      <c r="H746" s="342"/>
      <c r="I746" s="342"/>
      <c r="J746" s="342"/>
      <c r="K746" s="342"/>
      <c r="L746" s="342"/>
      <c r="M746" s="342"/>
      <c r="N746" s="342"/>
      <c r="O746" s="342"/>
      <c r="P746" s="342"/>
      <c r="Q746" s="342"/>
      <c r="R746" s="342"/>
      <c r="S746" s="342"/>
      <c r="T746" s="342"/>
      <c r="U746" s="342"/>
      <c r="V746" s="342"/>
      <c r="W746" s="342"/>
      <c r="X746" s="342"/>
      <c r="Y746" s="342"/>
      <c r="Z746" s="342"/>
    </row>
    <row r="747" ht="12.75" customHeight="1">
      <c r="A747" s="342"/>
      <c r="B747" s="342"/>
      <c r="C747" s="342"/>
      <c r="D747" s="342"/>
      <c r="E747" s="342"/>
      <c r="F747" s="342"/>
      <c r="G747" s="342"/>
      <c r="H747" s="342"/>
      <c r="I747" s="342"/>
      <c r="J747" s="342"/>
      <c r="K747" s="342"/>
      <c r="L747" s="342"/>
      <c r="M747" s="342"/>
      <c r="N747" s="342"/>
      <c r="O747" s="342"/>
      <c r="P747" s="342"/>
      <c r="Q747" s="342"/>
      <c r="R747" s="342"/>
      <c r="S747" s="342"/>
      <c r="T747" s="342"/>
      <c r="U747" s="342"/>
      <c r="V747" s="342"/>
      <c r="W747" s="342"/>
      <c r="X747" s="342"/>
      <c r="Y747" s="342"/>
      <c r="Z747" s="342"/>
    </row>
    <row r="748" ht="12.75" customHeight="1">
      <c r="A748" s="342"/>
      <c r="B748" s="342"/>
      <c r="C748" s="342"/>
      <c r="D748" s="342"/>
      <c r="E748" s="342"/>
      <c r="F748" s="342"/>
      <c r="G748" s="342"/>
      <c r="H748" s="342"/>
      <c r="I748" s="342"/>
      <c r="J748" s="342"/>
      <c r="K748" s="342"/>
      <c r="L748" s="342"/>
      <c r="M748" s="342"/>
      <c r="N748" s="342"/>
      <c r="O748" s="342"/>
      <c r="P748" s="342"/>
      <c r="Q748" s="342"/>
      <c r="R748" s="342"/>
      <c r="S748" s="342"/>
      <c r="T748" s="342"/>
      <c r="U748" s="342"/>
      <c r="V748" s="342"/>
      <c r="W748" s="342"/>
      <c r="X748" s="342"/>
      <c r="Y748" s="342"/>
      <c r="Z748" s="342"/>
    </row>
    <row r="749" ht="12.75" customHeight="1">
      <c r="A749" s="342"/>
      <c r="B749" s="342"/>
      <c r="C749" s="342"/>
      <c r="D749" s="342"/>
      <c r="E749" s="342"/>
      <c r="F749" s="342"/>
      <c r="G749" s="342"/>
      <c r="H749" s="342"/>
      <c r="I749" s="342"/>
      <c r="J749" s="342"/>
      <c r="K749" s="342"/>
      <c r="L749" s="342"/>
      <c r="M749" s="342"/>
      <c r="N749" s="342"/>
      <c r="O749" s="342"/>
      <c r="P749" s="342"/>
      <c r="Q749" s="342"/>
      <c r="R749" s="342"/>
      <c r="S749" s="342"/>
      <c r="T749" s="342"/>
      <c r="U749" s="342"/>
      <c r="V749" s="342"/>
      <c r="W749" s="342"/>
      <c r="X749" s="342"/>
      <c r="Y749" s="342"/>
      <c r="Z749" s="342"/>
    </row>
    <row r="750" ht="12.75" customHeight="1">
      <c r="A750" s="342"/>
      <c r="B750" s="342"/>
      <c r="C750" s="342"/>
      <c r="D750" s="342"/>
      <c r="E750" s="342"/>
      <c r="F750" s="342"/>
      <c r="G750" s="342"/>
      <c r="H750" s="342"/>
      <c r="I750" s="342"/>
      <c r="J750" s="342"/>
      <c r="K750" s="342"/>
      <c r="L750" s="342"/>
      <c r="M750" s="342"/>
      <c r="N750" s="342"/>
      <c r="O750" s="342"/>
      <c r="P750" s="342"/>
      <c r="Q750" s="342"/>
      <c r="R750" s="342"/>
      <c r="S750" s="342"/>
      <c r="T750" s="342"/>
      <c r="U750" s="342"/>
      <c r="V750" s="342"/>
      <c r="W750" s="342"/>
      <c r="X750" s="342"/>
      <c r="Y750" s="342"/>
      <c r="Z750" s="342"/>
    </row>
    <row r="751" ht="12.75" customHeight="1">
      <c r="A751" s="342"/>
      <c r="B751" s="342"/>
      <c r="C751" s="342"/>
      <c r="D751" s="342"/>
      <c r="E751" s="342"/>
      <c r="F751" s="342"/>
      <c r="G751" s="342"/>
      <c r="H751" s="342"/>
      <c r="I751" s="342"/>
      <c r="J751" s="342"/>
      <c r="K751" s="342"/>
      <c r="L751" s="342"/>
      <c r="M751" s="342"/>
      <c r="N751" s="342"/>
      <c r="O751" s="342"/>
      <c r="P751" s="342"/>
      <c r="Q751" s="342"/>
      <c r="R751" s="342"/>
      <c r="S751" s="342"/>
      <c r="T751" s="342"/>
      <c r="U751" s="342"/>
      <c r="V751" s="342"/>
      <c r="W751" s="342"/>
      <c r="X751" s="342"/>
      <c r="Y751" s="342"/>
      <c r="Z751" s="342"/>
    </row>
    <row r="752" ht="12.75" customHeight="1">
      <c r="A752" s="342"/>
      <c r="B752" s="342"/>
      <c r="C752" s="342"/>
      <c r="D752" s="342"/>
      <c r="E752" s="342"/>
      <c r="F752" s="342"/>
      <c r="G752" s="342"/>
      <c r="H752" s="342"/>
      <c r="I752" s="342"/>
      <c r="J752" s="342"/>
      <c r="K752" s="342"/>
      <c r="L752" s="342"/>
      <c r="M752" s="342"/>
      <c r="N752" s="342"/>
      <c r="O752" s="342"/>
      <c r="P752" s="342"/>
      <c r="Q752" s="342"/>
      <c r="R752" s="342"/>
      <c r="S752" s="342"/>
      <c r="T752" s="342"/>
      <c r="U752" s="342"/>
      <c r="V752" s="342"/>
      <c r="W752" s="342"/>
      <c r="X752" s="342"/>
      <c r="Y752" s="342"/>
      <c r="Z752" s="342"/>
    </row>
    <row r="753" ht="12.75" customHeight="1">
      <c r="A753" s="342"/>
      <c r="B753" s="342"/>
      <c r="C753" s="342"/>
      <c r="D753" s="342"/>
      <c r="E753" s="342"/>
      <c r="F753" s="342"/>
      <c r="G753" s="342"/>
      <c r="H753" s="342"/>
      <c r="I753" s="342"/>
      <c r="J753" s="342"/>
      <c r="K753" s="342"/>
      <c r="L753" s="342"/>
      <c r="M753" s="342"/>
      <c r="N753" s="342"/>
      <c r="O753" s="342"/>
      <c r="P753" s="342"/>
      <c r="Q753" s="342"/>
      <c r="R753" s="342"/>
      <c r="S753" s="342"/>
      <c r="T753" s="342"/>
      <c r="U753" s="342"/>
      <c r="V753" s="342"/>
      <c r="W753" s="342"/>
      <c r="X753" s="342"/>
      <c r="Y753" s="342"/>
      <c r="Z753" s="342"/>
    </row>
    <row r="754" ht="12.75" customHeight="1">
      <c r="A754" s="342"/>
      <c r="B754" s="342"/>
      <c r="C754" s="342"/>
      <c r="D754" s="342"/>
      <c r="E754" s="342"/>
      <c r="F754" s="342"/>
      <c r="G754" s="342"/>
      <c r="H754" s="342"/>
      <c r="I754" s="342"/>
      <c r="J754" s="342"/>
      <c r="K754" s="342"/>
      <c r="L754" s="342"/>
      <c r="M754" s="342"/>
      <c r="N754" s="342"/>
      <c r="O754" s="342"/>
      <c r="P754" s="342"/>
      <c r="Q754" s="342"/>
      <c r="R754" s="342"/>
      <c r="S754" s="342"/>
      <c r="T754" s="342"/>
      <c r="U754" s="342"/>
      <c r="V754" s="342"/>
      <c r="W754" s="342"/>
      <c r="X754" s="342"/>
      <c r="Y754" s="342"/>
      <c r="Z754" s="342"/>
    </row>
    <row r="755" ht="12.75" customHeight="1">
      <c r="A755" s="342"/>
      <c r="B755" s="342"/>
      <c r="C755" s="342"/>
      <c r="D755" s="342"/>
      <c r="E755" s="342"/>
      <c r="F755" s="342"/>
      <c r="G755" s="342"/>
      <c r="H755" s="342"/>
      <c r="I755" s="342"/>
      <c r="J755" s="342"/>
      <c r="K755" s="342"/>
      <c r="L755" s="342"/>
      <c r="M755" s="342"/>
      <c r="N755" s="342"/>
      <c r="O755" s="342"/>
      <c r="P755" s="342"/>
      <c r="Q755" s="342"/>
      <c r="R755" s="342"/>
      <c r="S755" s="342"/>
      <c r="T755" s="342"/>
      <c r="U755" s="342"/>
      <c r="V755" s="342"/>
      <c r="W755" s="342"/>
      <c r="X755" s="342"/>
      <c r="Y755" s="342"/>
      <c r="Z755" s="342"/>
    </row>
    <row r="756" ht="12.75" customHeight="1">
      <c r="A756" s="342"/>
      <c r="B756" s="342"/>
      <c r="C756" s="342"/>
      <c r="D756" s="342"/>
      <c r="E756" s="342"/>
      <c r="F756" s="342"/>
      <c r="G756" s="342"/>
      <c r="H756" s="342"/>
      <c r="I756" s="342"/>
      <c r="J756" s="342"/>
      <c r="K756" s="342"/>
      <c r="L756" s="342"/>
      <c r="M756" s="342"/>
      <c r="N756" s="342"/>
      <c r="O756" s="342"/>
      <c r="P756" s="342"/>
      <c r="Q756" s="342"/>
      <c r="R756" s="342"/>
      <c r="S756" s="342"/>
      <c r="T756" s="342"/>
      <c r="U756" s="342"/>
      <c r="V756" s="342"/>
      <c r="W756" s="342"/>
      <c r="X756" s="342"/>
      <c r="Y756" s="342"/>
      <c r="Z756" s="342"/>
    </row>
    <row r="757" ht="12.75" customHeight="1">
      <c r="A757" s="342"/>
      <c r="B757" s="342"/>
      <c r="C757" s="342"/>
      <c r="D757" s="342"/>
      <c r="E757" s="342"/>
      <c r="F757" s="342"/>
      <c r="G757" s="342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</row>
    <row r="758" ht="12.75" customHeight="1">
      <c r="A758" s="342"/>
      <c r="B758" s="342"/>
      <c r="C758" s="342"/>
      <c r="D758" s="342"/>
      <c r="E758" s="342"/>
      <c r="F758" s="342"/>
      <c r="G758" s="342"/>
      <c r="H758" s="342"/>
      <c r="I758" s="342"/>
      <c r="J758" s="342"/>
      <c r="K758" s="342"/>
      <c r="L758" s="342"/>
      <c r="M758" s="342"/>
      <c r="N758" s="342"/>
      <c r="O758" s="342"/>
      <c r="P758" s="342"/>
      <c r="Q758" s="342"/>
      <c r="R758" s="342"/>
      <c r="S758" s="342"/>
      <c r="T758" s="342"/>
      <c r="U758" s="342"/>
      <c r="V758" s="342"/>
      <c r="W758" s="342"/>
      <c r="X758" s="342"/>
      <c r="Y758" s="342"/>
      <c r="Z758" s="342"/>
    </row>
    <row r="759" ht="12.75" customHeight="1">
      <c r="A759" s="342"/>
      <c r="B759" s="342"/>
      <c r="C759" s="342"/>
      <c r="D759" s="342"/>
      <c r="E759" s="342"/>
      <c r="F759" s="342"/>
      <c r="G759" s="342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2"/>
      <c r="W759" s="342"/>
      <c r="X759" s="342"/>
      <c r="Y759" s="342"/>
      <c r="Z759" s="342"/>
    </row>
    <row r="760" ht="12.75" customHeight="1">
      <c r="A760" s="342"/>
      <c r="B760" s="342"/>
      <c r="C760" s="342"/>
      <c r="D760" s="342"/>
      <c r="E760" s="342"/>
      <c r="F760" s="342"/>
      <c r="G760" s="342"/>
      <c r="H760" s="342"/>
      <c r="I760" s="342"/>
      <c r="J760" s="342"/>
      <c r="K760" s="342"/>
      <c r="L760" s="342"/>
      <c r="M760" s="342"/>
      <c r="N760" s="342"/>
      <c r="O760" s="342"/>
      <c r="P760" s="342"/>
      <c r="Q760" s="342"/>
      <c r="R760" s="342"/>
      <c r="S760" s="342"/>
      <c r="T760" s="342"/>
      <c r="U760" s="342"/>
      <c r="V760" s="342"/>
      <c r="W760" s="342"/>
      <c r="X760" s="342"/>
      <c r="Y760" s="342"/>
      <c r="Z760" s="342"/>
    </row>
    <row r="761" ht="12.75" customHeight="1">
      <c r="A761" s="342"/>
      <c r="B761" s="342"/>
      <c r="C761" s="342"/>
      <c r="D761" s="342"/>
      <c r="E761" s="342"/>
      <c r="F761" s="342"/>
      <c r="G761" s="342"/>
      <c r="H761" s="342"/>
      <c r="I761" s="342"/>
      <c r="J761" s="342"/>
      <c r="K761" s="342"/>
      <c r="L761" s="342"/>
      <c r="M761" s="342"/>
      <c r="N761" s="342"/>
      <c r="O761" s="342"/>
      <c r="P761" s="342"/>
      <c r="Q761" s="342"/>
      <c r="R761" s="342"/>
      <c r="S761" s="342"/>
      <c r="T761" s="342"/>
      <c r="U761" s="342"/>
      <c r="V761" s="342"/>
      <c r="W761" s="342"/>
      <c r="X761" s="342"/>
      <c r="Y761" s="342"/>
      <c r="Z761" s="342"/>
    </row>
    <row r="762" ht="12.75" customHeight="1">
      <c r="A762" s="342"/>
      <c r="B762" s="342"/>
      <c r="C762" s="342"/>
      <c r="D762" s="342"/>
      <c r="E762" s="342"/>
      <c r="F762" s="342"/>
      <c r="G762" s="342"/>
      <c r="H762" s="342"/>
      <c r="I762" s="342"/>
      <c r="J762" s="342"/>
      <c r="K762" s="342"/>
      <c r="L762" s="342"/>
      <c r="M762" s="342"/>
      <c r="N762" s="342"/>
      <c r="O762" s="342"/>
      <c r="P762" s="342"/>
      <c r="Q762" s="342"/>
      <c r="R762" s="342"/>
      <c r="S762" s="342"/>
      <c r="T762" s="342"/>
      <c r="U762" s="342"/>
      <c r="V762" s="342"/>
      <c r="W762" s="342"/>
      <c r="X762" s="342"/>
      <c r="Y762" s="342"/>
      <c r="Z762" s="342"/>
    </row>
    <row r="763" ht="12.75" customHeight="1">
      <c r="A763" s="342"/>
      <c r="B763" s="342"/>
      <c r="C763" s="342"/>
      <c r="D763" s="342"/>
      <c r="E763" s="342"/>
      <c r="F763" s="342"/>
      <c r="G763" s="342"/>
      <c r="H763" s="342"/>
      <c r="I763" s="342"/>
      <c r="J763" s="342"/>
      <c r="K763" s="342"/>
      <c r="L763" s="342"/>
      <c r="M763" s="342"/>
      <c r="N763" s="342"/>
      <c r="O763" s="342"/>
      <c r="P763" s="342"/>
      <c r="Q763" s="342"/>
      <c r="R763" s="342"/>
      <c r="S763" s="342"/>
      <c r="T763" s="342"/>
      <c r="U763" s="342"/>
      <c r="V763" s="342"/>
      <c r="W763" s="342"/>
      <c r="X763" s="342"/>
      <c r="Y763" s="342"/>
      <c r="Z763" s="342"/>
    </row>
    <row r="764" ht="12.75" customHeight="1">
      <c r="A764" s="342"/>
      <c r="B764" s="342"/>
      <c r="C764" s="342"/>
      <c r="D764" s="342"/>
      <c r="E764" s="342"/>
      <c r="F764" s="342"/>
      <c r="G764" s="342"/>
      <c r="H764" s="342"/>
      <c r="I764" s="342"/>
      <c r="J764" s="342"/>
      <c r="K764" s="342"/>
      <c r="L764" s="342"/>
      <c r="M764" s="342"/>
      <c r="N764" s="342"/>
      <c r="O764" s="342"/>
      <c r="P764" s="342"/>
      <c r="Q764" s="342"/>
      <c r="R764" s="342"/>
      <c r="S764" s="342"/>
      <c r="T764" s="342"/>
      <c r="U764" s="342"/>
      <c r="V764" s="342"/>
      <c r="W764" s="342"/>
      <c r="X764" s="342"/>
      <c r="Y764" s="342"/>
      <c r="Z764" s="342"/>
    </row>
    <row r="765" ht="12.75" customHeight="1">
      <c r="A765" s="342"/>
      <c r="B765" s="342"/>
      <c r="C765" s="342"/>
      <c r="D765" s="342"/>
      <c r="E765" s="342"/>
      <c r="F765" s="342"/>
      <c r="G765" s="342"/>
      <c r="H765" s="342"/>
      <c r="I765" s="342"/>
      <c r="J765" s="342"/>
      <c r="K765" s="342"/>
      <c r="L765" s="342"/>
      <c r="M765" s="342"/>
      <c r="N765" s="342"/>
      <c r="O765" s="342"/>
      <c r="P765" s="342"/>
      <c r="Q765" s="342"/>
      <c r="R765" s="342"/>
      <c r="S765" s="342"/>
      <c r="T765" s="342"/>
      <c r="U765" s="342"/>
      <c r="V765" s="342"/>
      <c r="W765" s="342"/>
      <c r="X765" s="342"/>
      <c r="Y765" s="342"/>
      <c r="Z765" s="342"/>
    </row>
    <row r="766" ht="12.75" customHeight="1">
      <c r="A766" s="342"/>
      <c r="B766" s="342"/>
      <c r="C766" s="342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2"/>
      <c r="Y766" s="342"/>
      <c r="Z766" s="342"/>
    </row>
    <row r="767" ht="12.75" customHeight="1">
      <c r="A767" s="342"/>
      <c r="B767" s="342"/>
      <c r="C767" s="342"/>
      <c r="D767" s="342"/>
      <c r="E767" s="342"/>
      <c r="F767" s="342"/>
      <c r="G767" s="342"/>
      <c r="H767" s="342"/>
      <c r="I767" s="342"/>
      <c r="J767" s="342"/>
      <c r="K767" s="342"/>
      <c r="L767" s="342"/>
      <c r="M767" s="342"/>
      <c r="N767" s="342"/>
      <c r="O767" s="342"/>
      <c r="P767" s="342"/>
      <c r="Q767" s="342"/>
      <c r="R767" s="342"/>
      <c r="S767" s="342"/>
      <c r="T767" s="342"/>
      <c r="U767" s="342"/>
      <c r="V767" s="342"/>
      <c r="W767" s="342"/>
      <c r="X767" s="342"/>
      <c r="Y767" s="342"/>
      <c r="Z767" s="342"/>
    </row>
    <row r="768" ht="12.75" customHeight="1">
      <c r="A768" s="342"/>
      <c r="B768" s="342"/>
      <c r="C768" s="342"/>
      <c r="D768" s="342"/>
      <c r="E768" s="342"/>
      <c r="F768" s="342"/>
      <c r="G768" s="342"/>
      <c r="H768" s="342"/>
      <c r="I768" s="342"/>
      <c r="J768" s="342"/>
      <c r="K768" s="342"/>
      <c r="L768" s="342"/>
      <c r="M768" s="342"/>
      <c r="N768" s="342"/>
      <c r="O768" s="342"/>
      <c r="P768" s="342"/>
      <c r="Q768" s="342"/>
      <c r="R768" s="342"/>
      <c r="S768" s="342"/>
      <c r="T768" s="342"/>
      <c r="U768" s="342"/>
      <c r="V768" s="342"/>
      <c r="W768" s="342"/>
      <c r="X768" s="342"/>
      <c r="Y768" s="342"/>
      <c r="Z768" s="342"/>
    </row>
    <row r="769" ht="12.75" customHeight="1">
      <c r="A769" s="342"/>
      <c r="B769" s="342"/>
      <c r="C769" s="342"/>
      <c r="D769" s="342"/>
      <c r="E769" s="342"/>
      <c r="F769" s="342"/>
      <c r="G769" s="342"/>
      <c r="H769" s="342"/>
      <c r="I769" s="342"/>
      <c r="J769" s="342"/>
      <c r="K769" s="342"/>
      <c r="L769" s="342"/>
      <c r="M769" s="342"/>
      <c r="N769" s="342"/>
      <c r="O769" s="342"/>
      <c r="P769" s="342"/>
      <c r="Q769" s="342"/>
      <c r="R769" s="342"/>
      <c r="S769" s="342"/>
      <c r="T769" s="342"/>
      <c r="U769" s="342"/>
      <c r="V769" s="342"/>
      <c r="W769" s="342"/>
      <c r="X769" s="342"/>
      <c r="Y769" s="342"/>
      <c r="Z769" s="342"/>
    </row>
    <row r="770" ht="12.75" customHeight="1">
      <c r="A770" s="342"/>
      <c r="B770" s="342"/>
      <c r="C770" s="342"/>
      <c r="D770" s="342"/>
      <c r="E770" s="342"/>
      <c r="F770" s="342"/>
      <c r="G770" s="342"/>
      <c r="H770" s="342"/>
      <c r="I770" s="342"/>
      <c r="J770" s="342"/>
      <c r="K770" s="342"/>
      <c r="L770" s="342"/>
      <c r="M770" s="342"/>
      <c r="N770" s="342"/>
      <c r="O770" s="342"/>
      <c r="P770" s="342"/>
      <c r="Q770" s="342"/>
      <c r="R770" s="342"/>
      <c r="S770" s="342"/>
      <c r="T770" s="342"/>
      <c r="U770" s="342"/>
      <c r="V770" s="342"/>
      <c r="W770" s="342"/>
      <c r="X770" s="342"/>
      <c r="Y770" s="342"/>
      <c r="Z770" s="342"/>
    </row>
    <row r="771" ht="12.75" customHeight="1">
      <c r="A771" s="342"/>
      <c r="B771" s="342"/>
      <c r="C771" s="342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</row>
    <row r="772" ht="12.75" customHeight="1">
      <c r="A772" s="342"/>
      <c r="B772" s="342"/>
      <c r="C772" s="342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</row>
    <row r="773" ht="12.75" customHeight="1">
      <c r="A773" s="342"/>
      <c r="B773" s="342"/>
      <c r="C773" s="342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</row>
    <row r="774" ht="12.75" customHeight="1">
      <c r="A774" s="342"/>
      <c r="B774" s="342"/>
      <c r="C774" s="342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</row>
    <row r="775" ht="12.75" customHeight="1">
      <c r="A775" s="342"/>
      <c r="B775" s="342"/>
      <c r="C775" s="342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</row>
    <row r="776" ht="12.75" customHeight="1">
      <c r="A776" s="342"/>
      <c r="B776" s="342"/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</row>
    <row r="777" ht="12.75" customHeight="1">
      <c r="A777" s="342"/>
      <c r="B777" s="342"/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</row>
    <row r="778" ht="12.75" customHeight="1">
      <c r="A778" s="342"/>
      <c r="B778" s="342"/>
      <c r="C778" s="342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</row>
    <row r="779" ht="12.75" customHeight="1">
      <c r="A779" s="342"/>
      <c r="B779" s="342"/>
      <c r="C779" s="342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</row>
    <row r="780" ht="12.75" customHeight="1">
      <c r="A780" s="342"/>
      <c r="B780" s="342"/>
      <c r="C780" s="342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</row>
    <row r="781" ht="12.75" customHeight="1">
      <c r="A781" s="342"/>
      <c r="B781" s="342"/>
      <c r="C781" s="342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</row>
    <row r="782" ht="12.75" customHeight="1">
      <c r="A782" s="342"/>
      <c r="B782" s="342"/>
      <c r="C782" s="342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</row>
    <row r="783" ht="12.75" customHeight="1">
      <c r="A783" s="342"/>
      <c r="B783" s="342"/>
      <c r="C783" s="342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</row>
    <row r="784" ht="12.75" customHeight="1">
      <c r="A784" s="342"/>
      <c r="B784" s="342"/>
      <c r="C784" s="342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</row>
    <row r="785" ht="12.75" customHeight="1">
      <c r="A785" s="342"/>
      <c r="B785" s="342"/>
      <c r="C785" s="342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</row>
    <row r="786" ht="12.75" customHeight="1">
      <c r="A786" s="342"/>
      <c r="B786" s="342"/>
      <c r="C786" s="342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</row>
    <row r="787" ht="12.75" customHeight="1">
      <c r="A787" s="342"/>
      <c r="B787" s="342"/>
      <c r="C787" s="342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</row>
    <row r="788" ht="12.75" customHeight="1">
      <c r="A788" s="342"/>
      <c r="B788" s="342"/>
      <c r="C788" s="342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</row>
    <row r="789" ht="12.75" customHeight="1">
      <c r="A789" s="342"/>
      <c r="B789" s="342"/>
      <c r="C789" s="342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</row>
    <row r="790" ht="12.75" customHeight="1">
      <c r="A790" s="342"/>
      <c r="B790" s="342"/>
      <c r="C790" s="342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</row>
    <row r="791" ht="12.75" customHeight="1">
      <c r="A791" s="342"/>
      <c r="B791" s="342"/>
      <c r="C791" s="342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</row>
    <row r="792" ht="12.75" customHeight="1">
      <c r="A792" s="342"/>
      <c r="B792" s="342"/>
      <c r="C792" s="342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</row>
    <row r="793" ht="12.75" customHeight="1">
      <c r="A793" s="342"/>
      <c r="B793" s="342"/>
      <c r="C793" s="342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</row>
    <row r="794" ht="12.75" customHeight="1">
      <c r="A794" s="342"/>
      <c r="B794" s="342"/>
      <c r="C794" s="342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</row>
    <row r="795" ht="12.75" customHeight="1">
      <c r="A795" s="342"/>
      <c r="B795" s="342"/>
      <c r="C795" s="342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</row>
    <row r="796" ht="12.75" customHeight="1">
      <c r="A796" s="342"/>
      <c r="B796" s="342"/>
      <c r="C796" s="342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</row>
    <row r="797" ht="12.75" customHeight="1">
      <c r="A797" s="342"/>
      <c r="B797" s="342"/>
      <c r="C797" s="342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</row>
    <row r="798" ht="12.75" customHeight="1">
      <c r="A798" s="342"/>
      <c r="B798" s="342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</row>
    <row r="799" ht="12.75" customHeight="1">
      <c r="A799" s="342"/>
      <c r="B799" s="342"/>
      <c r="C799" s="342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</row>
    <row r="800" ht="12.75" customHeight="1">
      <c r="A800" s="342"/>
      <c r="B800" s="342"/>
      <c r="C800" s="342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</row>
    <row r="801" ht="12.75" customHeight="1">
      <c r="A801" s="342"/>
      <c r="B801" s="342"/>
      <c r="C801" s="342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</row>
    <row r="802" ht="12.75" customHeight="1">
      <c r="A802" s="342"/>
      <c r="B802" s="342"/>
      <c r="C802" s="342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</row>
    <row r="803" ht="12.75" customHeight="1">
      <c r="A803" s="342"/>
      <c r="B803" s="342"/>
      <c r="C803" s="342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</row>
    <row r="804" ht="12.75" customHeight="1">
      <c r="A804" s="342"/>
      <c r="B804" s="342"/>
      <c r="C804" s="342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</row>
    <row r="805" ht="12.75" customHeight="1">
      <c r="A805" s="342"/>
      <c r="B805" s="342"/>
      <c r="C805" s="342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</row>
    <row r="806" ht="12.75" customHeight="1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</row>
    <row r="807" ht="12.75" customHeight="1">
      <c r="A807" s="342"/>
      <c r="B807" s="342"/>
      <c r="C807" s="342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</row>
    <row r="808" ht="12.75" customHeight="1">
      <c r="A808" s="342"/>
      <c r="B808" s="342"/>
      <c r="C808" s="342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</row>
    <row r="809" ht="12.75" customHeight="1">
      <c r="A809" s="342"/>
      <c r="B809" s="342"/>
      <c r="C809" s="342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</row>
    <row r="810" ht="12.75" customHeight="1">
      <c r="A810" s="342"/>
      <c r="B810" s="342"/>
      <c r="C810" s="342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</row>
    <row r="811" ht="12.75" customHeight="1">
      <c r="A811" s="342"/>
      <c r="B811" s="342"/>
      <c r="C811" s="342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</row>
    <row r="812" ht="12.75" customHeight="1">
      <c r="A812" s="342"/>
      <c r="B812" s="342"/>
      <c r="C812" s="342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</row>
    <row r="813" ht="12.75" customHeight="1">
      <c r="A813" s="342"/>
      <c r="B813" s="342"/>
      <c r="C813" s="342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</row>
    <row r="814" ht="12.75" customHeight="1">
      <c r="A814" s="342"/>
      <c r="B814" s="342"/>
      <c r="C814" s="342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</row>
    <row r="815" ht="12.75" customHeight="1">
      <c r="A815" s="342"/>
      <c r="B815" s="342"/>
      <c r="C815" s="342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</row>
    <row r="816" ht="12.75" customHeight="1">
      <c r="A816" s="342"/>
      <c r="B816" s="342"/>
      <c r="C816" s="342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</row>
    <row r="817" ht="12.75" customHeight="1">
      <c r="A817" s="342"/>
      <c r="B817" s="342"/>
      <c r="C817" s="342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</row>
    <row r="818" ht="12.75" customHeight="1">
      <c r="A818" s="342"/>
      <c r="B818" s="342"/>
      <c r="C818" s="342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</row>
    <row r="819" ht="12.75" customHeight="1">
      <c r="A819" s="342"/>
      <c r="B819" s="342"/>
      <c r="C819" s="342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</row>
    <row r="820" ht="12.75" customHeight="1">
      <c r="A820" s="342"/>
      <c r="B820" s="342"/>
      <c r="C820" s="342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</row>
    <row r="821" ht="12.75" customHeight="1">
      <c r="A821" s="342"/>
      <c r="B821" s="342"/>
      <c r="C821" s="342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</row>
    <row r="822" ht="12.75" customHeight="1">
      <c r="A822" s="342"/>
      <c r="B822" s="342"/>
      <c r="C822" s="342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</row>
    <row r="823" ht="12.75" customHeight="1">
      <c r="A823" s="342"/>
      <c r="B823" s="342"/>
      <c r="C823" s="342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</row>
    <row r="824" ht="12.75" customHeight="1">
      <c r="A824" s="342"/>
      <c r="B824" s="342"/>
      <c r="C824" s="342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</row>
    <row r="825" ht="12.75" customHeight="1">
      <c r="A825" s="342"/>
      <c r="B825" s="342"/>
      <c r="C825" s="342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</row>
    <row r="826" ht="12.75" customHeight="1">
      <c r="A826" s="342"/>
      <c r="B826" s="342"/>
      <c r="C826" s="342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</row>
    <row r="827" ht="12.75" customHeight="1">
      <c r="A827" s="342"/>
      <c r="B827" s="342"/>
      <c r="C827" s="342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</row>
    <row r="828" ht="12.75" customHeight="1">
      <c r="A828" s="342"/>
      <c r="B828" s="342"/>
      <c r="C828" s="342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</row>
    <row r="829" ht="12.75" customHeight="1">
      <c r="A829" s="342"/>
      <c r="B829" s="342"/>
      <c r="C829" s="342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</row>
    <row r="830" ht="12.75" customHeight="1">
      <c r="A830" s="342"/>
      <c r="B830" s="342"/>
      <c r="C830" s="342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</row>
    <row r="831" ht="12.75" customHeight="1">
      <c r="A831" s="342"/>
      <c r="B831" s="342"/>
      <c r="C831" s="342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</row>
    <row r="832" ht="12.75" customHeight="1">
      <c r="A832" s="342"/>
      <c r="B832" s="342"/>
      <c r="C832" s="342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</row>
    <row r="833" ht="12.75" customHeight="1">
      <c r="A833" s="342"/>
      <c r="B833" s="342"/>
      <c r="C833" s="342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</row>
    <row r="834" ht="12.75" customHeight="1">
      <c r="A834" s="342"/>
      <c r="B834" s="342"/>
      <c r="C834" s="342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</row>
    <row r="835" ht="12.75" customHeight="1">
      <c r="A835" s="342"/>
      <c r="B835" s="342"/>
      <c r="C835" s="342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</row>
    <row r="836" ht="12.75" customHeight="1">
      <c r="A836" s="342"/>
      <c r="B836" s="342"/>
      <c r="C836" s="342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</row>
    <row r="837" ht="12.75" customHeight="1">
      <c r="A837" s="342"/>
      <c r="B837" s="342"/>
      <c r="C837" s="342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</row>
    <row r="838" ht="12.75" customHeight="1">
      <c r="A838" s="342"/>
      <c r="B838" s="342"/>
      <c r="C838" s="342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</row>
    <row r="839" ht="12.75" customHeight="1">
      <c r="A839" s="342"/>
      <c r="B839" s="342"/>
      <c r="C839" s="342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</row>
    <row r="840" ht="12.75" customHeight="1">
      <c r="A840" s="342"/>
      <c r="B840" s="342"/>
      <c r="C840" s="342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</row>
    <row r="841" ht="12.75" customHeight="1">
      <c r="A841" s="342"/>
      <c r="B841" s="342"/>
      <c r="C841" s="342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</row>
    <row r="842" ht="12.75" customHeight="1">
      <c r="A842" s="342"/>
      <c r="B842" s="342"/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</row>
    <row r="843" ht="12.75" customHeight="1">
      <c r="A843" s="342"/>
      <c r="B843" s="342"/>
      <c r="C843" s="342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</row>
    <row r="844" ht="12.75" customHeight="1">
      <c r="A844" s="342"/>
      <c r="B844" s="342"/>
      <c r="C844" s="342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</row>
    <row r="845" ht="12.75" customHeight="1">
      <c r="A845" s="342"/>
      <c r="B845" s="342"/>
      <c r="C845" s="342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</row>
    <row r="846" ht="12.75" customHeight="1">
      <c r="A846" s="342"/>
      <c r="B846" s="342"/>
      <c r="C846" s="342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</row>
    <row r="847" ht="12.75" customHeight="1">
      <c r="A847" s="342"/>
      <c r="B847" s="342"/>
      <c r="C847" s="342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</row>
    <row r="848" ht="12.75" customHeight="1">
      <c r="A848" s="342"/>
      <c r="B848" s="342"/>
      <c r="C848" s="342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</row>
    <row r="849" ht="12.75" customHeight="1">
      <c r="A849" s="342"/>
      <c r="B849" s="342"/>
      <c r="C849" s="342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</row>
    <row r="850" ht="12.75" customHeight="1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</row>
    <row r="851" ht="12.75" customHeight="1">
      <c r="A851" s="342"/>
      <c r="B851" s="342"/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</row>
    <row r="852" ht="12.75" customHeight="1">
      <c r="A852" s="342"/>
      <c r="B852" s="342"/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</row>
    <row r="853" ht="12.75" customHeight="1">
      <c r="A853" s="342"/>
      <c r="B853" s="342"/>
      <c r="C853" s="342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</row>
    <row r="854" ht="12.75" customHeight="1">
      <c r="A854" s="342"/>
      <c r="B854" s="342"/>
      <c r="C854" s="342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</row>
    <row r="855" ht="12.75" customHeight="1">
      <c r="A855" s="342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</row>
    <row r="856" ht="12.75" customHeight="1">
      <c r="A856" s="342"/>
      <c r="B856" s="342"/>
      <c r="C856" s="342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</row>
    <row r="857" ht="12.75" customHeight="1">
      <c r="A857" s="342"/>
      <c r="B857" s="342"/>
      <c r="C857" s="342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</row>
    <row r="858" ht="12.75" customHeight="1">
      <c r="A858" s="342"/>
      <c r="B858" s="342"/>
      <c r="C858" s="342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</row>
    <row r="859" ht="12.75" customHeight="1">
      <c r="A859" s="342"/>
      <c r="B859" s="342"/>
      <c r="C859" s="342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</row>
    <row r="860" ht="12.75" customHeight="1">
      <c r="A860" s="342"/>
      <c r="B860" s="342"/>
      <c r="C860" s="342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</row>
    <row r="861" ht="12.75" customHeight="1">
      <c r="A861" s="342"/>
      <c r="B861" s="342"/>
      <c r="C861" s="342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</row>
    <row r="862" ht="12.75" customHeight="1">
      <c r="A862" s="342"/>
      <c r="B862" s="342"/>
      <c r="C862" s="342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</row>
    <row r="863" ht="12.75" customHeight="1">
      <c r="A863" s="342"/>
      <c r="B863" s="342"/>
      <c r="C863" s="342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</row>
    <row r="864" ht="12.75" customHeight="1">
      <c r="A864" s="342"/>
      <c r="B864" s="342"/>
      <c r="C864" s="342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</row>
    <row r="865" ht="12.75" customHeight="1">
      <c r="A865" s="342"/>
      <c r="B865" s="342"/>
      <c r="C865" s="342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</row>
    <row r="866" ht="12.75" customHeight="1">
      <c r="A866" s="342"/>
      <c r="B866" s="342"/>
      <c r="C866" s="342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</row>
    <row r="867" ht="12.75" customHeight="1">
      <c r="A867" s="342"/>
      <c r="B867" s="342"/>
      <c r="C867" s="342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</row>
    <row r="868" ht="12.75" customHeight="1">
      <c r="A868" s="342"/>
      <c r="B868" s="342"/>
      <c r="C868" s="342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</row>
    <row r="869" ht="12.75" customHeight="1">
      <c r="A869" s="342"/>
      <c r="B869" s="342"/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</row>
    <row r="870" ht="12.75" customHeight="1">
      <c r="A870" s="342"/>
      <c r="B870" s="342"/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</row>
    <row r="871" ht="12.75" customHeight="1">
      <c r="A871" s="342"/>
      <c r="B871" s="342"/>
      <c r="C871" s="342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</row>
    <row r="872" ht="12.75" customHeight="1">
      <c r="A872" s="342"/>
      <c r="B872" s="342"/>
      <c r="C872" s="342"/>
      <c r="D872" s="342"/>
      <c r="E872" s="342"/>
      <c r="F872" s="342"/>
      <c r="G872" s="342"/>
      <c r="H872" s="342"/>
      <c r="I872" s="34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</row>
    <row r="873" ht="12.75" customHeight="1">
      <c r="A873" s="342"/>
      <c r="B873" s="342"/>
      <c r="C873" s="342"/>
      <c r="D873" s="342"/>
      <c r="E873" s="342"/>
      <c r="F873" s="342"/>
      <c r="G873" s="342"/>
      <c r="H873" s="342"/>
      <c r="I873" s="342"/>
      <c r="J873" s="342"/>
      <c r="K873" s="342"/>
      <c r="L873" s="342"/>
      <c r="M873" s="342"/>
      <c r="N873" s="342"/>
      <c r="O873" s="342"/>
      <c r="P873" s="342"/>
      <c r="Q873" s="342"/>
      <c r="R873" s="342"/>
      <c r="S873" s="342"/>
      <c r="T873" s="342"/>
      <c r="U873" s="342"/>
      <c r="V873" s="342"/>
      <c r="W873" s="342"/>
      <c r="X873" s="342"/>
      <c r="Y873" s="342"/>
      <c r="Z873" s="342"/>
    </row>
    <row r="874" ht="12.75" customHeight="1">
      <c r="A874" s="342"/>
      <c r="B874" s="342"/>
      <c r="C874" s="342"/>
      <c r="D874" s="342"/>
      <c r="E874" s="342"/>
      <c r="F874" s="342"/>
      <c r="G874" s="342"/>
      <c r="H874" s="342"/>
      <c r="I874" s="342"/>
      <c r="J874" s="342"/>
      <c r="K874" s="34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</row>
    <row r="875" ht="12.75" customHeight="1">
      <c r="A875" s="342"/>
      <c r="B875" s="342"/>
      <c r="C875" s="342"/>
      <c r="D875" s="342"/>
      <c r="E875" s="342"/>
      <c r="F875" s="342"/>
      <c r="G875" s="342"/>
      <c r="H875" s="342"/>
      <c r="I875" s="34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</row>
    <row r="876" ht="12.75" customHeight="1">
      <c r="A876" s="342"/>
      <c r="B876" s="342"/>
      <c r="C876" s="342"/>
      <c r="D876" s="342"/>
      <c r="E876" s="342"/>
      <c r="F876" s="342"/>
      <c r="G876" s="342"/>
      <c r="H876" s="342"/>
      <c r="I876" s="34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</row>
    <row r="877" ht="12.75" customHeight="1">
      <c r="A877" s="342"/>
      <c r="B877" s="342"/>
      <c r="C877" s="342"/>
      <c r="D877" s="342"/>
      <c r="E877" s="342"/>
      <c r="F877" s="342"/>
      <c r="G877" s="342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</row>
    <row r="878" ht="12.75" customHeight="1">
      <c r="A878" s="342"/>
      <c r="B878" s="342"/>
      <c r="C878" s="342"/>
      <c r="D878" s="342"/>
      <c r="E878" s="342"/>
      <c r="F878" s="342"/>
      <c r="G878" s="342"/>
      <c r="H878" s="342"/>
      <c r="I878" s="342"/>
      <c r="J878" s="342"/>
      <c r="K878" s="342"/>
      <c r="L878" s="342"/>
      <c r="M878" s="342"/>
      <c r="N878" s="342"/>
      <c r="O878" s="342"/>
      <c r="P878" s="342"/>
      <c r="Q878" s="342"/>
      <c r="R878" s="342"/>
      <c r="S878" s="342"/>
      <c r="T878" s="342"/>
      <c r="U878" s="342"/>
      <c r="V878" s="342"/>
      <c r="W878" s="342"/>
      <c r="X878" s="342"/>
      <c r="Y878" s="342"/>
      <c r="Z878" s="342"/>
    </row>
    <row r="879" ht="12.75" customHeight="1">
      <c r="A879" s="342"/>
      <c r="B879" s="342"/>
      <c r="C879" s="342"/>
      <c r="D879" s="342"/>
      <c r="E879" s="342"/>
      <c r="F879" s="342"/>
      <c r="G879" s="342"/>
      <c r="H879" s="342"/>
      <c r="I879" s="34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</row>
    <row r="880" ht="12.75" customHeight="1">
      <c r="A880" s="342"/>
      <c r="B880" s="342"/>
      <c r="C880" s="342"/>
      <c r="D880" s="342"/>
      <c r="E880" s="342"/>
      <c r="F880" s="342"/>
      <c r="G880" s="342"/>
      <c r="H880" s="342"/>
      <c r="I880" s="342"/>
      <c r="J880" s="342"/>
      <c r="K880" s="342"/>
      <c r="L880" s="342"/>
      <c r="M880" s="342"/>
      <c r="N880" s="342"/>
      <c r="O880" s="342"/>
      <c r="P880" s="342"/>
      <c r="Q880" s="342"/>
      <c r="R880" s="342"/>
      <c r="S880" s="342"/>
      <c r="T880" s="342"/>
      <c r="U880" s="342"/>
      <c r="V880" s="342"/>
      <c r="W880" s="342"/>
      <c r="X880" s="342"/>
      <c r="Y880" s="342"/>
      <c r="Z880" s="342"/>
    </row>
    <row r="881" ht="12.75" customHeight="1">
      <c r="A881" s="342"/>
      <c r="B881" s="342"/>
      <c r="C881" s="342"/>
      <c r="D881" s="342"/>
      <c r="E881" s="342"/>
      <c r="F881" s="342"/>
      <c r="G881" s="342"/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</row>
    <row r="882" ht="12.75" customHeight="1">
      <c r="A882" s="342"/>
      <c r="B882" s="342"/>
      <c r="C882" s="342"/>
      <c r="D882" s="342"/>
      <c r="E882" s="342"/>
      <c r="F882" s="342"/>
      <c r="G882" s="342"/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</row>
    <row r="883" ht="12.75" customHeight="1">
      <c r="A883" s="342"/>
      <c r="B883" s="342"/>
      <c r="C883" s="342"/>
      <c r="D883" s="342"/>
      <c r="E883" s="342"/>
      <c r="F883" s="342"/>
      <c r="G883" s="342"/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</row>
    <row r="884" ht="12.75" customHeight="1">
      <c r="A884" s="342"/>
      <c r="B884" s="342"/>
      <c r="C884" s="342"/>
      <c r="D884" s="342"/>
      <c r="E884" s="342"/>
      <c r="F884" s="342"/>
      <c r="G884" s="342"/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</row>
    <row r="885" ht="12.75" customHeight="1">
      <c r="A885" s="342"/>
      <c r="B885" s="342"/>
      <c r="C885" s="342"/>
      <c r="D885" s="342"/>
      <c r="E885" s="342"/>
      <c r="F885" s="342"/>
      <c r="G885" s="342"/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</row>
    <row r="886" ht="12.75" customHeight="1">
      <c r="A886" s="342"/>
      <c r="B886" s="342"/>
      <c r="C886" s="342"/>
      <c r="D886" s="342"/>
      <c r="E886" s="342"/>
      <c r="F886" s="342"/>
      <c r="G886" s="342"/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</row>
    <row r="887" ht="12.75" customHeight="1">
      <c r="A887" s="342"/>
      <c r="B887" s="342"/>
      <c r="C887" s="342"/>
      <c r="D887" s="342"/>
      <c r="E887" s="342"/>
      <c r="F887" s="342"/>
      <c r="G887" s="342"/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</row>
    <row r="888" ht="12.75" customHeight="1">
      <c r="A888" s="342"/>
      <c r="B888" s="342"/>
      <c r="C888" s="342"/>
      <c r="D888" s="342"/>
      <c r="E888" s="342"/>
      <c r="F888" s="342"/>
      <c r="G888" s="342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</row>
    <row r="889" ht="12.75" customHeight="1">
      <c r="A889" s="342"/>
      <c r="B889" s="342"/>
      <c r="C889" s="342"/>
      <c r="D889" s="342"/>
      <c r="E889" s="342"/>
      <c r="F889" s="342"/>
      <c r="G889" s="342"/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</row>
    <row r="890" ht="12.75" customHeight="1">
      <c r="A890" s="342"/>
      <c r="B890" s="342"/>
      <c r="C890" s="342"/>
      <c r="D890" s="342"/>
      <c r="E890" s="342"/>
      <c r="F890" s="342"/>
      <c r="G890" s="342"/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</row>
    <row r="891" ht="12.75" customHeight="1">
      <c r="A891" s="342"/>
      <c r="B891" s="342"/>
      <c r="C891" s="342"/>
      <c r="D891" s="342"/>
      <c r="E891" s="342"/>
      <c r="F891" s="342"/>
      <c r="G891" s="342"/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</row>
    <row r="892" ht="12.75" customHeight="1">
      <c r="A892" s="342"/>
      <c r="B892" s="342"/>
      <c r="C892" s="342"/>
      <c r="D892" s="342"/>
      <c r="E892" s="342"/>
      <c r="F892" s="342"/>
      <c r="G892" s="342"/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</row>
    <row r="893" ht="12.75" customHeight="1">
      <c r="A893" s="342"/>
      <c r="B893" s="342"/>
      <c r="C893" s="342"/>
      <c r="D893" s="342"/>
      <c r="E893" s="342"/>
      <c r="F893" s="342"/>
      <c r="G893" s="342"/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</row>
    <row r="894" ht="12.75" customHeight="1">
      <c r="A894" s="342"/>
      <c r="B894" s="342"/>
      <c r="C894" s="342"/>
      <c r="D894" s="342"/>
      <c r="E894" s="342"/>
      <c r="F894" s="342"/>
      <c r="G894" s="342"/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</row>
    <row r="895" ht="12.75" customHeight="1">
      <c r="A895" s="342"/>
      <c r="B895" s="342"/>
      <c r="C895" s="342"/>
      <c r="D895" s="342"/>
      <c r="E895" s="342"/>
      <c r="F895" s="342"/>
      <c r="G895" s="342"/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</row>
    <row r="896" ht="12.75" customHeight="1">
      <c r="A896" s="342"/>
      <c r="B896" s="342"/>
      <c r="C896" s="342"/>
      <c r="D896" s="342"/>
      <c r="E896" s="342"/>
      <c r="F896" s="342"/>
      <c r="G896" s="342"/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</row>
    <row r="897" ht="12.75" customHeight="1">
      <c r="A897" s="342"/>
      <c r="B897" s="342"/>
      <c r="C897" s="342"/>
      <c r="D897" s="342"/>
      <c r="E897" s="342"/>
      <c r="F897" s="342"/>
      <c r="G897" s="342"/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</row>
    <row r="898" ht="12.75" customHeight="1">
      <c r="A898" s="342"/>
      <c r="B898" s="342"/>
      <c r="C898" s="342"/>
      <c r="D898" s="342"/>
      <c r="E898" s="342"/>
      <c r="F898" s="342"/>
      <c r="G898" s="342"/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</row>
    <row r="899" ht="12.75" customHeight="1">
      <c r="A899" s="342"/>
      <c r="B899" s="342"/>
      <c r="C899" s="342"/>
      <c r="D899" s="342"/>
      <c r="E899" s="342"/>
      <c r="F899" s="342"/>
      <c r="G899" s="342"/>
      <c r="H899" s="342"/>
      <c r="I899" s="34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</row>
    <row r="900" ht="12.75" customHeight="1">
      <c r="A900" s="342"/>
      <c r="B900" s="342"/>
      <c r="C900" s="342"/>
      <c r="D900" s="342"/>
      <c r="E900" s="342"/>
      <c r="F900" s="342"/>
      <c r="G900" s="342"/>
      <c r="H900" s="342"/>
      <c r="I900" s="34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</row>
    <row r="901" ht="12.75" customHeight="1">
      <c r="A901" s="342"/>
      <c r="B901" s="342"/>
      <c r="C901" s="342"/>
      <c r="D901" s="342"/>
      <c r="E901" s="342"/>
      <c r="F901" s="342"/>
      <c r="G901" s="342"/>
      <c r="H901" s="342"/>
      <c r="I901" s="342"/>
      <c r="J901" s="342"/>
      <c r="K901" s="342"/>
      <c r="L901" s="342"/>
      <c r="M901" s="342"/>
      <c r="N901" s="342"/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</row>
    <row r="902" ht="12.75" customHeight="1">
      <c r="A902" s="342"/>
      <c r="B902" s="342"/>
      <c r="C902" s="342"/>
      <c r="D902" s="342"/>
      <c r="E902" s="342"/>
      <c r="F902" s="342"/>
      <c r="G902" s="342"/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</row>
    <row r="903" ht="12.75" customHeight="1">
      <c r="A903" s="342"/>
      <c r="B903" s="342"/>
      <c r="C903" s="342"/>
      <c r="D903" s="342"/>
      <c r="E903" s="342"/>
      <c r="F903" s="342"/>
      <c r="G903" s="342"/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</row>
    <row r="904" ht="12.75" customHeight="1">
      <c r="A904" s="342"/>
      <c r="B904" s="342"/>
      <c r="C904" s="342"/>
      <c r="D904" s="342"/>
      <c r="E904" s="342"/>
      <c r="F904" s="342"/>
      <c r="G904" s="342"/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</row>
    <row r="905" ht="12.75" customHeight="1">
      <c r="A905" s="342"/>
      <c r="B905" s="342"/>
      <c r="C905" s="342"/>
      <c r="D905" s="342"/>
      <c r="E905" s="342"/>
      <c r="F905" s="342"/>
      <c r="G905" s="342"/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</row>
    <row r="906" ht="12.75" customHeight="1">
      <c r="A906" s="342"/>
      <c r="B906" s="342"/>
      <c r="C906" s="342"/>
      <c r="D906" s="342"/>
      <c r="E906" s="342"/>
      <c r="F906" s="342"/>
      <c r="G906" s="342"/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</row>
    <row r="907" ht="12.75" customHeight="1">
      <c r="A907" s="342"/>
      <c r="B907" s="342"/>
      <c r="C907" s="342"/>
      <c r="D907" s="342"/>
      <c r="E907" s="342"/>
      <c r="F907" s="342"/>
      <c r="G907" s="342"/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</row>
    <row r="908" ht="12.75" customHeight="1">
      <c r="A908" s="342"/>
      <c r="B908" s="342"/>
      <c r="C908" s="342"/>
      <c r="D908" s="342"/>
      <c r="E908" s="342"/>
      <c r="F908" s="342"/>
      <c r="G908" s="342"/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</row>
    <row r="909" ht="12.75" customHeight="1">
      <c r="A909" s="342"/>
      <c r="B909" s="342"/>
      <c r="C909" s="342"/>
      <c r="D909" s="342"/>
      <c r="E909" s="342"/>
      <c r="F909" s="342"/>
      <c r="G909" s="342"/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</row>
    <row r="910" ht="12.75" customHeight="1">
      <c r="A910" s="342"/>
      <c r="B910" s="342"/>
      <c r="C910" s="342"/>
      <c r="D910" s="342"/>
      <c r="E910" s="342"/>
      <c r="F910" s="342"/>
      <c r="G910" s="342"/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</row>
    <row r="911" ht="12.75" customHeight="1">
      <c r="A911" s="342"/>
      <c r="B911" s="342"/>
      <c r="C911" s="342"/>
      <c r="D911" s="342"/>
      <c r="E911" s="342"/>
      <c r="F911" s="342"/>
      <c r="G911" s="342"/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</row>
    <row r="912" ht="12.75" customHeight="1">
      <c r="A912" s="342"/>
      <c r="B912" s="342"/>
      <c r="C912" s="342"/>
      <c r="D912" s="342"/>
      <c r="E912" s="342"/>
      <c r="F912" s="342"/>
      <c r="G912" s="342"/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</row>
    <row r="913" ht="12.75" customHeight="1">
      <c r="A913" s="342"/>
      <c r="B913" s="342"/>
      <c r="C913" s="342"/>
      <c r="D913" s="342"/>
      <c r="E913" s="342"/>
      <c r="F913" s="342"/>
      <c r="G913" s="342"/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</row>
    <row r="914" ht="12.75" customHeight="1">
      <c r="A914" s="342"/>
      <c r="B914" s="342"/>
      <c r="C914" s="342"/>
      <c r="D914" s="342"/>
      <c r="E914" s="342"/>
      <c r="F914" s="342"/>
      <c r="G914" s="342"/>
      <c r="H914" s="342"/>
      <c r="I914" s="342"/>
      <c r="J914" s="342"/>
      <c r="K914" s="342"/>
      <c r="L914" s="342"/>
      <c r="M914" s="342"/>
      <c r="N914" s="342"/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</row>
    <row r="915" ht="12.75" customHeight="1">
      <c r="A915" s="342"/>
      <c r="B915" s="342"/>
      <c r="C915" s="342"/>
      <c r="D915" s="342"/>
      <c r="E915" s="342"/>
      <c r="F915" s="342"/>
      <c r="G915" s="342"/>
      <c r="H915" s="342"/>
      <c r="I915" s="342"/>
      <c r="J915" s="342"/>
      <c r="K915" s="342"/>
      <c r="L915" s="342"/>
      <c r="M915" s="342"/>
      <c r="N915" s="342"/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</row>
    <row r="916" ht="12.75" customHeight="1">
      <c r="A916" s="342"/>
      <c r="B916" s="342"/>
      <c r="C916" s="342"/>
      <c r="D916" s="342"/>
      <c r="E916" s="342"/>
      <c r="F916" s="342"/>
      <c r="G916" s="342"/>
      <c r="H916" s="342"/>
      <c r="I916" s="34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</row>
    <row r="917" ht="12.75" customHeight="1">
      <c r="A917" s="342"/>
      <c r="B917" s="342"/>
      <c r="C917" s="342"/>
      <c r="D917" s="342"/>
      <c r="E917" s="342"/>
      <c r="F917" s="342"/>
      <c r="G917" s="342"/>
      <c r="H917" s="342"/>
      <c r="I917" s="34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</row>
    <row r="918" ht="12.75" customHeight="1">
      <c r="A918" s="342"/>
      <c r="B918" s="342"/>
      <c r="C918" s="342"/>
      <c r="D918" s="342"/>
      <c r="E918" s="342"/>
      <c r="F918" s="342"/>
      <c r="G918" s="342"/>
      <c r="H918" s="342"/>
      <c r="I918" s="342"/>
      <c r="J918" s="342"/>
      <c r="K918" s="342"/>
      <c r="L918" s="342"/>
      <c r="M918" s="342"/>
      <c r="N918" s="342"/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</row>
    <row r="919" ht="12.75" customHeight="1">
      <c r="A919" s="342"/>
      <c r="B919" s="342"/>
      <c r="C919" s="342"/>
      <c r="D919" s="342"/>
      <c r="E919" s="342"/>
      <c r="F919" s="342"/>
      <c r="G919" s="342"/>
      <c r="H919" s="342"/>
      <c r="I919" s="342"/>
      <c r="J919" s="342"/>
      <c r="K919" s="342"/>
      <c r="L919" s="342"/>
      <c r="M919" s="342"/>
      <c r="N919" s="342"/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</row>
    <row r="920" ht="12.75" customHeight="1">
      <c r="A920" s="342"/>
      <c r="B920" s="342"/>
      <c r="C920" s="342"/>
      <c r="D920" s="342"/>
      <c r="E920" s="342"/>
      <c r="F920" s="342"/>
      <c r="G920" s="342"/>
      <c r="H920" s="342"/>
      <c r="I920" s="34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</row>
    <row r="921" ht="12.75" customHeight="1">
      <c r="A921" s="342"/>
      <c r="B921" s="342"/>
      <c r="C921" s="342"/>
      <c r="D921" s="342"/>
      <c r="E921" s="342"/>
      <c r="F921" s="342"/>
      <c r="G921" s="342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</row>
    <row r="922" ht="12.75" customHeight="1">
      <c r="A922" s="342"/>
      <c r="B922" s="342"/>
      <c r="C922" s="342"/>
      <c r="D922" s="342"/>
      <c r="E922" s="342"/>
      <c r="F922" s="342"/>
      <c r="G922" s="342"/>
      <c r="H922" s="342"/>
      <c r="I922" s="342"/>
      <c r="J922" s="342"/>
      <c r="K922" s="342"/>
      <c r="L922" s="342"/>
      <c r="M922" s="342"/>
      <c r="N922" s="342"/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</row>
    <row r="923" ht="12.75" customHeight="1">
      <c r="A923" s="342"/>
      <c r="B923" s="342"/>
      <c r="C923" s="342"/>
      <c r="D923" s="342"/>
      <c r="E923" s="342"/>
      <c r="F923" s="342"/>
      <c r="G923" s="342"/>
      <c r="H923" s="342"/>
      <c r="I923" s="342"/>
      <c r="J923" s="342"/>
      <c r="K923" s="342"/>
      <c r="L923" s="342"/>
      <c r="M923" s="342"/>
      <c r="N923" s="342"/>
      <c r="O923" s="342"/>
      <c r="P923" s="342"/>
      <c r="Q923" s="342"/>
      <c r="R923" s="342"/>
      <c r="S923" s="342"/>
      <c r="T923" s="342"/>
      <c r="U923" s="342"/>
      <c r="V923" s="342"/>
      <c r="W923" s="342"/>
      <c r="X923" s="342"/>
      <c r="Y923" s="342"/>
      <c r="Z923" s="342"/>
    </row>
    <row r="924" ht="12.75" customHeight="1">
      <c r="A924" s="342"/>
      <c r="B924" s="342"/>
      <c r="C924" s="342"/>
      <c r="D924" s="342"/>
      <c r="E924" s="342"/>
      <c r="F924" s="342"/>
      <c r="G924" s="342"/>
      <c r="H924" s="342"/>
      <c r="I924" s="34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</row>
    <row r="925" ht="12.75" customHeight="1">
      <c r="A925" s="342"/>
      <c r="B925" s="342"/>
      <c r="C925" s="342"/>
      <c r="D925" s="342"/>
      <c r="E925" s="342"/>
      <c r="F925" s="342"/>
      <c r="G925" s="342"/>
      <c r="H925" s="342"/>
      <c r="I925" s="34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</row>
    <row r="926" ht="12.75" customHeight="1">
      <c r="A926" s="342"/>
      <c r="B926" s="342"/>
      <c r="C926" s="342"/>
      <c r="D926" s="342"/>
      <c r="E926" s="342"/>
      <c r="F926" s="342"/>
      <c r="G926" s="342"/>
      <c r="H926" s="342"/>
      <c r="I926" s="34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</row>
    <row r="927" ht="12.75" customHeight="1">
      <c r="A927" s="342"/>
      <c r="B927" s="342"/>
      <c r="C927" s="342"/>
      <c r="D927" s="342"/>
      <c r="E927" s="342"/>
      <c r="F927" s="342"/>
      <c r="G927" s="342"/>
      <c r="H927" s="342"/>
      <c r="I927" s="34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</row>
    <row r="928" ht="12.75" customHeight="1">
      <c r="A928" s="342"/>
      <c r="B928" s="342"/>
      <c r="C928" s="342"/>
      <c r="D928" s="342"/>
      <c r="E928" s="342"/>
      <c r="F928" s="342"/>
      <c r="G928" s="342"/>
      <c r="H928" s="342"/>
      <c r="I928" s="342"/>
      <c r="J928" s="342"/>
      <c r="K928" s="342"/>
      <c r="L928" s="342"/>
      <c r="M928" s="342"/>
      <c r="N928" s="342"/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</row>
    <row r="929" ht="12.75" customHeight="1">
      <c r="A929" s="342"/>
      <c r="B929" s="342"/>
      <c r="C929" s="342"/>
      <c r="D929" s="342"/>
      <c r="E929" s="342"/>
      <c r="F929" s="342"/>
      <c r="G929" s="342"/>
      <c r="H929" s="342"/>
      <c r="I929" s="342"/>
      <c r="J929" s="342"/>
      <c r="K929" s="342"/>
      <c r="L929" s="342"/>
      <c r="M929" s="342"/>
      <c r="N929" s="342"/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</row>
    <row r="930" ht="12.75" customHeight="1">
      <c r="A930" s="342"/>
      <c r="B930" s="342"/>
      <c r="C930" s="342"/>
      <c r="D930" s="342"/>
      <c r="E930" s="342"/>
      <c r="F930" s="342"/>
      <c r="G930" s="342"/>
      <c r="H930" s="342"/>
      <c r="I930" s="34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</row>
    <row r="931" ht="12.75" customHeight="1">
      <c r="A931" s="342"/>
      <c r="B931" s="342"/>
      <c r="C931" s="342"/>
      <c r="D931" s="342"/>
      <c r="E931" s="342"/>
      <c r="F931" s="342"/>
      <c r="G931" s="342"/>
      <c r="H931" s="342"/>
      <c r="I931" s="342"/>
      <c r="J931" s="342"/>
      <c r="K931" s="342"/>
      <c r="L931" s="342"/>
      <c r="M931" s="342"/>
      <c r="N931" s="342"/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</row>
    <row r="932" ht="12.75" customHeight="1">
      <c r="A932" s="342"/>
      <c r="B932" s="342"/>
      <c r="C932" s="342"/>
      <c r="D932" s="342"/>
      <c r="E932" s="342"/>
      <c r="F932" s="342"/>
      <c r="G932" s="342"/>
      <c r="H932" s="342"/>
      <c r="I932" s="342"/>
      <c r="J932" s="342"/>
      <c r="K932" s="342"/>
      <c r="L932" s="342"/>
      <c r="M932" s="342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</row>
    <row r="933" ht="12.75" customHeight="1">
      <c r="A933" s="342"/>
      <c r="B933" s="342"/>
      <c r="C933" s="342"/>
      <c r="D933" s="342"/>
      <c r="E933" s="342"/>
      <c r="F933" s="342"/>
      <c r="G933" s="342"/>
      <c r="H933" s="342"/>
      <c r="I933" s="34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</row>
    <row r="934" ht="12.75" customHeight="1">
      <c r="A934" s="342"/>
      <c r="B934" s="342"/>
      <c r="C934" s="342"/>
      <c r="D934" s="342"/>
      <c r="E934" s="342"/>
      <c r="F934" s="342"/>
      <c r="G934" s="342"/>
      <c r="H934" s="342"/>
      <c r="I934" s="34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</row>
    <row r="935" ht="12.75" customHeight="1">
      <c r="A935" s="342"/>
      <c r="B935" s="342"/>
      <c r="C935" s="342"/>
      <c r="D935" s="342"/>
      <c r="E935" s="342"/>
      <c r="F935" s="342"/>
      <c r="G935" s="342"/>
      <c r="H935" s="342"/>
      <c r="I935" s="342"/>
      <c r="J935" s="342"/>
      <c r="K935" s="342"/>
      <c r="L935" s="342"/>
      <c r="M935" s="342"/>
      <c r="N935" s="342"/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</row>
    <row r="936" ht="12.75" customHeight="1">
      <c r="A936" s="342"/>
      <c r="B936" s="342"/>
      <c r="C936" s="342"/>
      <c r="D936" s="342"/>
      <c r="E936" s="342"/>
      <c r="F936" s="342"/>
      <c r="G936" s="342"/>
      <c r="H936" s="342"/>
      <c r="I936" s="342"/>
      <c r="J936" s="342"/>
      <c r="K936" s="342"/>
      <c r="L936" s="342"/>
      <c r="M936" s="342"/>
      <c r="N936" s="342"/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</row>
    <row r="937" ht="12.75" customHeight="1">
      <c r="A937" s="342"/>
      <c r="B937" s="342"/>
      <c r="C937" s="342"/>
      <c r="D937" s="342"/>
      <c r="E937" s="342"/>
      <c r="F937" s="342"/>
      <c r="G937" s="342"/>
      <c r="H937" s="342"/>
      <c r="I937" s="34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</row>
    <row r="938" ht="12.75" customHeight="1">
      <c r="A938" s="342"/>
      <c r="B938" s="342"/>
      <c r="C938" s="342"/>
      <c r="D938" s="342"/>
      <c r="E938" s="342"/>
      <c r="F938" s="342"/>
      <c r="G938" s="342"/>
      <c r="H938" s="342"/>
      <c r="I938" s="342"/>
      <c r="J938" s="342"/>
      <c r="K938" s="342"/>
      <c r="L938" s="342"/>
      <c r="M938" s="342"/>
      <c r="N938" s="342"/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</row>
    <row r="939" ht="12.75" customHeight="1">
      <c r="A939" s="342"/>
      <c r="B939" s="342"/>
      <c r="C939" s="342"/>
      <c r="D939" s="342"/>
      <c r="E939" s="342"/>
      <c r="F939" s="342"/>
      <c r="G939" s="342"/>
      <c r="H939" s="342"/>
      <c r="I939" s="342"/>
      <c r="J939" s="342"/>
      <c r="K939" s="342"/>
      <c r="L939" s="342"/>
      <c r="M939" s="342"/>
      <c r="N939" s="342"/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</row>
    <row r="940" ht="12.75" customHeight="1">
      <c r="A940" s="342"/>
      <c r="B940" s="342"/>
      <c r="C940" s="342"/>
      <c r="D940" s="342"/>
      <c r="E940" s="342"/>
      <c r="F940" s="342"/>
      <c r="G940" s="342"/>
      <c r="H940" s="342"/>
      <c r="I940" s="34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</row>
    <row r="941" ht="12.75" customHeight="1">
      <c r="A941" s="342"/>
      <c r="B941" s="342"/>
      <c r="C941" s="342"/>
      <c r="D941" s="342"/>
      <c r="E941" s="342"/>
      <c r="F941" s="342"/>
      <c r="G941" s="342"/>
      <c r="H941" s="342"/>
      <c r="I941" s="34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</row>
    <row r="942" ht="12.75" customHeight="1">
      <c r="A942" s="342"/>
      <c r="B942" s="342"/>
      <c r="C942" s="342"/>
      <c r="D942" s="342"/>
      <c r="E942" s="342"/>
      <c r="F942" s="342"/>
      <c r="G942" s="342"/>
      <c r="H942" s="342"/>
      <c r="I942" s="342"/>
      <c r="J942" s="342"/>
      <c r="K942" s="342"/>
      <c r="L942" s="342"/>
      <c r="M942" s="342"/>
      <c r="N942" s="342"/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</row>
    <row r="943" ht="12.75" customHeight="1">
      <c r="A943" s="342"/>
      <c r="B943" s="342"/>
      <c r="C943" s="342"/>
      <c r="D943" s="342"/>
      <c r="E943" s="342"/>
      <c r="F943" s="342"/>
      <c r="G943" s="342"/>
      <c r="H943" s="342"/>
      <c r="I943" s="342"/>
      <c r="J943" s="342"/>
      <c r="K943" s="342"/>
      <c r="L943" s="342"/>
      <c r="M943" s="342"/>
      <c r="N943" s="342"/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</row>
    <row r="944" ht="12.75" customHeight="1">
      <c r="A944" s="342"/>
      <c r="B944" s="342"/>
      <c r="C944" s="342"/>
      <c r="D944" s="342"/>
      <c r="E944" s="342"/>
      <c r="F944" s="342"/>
      <c r="G944" s="342"/>
      <c r="H944" s="342"/>
      <c r="I944" s="34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</row>
    <row r="945" ht="12.75" customHeight="1">
      <c r="A945" s="342"/>
      <c r="B945" s="342"/>
      <c r="C945" s="342"/>
      <c r="D945" s="342"/>
      <c r="E945" s="342"/>
      <c r="F945" s="342"/>
      <c r="G945" s="342"/>
      <c r="H945" s="342"/>
      <c r="I945" s="342"/>
      <c r="J945" s="342"/>
      <c r="K945" s="342"/>
      <c r="L945" s="342"/>
      <c r="M945" s="342"/>
      <c r="N945" s="342"/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</row>
    <row r="946" ht="12.75" customHeight="1">
      <c r="A946" s="342"/>
      <c r="B946" s="342"/>
      <c r="C946" s="342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342"/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</row>
    <row r="947" ht="12.75" customHeight="1">
      <c r="A947" s="342"/>
      <c r="B947" s="342"/>
      <c r="C947" s="342"/>
      <c r="D947" s="342"/>
      <c r="E947" s="342"/>
      <c r="F947" s="342"/>
      <c r="G947" s="342"/>
      <c r="H947" s="342"/>
      <c r="I947" s="342"/>
      <c r="J947" s="342"/>
      <c r="K947" s="342"/>
      <c r="L947" s="342"/>
      <c r="M947" s="342"/>
      <c r="N947" s="342"/>
      <c r="O947" s="342"/>
      <c r="P947" s="342"/>
      <c r="Q947" s="342"/>
      <c r="R947" s="342"/>
      <c r="S947" s="342"/>
      <c r="T947" s="342"/>
      <c r="U947" s="342"/>
      <c r="V947" s="342"/>
      <c r="W947" s="342"/>
      <c r="X947" s="342"/>
      <c r="Y947" s="342"/>
      <c r="Z947" s="342"/>
    </row>
    <row r="948" ht="12.75" customHeight="1">
      <c r="A948" s="342"/>
      <c r="B948" s="342"/>
      <c r="C948" s="342"/>
      <c r="D948" s="342"/>
      <c r="E948" s="342"/>
      <c r="F948" s="342"/>
      <c r="G948" s="342"/>
      <c r="H948" s="342"/>
      <c r="I948" s="342"/>
      <c r="J948" s="342"/>
      <c r="K948" s="342"/>
      <c r="L948" s="342"/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</row>
    <row r="949" ht="12.75" customHeight="1">
      <c r="A949" s="342"/>
      <c r="B949" s="342"/>
      <c r="C949" s="342"/>
      <c r="D949" s="342"/>
      <c r="E949" s="342"/>
      <c r="F949" s="342"/>
      <c r="G949" s="342"/>
      <c r="H949" s="342"/>
      <c r="I949" s="34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</row>
    <row r="950" ht="12.75" customHeight="1">
      <c r="A950" s="342"/>
      <c r="B950" s="342"/>
      <c r="C950" s="342"/>
      <c r="D950" s="342"/>
      <c r="E950" s="342"/>
      <c r="F950" s="342"/>
      <c r="G950" s="342"/>
      <c r="H950" s="342"/>
      <c r="I950" s="34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</row>
    <row r="951" ht="12.75" customHeight="1">
      <c r="A951" s="342"/>
      <c r="B951" s="342"/>
      <c r="C951" s="342"/>
      <c r="D951" s="342"/>
      <c r="E951" s="342"/>
      <c r="F951" s="342"/>
      <c r="G951" s="342"/>
      <c r="H951" s="342"/>
      <c r="I951" s="34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</row>
    <row r="952" ht="12.75" customHeight="1">
      <c r="A952" s="342"/>
      <c r="B952" s="342"/>
      <c r="C952" s="342"/>
      <c r="D952" s="342"/>
      <c r="E952" s="342"/>
      <c r="F952" s="342"/>
      <c r="G952" s="342"/>
      <c r="H952" s="342"/>
      <c r="I952" s="34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</row>
    <row r="953" ht="12.75" customHeight="1">
      <c r="A953" s="342"/>
      <c r="B953" s="342"/>
      <c r="C953" s="342"/>
      <c r="D953" s="342"/>
      <c r="E953" s="342"/>
      <c r="F953" s="342"/>
      <c r="G953" s="342"/>
      <c r="H953" s="342"/>
      <c r="I953" s="342"/>
      <c r="J953" s="342"/>
      <c r="K953" s="342"/>
      <c r="L953" s="342"/>
      <c r="M953" s="342"/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/>
      <c r="Z953" s="342"/>
    </row>
    <row r="954" ht="12.75" customHeight="1">
      <c r="A954" s="342"/>
      <c r="B954" s="342"/>
      <c r="C954" s="342"/>
      <c r="D954" s="342"/>
      <c r="E954" s="342"/>
      <c r="F954" s="342"/>
      <c r="G954" s="342"/>
      <c r="H954" s="342"/>
      <c r="I954" s="342"/>
      <c r="J954" s="342"/>
      <c r="K954" s="342"/>
      <c r="L954" s="342"/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/>
      <c r="Z954" s="342"/>
    </row>
    <row r="955" ht="12.75" customHeight="1">
      <c r="A955" s="342"/>
      <c r="B955" s="342"/>
      <c r="C955" s="342"/>
      <c r="D955" s="342"/>
      <c r="E955" s="342"/>
      <c r="F955" s="342"/>
      <c r="G955" s="342"/>
      <c r="H955" s="342"/>
      <c r="I955" s="34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</row>
    <row r="956" ht="12.75" customHeight="1">
      <c r="A956" s="342"/>
      <c r="B956" s="342"/>
      <c r="C956" s="342"/>
      <c r="D956" s="342"/>
      <c r="E956" s="342"/>
      <c r="F956" s="342"/>
      <c r="G956" s="342"/>
      <c r="H956" s="342"/>
      <c r="I956" s="342"/>
      <c r="J956" s="342"/>
      <c r="K956" s="342"/>
      <c r="L956" s="342"/>
      <c r="M956" s="342"/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/>
      <c r="Z956" s="342"/>
    </row>
    <row r="957" ht="12.75" customHeight="1">
      <c r="A957" s="342"/>
      <c r="B957" s="342"/>
      <c r="C957" s="342"/>
      <c r="D957" s="342"/>
      <c r="E957" s="342"/>
      <c r="F957" s="342"/>
      <c r="G957" s="342"/>
      <c r="H957" s="342"/>
      <c r="I957" s="342"/>
      <c r="J957" s="342"/>
      <c r="K957" s="342"/>
      <c r="L957" s="342"/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/>
      <c r="Z957" s="342"/>
    </row>
    <row r="958" ht="12.75" customHeight="1">
      <c r="A958" s="342"/>
      <c r="B958" s="342"/>
      <c r="C958" s="342"/>
      <c r="D958" s="342"/>
      <c r="E958" s="342"/>
      <c r="F958" s="342"/>
      <c r="G958" s="342"/>
      <c r="H958" s="342"/>
      <c r="I958" s="34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</row>
    <row r="959" ht="12.75" customHeight="1">
      <c r="A959" s="342"/>
      <c r="B959" s="342"/>
      <c r="C959" s="342"/>
      <c r="D959" s="342"/>
      <c r="E959" s="342"/>
      <c r="F959" s="342"/>
      <c r="G959" s="342"/>
      <c r="H959" s="342"/>
      <c r="I959" s="34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</row>
    <row r="960" ht="12.75" customHeight="1">
      <c r="A960" s="342"/>
      <c r="B960" s="342"/>
      <c r="C960" s="342"/>
      <c r="D960" s="342"/>
      <c r="E960" s="342"/>
      <c r="F960" s="342"/>
      <c r="G960" s="342"/>
      <c r="H960" s="342"/>
      <c r="I960" s="342"/>
      <c r="J960" s="342"/>
      <c r="K960" s="342"/>
      <c r="L960" s="342"/>
      <c r="M960" s="342"/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/>
      <c r="Z960" s="342"/>
    </row>
    <row r="961" ht="12.75" customHeight="1">
      <c r="A961" s="342"/>
      <c r="B961" s="342"/>
      <c r="C961" s="342"/>
      <c r="D961" s="342"/>
      <c r="E961" s="342"/>
      <c r="F961" s="342"/>
      <c r="G961" s="342"/>
      <c r="H961" s="342"/>
      <c r="I961" s="342"/>
      <c r="J961" s="342"/>
      <c r="K961" s="342"/>
      <c r="L961" s="342"/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/>
      <c r="Z961" s="342"/>
    </row>
    <row r="962" ht="12.75" customHeight="1">
      <c r="A962" s="342"/>
      <c r="B962" s="342"/>
      <c r="C962" s="342"/>
      <c r="D962" s="342"/>
      <c r="E962" s="342"/>
      <c r="F962" s="342"/>
      <c r="G962" s="342"/>
      <c r="H962" s="342"/>
      <c r="I962" s="34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</row>
    <row r="963" ht="12.75" customHeight="1">
      <c r="A963" s="342"/>
      <c r="B963" s="342"/>
      <c r="C963" s="342"/>
      <c r="D963" s="342"/>
      <c r="E963" s="342"/>
      <c r="F963" s="342"/>
      <c r="G963" s="342"/>
      <c r="H963" s="342"/>
      <c r="I963" s="342"/>
      <c r="J963" s="342"/>
      <c r="K963" s="342"/>
      <c r="L963" s="342"/>
      <c r="M963" s="342"/>
      <c r="N963" s="342"/>
      <c r="O963" s="342"/>
      <c r="P963" s="342"/>
      <c r="Q963" s="342"/>
      <c r="R963" s="342"/>
      <c r="S963" s="342"/>
      <c r="T963" s="342"/>
      <c r="U963" s="342"/>
      <c r="V963" s="342"/>
      <c r="W963" s="342"/>
      <c r="X963" s="342"/>
      <c r="Y963" s="342"/>
      <c r="Z963" s="342"/>
    </row>
    <row r="964" ht="12.75" customHeight="1">
      <c r="A964" s="342"/>
      <c r="B964" s="342"/>
      <c r="C964" s="342"/>
      <c r="D964" s="342"/>
      <c r="E964" s="342"/>
      <c r="F964" s="342"/>
      <c r="G964" s="342"/>
      <c r="H964" s="342"/>
      <c r="I964" s="342"/>
      <c r="J964" s="342"/>
      <c r="K964" s="342"/>
      <c r="L964" s="342"/>
      <c r="M964" s="342"/>
      <c r="N964" s="342"/>
      <c r="O964" s="342"/>
      <c r="P964" s="342"/>
      <c r="Q964" s="342"/>
      <c r="R964" s="342"/>
      <c r="S964" s="342"/>
      <c r="T964" s="342"/>
      <c r="U964" s="342"/>
      <c r="V964" s="342"/>
      <c r="W964" s="342"/>
      <c r="X964" s="342"/>
      <c r="Y964" s="342"/>
      <c r="Z964" s="342"/>
    </row>
    <row r="965" ht="12.75" customHeight="1">
      <c r="A965" s="342"/>
      <c r="B965" s="342"/>
      <c r="C965" s="342"/>
      <c r="D965" s="342"/>
      <c r="E965" s="342"/>
      <c r="F965" s="342"/>
      <c r="G965" s="342"/>
      <c r="H965" s="342"/>
      <c r="I965" s="342"/>
      <c r="J965" s="342"/>
      <c r="K965" s="342"/>
      <c r="L965" s="342"/>
      <c r="M965" s="342"/>
      <c r="N965" s="342"/>
      <c r="O965" s="342"/>
      <c r="P965" s="342"/>
      <c r="Q965" s="342"/>
      <c r="R965" s="342"/>
      <c r="S965" s="342"/>
      <c r="T965" s="342"/>
      <c r="U965" s="342"/>
      <c r="V965" s="342"/>
      <c r="W965" s="342"/>
      <c r="X965" s="342"/>
      <c r="Y965" s="342"/>
      <c r="Z965" s="342"/>
    </row>
    <row r="966" ht="12.75" customHeight="1">
      <c r="A966" s="342"/>
      <c r="B966" s="342"/>
      <c r="C966" s="342"/>
      <c r="D966" s="342"/>
      <c r="E966" s="342"/>
      <c r="F966" s="342"/>
      <c r="G966" s="342"/>
      <c r="H966" s="342"/>
      <c r="I966" s="342"/>
      <c r="J966" s="342"/>
      <c r="K966" s="342"/>
      <c r="L966" s="342"/>
      <c r="M966" s="342"/>
      <c r="N966" s="342"/>
      <c r="O966" s="342"/>
      <c r="P966" s="342"/>
      <c r="Q966" s="342"/>
      <c r="R966" s="342"/>
      <c r="S966" s="342"/>
      <c r="T966" s="342"/>
      <c r="U966" s="342"/>
      <c r="V966" s="342"/>
      <c r="W966" s="342"/>
      <c r="X966" s="342"/>
      <c r="Y966" s="342"/>
      <c r="Z966" s="342"/>
    </row>
    <row r="967" ht="12.75" customHeight="1">
      <c r="A967" s="342"/>
      <c r="B967" s="342"/>
      <c r="C967" s="342"/>
      <c r="D967" s="342"/>
      <c r="E967" s="342"/>
      <c r="F967" s="342"/>
      <c r="G967" s="342"/>
      <c r="H967" s="342"/>
      <c r="I967" s="342"/>
      <c r="J967" s="342"/>
      <c r="K967" s="342"/>
      <c r="L967" s="342"/>
      <c r="M967" s="342"/>
      <c r="N967" s="342"/>
      <c r="O967" s="342"/>
      <c r="P967" s="342"/>
      <c r="Q967" s="342"/>
      <c r="R967" s="342"/>
      <c r="S967" s="342"/>
      <c r="T967" s="342"/>
      <c r="U967" s="342"/>
      <c r="V967" s="342"/>
      <c r="W967" s="342"/>
      <c r="X967" s="342"/>
      <c r="Y967" s="342"/>
      <c r="Z967" s="342"/>
    </row>
    <row r="968" ht="12.75" customHeight="1">
      <c r="A968" s="342"/>
      <c r="B968" s="342"/>
      <c r="C968" s="342"/>
      <c r="D968" s="342"/>
      <c r="E968" s="342"/>
      <c r="F968" s="342"/>
      <c r="G968" s="342"/>
      <c r="H968" s="342"/>
      <c r="I968" s="342"/>
      <c r="J968" s="342"/>
      <c r="K968" s="342"/>
      <c r="L968" s="342"/>
      <c r="M968" s="342"/>
      <c r="N968" s="342"/>
      <c r="O968" s="342"/>
      <c r="P968" s="342"/>
      <c r="Q968" s="342"/>
      <c r="R968" s="342"/>
      <c r="S968" s="342"/>
      <c r="T968" s="342"/>
      <c r="U968" s="342"/>
      <c r="V968" s="342"/>
      <c r="W968" s="342"/>
      <c r="X968" s="342"/>
      <c r="Y968" s="342"/>
      <c r="Z968" s="342"/>
    </row>
    <row r="969" ht="12.75" customHeight="1">
      <c r="A969" s="342"/>
      <c r="B969" s="342"/>
      <c r="C969" s="342"/>
      <c r="D969" s="342"/>
      <c r="E969" s="342"/>
      <c r="F969" s="342"/>
      <c r="G969" s="342"/>
      <c r="H969" s="342"/>
      <c r="I969" s="342"/>
      <c r="J969" s="342"/>
      <c r="K969" s="342"/>
      <c r="L969" s="342"/>
      <c r="M969" s="342"/>
      <c r="N969" s="342"/>
      <c r="O969" s="342"/>
      <c r="P969" s="342"/>
      <c r="Q969" s="342"/>
      <c r="R969" s="342"/>
      <c r="S969" s="342"/>
      <c r="T969" s="342"/>
      <c r="U969" s="342"/>
      <c r="V969" s="342"/>
      <c r="W969" s="342"/>
      <c r="X969" s="342"/>
      <c r="Y969" s="342"/>
      <c r="Z969" s="342"/>
    </row>
    <row r="970" ht="12.75" customHeight="1">
      <c r="A970" s="342"/>
      <c r="B970" s="342"/>
      <c r="C970" s="342"/>
      <c r="D970" s="342"/>
      <c r="E970" s="342"/>
      <c r="F970" s="342"/>
      <c r="G970" s="342"/>
      <c r="H970" s="342"/>
      <c r="I970" s="342"/>
      <c r="J970" s="342"/>
      <c r="K970" s="342"/>
      <c r="L970" s="342"/>
      <c r="M970" s="342"/>
      <c r="N970" s="342"/>
      <c r="O970" s="342"/>
      <c r="P970" s="342"/>
      <c r="Q970" s="342"/>
      <c r="R970" s="342"/>
      <c r="S970" s="342"/>
      <c r="T970" s="342"/>
      <c r="U970" s="342"/>
      <c r="V970" s="342"/>
      <c r="W970" s="342"/>
      <c r="X970" s="342"/>
      <c r="Y970" s="342"/>
      <c r="Z970" s="342"/>
    </row>
    <row r="971" ht="12.75" customHeight="1">
      <c r="A971" s="342"/>
      <c r="B971" s="342"/>
      <c r="C971" s="342"/>
      <c r="D971" s="342"/>
      <c r="E971" s="342"/>
      <c r="F971" s="342"/>
      <c r="G971" s="342"/>
      <c r="H971" s="342"/>
      <c r="I971" s="342"/>
      <c r="J971" s="342"/>
      <c r="K971" s="342"/>
      <c r="L971" s="342"/>
      <c r="M971" s="342"/>
      <c r="N971" s="342"/>
      <c r="O971" s="342"/>
      <c r="P971" s="342"/>
      <c r="Q971" s="342"/>
      <c r="R971" s="342"/>
      <c r="S971" s="342"/>
      <c r="T971" s="342"/>
      <c r="U971" s="342"/>
      <c r="V971" s="342"/>
      <c r="W971" s="342"/>
      <c r="X971" s="342"/>
      <c r="Y971" s="342"/>
      <c r="Z971" s="342"/>
    </row>
    <row r="972" ht="12.75" customHeight="1">
      <c r="A972" s="342"/>
      <c r="B972" s="342"/>
      <c r="C972" s="342"/>
      <c r="D972" s="342"/>
      <c r="E972" s="342"/>
      <c r="F972" s="342"/>
      <c r="G972" s="342"/>
      <c r="H972" s="342"/>
      <c r="I972" s="342"/>
      <c r="J972" s="342"/>
      <c r="K972" s="342"/>
      <c r="L972" s="342"/>
      <c r="M972" s="342"/>
      <c r="N972" s="342"/>
      <c r="O972" s="342"/>
      <c r="P972" s="342"/>
      <c r="Q972" s="342"/>
      <c r="R972" s="342"/>
      <c r="S972" s="342"/>
      <c r="T972" s="342"/>
      <c r="U972" s="342"/>
      <c r="V972" s="342"/>
      <c r="W972" s="342"/>
      <c r="X972" s="342"/>
      <c r="Y972" s="342"/>
      <c r="Z972" s="342"/>
    </row>
    <row r="973" ht="12.75" customHeight="1">
      <c r="A973" s="342"/>
      <c r="B973" s="342"/>
      <c r="C973" s="342"/>
      <c r="D973" s="342"/>
      <c r="E973" s="342"/>
      <c r="F973" s="342"/>
      <c r="G973" s="342"/>
      <c r="H973" s="342"/>
      <c r="I973" s="342"/>
      <c r="J973" s="342"/>
      <c r="K973" s="342"/>
      <c r="L973" s="342"/>
      <c r="M973" s="342"/>
      <c r="N973" s="342"/>
      <c r="O973" s="342"/>
      <c r="P973" s="342"/>
      <c r="Q973" s="342"/>
      <c r="R973" s="342"/>
      <c r="S973" s="342"/>
      <c r="T973" s="342"/>
      <c r="U973" s="342"/>
      <c r="V973" s="342"/>
      <c r="W973" s="342"/>
      <c r="X973" s="342"/>
      <c r="Y973" s="342"/>
      <c r="Z973" s="342"/>
    </row>
    <row r="974" ht="12.75" customHeight="1">
      <c r="A974" s="342"/>
      <c r="B974" s="342"/>
      <c r="C974" s="342"/>
      <c r="D974" s="342"/>
      <c r="E974" s="342"/>
      <c r="F974" s="342"/>
      <c r="G974" s="342"/>
      <c r="H974" s="342"/>
      <c r="I974" s="342"/>
      <c r="J974" s="342"/>
      <c r="K974" s="342"/>
      <c r="L974" s="342"/>
      <c r="M974" s="342"/>
      <c r="N974" s="342"/>
      <c r="O974" s="342"/>
      <c r="P974" s="342"/>
      <c r="Q974" s="342"/>
      <c r="R974" s="342"/>
      <c r="S974" s="342"/>
      <c r="T974" s="342"/>
      <c r="U974" s="342"/>
      <c r="V974" s="342"/>
      <c r="W974" s="342"/>
      <c r="X974" s="342"/>
      <c r="Y974" s="342"/>
      <c r="Z974" s="342"/>
    </row>
    <row r="975" ht="12.75" customHeight="1">
      <c r="A975" s="342"/>
      <c r="B975" s="342"/>
      <c r="C975" s="342"/>
      <c r="D975" s="342"/>
      <c r="E975" s="342"/>
      <c r="F975" s="342"/>
      <c r="G975" s="342"/>
      <c r="H975" s="342"/>
      <c r="I975" s="342"/>
      <c r="J975" s="342"/>
      <c r="K975" s="342"/>
      <c r="L975" s="342"/>
      <c r="M975" s="342"/>
      <c r="N975" s="342"/>
      <c r="O975" s="342"/>
      <c r="P975" s="342"/>
      <c r="Q975" s="342"/>
      <c r="R975" s="342"/>
      <c r="S975" s="342"/>
      <c r="T975" s="342"/>
      <c r="U975" s="342"/>
      <c r="V975" s="342"/>
      <c r="W975" s="342"/>
      <c r="X975" s="342"/>
      <c r="Y975" s="342"/>
      <c r="Z975" s="342"/>
    </row>
    <row r="976" ht="12.75" customHeight="1">
      <c r="A976" s="342"/>
      <c r="B976" s="342"/>
      <c r="C976" s="342"/>
      <c r="D976" s="342"/>
      <c r="E976" s="342"/>
      <c r="F976" s="342"/>
      <c r="G976" s="342"/>
      <c r="H976" s="342"/>
      <c r="I976" s="342"/>
      <c r="J976" s="342"/>
      <c r="K976" s="342"/>
      <c r="L976" s="342"/>
      <c r="M976" s="342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2"/>
      <c r="Y976" s="342"/>
      <c r="Z976" s="342"/>
    </row>
    <row r="977" ht="12.75" customHeight="1">
      <c r="A977" s="342"/>
      <c r="B977" s="342"/>
      <c r="C977" s="342"/>
      <c r="D977" s="342"/>
      <c r="E977" s="342"/>
      <c r="F977" s="342"/>
      <c r="G977" s="342"/>
      <c r="H977" s="342"/>
      <c r="I977" s="342"/>
      <c r="J977" s="342"/>
      <c r="K977" s="342"/>
      <c r="L977" s="342"/>
      <c r="M977" s="342"/>
      <c r="N977" s="342"/>
      <c r="O977" s="342"/>
      <c r="P977" s="342"/>
      <c r="Q977" s="342"/>
      <c r="R977" s="342"/>
      <c r="S977" s="342"/>
      <c r="T977" s="342"/>
      <c r="U977" s="342"/>
      <c r="V977" s="342"/>
      <c r="W977" s="342"/>
      <c r="X977" s="342"/>
      <c r="Y977" s="342"/>
      <c r="Z977" s="342"/>
    </row>
    <row r="978" ht="12.75" customHeight="1">
      <c r="A978" s="342"/>
      <c r="B978" s="342"/>
      <c r="C978" s="342"/>
      <c r="D978" s="342"/>
      <c r="E978" s="342"/>
      <c r="F978" s="342"/>
      <c r="G978" s="342"/>
      <c r="H978" s="342"/>
      <c r="I978" s="342"/>
      <c r="J978" s="342"/>
      <c r="K978" s="342"/>
      <c r="L978" s="342"/>
      <c r="M978" s="342"/>
      <c r="N978" s="342"/>
      <c r="O978" s="342"/>
      <c r="P978" s="342"/>
      <c r="Q978" s="342"/>
      <c r="R978" s="342"/>
      <c r="S978" s="342"/>
      <c r="T978" s="342"/>
      <c r="U978" s="342"/>
      <c r="V978" s="342"/>
      <c r="W978" s="342"/>
      <c r="X978" s="342"/>
      <c r="Y978" s="342"/>
      <c r="Z978" s="342"/>
    </row>
    <row r="979" ht="12.75" customHeight="1">
      <c r="A979" s="342"/>
      <c r="B979" s="342"/>
      <c r="C979" s="342"/>
      <c r="D979" s="342"/>
      <c r="E979" s="342"/>
      <c r="F979" s="342"/>
      <c r="G979" s="342"/>
      <c r="H979" s="342"/>
      <c r="I979" s="342"/>
      <c r="J979" s="342"/>
      <c r="K979" s="342"/>
      <c r="L979" s="342"/>
      <c r="M979" s="342"/>
      <c r="N979" s="342"/>
      <c r="O979" s="342"/>
      <c r="P979" s="342"/>
      <c r="Q979" s="342"/>
      <c r="R979" s="342"/>
      <c r="S979" s="342"/>
      <c r="T979" s="342"/>
      <c r="U979" s="342"/>
      <c r="V979" s="342"/>
      <c r="W979" s="342"/>
      <c r="X979" s="342"/>
      <c r="Y979" s="342"/>
      <c r="Z979" s="342"/>
    </row>
    <row r="980" ht="12.75" customHeight="1">
      <c r="A980" s="342"/>
      <c r="B980" s="342"/>
      <c r="C980" s="342"/>
      <c r="D980" s="342"/>
      <c r="E980" s="342"/>
      <c r="F980" s="342"/>
      <c r="G980" s="342"/>
      <c r="H980" s="342"/>
      <c r="I980" s="342"/>
      <c r="J980" s="342"/>
      <c r="K980" s="342"/>
      <c r="L980" s="342"/>
      <c r="M980" s="342"/>
      <c r="N980" s="342"/>
      <c r="O980" s="342"/>
      <c r="P980" s="342"/>
      <c r="Q980" s="342"/>
      <c r="R980" s="342"/>
      <c r="S980" s="342"/>
      <c r="T980" s="342"/>
      <c r="U980" s="342"/>
      <c r="V980" s="342"/>
      <c r="W980" s="342"/>
      <c r="X980" s="342"/>
      <c r="Y980" s="342"/>
      <c r="Z980" s="342"/>
    </row>
    <row r="981" ht="12.75" customHeight="1">
      <c r="A981" s="342"/>
      <c r="B981" s="342"/>
      <c r="C981" s="342"/>
      <c r="D981" s="342"/>
      <c r="E981" s="342"/>
      <c r="F981" s="342"/>
      <c r="G981" s="342"/>
      <c r="H981" s="342"/>
      <c r="I981" s="342"/>
      <c r="J981" s="342"/>
      <c r="K981" s="342"/>
      <c r="L981" s="342"/>
      <c r="M981" s="342"/>
      <c r="N981" s="342"/>
      <c r="O981" s="342"/>
      <c r="P981" s="342"/>
      <c r="Q981" s="342"/>
      <c r="R981" s="342"/>
      <c r="S981" s="342"/>
      <c r="T981" s="342"/>
      <c r="U981" s="342"/>
      <c r="V981" s="342"/>
      <c r="W981" s="342"/>
      <c r="X981" s="342"/>
      <c r="Y981" s="342"/>
      <c r="Z981" s="342"/>
    </row>
    <row r="982" ht="12.75" customHeight="1">
      <c r="A982" s="342"/>
      <c r="B982" s="342"/>
      <c r="C982" s="342"/>
      <c r="D982" s="342"/>
      <c r="E982" s="342"/>
      <c r="F982" s="342"/>
      <c r="G982" s="342"/>
      <c r="H982" s="342"/>
      <c r="I982" s="342"/>
      <c r="J982" s="342"/>
      <c r="K982" s="342"/>
      <c r="L982" s="342"/>
      <c r="M982" s="342"/>
      <c r="N982" s="342"/>
      <c r="O982" s="342"/>
      <c r="P982" s="342"/>
      <c r="Q982" s="342"/>
      <c r="R982" s="342"/>
      <c r="S982" s="342"/>
      <c r="T982" s="342"/>
      <c r="U982" s="342"/>
      <c r="V982" s="342"/>
      <c r="W982" s="342"/>
      <c r="X982" s="342"/>
      <c r="Y982" s="342"/>
      <c r="Z982" s="342"/>
    </row>
    <row r="983" ht="12.75" customHeight="1">
      <c r="A983" s="342"/>
      <c r="B983" s="342"/>
      <c r="C983" s="342"/>
      <c r="D983" s="342"/>
      <c r="E983" s="342"/>
      <c r="F983" s="342"/>
      <c r="G983" s="342"/>
      <c r="H983" s="342"/>
      <c r="I983" s="342"/>
      <c r="J983" s="342"/>
      <c r="K983" s="342"/>
      <c r="L983" s="342"/>
      <c r="M983" s="342"/>
      <c r="N983" s="342"/>
      <c r="O983" s="342"/>
      <c r="P983" s="342"/>
      <c r="Q983" s="342"/>
      <c r="R983" s="342"/>
      <c r="S983" s="342"/>
      <c r="T983" s="342"/>
      <c r="U983" s="342"/>
      <c r="V983" s="342"/>
      <c r="W983" s="342"/>
      <c r="X983" s="342"/>
      <c r="Y983" s="342"/>
      <c r="Z983" s="342"/>
    </row>
    <row r="984" ht="12.75" customHeight="1">
      <c r="A984" s="342"/>
      <c r="B984" s="342"/>
      <c r="C984" s="342"/>
      <c r="D984" s="342"/>
      <c r="E984" s="342"/>
      <c r="F984" s="342"/>
      <c r="G984" s="342"/>
      <c r="H984" s="342"/>
      <c r="I984" s="342"/>
      <c r="J984" s="342"/>
      <c r="K984" s="342"/>
      <c r="L984" s="342"/>
      <c r="M984" s="342"/>
      <c r="N984" s="342"/>
      <c r="O984" s="342"/>
      <c r="P984" s="342"/>
      <c r="Q984" s="342"/>
      <c r="R984" s="342"/>
      <c r="S984" s="342"/>
      <c r="T984" s="342"/>
      <c r="U984" s="342"/>
      <c r="V984" s="342"/>
      <c r="W984" s="342"/>
      <c r="X984" s="342"/>
      <c r="Y984" s="342"/>
      <c r="Z984" s="342"/>
    </row>
    <row r="985" ht="12.75" customHeight="1">
      <c r="A985" s="342"/>
      <c r="B985" s="342"/>
      <c r="C985" s="342"/>
      <c r="D985" s="342"/>
      <c r="E985" s="342"/>
      <c r="F985" s="342"/>
      <c r="G985" s="342"/>
      <c r="H985" s="342"/>
      <c r="I985" s="342"/>
      <c r="J985" s="342"/>
      <c r="K985" s="342"/>
      <c r="L985" s="342"/>
      <c r="M985" s="342"/>
      <c r="N985" s="342"/>
      <c r="O985" s="342"/>
      <c r="P985" s="342"/>
      <c r="Q985" s="342"/>
      <c r="R985" s="342"/>
      <c r="S985" s="342"/>
      <c r="T985" s="342"/>
      <c r="U985" s="342"/>
      <c r="V985" s="342"/>
      <c r="W985" s="342"/>
      <c r="X985" s="342"/>
      <c r="Y985" s="342"/>
      <c r="Z985" s="342"/>
    </row>
    <row r="986" ht="12.75" customHeight="1">
      <c r="A986" s="342"/>
      <c r="B986" s="342"/>
      <c r="C986" s="342"/>
      <c r="D986" s="342"/>
      <c r="E986" s="342"/>
      <c r="F986" s="342"/>
      <c r="G986" s="342"/>
      <c r="H986" s="342"/>
      <c r="I986" s="342"/>
      <c r="J986" s="342"/>
      <c r="K986" s="342"/>
      <c r="L986" s="342"/>
      <c r="M986" s="342"/>
      <c r="N986" s="342"/>
      <c r="O986" s="342"/>
      <c r="P986" s="342"/>
      <c r="Q986" s="342"/>
      <c r="R986" s="342"/>
      <c r="S986" s="342"/>
      <c r="T986" s="342"/>
      <c r="U986" s="342"/>
      <c r="V986" s="342"/>
      <c r="W986" s="342"/>
      <c r="X986" s="342"/>
      <c r="Y986" s="342"/>
      <c r="Z986" s="342"/>
    </row>
    <row r="987" ht="12.75" customHeight="1">
      <c r="A987" s="342"/>
      <c r="B987" s="342"/>
      <c r="C987" s="342"/>
      <c r="D987" s="342"/>
      <c r="E987" s="342"/>
      <c r="F987" s="342"/>
      <c r="G987" s="342"/>
      <c r="H987" s="342"/>
      <c r="I987" s="342"/>
      <c r="J987" s="342"/>
      <c r="K987" s="342"/>
      <c r="L987" s="342"/>
      <c r="M987" s="342"/>
      <c r="N987" s="342"/>
      <c r="O987" s="342"/>
      <c r="P987" s="342"/>
      <c r="Q987" s="342"/>
      <c r="R987" s="342"/>
      <c r="S987" s="342"/>
      <c r="T987" s="342"/>
      <c r="U987" s="342"/>
      <c r="V987" s="342"/>
      <c r="W987" s="342"/>
      <c r="X987" s="342"/>
      <c r="Y987" s="342"/>
      <c r="Z987" s="342"/>
    </row>
    <row r="988" ht="12.75" customHeight="1">
      <c r="A988" s="342"/>
      <c r="B988" s="342"/>
      <c r="C988" s="342"/>
      <c r="D988" s="342"/>
      <c r="E988" s="342"/>
      <c r="F988" s="342"/>
      <c r="G988" s="342"/>
      <c r="H988" s="342"/>
      <c r="I988" s="342"/>
      <c r="J988" s="342"/>
      <c r="K988" s="342"/>
      <c r="L988" s="342"/>
      <c r="M988" s="342"/>
      <c r="N988" s="342"/>
      <c r="O988" s="342"/>
      <c r="P988" s="342"/>
      <c r="Q988" s="342"/>
      <c r="R988" s="342"/>
      <c r="S988" s="342"/>
      <c r="T988" s="342"/>
      <c r="U988" s="342"/>
      <c r="V988" s="342"/>
      <c r="W988" s="342"/>
      <c r="X988" s="342"/>
      <c r="Y988" s="342"/>
      <c r="Z988" s="342"/>
    </row>
    <row r="989" ht="12.75" customHeight="1">
      <c r="A989" s="342"/>
      <c r="B989" s="342"/>
      <c r="C989" s="342"/>
      <c r="D989" s="342"/>
      <c r="E989" s="342"/>
      <c r="F989" s="342"/>
      <c r="G989" s="342"/>
      <c r="H989" s="342"/>
      <c r="I989" s="342"/>
      <c r="J989" s="342"/>
      <c r="K989" s="342"/>
      <c r="L989" s="342"/>
      <c r="M989" s="342"/>
      <c r="N989" s="342"/>
      <c r="O989" s="342"/>
      <c r="P989" s="342"/>
      <c r="Q989" s="342"/>
      <c r="R989" s="342"/>
      <c r="S989" s="342"/>
      <c r="T989" s="342"/>
      <c r="U989" s="342"/>
      <c r="V989" s="342"/>
      <c r="W989" s="342"/>
      <c r="X989" s="342"/>
      <c r="Y989" s="342"/>
      <c r="Z989" s="342"/>
    </row>
    <row r="990" ht="12.75" customHeight="1">
      <c r="A990" s="342"/>
      <c r="B990" s="342"/>
      <c r="C990" s="342"/>
      <c r="D990" s="342"/>
      <c r="E990" s="342"/>
      <c r="F990" s="342"/>
      <c r="G990" s="342"/>
      <c r="H990" s="342"/>
      <c r="I990" s="342"/>
      <c r="J990" s="342"/>
      <c r="K990" s="342"/>
      <c r="L990" s="342"/>
      <c r="M990" s="342"/>
      <c r="N990" s="342"/>
      <c r="O990" s="342"/>
      <c r="P990" s="342"/>
      <c r="Q990" s="342"/>
      <c r="R990" s="342"/>
      <c r="S990" s="342"/>
      <c r="T990" s="342"/>
      <c r="U990" s="342"/>
      <c r="V990" s="342"/>
      <c r="W990" s="342"/>
      <c r="X990" s="342"/>
      <c r="Y990" s="342"/>
      <c r="Z990" s="342"/>
    </row>
    <row r="991" ht="12.75" customHeight="1">
      <c r="A991" s="342"/>
      <c r="B991" s="342"/>
      <c r="C991" s="342"/>
      <c r="D991" s="342"/>
      <c r="E991" s="342"/>
      <c r="F991" s="342"/>
      <c r="G991" s="342"/>
      <c r="H991" s="342"/>
      <c r="I991" s="342"/>
      <c r="J991" s="342"/>
      <c r="K991" s="342"/>
      <c r="L991" s="342"/>
      <c r="M991" s="342"/>
      <c r="N991" s="342"/>
      <c r="O991" s="342"/>
      <c r="P991" s="342"/>
      <c r="Q991" s="342"/>
      <c r="R991" s="342"/>
      <c r="S991" s="342"/>
      <c r="T991" s="342"/>
      <c r="U991" s="342"/>
      <c r="V991" s="342"/>
      <c r="W991" s="342"/>
      <c r="X991" s="342"/>
      <c r="Y991" s="342"/>
      <c r="Z991" s="342"/>
    </row>
    <row r="992" ht="12.75" customHeight="1">
      <c r="A992" s="342"/>
      <c r="B992" s="342"/>
      <c r="C992" s="342"/>
      <c r="D992" s="342"/>
      <c r="E992" s="342"/>
      <c r="F992" s="342"/>
      <c r="G992" s="342"/>
      <c r="H992" s="342"/>
      <c r="I992" s="342"/>
      <c r="J992" s="342"/>
      <c r="K992" s="342"/>
      <c r="L992" s="342"/>
      <c r="M992" s="342"/>
      <c r="N992" s="342"/>
      <c r="O992" s="342"/>
      <c r="P992" s="342"/>
      <c r="Q992" s="342"/>
      <c r="R992" s="342"/>
      <c r="S992" s="342"/>
      <c r="T992" s="342"/>
      <c r="U992" s="342"/>
      <c r="V992" s="342"/>
      <c r="W992" s="342"/>
      <c r="X992" s="342"/>
      <c r="Y992" s="342"/>
      <c r="Z992" s="342"/>
    </row>
    <row r="993" ht="12.75" customHeight="1">
      <c r="A993" s="342"/>
      <c r="B993" s="342"/>
      <c r="C993" s="342"/>
      <c r="D993" s="342"/>
      <c r="E993" s="342"/>
      <c r="F993" s="342"/>
      <c r="G993" s="342"/>
      <c r="H993" s="342"/>
      <c r="I993" s="342"/>
      <c r="J993" s="342"/>
      <c r="K993" s="342"/>
      <c r="L993" s="342"/>
      <c r="M993" s="342"/>
      <c r="N993" s="342"/>
      <c r="O993" s="342"/>
      <c r="P993" s="342"/>
      <c r="Q993" s="342"/>
      <c r="R993" s="342"/>
      <c r="S993" s="342"/>
      <c r="T993" s="342"/>
      <c r="U993" s="342"/>
      <c r="V993" s="342"/>
      <c r="W993" s="342"/>
      <c r="X993" s="342"/>
      <c r="Y993" s="342"/>
      <c r="Z993" s="342"/>
    </row>
    <row r="994" ht="12.75" customHeight="1">
      <c r="A994" s="342"/>
      <c r="B994" s="342"/>
      <c r="C994" s="342"/>
      <c r="D994" s="342"/>
      <c r="E994" s="342"/>
      <c r="F994" s="342"/>
      <c r="G994" s="342"/>
      <c r="H994" s="342"/>
      <c r="I994" s="342"/>
      <c r="J994" s="342"/>
      <c r="K994" s="342"/>
      <c r="L994" s="342"/>
      <c r="M994" s="342"/>
      <c r="N994" s="342"/>
      <c r="O994" s="342"/>
      <c r="P994" s="342"/>
      <c r="Q994" s="342"/>
      <c r="R994" s="342"/>
      <c r="S994" s="342"/>
      <c r="T994" s="342"/>
      <c r="U994" s="342"/>
      <c r="V994" s="342"/>
      <c r="W994" s="342"/>
      <c r="X994" s="342"/>
      <c r="Y994" s="342"/>
      <c r="Z994" s="342"/>
    </row>
    <row r="995" ht="12.75" customHeight="1">
      <c r="A995" s="342"/>
      <c r="B995" s="342"/>
      <c r="C995" s="342"/>
      <c r="D995" s="342"/>
      <c r="E995" s="342"/>
      <c r="F995" s="342"/>
      <c r="G995" s="342"/>
      <c r="H995" s="342"/>
      <c r="I995" s="342"/>
      <c r="J995" s="342"/>
      <c r="K995" s="342"/>
      <c r="L995" s="342"/>
      <c r="M995" s="342"/>
      <c r="N995" s="342"/>
      <c r="O995" s="342"/>
      <c r="P995" s="342"/>
      <c r="Q995" s="342"/>
      <c r="R995" s="342"/>
      <c r="S995" s="342"/>
      <c r="T995" s="342"/>
      <c r="U995" s="342"/>
      <c r="V995" s="342"/>
      <c r="W995" s="342"/>
      <c r="X995" s="342"/>
      <c r="Y995" s="342"/>
      <c r="Z995" s="342"/>
    </row>
    <row r="996" ht="12.75" customHeight="1">
      <c r="A996" s="342"/>
      <c r="B996" s="342"/>
      <c r="C996" s="342"/>
      <c r="D996" s="342"/>
      <c r="E996" s="342"/>
      <c r="F996" s="342"/>
      <c r="G996" s="342"/>
      <c r="H996" s="342"/>
      <c r="I996" s="342"/>
      <c r="J996" s="342"/>
      <c r="K996" s="342"/>
      <c r="L996" s="342"/>
      <c r="M996" s="342"/>
      <c r="N996" s="342"/>
      <c r="O996" s="342"/>
      <c r="P996" s="342"/>
      <c r="Q996" s="342"/>
      <c r="R996" s="342"/>
      <c r="S996" s="342"/>
      <c r="T996" s="342"/>
      <c r="U996" s="342"/>
      <c r="V996" s="342"/>
      <c r="W996" s="342"/>
      <c r="X996" s="342"/>
      <c r="Y996" s="342"/>
      <c r="Z996" s="342"/>
    </row>
    <row r="997" ht="12.75" customHeight="1">
      <c r="A997" s="342"/>
      <c r="B997" s="342"/>
      <c r="C997" s="342"/>
      <c r="D997" s="342"/>
      <c r="E997" s="342"/>
      <c r="F997" s="342"/>
      <c r="G997" s="342"/>
      <c r="H997" s="342"/>
      <c r="I997" s="342"/>
      <c r="J997" s="342"/>
      <c r="K997" s="342"/>
      <c r="L997" s="342"/>
      <c r="M997" s="342"/>
      <c r="N997" s="342"/>
      <c r="O997" s="342"/>
      <c r="P997" s="342"/>
      <c r="Q997" s="342"/>
      <c r="R997" s="342"/>
      <c r="S997" s="342"/>
      <c r="T997" s="342"/>
      <c r="U997" s="342"/>
      <c r="V997" s="342"/>
      <c r="W997" s="342"/>
      <c r="X997" s="342"/>
      <c r="Y997" s="342"/>
      <c r="Z997" s="342"/>
    </row>
    <row r="998" ht="12.75" customHeight="1">
      <c r="A998" s="342"/>
      <c r="B998" s="342"/>
      <c r="C998" s="342"/>
      <c r="D998" s="342"/>
      <c r="E998" s="342"/>
      <c r="F998" s="342"/>
      <c r="G998" s="342"/>
      <c r="H998" s="342"/>
      <c r="I998" s="342"/>
      <c r="J998" s="342"/>
      <c r="K998" s="342"/>
      <c r="L998" s="342"/>
      <c r="M998" s="342"/>
      <c r="N998" s="342"/>
      <c r="O998" s="342"/>
      <c r="P998" s="342"/>
      <c r="Q998" s="342"/>
      <c r="R998" s="342"/>
      <c r="S998" s="342"/>
      <c r="T998" s="342"/>
      <c r="U998" s="342"/>
      <c r="V998" s="342"/>
      <c r="W998" s="342"/>
      <c r="X998" s="342"/>
      <c r="Y998" s="342"/>
      <c r="Z998" s="342"/>
    </row>
    <row r="999" ht="12.75" customHeight="1">
      <c r="A999" s="342"/>
      <c r="B999" s="342"/>
      <c r="C999" s="342"/>
      <c r="D999" s="342"/>
      <c r="E999" s="342"/>
      <c r="F999" s="342"/>
      <c r="G999" s="342"/>
      <c r="H999" s="342"/>
      <c r="I999" s="342"/>
      <c r="J999" s="342"/>
      <c r="K999" s="342"/>
      <c r="L999" s="342"/>
      <c r="M999" s="342"/>
      <c r="N999" s="342"/>
      <c r="O999" s="342"/>
      <c r="P999" s="342"/>
      <c r="Q999" s="342"/>
      <c r="R999" s="342"/>
      <c r="S999" s="342"/>
      <c r="T999" s="342"/>
      <c r="U999" s="342"/>
      <c r="V999" s="342"/>
      <c r="W999" s="342"/>
      <c r="X999" s="342"/>
      <c r="Y999" s="342"/>
      <c r="Z999" s="342"/>
    </row>
    <row r="1000" ht="12.75" customHeight="1">
      <c r="A1000" s="342"/>
      <c r="B1000" s="342"/>
      <c r="C1000" s="342"/>
      <c r="D1000" s="342"/>
      <c r="E1000" s="342"/>
      <c r="F1000" s="342"/>
      <c r="G1000" s="342"/>
      <c r="H1000" s="342"/>
      <c r="I1000" s="342"/>
      <c r="J1000" s="342"/>
      <c r="K1000" s="342"/>
      <c r="L1000" s="342"/>
      <c r="M1000" s="342"/>
      <c r="N1000" s="342"/>
      <c r="O1000" s="342"/>
      <c r="P1000" s="342"/>
      <c r="Q1000" s="342"/>
      <c r="R1000" s="342"/>
      <c r="S1000" s="342"/>
      <c r="T1000" s="342"/>
      <c r="U1000" s="342"/>
      <c r="V1000" s="342"/>
      <c r="W1000" s="342"/>
      <c r="X1000" s="342"/>
      <c r="Y1000" s="342"/>
      <c r="Z1000" s="342"/>
    </row>
    <row r="1001" ht="12.75" customHeight="1">
      <c r="A1001" s="342"/>
      <c r="B1001" s="342"/>
      <c r="C1001" s="342"/>
      <c r="D1001" s="342"/>
      <c r="E1001" s="342"/>
      <c r="F1001" s="342"/>
      <c r="G1001" s="342"/>
      <c r="H1001" s="342"/>
      <c r="I1001" s="342"/>
      <c r="J1001" s="342"/>
      <c r="K1001" s="342"/>
      <c r="L1001" s="342"/>
      <c r="M1001" s="342"/>
      <c r="N1001" s="342"/>
      <c r="O1001" s="342"/>
      <c r="P1001" s="342"/>
      <c r="Q1001" s="342"/>
      <c r="R1001" s="342"/>
      <c r="S1001" s="342"/>
      <c r="T1001" s="342"/>
      <c r="U1001" s="342"/>
      <c r="V1001" s="342"/>
      <c r="W1001" s="342"/>
      <c r="X1001" s="342"/>
      <c r="Y1001" s="342"/>
      <c r="Z1001" s="342"/>
    </row>
    <row r="1002" ht="12.75" customHeight="1">
      <c r="A1002" s="342"/>
      <c r="B1002" s="342"/>
      <c r="C1002" s="342"/>
      <c r="D1002" s="342"/>
      <c r="E1002" s="342"/>
      <c r="F1002" s="342"/>
      <c r="G1002" s="342"/>
      <c r="H1002" s="342"/>
      <c r="I1002" s="342"/>
      <c r="J1002" s="342"/>
      <c r="K1002" s="342"/>
      <c r="L1002" s="342"/>
      <c r="M1002" s="342"/>
      <c r="N1002" s="342"/>
      <c r="O1002" s="342"/>
      <c r="P1002" s="342"/>
      <c r="Q1002" s="342"/>
      <c r="R1002" s="342"/>
      <c r="S1002" s="342"/>
      <c r="T1002" s="342"/>
      <c r="U1002" s="342"/>
      <c r="V1002" s="342"/>
      <c r="W1002" s="342"/>
      <c r="X1002" s="342"/>
      <c r="Y1002" s="342"/>
      <c r="Z1002" s="342"/>
    </row>
    <row r="1003" ht="12.75" customHeight="1">
      <c r="A1003" s="342"/>
      <c r="B1003" s="342"/>
      <c r="C1003" s="342"/>
      <c r="D1003" s="342"/>
      <c r="E1003" s="342"/>
      <c r="F1003" s="342"/>
      <c r="G1003" s="342"/>
      <c r="H1003" s="342"/>
      <c r="I1003" s="342"/>
      <c r="J1003" s="342"/>
      <c r="K1003" s="342"/>
      <c r="L1003" s="342"/>
      <c r="M1003" s="342"/>
      <c r="N1003" s="342"/>
      <c r="O1003" s="342"/>
      <c r="P1003" s="342"/>
      <c r="Q1003" s="342"/>
      <c r="R1003" s="342"/>
      <c r="S1003" s="342"/>
      <c r="T1003" s="342"/>
      <c r="U1003" s="342"/>
      <c r="V1003" s="342"/>
      <c r="W1003" s="342"/>
      <c r="X1003" s="342"/>
      <c r="Y1003" s="342"/>
      <c r="Z1003" s="342"/>
    </row>
    <row r="1004" ht="12.75" customHeight="1">
      <c r="A1004" s="342"/>
      <c r="B1004" s="342"/>
      <c r="C1004" s="342"/>
      <c r="D1004" s="342"/>
      <c r="E1004" s="342"/>
      <c r="F1004" s="342"/>
      <c r="G1004" s="342"/>
      <c r="H1004" s="342"/>
      <c r="I1004" s="342"/>
      <c r="J1004" s="342"/>
      <c r="K1004" s="342"/>
      <c r="L1004" s="342"/>
      <c r="M1004" s="342"/>
      <c r="N1004" s="342"/>
      <c r="O1004" s="342"/>
      <c r="P1004" s="342"/>
      <c r="Q1004" s="342"/>
      <c r="R1004" s="342"/>
      <c r="S1004" s="342"/>
      <c r="T1004" s="342"/>
      <c r="U1004" s="342"/>
      <c r="V1004" s="342"/>
      <c r="W1004" s="342"/>
      <c r="X1004" s="342"/>
      <c r="Y1004" s="342"/>
      <c r="Z1004" s="342"/>
    </row>
    <row r="1005" ht="12.75" customHeight="1">
      <c r="A1005" s="342"/>
      <c r="B1005" s="342"/>
      <c r="C1005" s="342"/>
      <c r="D1005" s="342"/>
      <c r="E1005" s="342"/>
      <c r="F1005" s="342"/>
      <c r="G1005" s="342"/>
      <c r="H1005" s="342"/>
      <c r="I1005" s="342"/>
      <c r="J1005" s="342"/>
      <c r="K1005" s="342"/>
      <c r="L1005" s="342"/>
      <c r="M1005" s="342"/>
      <c r="N1005" s="342"/>
      <c r="O1005" s="342"/>
      <c r="P1005" s="342"/>
      <c r="Q1005" s="342"/>
      <c r="R1005" s="342"/>
      <c r="S1005" s="342"/>
      <c r="T1005" s="342"/>
      <c r="U1005" s="342"/>
      <c r="V1005" s="342"/>
      <c r="W1005" s="342"/>
      <c r="X1005" s="342"/>
      <c r="Y1005" s="342"/>
      <c r="Z1005" s="342"/>
    </row>
    <row r="1006" ht="12.75" customHeight="1">
      <c r="A1006" s="342"/>
      <c r="B1006" s="342"/>
      <c r="C1006" s="342"/>
      <c r="D1006" s="342"/>
      <c r="E1006" s="342"/>
      <c r="F1006" s="342"/>
      <c r="G1006" s="342"/>
      <c r="H1006" s="342"/>
      <c r="I1006" s="342"/>
      <c r="J1006" s="342"/>
      <c r="K1006" s="342"/>
      <c r="L1006" s="342"/>
      <c r="M1006" s="342"/>
      <c r="N1006" s="342"/>
      <c r="O1006" s="342"/>
      <c r="P1006" s="342"/>
      <c r="Q1006" s="342"/>
      <c r="R1006" s="342"/>
      <c r="S1006" s="342"/>
      <c r="T1006" s="342"/>
      <c r="U1006" s="342"/>
      <c r="V1006" s="342"/>
      <c r="W1006" s="342"/>
      <c r="X1006" s="342"/>
      <c r="Y1006" s="342"/>
      <c r="Z1006" s="342"/>
    </row>
    <row r="1007" ht="12.75" customHeight="1">
      <c r="A1007" s="342"/>
      <c r="B1007" s="342"/>
      <c r="C1007" s="342"/>
      <c r="D1007" s="342"/>
      <c r="E1007" s="342"/>
      <c r="F1007" s="342"/>
      <c r="G1007" s="342"/>
      <c r="H1007" s="342"/>
      <c r="I1007" s="342"/>
      <c r="J1007" s="342"/>
      <c r="K1007" s="342"/>
      <c r="L1007" s="342"/>
      <c r="M1007" s="342"/>
      <c r="N1007" s="342"/>
      <c r="O1007" s="342"/>
      <c r="P1007" s="342"/>
      <c r="Q1007" s="342"/>
      <c r="R1007" s="342"/>
      <c r="S1007" s="342"/>
      <c r="T1007" s="342"/>
      <c r="U1007" s="342"/>
      <c r="V1007" s="342"/>
      <c r="W1007" s="342"/>
      <c r="X1007" s="342"/>
      <c r="Y1007" s="342"/>
      <c r="Z1007" s="342"/>
    </row>
    <row r="1008" ht="12.75" customHeight="1">
      <c r="A1008" s="342"/>
      <c r="B1008" s="342"/>
      <c r="C1008" s="342"/>
      <c r="D1008" s="342"/>
      <c r="E1008" s="342"/>
      <c r="F1008" s="342"/>
      <c r="G1008" s="342"/>
      <c r="H1008" s="342"/>
      <c r="I1008" s="342"/>
      <c r="J1008" s="342"/>
      <c r="K1008" s="342"/>
      <c r="L1008" s="342"/>
      <c r="M1008" s="342"/>
      <c r="N1008" s="342"/>
      <c r="O1008" s="342"/>
      <c r="P1008" s="342"/>
      <c r="Q1008" s="342"/>
      <c r="R1008" s="342"/>
      <c r="S1008" s="342"/>
      <c r="T1008" s="342"/>
      <c r="U1008" s="342"/>
      <c r="V1008" s="342"/>
      <c r="W1008" s="342"/>
      <c r="X1008" s="342"/>
      <c r="Y1008" s="342"/>
      <c r="Z1008" s="342"/>
    </row>
    <row r="1009" ht="12.75" customHeight="1">
      <c r="A1009" s="342"/>
      <c r="B1009" s="342"/>
      <c r="C1009" s="342"/>
      <c r="D1009" s="342"/>
      <c r="E1009" s="342"/>
      <c r="F1009" s="342"/>
      <c r="G1009" s="342"/>
      <c r="H1009" s="342"/>
      <c r="I1009" s="342"/>
      <c r="J1009" s="342"/>
      <c r="K1009" s="342"/>
      <c r="L1009" s="342"/>
      <c r="M1009" s="342"/>
      <c r="N1009" s="342"/>
      <c r="O1009" s="342"/>
      <c r="P1009" s="342"/>
      <c r="Q1009" s="342"/>
      <c r="R1009" s="342"/>
      <c r="S1009" s="342"/>
      <c r="T1009" s="342"/>
      <c r="U1009" s="342"/>
      <c r="V1009" s="342"/>
      <c r="W1009" s="342"/>
      <c r="X1009" s="342"/>
      <c r="Y1009" s="342"/>
      <c r="Z1009" s="342"/>
    </row>
    <row r="1010" ht="12.75" customHeight="1">
      <c r="A1010" s="342"/>
      <c r="B1010" s="342"/>
      <c r="C1010" s="342"/>
      <c r="D1010" s="342"/>
      <c r="E1010" s="342"/>
      <c r="F1010" s="342"/>
      <c r="G1010" s="342"/>
      <c r="H1010" s="342"/>
      <c r="I1010" s="342"/>
      <c r="J1010" s="342"/>
      <c r="K1010" s="342"/>
      <c r="L1010" s="342"/>
      <c r="M1010" s="342"/>
      <c r="N1010" s="342"/>
      <c r="O1010" s="342"/>
      <c r="P1010" s="342"/>
      <c r="Q1010" s="342"/>
      <c r="R1010" s="342"/>
      <c r="S1010" s="342"/>
      <c r="T1010" s="342"/>
      <c r="U1010" s="342"/>
      <c r="V1010" s="342"/>
      <c r="W1010" s="342"/>
      <c r="X1010" s="342"/>
      <c r="Y1010" s="342"/>
      <c r="Z1010" s="342"/>
    </row>
    <row r="1011" ht="12.75" customHeight="1">
      <c r="A1011" s="342"/>
      <c r="B1011" s="342"/>
      <c r="C1011" s="342"/>
      <c r="D1011" s="342"/>
      <c r="E1011" s="342"/>
      <c r="F1011" s="342"/>
      <c r="G1011" s="342"/>
      <c r="H1011" s="342"/>
      <c r="I1011" s="342"/>
      <c r="J1011" s="342"/>
      <c r="K1011" s="342"/>
      <c r="L1011" s="342"/>
      <c r="M1011" s="342"/>
      <c r="N1011" s="342"/>
      <c r="O1011" s="342"/>
      <c r="P1011" s="342"/>
      <c r="Q1011" s="342"/>
      <c r="R1011" s="342"/>
      <c r="S1011" s="342"/>
      <c r="T1011" s="342"/>
      <c r="U1011" s="342"/>
      <c r="V1011" s="342"/>
      <c r="W1011" s="342"/>
      <c r="X1011" s="342"/>
      <c r="Y1011" s="342"/>
      <c r="Z1011" s="342"/>
    </row>
    <row r="1012" ht="12.75" customHeight="1">
      <c r="A1012" s="342"/>
      <c r="B1012" s="342"/>
      <c r="C1012" s="342"/>
      <c r="D1012" s="342"/>
      <c r="E1012" s="342"/>
      <c r="F1012" s="342"/>
      <c r="G1012" s="342"/>
      <c r="H1012" s="342"/>
      <c r="I1012" s="342"/>
      <c r="J1012" s="342"/>
      <c r="K1012" s="342"/>
      <c r="L1012" s="342"/>
      <c r="M1012" s="342"/>
      <c r="N1012" s="342"/>
      <c r="O1012" s="342"/>
      <c r="P1012" s="342"/>
      <c r="Q1012" s="342"/>
      <c r="R1012" s="342"/>
      <c r="S1012" s="342"/>
      <c r="T1012" s="342"/>
      <c r="U1012" s="342"/>
      <c r="V1012" s="342"/>
      <c r="W1012" s="342"/>
      <c r="X1012" s="342"/>
      <c r="Y1012" s="342"/>
      <c r="Z1012" s="342"/>
    </row>
    <row r="1013" ht="12.75" customHeight="1">
      <c r="A1013" s="342"/>
      <c r="B1013" s="342"/>
      <c r="C1013" s="342"/>
      <c r="D1013" s="342"/>
      <c r="E1013" s="342"/>
      <c r="F1013" s="342"/>
      <c r="G1013" s="342"/>
      <c r="H1013" s="342"/>
      <c r="I1013" s="342"/>
      <c r="J1013" s="342"/>
      <c r="K1013" s="342"/>
      <c r="L1013" s="342"/>
      <c r="M1013" s="342"/>
      <c r="N1013" s="342"/>
      <c r="O1013" s="342"/>
      <c r="P1013" s="342"/>
      <c r="Q1013" s="342"/>
      <c r="R1013" s="342"/>
      <c r="S1013" s="342"/>
      <c r="T1013" s="342"/>
      <c r="U1013" s="342"/>
      <c r="V1013" s="342"/>
      <c r="W1013" s="342"/>
      <c r="X1013" s="342"/>
      <c r="Y1013" s="342"/>
      <c r="Z1013" s="342"/>
    </row>
    <row r="1014" ht="12.75" customHeight="1">
      <c r="A1014" s="342"/>
      <c r="B1014" s="342"/>
      <c r="C1014" s="342"/>
      <c r="D1014" s="342"/>
      <c r="E1014" s="342"/>
      <c r="F1014" s="342"/>
      <c r="G1014" s="342"/>
      <c r="H1014" s="342"/>
      <c r="I1014" s="342"/>
      <c r="J1014" s="342"/>
      <c r="K1014" s="342"/>
      <c r="L1014" s="342"/>
      <c r="M1014" s="342"/>
      <c r="N1014" s="342"/>
      <c r="O1014" s="342"/>
      <c r="P1014" s="342"/>
      <c r="Q1014" s="342"/>
      <c r="R1014" s="342"/>
      <c r="S1014" s="342"/>
      <c r="T1014" s="342"/>
      <c r="U1014" s="342"/>
      <c r="V1014" s="342"/>
      <c r="W1014" s="342"/>
      <c r="X1014" s="342"/>
      <c r="Y1014" s="342"/>
      <c r="Z1014" s="342"/>
    </row>
    <row r="1015" ht="12.75" customHeight="1">
      <c r="A1015" s="342"/>
      <c r="B1015" s="342"/>
      <c r="C1015" s="342"/>
      <c r="D1015" s="342"/>
      <c r="E1015" s="342"/>
      <c r="F1015" s="342"/>
      <c r="G1015" s="342"/>
      <c r="H1015" s="342"/>
      <c r="I1015" s="342"/>
      <c r="J1015" s="342"/>
      <c r="K1015" s="342"/>
      <c r="L1015" s="342"/>
      <c r="M1015" s="342"/>
      <c r="N1015" s="342"/>
      <c r="O1015" s="342"/>
      <c r="P1015" s="342"/>
      <c r="Q1015" s="342"/>
      <c r="R1015" s="342"/>
      <c r="S1015" s="342"/>
      <c r="T1015" s="342"/>
      <c r="U1015" s="342"/>
      <c r="V1015" s="342"/>
      <c r="W1015" s="342"/>
      <c r="X1015" s="342"/>
      <c r="Y1015" s="342"/>
      <c r="Z1015" s="342"/>
    </row>
    <row r="1016" ht="12.75" customHeight="1">
      <c r="A1016" s="342"/>
      <c r="B1016" s="342"/>
      <c r="C1016" s="342"/>
      <c r="D1016" s="342"/>
      <c r="E1016" s="342"/>
      <c r="F1016" s="342"/>
      <c r="G1016" s="342"/>
      <c r="H1016" s="342"/>
      <c r="I1016" s="342"/>
      <c r="J1016" s="342"/>
      <c r="K1016" s="342"/>
      <c r="L1016" s="342"/>
      <c r="M1016" s="342"/>
      <c r="N1016" s="342"/>
      <c r="O1016" s="342"/>
      <c r="P1016" s="342"/>
      <c r="Q1016" s="342"/>
      <c r="R1016" s="342"/>
      <c r="S1016" s="342"/>
      <c r="T1016" s="342"/>
      <c r="U1016" s="342"/>
      <c r="V1016" s="342"/>
      <c r="W1016" s="342"/>
      <c r="X1016" s="342"/>
      <c r="Y1016" s="342"/>
      <c r="Z1016" s="342"/>
    </row>
    <row r="1017" ht="12.75" customHeight="1">
      <c r="A1017" s="342"/>
      <c r="B1017" s="342"/>
      <c r="C1017" s="342"/>
      <c r="D1017" s="342"/>
      <c r="E1017" s="342"/>
      <c r="F1017" s="342"/>
      <c r="G1017" s="342"/>
      <c r="H1017" s="342"/>
      <c r="I1017" s="342"/>
      <c r="J1017" s="342"/>
      <c r="K1017" s="342"/>
      <c r="L1017" s="342"/>
      <c r="M1017" s="342"/>
      <c r="N1017" s="342"/>
      <c r="O1017" s="342"/>
      <c r="P1017" s="342"/>
      <c r="Q1017" s="342"/>
      <c r="R1017" s="342"/>
      <c r="S1017" s="342"/>
      <c r="T1017" s="342"/>
      <c r="U1017" s="342"/>
      <c r="V1017" s="342"/>
      <c r="W1017" s="342"/>
      <c r="X1017" s="342"/>
      <c r="Y1017" s="342"/>
      <c r="Z1017" s="342"/>
    </row>
    <row r="1018" ht="12.75" customHeight="1">
      <c r="A1018" s="342"/>
      <c r="B1018" s="342"/>
      <c r="C1018" s="342"/>
      <c r="D1018" s="342"/>
      <c r="E1018" s="342"/>
      <c r="F1018" s="342"/>
      <c r="G1018" s="342"/>
      <c r="H1018" s="342"/>
      <c r="I1018" s="342"/>
      <c r="J1018" s="342"/>
      <c r="K1018" s="342"/>
      <c r="L1018" s="342"/>
      <c r="M1018" s="342"/>
      <c r="N1018" s="342"/>
      <c r="O1018" s="342"/>
      <c r="P1018" s="342"/>
      <c r="Q1018" s="342"/>
      <c r="R1018" s="342"/>
      <c r="S1018" s="342"/>
      <c r="T1018" s="342"/>
      <c r="U1018" s="342"/>
      <c r="V1018" s="342"/>
      <c r="W1018" s="342"/>
      <c r="X1018" s="342"/>
      <c r="Y1018" s="342"/>
      <c r="Z1018" s="342"/>
    </row>
    <row r="1019" ht="12.75" customHeight="1">
      <c r="A1019" s="342"/>
      <c r="B1019" s="342"/>
      <c r="C1019" s="342"/>
      <c r="D1019" s="342"/>
      <c r="E1019" s="342"/>
      <c r="F1019" s="342"/>
      <c r="G1019" s="342"/>
      <c r="H1019" s="342"/>
      <c r="I1019" s="342"/>
      <c r="J1019" s="342"/>
      <c r="K1019" s="342"/>
      <c r="L1019" s="342"/>
      <c r="M1019" s="342"/>
      <c r="N1019" s="342"/>
      <c r="O1019" s="342"/>
      <c r="P1019" s="342"/>
      <c r="Q1019" s="342"/>
      <c r="R1019" s="342"/>
      <c r="S1019" s="342"/>
      <c r="T1019" s="342"/>
      <c r="U1019" s="342"/>
      <c r="V1019" s="342"/>
      <c r="W1019" s="342"/>
      <c r="X1019" s="342"/>
      <c r="Y1019" s="342"/>
      <c r="Z1019" s="342"/>
    </row>
    <row r="1020" ht="12.75" customHeight="1">
      <c r="A1020" s="342"/>
      <c r="B1020" s="342"/>
      <c r="C1020" s="342"/>
      <c r="D1020" s="342"/>
      <c r="E1020" s="342"/>
      <c r="F1020" s="342"/>
      <c r="G1020" s="342"/>
      <c r="H1020" s="342"/>
      <c r="I1020" s="342"/>
      <c r="J1020" s="342"/>
      <c r="K1020" s="342"/>
      <c r="L1020" s="342"/>
      <c r="M1020" s="342"/>
      <c r="N1020" s="342"/>
      <c r="O1020" s="342"/>
      <c r="P1020" s="342"/>
      <c r="Q1020" s="342"/>
      <c r="R1020" s="342"/>
      <c r="S1020" s="342"/>
      <c r="T1020" s="342"/>
      <c r="U1020" s="342"/>
      <c r="V1020" s="342"/>
      <c r="W1020" s="342"/>
      <c r="X1020" s="342"/>
      <c r="Y1020" s="342"/>
      <c r="Z1020" s="342"/>
    </row>
    <row r="1021" ht="12.75" customHeight="1">
      <c r="A1021" s="342"/>
      <c r="B1021" s="342"/>
      <c r="C1021" s="342"/>
      <c r="D1021" s="342"/>
      <c r="E1021" s="342"/>
      <c r="F1021" s="342"/>
      <c r="G1021" s="342"/>
      <c r="H1021" s="342"/>
      <c r="I1021" s="342"/>
      <c r="J1021" s="342"/>
      <c r="K1021" s="342"/>
      <c r="L1021" s="342"/>
      <c r="M1021" s="342"/>
      <c r="N1021" s="342"/>
      <c r="O1021" s="342"/>
      <c r="P1021" s="342"/>
      <c r="Q1021" s="342"/>
      <c r="R1021" s="342"/>
      <c r="S1021" s="342"/>
      <c r="T1021" s="342"/>
      <c r="U1021" s="342"/>
      <c r="V1021" s="342"/>
      <c r="W1021" s="342"/>
      <c r="X1021" s="342"/>
      <c r="Y1021" s="342"/>
      <c r="Z1021" s="342"/>
    </row>
    <row r="1022" ht="12.75" customHeight="1">
      <c r="A1022" s="342"/>
      <c r="B1022" s="342"/>
      <c r="C1022" s="342"/>
      <c r="D1022" s="342"/>
      <c r="E1022" s="342"/>
      <c r="F1022" s="342"/>
      <c r="G1022" s="342"/>
      <c r="H1022" s="342"/>
      <c r="I1022" s="342"/>
      <c r="J1022" s="342"/>
      <c r="K1022" s="342"/>
      <c r="L1022" s="342"/>
      <c r="M1022" s="342"/>
      <c r="N1022" s="342"/>
      <c r="O1022" s="342"/>
      <c r="P1022" s="342"/>
      <c r="Q1022" s="342"/>
      <c r="R1022" s="342"/>
      <c r="S1022" s="342"/>
      <c r="T1022" s="342"/>
      <c r="U1022" s="342"/>
      <c r="V1022" s="342"/>
      <c r="W1022" s="342"/>
      <c r="X1022" s="342"/>
      <c r="Y1022" s="342"/>
      <c r="Z1022" s="342"/>
    </row>
    <row r="1023" ht="12.75" customHeight="1">
      <c r="A1023" s="342"/>
      <c r="B1023" s="342"/>
      <c r="C1023" s="342"/>
      <c r="D1023" s="342"/>
      <c r="E1023" s="342"/>
      <c r="F1023" s="342"/>
      <c r="G1023" s="342"/>
      <c r="H1023" s="342"/>
      <c r="I1023" s="342"/>
      <c r="J1023" s="342"/>
      <c r="K1023" s="342"/>
      <c r="L1023" s="342"/>
      <c r="M1023" s="342"/>
      <c r="N1023" s="342"/>
      <c r="O1023" s="342"/>
      <c r="P1023" s="342"/>
      <c r="Q1023" s="342"/>
      <c r="R1023" s="342"/>
      <c r="S1023" s="342"/>
      <c r="T1023" s="342"/>
      <c r="U1023" s="342"/>
      <c r="V1023" s="342"/>
      <c r="W1023" s="342"/>
      <c r="X1023" s="342"/>
      <c r="Y1023" s="342"/>
      <c r="Z1023" s="342"/>
    </row>
    <row r="1024" ht="12.75" customHeight="1">
      <c r="A1024" s="342"/>
      <c r="B1024" s="342"/>
      <c r="C1024" s="342"/>
      <c r="D1024" s="342"/>
      <c r="E1024" s="342"/>
      <c r="F1024" s="342"/>
      <c r="G1024" s="342"/>
      <c r="H1024" s="342"/>
      <c r="I1024" s="342"/>
      <c r="J1024" s="342"/>
      <c r="K1024" s="342"/>
      <c r="L1024" s="342"/>
      <c r="M1024" s="342"/>
      <c r="N1024" s="342"/>
      <c r="O1024" s="342"/>
      <c r="P1024" s="342"/>
      <c r="Q1024" s="342"/>
      <c r="R1024" s="342"/>
      <c r="S1024" s="342"/>
      <c r="T1024" s="342"/>
      <c r="U1024" s="342"/>
      <c r="V1024" s="342"/>
      <c r="W1024" s="342"/>
      <c r="X1024" s="342"/>
      <c r="Y1024" s="342"/>
      <c r="Z1024" s="342"/>
    </row>
    <row r="1025" ht="12.75" customHeight="1">
      <c r="A1025" s="342"/>
      <c r="B1025" s="342"/>
      <c r="C1025" s="342"/>
      <c r="D1025" s="342"/>
      <c r="E1025" s="342"/>
      <c r="F1025" s="342"/>
      <c r="G1025" s="342"/>
      <c r="H1025" s="342"/>
      <c r="I1025" s="342"/>
      <c r="J1025" s="342"/>
      <c r="K1025" s="342"/>
      <c r="L1025" s="342"/>
      <c r="M1025" s="342"/>
      <c r="N1025" s="342"/>
      <c r="O1025" s="342"/>
      <c r="P1025" s="342"/>
      <c r="Q1025" s="342"/>
      <c r="R1025" s="342"/>
      <c r="S1025" s="342"/>
      <c r="T1025" s="342"/>
      <c r="U1025" s="342"/>
      <c r="V1025" s="342"/>
      <c r="W1025" s="342"/>
      <c r="X1025" s="342"/>
      <c r="Y1025" s="342"/>
      <c r="Z1025" s="342"/>
    </row>
    <row r="1026" ht="12.75" customHeight="1">
      <c r="A1026" s="342"/>
      <c r="B1026" s="342"/>
      <c r="C1026" s="342"/>
      <c r="D1026" s="342"/>
      <c r="E1026" s="342"/>
      <c r="F1026" s="342"/>
      <c r="G1026" s="342"/>
      <c r="H1026" s="342"/>
      <c r="I1026" s="342"/>
      <c r="J1026" s="342"/>
      <c r="K1026" s="342"/>
      <c r="L1026" s="342"/>
      <c r="M1026" s="342"/>
      <c r="N1026" s="342"/>
      <c r="O1026" s="342"/>
      <c r="P1026" s="342"/>
      <c r="Q1026" s="342"/>
      <c r="R1026" s="342"/>
      <c r="S1026" s="342"/>
      <c r="T1026" s="342"/>
      <c r="U1026" s="342"/>
      <c r="V1026" s="342"/>
      <c r="W1026" s="342"/>
      <c r="X1026" s="342"/>
      <c r="Y1026" s="342"/>
      <c r="Z1026" s="342"/>
    </row>
    <row r="1027" ht="12.75" customHeight="1">
      <c r="A1027" s="342"/>
      <c r="B1027" s="342"/>
      <c r="C1027" s="342"/>
      <c r="D1027" s="342"/>
      <c r="E1027" s="342"/>
      <c r="F1027" s="342"/>
      <c r="G1027" s="342"/>
      <c r="H1027" s="342"/>
      <c r="I1027" s="342"/>
      <c r="J1027" s="342"/>
      <c r="K1027" s="342"/>
      <c r="L1027" s="342"/>
      <c r="M1027" s="342"/>
      <c r="N1027" s="342"/>
      <c r="O1027" s="342"/>
      <c r="P1027" s="342"/>
      <c r="Q1027" s="342"/>
      <c r="R1027" s="342"/>
      <c r="S1027" s="342"/>
      <c r="T1027" s="342"/>
      <c r="U1027" s="342"/>
      <c r="V1027" s="342"/>
      <c r="W1027" s="342"/>
      <c r="X1027" s="342"/>
      <c r="Y1027" s="342"/>
      <c r="Z1027" s="342"/>
    </row>
    <row r="1028" ht="12.75" customHeight="1">
      <c r="A1028" s="342"/>
      <c r="B1028" s="342"/>
      <c r="C1028" s="342"/>
      <c r="D1028" s="342"/>
      <c r="E1028" s="342"/>
      <c r="F1028" s="342"/>
      <c r="G1028" s="342"/>
      <c r="H1028" s="342"/>
      <c r="I1028" s="342"/>
      <c r="J1028" s="342"/>
      <c r="K1028" s="342"/>
      <c r="L1028" s="342"/>
      <c r="M1028" s="342"/>
      <c r="N1028" s="342"/>
      <c r="O1028" s="342"/>
      <c r="P1028" s="342"/>
      <c r="Q1028" s="342"/>
      <c r="R1028" s="342"/>
      <c r="S1028" s="342"/>
      <c r="T1028" s="342"/>
      <c r="U1028" s="342"/>
      <c r="V1028" s="342"/>
      <c r="W1028" s="342"/>
      <c r="X1028" s="342"/>
      <c r="Y1028" s="342"/>
      <c r="Z1028" s="342"/>
    </row>
    <row r="1029" ht="12.75" customHeight="1">
      <c r="A1029" s="342"/>
      <c r="B1029" s="342"/>
      <c r="C1029" s="342"/>
      <c r="D1029" s="342"/>
      <c r="E1029" s="342"/>
      <c r="F1029" s="342"/>
      <c r="G1029" s="342"/>
      <c r="H1029" s="342"/>
      <c r="I1029" s="342"/>
      <c r="J1029" s="342"/>
      <c r="K1029" s="342"/>
      <c r="L1029" s="342"/>
      <c r="M1029" s="342"/>
      <c r="N1029" s="342"/>
      <c r="O1029" s="342"/>
      <c r="P1029" s="342"/>
      <c r="Q1029" s="342"/>
      <c r="R1029" s="342"/>
      <c r="S1029" s="342"/>
      <c r="T1029" s="342"/>
      <c r="U1029" s="342"/>
      <c r="V1029" s="342"/>
      <c r="W1029" s="342"/>
      <c r="X1029" s="342"/>
      <c r="Y1029" s="342"/>
      <c r="Z1029" s="342"/>
    </row>
    <row r="1030" ht="12.75" customHeight="1">
      <c r="A1030" s="342"/>
      <c r="B1030" s="342"/>
      <c r="C1030" s="342"/>
      <c r="D1030" s="342"/>
      <c r="E1030" s="342"/>
      <c r="F1030" s="342"/>
      <c r="G1030" s="342"/>
      <c r="H1030" s="342"/>
      <c r="I1030" s="342"/>
      <c r="J1030" s="342"/>
      <c r="K1030" s="342"/>
      <c r="L1030" s="342"/>
      <c r="M1030" s="342"/>
      <c r="N1030" s="342"/>
      <c r="O1030" s="342"/>
      <c r="P1030" s="342"/>
      <c r="Q1030" s="342"/>
      <c r="R1030" s="342"/>
      <c r="S1030" s="342"/>
      <c r="T1030" s="342"/>
      <c r="U1030" s="342"/>
      <c r="V1030" s="342"/>
      <c r="W1030" s="342"/>
      <c r="X1030" s="342"/>
      <c r="Y1030" s="342"/>
      <c r="Z1030" s="342"/>
    </row>
    <row r="1031" ht="12.75" customHeight="1">
      <c r="A1031" s="342"/>
      <c r="B1031" s="342"/>
      <c r="C1031" s="342"/>
      <c r="D1031" s="342"/>
      <c r="E1031" s="342"/>
      <c r="F1031" s="342"/>
      <c r="G1031" s="342"/>
      <c r="H1031" s="342"/>
      <c r="I1031" s="342"/>
      <c r="J1031" s="342"/>
      <c r="K1031" s="342"/>
      <c r="L1031" s="342"/>
      <c r="M1031" s="342"/>
      <c r="N1031" s="342"/>
      <c r="O1031" s="342"/>
      <c r="P1031" s="342"/>
      <c r="Q1031" s="342"/>
      <c r="R1031" s="342"/>
      <c r="S1031" s="342"/>
      <c r="T1031" s="342"/>
      <c r="U1031" s="342"/>
      <c r="V1031" s="342"/>
      <c r="W1031" s="342"/>
      <c r="X1031" s="342"/>
      <c r="Y1031" s="342"/>
      <c r="Z1031" s="342"/>
    </row>
    <row r="1032" ht="12.75" customHeight="1">
      <c r="A1032" s="342"/>
      <c r="B1032" s="342"/>
      <c r="C1032" s="342"/>
      <c r="D1032" s="342"/>
      <c r="E1032" s="342"/>
      <c r="F1032" s="342"/>
      <c r="G1032" s="342"/>
      <c r="H1032" s="342"/>
      <c r="I1032" s="342"/>
      <c r="J1032" s="342"/>
      <c r="K1032" s="342"/>
      <c r="L1032" s="342"/>
      <c r="M1032" s="342"/>
      <c r="N1032" s="342"/>
      <c r="O1032" s="342"/>
      <c r="P1032" s="342"/>
      <c r="Q1032" s="342"/>
      <c r="R1032" s="342"/>
      <c r="S1032" s="342"/>
      <c r="T1032" s="342"/>
      <c r="U1032" s="342"/>
      <c r="V1032" s="342"/>
      <c r="W1032" s="342"/>
      <c r="X1032" s="342"/>
      <c r="Y1032" s="342"/>
      <c r="Z1032" s="342"/>
    </row>
    <row r="1033" ht="12.75" customHeight="1">
      <c r="A1033" s="342"/>
      <c r="B1033" s="342"/>
      <c r="C1033" s="342"/>
      <c r="D1033" s="342"/>
      <c r="E1033" s="342"/>
      <c r="F1033" s="342"/>
      <c r="G1033" s="342"/>
      <c r="H1033" s="342"/>
      <c r="I1033" s="342"/>
      <c r="J1033" s="342"/>
      <c r="K1033" s="342"/>
      <c r="L1033" s="342"/>
      <c r="M1033" s="342"/>
      <c r="N1033" s="342"/>
      <c r="O1033" s="342"/>
      <c r="P1033" s="342"/>
      <c r="Q1033" s="342"/>
      <c r="R1033" s="342"/>
      <c r="S1033" s="342"/>
      <c r="T1033" s="342"/>
      <c r="U1033" s="342"/>
      <c r="V1033" s="342"/>
      <c r="W1033" s="342"/>
      <c r="X1033" s="342"/>
      <c r="Y1033" s="342"/>
      <c r="Z1033" s="342"/>
    </row>
    <row r="1034" ht="12.75" customHeight="1">
      <c r="A1034" s="342"/>
      <c r="B1034" s="342"/>
      <c r="C1034" s="342"/>
      <c r="D1034" s="342"/>
      <c r="E1034" s="342"/>
      <c r="F1034" s="342"/>
      <c r="G1034" s="342"/>
      <c r="H1034" s="342"/>
      <c r="I1034" s="342"/>
      <c r="J1034" s="342"/>
      <c r="K1034" s="342"/>
      <c r="L1034" s="342"/>
      <c r="M1034" s="342"/>
      <c r="N1034" s="342"/>
      <c r="O1034" s="342"/>
      <c r="P1034" s="342"/>
      <c r="Q1034" s="342"/>
      <c r="R1034" s="342"/>
      <c r="S1034" s="342"/>
      <c r="T1034" s="342"/>
      <c r="U1034" s="342"/>
      <c r="V1034" s="342"/>
      <c r="W1034" s="342"/>
      <c r="X1034" s="342"/>
      <c r="Y1034" s="342"/>
      <c r="Z1034" s="342"/>
    </row>
    <row r="1035" ht="12.75" customHeight="1">
      <c r="A1035" s="342"/>
      <c r="B1035" s="342"/>
      <c r="C1035" s="342"/>
      <c r="D1035" s="342"/>
      <c r="E1035" s="342"/>
      <c r="F1035" s="342"/>
      <c r="G1035" s="342"/>
      <c r="H1035" s="342"/>
      <c r="I1035" s="342"/>
      <c r="J1035" s="342"/>
      <c r="K1035" s="342"/>
      <c r="L1035" s="342"/>
      <c r="M1035" s="342"/>
      <c r="N1035" s="342"/>
      <c r="O1035" s="342"/>
      <c r="P1035" s="342"/>
      <c r="Q1035" s="342"/>
      <c r="R1035" s="342"/>
      <c r="S1035" s="342"/>
      <c r="T1035" s="342"/>
      <c r="U1035" s="342"/>
      <c r="V1035" s="342"/>
      <c r="W1035" s="342"/>
      <c r="X1035" s="342"/>
      <c r="Y1035" s="342"/>
      <c r="Z1035" s="342"/>
    </row>
    <row r="1036" ht="12.75" customHeight="1">
      <c r="A1036" s="342"/>
      <c r="B1036" s="342"/>
      <c r="C1036" s="342"/>
      <c r="D1036" s="342"/>
      <c r="E1036" s="342"/>
      <c r="F1036" s="342"/>
      <c r="G1036" s="342"/>
      <c r="H1036" s="342"/>
      <c r="I1036" s="342"/>
      <c r="J1036" s="342"/>
      <c r="K1036" s="342"/>
      <c r="L1036" s="342"/>
      <c r="M1036" s="342"/>
      <c r="N1036" s="342"/>
      <c r="O1036" s="342"/>
      <c r="P1036" s="342"/>
      <c r="Q1036" s="342"/>
      <c r="R1036" s="342"/>
      <c r="S1036" s="342"/>
      <c r="T1036" s="342"/>
      <c r="U1036" s="342"/>
      <c r="V1036" s="342"/>
      <c r="W1036" s="342"/>
      <c r="X1036" s="342"/>
      <c r="Y1036" s="342"/>
      <c r="Z1036" s="342"/>
    </row>
    <row r="1037" ht="12.75" customHeight="1">
      <c r="A1037" s="342"/>
      <c r="B1037" s="342"/>
      <c r="C1037" s="342"/>
      <c r="D1037" s="342"/>
      <c r="E1037" s="342"/>
      <c r="F1037" s="342"/>
      <c r="G1037" s="342"/>
      <c r="H1037" s="342"/>
      <c r="I1037" s="342"/>
      <c r="J1037" s="342"/>
      <c r="K1037" s="342"/>
      <c r="L1037" s="342"/>
      <c r="M1037" s="342"/>
      <c r="N1037" s="342"/>
      <c r="O1037" s="342"/>
      <c r="P1037" s="342"/>
      <c r="Q1037" s="342"/>
      <c r="R1037" s="342"/>
      <c r="S1037" s="342"/>
      <c r="T1037" s="342"/>
      <c r="U1037" s="342"/>
      <c r="V1037" s="342"/>
      <c r="W1037" s="342"/>
      <c r="X1037" s="342"/>
      <c r="Y1037" s="342"/>
      <c r="Z1037" s="342"/>
    </row>
    <row r="1038" ht="12.75" customHeight="1">
      <c r="A1038" s="342"/>
      <c r="B1038" s="342"/>
      <c r="C1038" s="342"/>
      <c r="D1038" s="342"/>
      <c r="E1038" s="342"/>
      <c r="F1038" s="342"/>
      <c r="G1038" s="342"/>
      <c r="H1038" s="342"/>
      <c r="I1038" s="342"/>
      <c r="J1038" s="342"/>
      <c r="K1038" s="342"/>
      <c r="L1038" s="342"/>
      <c r="M1038" s="342"/>
      <c r="N1038" s="342"/>
      <c r="O1038" s="342"/>
      <c r="P1038" s="342"/>
      <c r="Q1038" s="342"/>
      <c r="R1038" s="342"/>
      <c r="S1038" s="342"/>
      <c r="T1038" s="342"/>
      <c r="U1038" s="342"/>
      <c r="V1038" s="342"/>
      <c r="W1038" s="342"/>
      <c r="X1038" s="342"/>
      <c r="Y1038" s="342"/>
      <c r="Z1038" s="342"/>
    </row>
    <row r="1039" ht="12.75" customHeight="1">
      <c r="A1039" s="342"/>
      <c r="B1039" s="342"/>
      <c r="C1039" s="342"/>
      <c r="D1039" s="342"/>
      <c r="E1039" s="342"/>
      <c r="F1039" s="342"/>
      <c r="G1039" s="342"/>
      <c r="H1039" s="342"/>
      <c r="I1039" s="342"/>
      <c r="J1039" s="342"/>
      <c r="K1039" s="342"/>
      <c r="L1039" s="342"/>
      <c r="M1039" s="342"/>
      <c r="N1039" s="342"/>
      <c r="O1039" s="342"/>
      <c r="P1039" s="342"/>
      <c r="Q1039" s="342"/>
      <c r="R1039" s="342"/>
      <c r="S1039" s="342"/>
      <c r="T1039" s="342"/>
      <c r="U1039" s="342"/>
      <c r="V1039" s="342"/>
      <c r="W1039" s="342"/>
      <c r="X1039" s="342"/>
      <c r="Y1039" s="342"/>
      <c r="Z1039" s="342"/>
    </row>
    <row r="1040" ht="12.75" customHeight="1">
      <c r="A1040" s="342"/>
      <c r="B1040" s="342"/>
      <c r="C1040" s="342"/>
      <c r="D1040" s="342"/>
      <c r="E1040" s="342"/>
      <c r="F1040" s="342"/>
      <c r="G1040" s="342"/>
      <c r="H1040" s="342"/>
      <c r="I1040" s="342"/>
      <c r="J1040" s="342"/>
      <c r="K1040" s="342"/>
      <c r="L1040" s="342"/>
      <c r="M1040" s="342"/>
      <c r="N1040" s="342"/>
      <c r="O1040" s="342"/>
      <c r="P1040" s="342"/>
      <c r="Q1040" s="342"/>
      <c r="R1040" s="342"/>
      <c r="S1040" s="342"/>
      <c r="T1040" s="342"/>
      <c r="U1040" s="342"/>
      <c r="V1040" s="342"/>
      <c r="W1040" s="342"/>
      <c r="X1040" s="342"/>
      <c r="Y1040" s="342"/>
      <c r="Z1040" s="342"/>
    </row>
    <row r="1041" ht="12.75" customHeight="1">
      <c r="A1041" s="342"/>
      <c r="B1041" s="342"/>
      <c r="C1041" s="342"/>
      <c r="D1041" s="342"/>
      <c r="E1041" s="342"/>
      <c r="F1041" s="342"/>
      <c r="G1041" s="342"/>
      <c r="H1041" s="342"/>
      <c r="I1041" s="342"/>
      <c r="J1041" s="342"/>
      <c r="K1041" s="342"/>
      <c r="L1041" s="342"/>
      <c r="M1041" s="342"/>
      <c r="N1041" s="342"/>
      <c r="O1041" s="342"/>
      <c r="P1041" s="342"/>
      <c r="Q1041" s="342"/>
      <c r="R1041" s="342"/>
      <c r="S1041" s="342"/>
      <c r="T1041" s="342"/>
      <c r="U1041" s="342"/>
      <c r="V1041" s="342"/>
      <c r="W1041" s="342"/>
      <c r="X1041" s="342"/>
      <c r="Y1041" s="342"/>
      <c r="Z1041" s="342"/>
    </row>
    <row r="1042" ht="12.75" customHeight="1">
      <c r="A1042" s="342"/>
      <c r="B1042" s="342"/>
      <c r="C1042" s="342"/>
      <c r="D1042" s="342"/>
      <c r="E1042" s="342"/>
      <c r="F1042" s="342"/>
      <c r="G1042" s="342"/>
      <c r="H1042" s="342"/>
      <c r="I1042" s="342"/>
      <c r="J1042" s="342"/>
      <c r="K1042" s="342"/>
      <c r="L1042" s="342"/>
      <c r="M1042" s="342"/>
      <c r="N1042" s="342"/>
      <c r="O1042" s="342"/>
      <c r="P1042" s="342"/>
      <c r="Q1042" s="342"/>
      <c r="R1042" s="342"/>
      <c r="S1042" s="342"/>
      <c r="T1042" s="342"/>
      <c r="U1042" s="342"/>
      <c r="V1042" s="342"/>
      <c r="W1042" s="342"/>
      <c r="X1042" s="342"/>
      <c r="Y1042" s="342"/>
      <c r="Z1042" s="342"/>
    </row>
    <row r="1043" ht="12.75" customHeight="1">
      <c r="A1043" s="342"/>
      <c r="B1043" s="342"/>
      <c r="C1043" s="342"/>
      <c r="D1043" s="342"/>
      <c r="E1043" s="342"/>
      <c r="F1043" s="342"/>
      <c r="G1043" s="342"/>
      <c r="H1043" s="342"/>
      <c r="I1043" s="342"/>
      <c r="J1043" s="342"/>
      <c r="K1043" s="342"/>
      <c r="L1043" s="342"/>
      <c r="M1043" s="342"/>
      <c r="N1043" s="342"/>
      <c r="O1043" s="342"/>
      <c r="P1043" s="342"/>
      <c r="Q1043" s="342"/>
      <c r="R1043" s="342"/>
      <c r="S1043" s="342"/>
      <c r="T1043" s="342"/>
      <c r="U1043" s="342"/>
      <c r="V1043" s="342"/>
      <c r="W1043" s="342"/>
      <c r="X1043" s="342"/>
      <c r="Y1043" s="342"/>
      <c r="Z1043" s="342"/>
    </row>
    <row r="1044" ht="12.75" customHeight="1">
      <c r="A1044" s="342"/>
      <c r="B1044" s="342"/>
      <c r="C1044" s="342"/>
      <c r="D1044" s="342"/>
      <c r="E1044" s="342"/>
      <c r="F1044" s="342"/>
      <c r="G1044" s="342"/>
      <c r="H1044" s="342"/>
      <c r="I1044" s="342"/>
      <c r="J1044" s="342"/>
      <c r="K1044" s="342"/>
      <c r="L1044" s="342"/>
      <c r="M1044" s="342"/>
      <c r="N1044" s="342"/>
      <c r="O1044" s="342"/>
      <c r="P1044" s="342"/>
      <c r="Q1044" s="342"/>
      <c r="R1044" s="342"/>
      <c r="S1044" s="342"/>
      <c r="T1044" s="342"/>
      <c r="U1044" s="342"/>
      <c r="V1044" s="342"/>
      <c r="W1044" s="342"/>
      <c r="X1044" s="342"/>
      <c r="Y1044" s="342"/>
      <c r="Z1044" s="342"/>
    </row>
    <row r="1045" ht="12.75" customHeight="1">
      <c r="A1045" s="342"/>
      <c r="B1045" s="342"/>
      <c r="C1045" s="342"/>
      <c r="D1045" s="342"/>
      <c r="E1045" s="342"/>
      <c r="F1045" s="342"/>
      <c r="G1045" s="342"/>
      <c r="H1045" s="342"/>
      <c r="I1045" s="342"/>
      <c r="J1045" s="342"/>
      <c r="K1045" s="342"/>
      <c r="L1045" s="342"/>
      <c r="M1045" s="342"/>
      <c r="N1045" s="342"/>
      <c r="O1045" s="342"/>
      <c r="P1045" s="342"/>
      <c r="Q1045" s="342"/>
      <c r="R1045" s="342"/>
      <c r="S1045" s="342"/>
      <c r="T1045" s="342"/>
      <c r="U1045" s="342"/>
      <c r="V1045" s="342"/>
      <c r="W1045" s="342"/>
      <c r="X1045" s="342"/>
      <c r="Y1045" s="342"/>
      <c r="Z1045" s="342"/>
    </row>
    <row r="1046" ht="12.75" customHeight="1">
      <c r="A1046" s="342"/>
      <c r="B1046" s="342"/>
      <c r="C1046" s="342"/>
      <c r="D1046" s="342"/>
      <c r="E1046" s="342"/>
      <c r="F1046" s="342"/>
      <c r="G1046" s="342"/>
      <c r="H1046" s="342"/>
      <c r="I1046" s="342"/>
      <c r="J1046" s="342"/>
      <c r="K1046" s="342"/>
      <c r="L1046" s="342"/>
      <c r="M1046" s="342"/>
      <c r="N1046" s="342"/>
      <c r="O1046" s="342"/>
      <c r="P1046" s="342"/>
      <c r="Q1046" s="342"/>
      <c r="R1046" s="342"/>
      <c r="S1046" s="342"/>
      <c r="T1046" s="342"/>
      <c r="U1046" s="342"/>
      <c r="V1046" s="342"/>
      <c r="W1046" s="342"/>
      <c r="X1046" s="342"/>
      <c r="Y1046" s="342"/>
      <c r="Z1046" s="342"/>
    </row>
    <row r="1047" ht="12.75" customHeight="1">
      <c r="A1047" s="342"/>
      <c r="B1047" s="342"/>
      <c r="C1047" s="342"/>
      <c r="D1047" s="342"/>
      <c r="E1047" s="342"/>
      <c r="F1047" s="342"/>
      <c r="G1047" s="342"/>
      <c r="H1047" s="342"/>
      <c r="I1047" s="342"/>
      <c r="J1047" s="342"/>
      <c r="K1047" s="342"/>
      <c r="L1047" s="342"/>
      <c r="M1047" s="342"/>
      <c r="N1047" s="342"/>
      <c r="O1047" s="342"/>
      <c r="P1047" s="342"/>
      <c r="Q1047" s="342"/>
      <c r="R1047" s="342"/>
      <c r="S1047" s="342"/>
      <c r="T1047" s="342"/>
      <c r="U1047" s="342"/>
      <c r="V1047" s="342"/>
      <c r="W1047" s="342"/>
      <c r="X1047" s="342"/>
      <c r="Y1047" s="342"/>
      <c r="Z1047" s="342"/>
    </row>
    <row r="1048" ht="12.75" customHeight="1">
      <c r="A1048" s="342"/>
      <c r="B1048" s="342"/>
      <c r="C1048" s="342"/>
      <c r="D1048" s="342"/>
      <c r="E1048" s="342"/>
      <c r="F1048" s="342"/>
      <c r="G1048" s="342"/>
      <c r="H1048" s="342"/>
      <c r="I1048" s="342"/>
      <c r="J1048" s="342"/>
      <c r="K1048" s="342"/>
      <c r="L1048" s="342"/>
      <c r="M1048" s="342"/>
      <c r="N1048" s="342"/>
      <c r="O1048" s="342"/>
      <c r="P1048" s="342"/>
      <c r="Q1048" s="342"/>
      <c r="R1048" s="342"/>
      <c r="S1048" s="342"/>
      <c r="T1048" s="342"/>
      <c r="U1048" s="342"/>
      <c r="V1048" s="342"/>
      <c r="W1048" s="342"/>
      <c r="X1048" s="342"/>
      <c r="Y1048" s="342"/>
      <c r="Z1048" s="342"/>
    </row>
    <row r="1049" ht="12.75" customHeight="1">
      <c r="A1049" s="342"/>
      <c r="B1049" s="342"/>
      <c r="C1049" s="342"/>
      <c r="D1049" s="342"/>
      <c r="E1049" s="342"/>
      <c r="F1049" s="342"/>
      <c r="G1049" s="342"/>
      <c r="H1049" s="342"/>
      <c r="I1049" s="342"/>
      <c r="J1049" s="342"/>
      <c r="K1049" s="342"/>
      <c r="L1049" s="342"/>
      <c r="M1049" s="342"/>
      <c r="N1049" s="342"/>
      <c r="O1049" s="342"/>
      <c r="P1049" s="342"/>
      <c r="Q1049" s="342"/>
      <c r="R1049" s="342"/>
      <c r="S1049" s="342"/>
      <c r="T1049" s="342"/>
      <c r="U1049" s="342"/>
      <c r="V1049" s="342"/>
      <c r="W1049" s="342"/>
      <c r="X1049" s="342"/>
      <c r="Y1049" s="342"/>
      <c r="Z1049" s="342"/>
    </row>
    <row r="1050" ht="12.75" customHeight="1">
      <c r="A1050" s="342"/>
      <c r="B1050" s="342"/>
      <c r="C1050" s="342"/>
      <c r="D1050" s="342"/>
      <c r="E1050" s="342"/>
      <c r="F1050" s="342"/>
      <c r="G1050" s="342"/>
      <c r="H1050" s="342"/>
      <c r="I1050" s="342"/>
      <c r="J1050" s="342"/>
      <c r="K1050" s="342"/>
      <c r="L1050" s="342"/>
      <c r="M1050" s="342"/>
      <c r="N1050" s="342"/>
      <c r="O1050" s="342"/>
      <c r="P1050" s="342"/>
      <c r="Q1050" s="342"/>
      <c r="R1050" s="342"/>
      <c r="S1050" s="342"/>
      <c r="T1050" s="342"/>
      <c r="U1050" s="342"/>
      <c r="V1050" s="342"/>
      <c r="W1050" s="342"/>
      <c r="X1050" s="342"/>
      <c r="Y1050" s="342"/>
      <c r="Z1050" s="342"/>
    </row>
    <row r="1051" ht="12.75" customHeight="1">
      <c r="A1051" s="342"/>
      <c r="B1051" s="342"/>
      <c r="C1051" s="342"/>
      <c r="D1051" s="342"/>
      <c r="E1051" s="342"/>
      <c r="F1051" s="342"/>
      <c r="G1051" s="342"/>
      <c r="H1051" s="342"/>
      <c r="I1051" s="342"/>
      <c r="J1051" s="342"/>
      <c r="K1051" s="342"/>
      <c r="L1051" s="342"/>
      <c r="M1051" s="342"/>
      <c r="N1051" s="342"/>
      <c r="O1051" s="342"/>
      <c r="P1051" s="342"/>
      <c r="Q1051" s="342"/>
      <c r="R1051" s="342"/>
      <c r="S1051" s="342"/>
      <c r="T1051" s="342"/>
      <c r="U1051" s="342"/>
      <c r="V1051" s="342"/>
      <c r="W1051" s="342"/>
      <c r="X1051" s="342"/>
      <c r="Y1051" s="342"/>
      <c r="Z1051" s="342"/>
    </row>
    <row r="1052" ht="12.75" customHeight="1">
      <c r="A1052" s="342"/>
      <c r="B1052" s="342"/>
      <c r="C1052" s="342"/>
      <c r="D1052" s="342"/>
      <c r="E1052" s="342"/>
      <c r="F1052" s="342"/>
      <c r="G1052" s="342"/>
      <c r="H1052" s="342"/>
      <c r="I1052" s="342"/>
      <c r="J1052" s="342"/>
      <c r="K1052" s="342"/>
      <c r="L1052" s="342"/>
      <c r="M1052" s="342"/>
      <c r="N1052" s="342"/>
      <c r="O1052" s="342"/>
      <c r="P1052" s="342"/>
      <c r="Q1052" s="342"/>
      <c r="R1052" s="342"/>
      <c r="S1052" s="342"/>
      <c r="T1052" s="342"/>
      <c r="U1052" s="342"/>
      <c r="V1052" s="342"/>
      <c r="W1052" s="342"/>
      <c r="X1052" s="342"/>
      <c r="Y1052" s="342"/>
      <c r="Z1052" s="342"/>
    </row>
    <row r="1053" ht="12.75" customHeight="1">
      <c r="A1053" s="342"/>
      <c r="B1053" s="342"/>
      <c r="C1053" s="342"/>
      <c r="D1053" s="342"/>
      <c r="E1053" s="342"/>
      <c r="F1053" s="342"/>
      <c r="G1053" s="342"/>
      <c r="H1053" s="342"/>
      <c r="I1053" s="342"/>
      <c r="J1053" s="342"/>
      <c r="K1053" s="342"/>
      <c r="L1053" s="342"/>
      <c r="M1053" s="342"/>
      <c r="N1053" s="342"/>
      <c r="O1053" s="342"/>
      <c r="P1053" s="342"/>
      <c r="Q1053" s="342"/>
      <c r="R1053" s="342"/>
      <c r="S1053" s="342"/>
      <c r="T1053" s="342"/>
      <c r="U1053" s="342"/>
      <c r="V1053" s="342"/>
      <c r="W1053" s="342"/>
      <c r="X1053" s="342"/>
      <c r="Y1053" s="342"/>
      <c r="Z1053" s="342"/>
    </row>
    <row r="1054" ht="12.75" customHeight="1">
      <c r="A1054" s="342"/>
      <c r="B1054" s="342"/>
      <c r="C1054" s="342"/>
      <c r="D1054" s="342"/>
      <c r="E1054" s="342"/>
      <c r="F1054" s="342"/>
      <c r="G1054" s="342"/>
      <c r="H1054" s="342"/>
      <c r="I1054" s="342"/>
      <c r="J1054" s="342"/>
      <c r="K1054" s="342"/>
      <c r="L1054" s="342"/>
      <c r="M1054" s="342"/>
      <c r="N1054" s="342"/>
      <c r="O1054" s="342"/>
      <c r="P1054" s="342"/>
      <c r="Q1054" s="342"/>
      <c r="R1054" s="342"/>
      <c r="S1054" s="342"/>
      <c r="T1054" s="342"/>
      <c r="U1054" s="342"/>
      <c r="V1054" s="342"/>
      <c r="W1054" s="342"/>
      <c r="X1054" s="342"/>
      <c r="Y1054" s="342"/>
      <c r="Z1054" s="342"/>
    </row>
    <row r="1055" ht="12.75" customHeight="1">
      <c r="A1055" s="342"/>
      <c r="B1055" s="342"/>
      <c r="C1055" s="342"/>
      <c r="D1055" s="342"/>
      <c r="E1055" s="342"/>
      <c r="F1055" s="342"/>
      <c r="G1055" s="342"/>
      <c r="H1055" s="342"/>
      <c r="I1055" s="342"/>
      <c r="J1055" s="342"/>
      <c r="K1055" s="342"/>
      <c r="L1055" s="342"/>
      <c r="M1055" s="342"/>
      <c r="N1055" s="342"/>
      <c r="O1055" s="342"/>
      <c r="P1055" s="342"/>
      <c r="Q1055" s="342"/>
      <c r="R1055" s="342"/>
      <c r="S1055" s="342"/>
      <c r="T1055" s="342"/>
      <c r="U1055" s="342"/>
      <c r="V1055" s="342"/>
      <c r="W1055" s="342"/>
      <c r="X1055" s="342"/>
      <c r="Y1055" s="342"/>
      <c r="Z1055" s="342"/>
    </row>
    <row r="1056" ht="12.75" customHeight="1">
      <c r="A1056" s="342"/>
      <c r="B1056" s="342"/>
      <c r="C1056" s="342"/>
      <c r="D1056" s="342"/>
      <c r="E1056" s="342"/>
      <c r="F1056" s="342"/>
      <c r="G1056" s="342"/>
      <c r="H1056" s="342"/>
      <c r="I1056" s="342"/>
      <c r="J1056" s="342"/>
      <c r="K1056" s="342"/>
      <c r="L1056" s="342"/>
      <c r="M1056" s="342"/>
      <c r="N1056" s="342"/>
      <c r="O1056" s="342"/>
      <c r="P1056" s="342"/>
      <c r="Q1056" s="342"/>
      <c r="R1056" s="342"/>
      <c r="S1056" s="342"/>
      <c r="T1056" s="342"/>
      <c r="U1056" s="342"/>
      <c r="V1056" s="342"/>
      <c r="W1056" s="342"/>
      <c r="X1056" s="342"/>
      <c r="Y1056" s="342"/>
      <c r="Z1056" s="342"/>
    </row>
    <row r="1057" ht="12.75" customHeight="1">
      <c r="A1057" s="342"/>
      <c r="B1057" s="342"/>
      <c r="C1057" s="342"/>
      <c r="D1057" s="342"/>
      <c r="E1057" s="342"/>
      <c r="F1057" s="342"/>
      <c r="G1057" s="342"/>
      <c r="H1057" s="342"/>
      <c r="I1057" s="342"/>
      <c r="J1057" s="342"/>
      <c r="K1057" s="342"/>
      <c r="L1057" s="342"/>
      <c r="M1057" s="342"/>
      <c r="N1057" s="342"/>
      <c r="O1057" s="342"/>
      <c r="P1057" s="342"/>
      <c r="Q1057" s="342"/>
      <c r="R1057" s="342"/>
      <c r="S1057" s="342"/>
      <c r="T1057" s="342"/>
      <c r="U1057" s="342"/>
      <c r="V1057" s="342"/>
      <c r="W1057" s="342"/>
      <c r="X1057" s="342"/>
      <c r="Y1057" s="342"/>
      <c r="Z1057" s="342"/>
    </row>
    <row r="1058" ht="12.75" customHeight="1">
      <c r="A1058" s="342"/>
      <c r="B1058" s="342"/>
      <c r="C1058" s="342"/>
      <c r="D1058" s="342"/>
      <c r="E1058" s="342"/>
      <c r="F1058" s="342"/>
      <c r="G1058" s="342"/>
      <c r="H1058" s="342"/>
      <c r="I1058" s="342"/>
      <c r="J1058" s="342"/>
      <c r="K1058" s="342"/>
      <c r="L1058" s="342"/>
      <c r="M1058" s="342"/>
      <c r="N1058" s="342"/>
      <c r="O1058" s="342"/>
      <c r="P1058" s="342"/>
      <c r="Q1058" s="342"/>
      <c r="R1058" s="342"/>
      <c r="S1058" s="342"/>
      <c r="T1058" s="342"/>
      <c r="U1058" s="342"/>
      <c r="V1058" s="342"/>
      <c r="W1058" s="342"/>
      <c r="X1058" s="342"/>
      <c r="Y1058" s="342"/>
      <c r="Z1058" s="342"/>
    </row>
    <row r="1059" ht="12.75" customHeight="1">
      <c r="A1059" s="342"/>
      <c r="B1059" s="342"/>
      <c r="C1059" s="342"/>
      <c r="D1059" s="342"/>
      <c r="E1059" s="342"/>
      <c r="F1059" s="342"/>
      <c r="G1059" s="342"/>
      <c r="H1059" s="342"/>
      <c r="I1059" s="342"/>
      <c r="J1059" s="342"/>
      <c r="K1059" s="342"/>
      <c r="L1059" s="342"/>
      <c r="M1059" s="342"/>
      <c r="N1059" s="342"/>
      <c r="O1059" s="342"/>
      <c r="P1059" s="342"/>
      <c r="Q1059" s="342"/>
      <c r="R1059" s="342"/>
      <c r="S1059" s="342"/>
      <c r="T1059" s="342"/>
      <c r="U1059" s="342"/>
      <c r="V1059" s="342"/>
      <c r="W1059" s="342"/>
      <c r="X1059" s="342"/>
      <c r="Y1059" s="342"/>
      <c r="Z1059" s="342"/>
    </row>
    <row r="1060" ht="12.75" customHeight="1">
      <c r="A1060" s="342"/>
      <c r="B1060" s="342"/>
      <c r="C1060" s="342"/>
      <c r="D1060" s="342"/>
      <c r="E1060" s="342"/>
      <c r="F1060" s="342"/>
      <c r="G1060" s="342"/>
      <c r="H1060" s="342"/>
      <c r="I1060" s="342"/>
      <c r="J1060" s="342"/>
      <c r="K1060" s="342"/>
      <c r="L1060" s="342"/>
      <c r="M1060" s="342"/>
      <c r="N1060" s="342"/>
      <c r="O1060" s="342"/>
      <c r="P1060" s="342"/>
      <c r="Q1060" s="342"/>
      <c r="R1060" s="342"/>
      <c r="S1060" s="342"/>
      <c r="T1060" s="342"/>
      <c r="U1060" s="342"/>
      <c r="V1060" s="342"/>
      <c r="W1060" s="342"/>
      <c r="X1060" s="342"/>
      <c r="Y1060" s="342"/>
      <c r="Z1060" s="342"/>
    </row>
    <row r="1061" ht="12.75" customHeight="1">
      <c r="A1061" s="342"/>
      <c r="B1061" s="342"/>
      <c r="C1061" s="342"/>
      <c r="D1061" s="342"/>
      <c r="E1061" s="342"/>
      <c r="F1061" s="342"/>
      <c r="G1061" s="342"/>
      <c r="H1061" s="342"/>
      <c r="I1061" s="342"/>
      <c r="J1061" s="342"/>
      <c r="K1061" s="342"/>
      <c r="L1061" s="342"/>
      <c r="M1061" s="342"/>
      <c r="N1061" s="342"/>
      <c r="O1061" s="342"/>
      <c r="P1061" s="342"/>
      <c r="Q1061" s="342"/>
      <c r="R1061" s="342"/>
      <c r="S1061" s="342"/>
      <c r="T1061" s="342"/>
      <c r="U1061" s="342"/>
      <c r="V1061" s="342"/>
      <c r="W1061" s="342"/>
      <c r="X1061" s="342"/>
      <c r="Y1061" s="342"/>
      <c r="Z1061" s="342"/>
    </row>
    <row r="1062" ht="12.75" customHeight="1">
      <c r="A1062" s="342"/>
      <c r="B1062" s="342"/>
      <c r="C1062" s="342"/>
      <c r="D1062" s="342"/>
      <c r="E1062" s="342"/>
      <c r="F1062" s="342"/>
      <c r="G1062" s="342"/>
      <c r="H1062" s="342"/>
      <c r="I1062" s="342"/>
      <c r="J1062" s="342"/>
      <c r="K1062" s="342"/>
      <c r="L1062" s="342"/>
      <c r="M1062" s="342"/>
      <c r="N1062" s="342"/>
      <c r="O1062" s="342"/>
      <c r="P1062" s="342"/>
      <c r="Q1062" s="342"/>
      <c r="R1062" s="342"/>
      <c r="S1062" s="342"/>
      <c r="T1062" s="342"/>
      <c r="U1062" s="342"/>
      <c r="V1062" s="342"/>
      <c r="W1062" s="342"/>
      <c r="X1062" s="342"/>
      <c r="Y1062" s="342"/>
      <c r="Z1062" s="342"/>
    </row>
    <row r="1063" ht="12.75" customHeight="1">
      <c r="A1063" s="342"/>
      <c r="B1063" s="342"/>
      <c r="C1063" s="342"/>
      <c r="D1063" s="342"/>
      <c r="E1063" s="342"/>
      <c r="F1063" s="342"/>
      <c r="G1063" s="342"/>
      <c r="H1063" s="342"/>
      <c r="I1063" s="342"/>
      <c r="J1063" s="342"/>
      <c r="K1063" s="342"/>
      <c r="L1063" s="342"/>
      <c r="M1063" s="342"/>
      <c r="N1063" s="342"/>
      <c r="O1063" s="342"/>
      <c r="P1063" s="342"/>
      <c r="Q1063" s="342"/>
      <c r="R1063" s="342"/>
      <c r="S1063" s="342"/>
      <c r="T1063" s="342"/>
      <c r="U1063" s="342"/>
      <c r="V1063" s="342"/>
      <c r="W1063" s="342"/>
      <c r="X1063" s="342"/>
      <c r="Y1063" s="342"/>
      <c r="Z1063" s="342"/>
    </row>
    <row r="1064" ht="12.75" customHeight="1">
      <c r="A1064" s="342"/>
      <c r="B1064" s="342"/>
      <c r="C1064" s="342"/>
      <c r="D1064" s="342"/>
      <c r="E1064" s="342"/>
      <c r="F1064" s="342"/>
      <c r="G1064" s="342"/>
      <c r="H1064" s="342"/>
      <c r="I1064" s="342"/>
      <c r="J1064" s="342"/>
      <c r="K1064" s="342"/>
      <c r="L1064" s="342"/>
      <c r="M1064" s="342"/>
      <c r="N1064" s="342"/>
      <c r="O1064" s="342"/>
      <c r="P1064" s="342"/>
      <c r="Q1064" s="342"/>
      <c r="R1064" s="342"/>
      <c r="S1064" s="342"/>
      <c r="T1064" s="342"/>
      <c r="U1064" s="342"/>
      <c r="V1064" s="342"/>
      <c r="W1064" s="342"/>
      <c r="X1064" s="342"/>
      <c r="Y1064" s="342"/>
      <c r="Z1064" s="342"/>
    </row>
    <row r="1065" ht="12.75" customHeight="1">
      <c r="A1065" s="342"/>
      <c r="B1065" s="342"/>
      <c r="C1065" s="342"/>
      <c r="D1065" s="342"/>
      <c r="E1065" s="342"/>
      <c r="F1065" s="342"/>
      <c r="G1065" s="342"/>
      <c r="H1065" s="342"/>
      <c r="I1065" s="342"/>
      <c r="J1065" s="342"/>
      <c r="K1065" s="342"/>
      <c r="L1065" s="342"/>
      <c r="M1065" s="342"/>
      <c r="N1065" s="342"/>
      <c r="O1065" s="342"/>
      <c r="P1065" s="342"/>
      <c r="Q1065" s="342"/>
      <c r="R1065" s="342"/>
      <c r="S1065" s="342"/>
      <c r="T1065" s="342"/>
      <c r="U1065" s="342"/>
      <c r="V1065" s="342"/>
      <c r="W1065" s="342"/>
      <c r="X1065" s="342"/>
      <c r="Y1065" s="342"/>
      <c r="Z1065" s="342"/>
    </row>
    <row r="1066" ht="12.75" customHeight="1">
      <c r="A1066" s="342"/>
      <c r="B1066" s="342"/>
      <c r="C1066" s="342"/>
      <c r="D1066" s="342"/>
      <c r="E1066" s="342"/>
      <c r="F1066" s="342"/>
      <c r="G1066" s="342"/>
      <c r="H1066" s="342"/>
      <c r="I1066" s="342"/>
      <c r="J1066" s="342"/>
      <c r="K1066" s="342"/>
      <c r="L1066" s="342"/>
      <c r="M1066" s="342"/>
      <c r="N1066" s="342"/>
      <c r="O1066" s="342"/>
      <c r="P1066" s="342"/>
      <c r="Q1066" s="342"/>
      <c r="R1066" s="342"/>
      <c r="S1066" s="342"/>
      <c r="T1066" s="342"/>
      <c r="U1066" s="342"/>
      <c r="V1066" s="342"/>
      <c r="W1066" s="342"/>
      <c r="X1066" s="342"/>
      <c r="Y1066" s="342"/>
      <c r="Z1066" s="342"/>
    </row>
    <row r="1067" ht="12.75" customHeight="1">
      <c r="A1067" s="342"/>
      <c r="B1067" s="342"/>
      <c r="C1067" s="342"/>
      <c r="D1067" s="342"/>
      <c r="E1067" s="342"/>
      <c r="F1067" s="342"/>
      <c r="G1067" s="342"/>
      <c r="H1067" s="342"/>
      <c r="I1067" s="342"/>
      <c r="J1067" s="342"/>
      <c r="K1067" s="342"/>
      <c r="L1067" s="342"/>
      <c r="M1067" s="342"/>
      <c r="N1067" s="342"/>
      <c r="O1067" s="342"/>
      <c r="P1067" s="342"/>
      <c r="Q1067" s="342"/>
      <c r="R1067" s="342"/>
      <c r="S1067" s="342"/>
      <c r="T1067" s="342"/>
      <c r="U1067" s="342"/>
      <c r="V1067" s="342"/>
      <c r="W1067" s="342"/>
      <c r="X1067" s="342"/>
      <c r="Y1067" s="342"/>
      <c r="Z1067" s="342"/>
    </row>
    <row r="1068" ht="12.75" customHeight="1">
      <c r="A1068" s="342"/>
      <c r="B1068" s="342"/>
      <c r="C1068" s="342"/>
      <c r="D1068" s="342"/>
      <c r="E1068" s="342"/>
      <c r="F1068" s="342"/>
      <c r="G1068" s="342"/>
      <c r="H1068" s="342"/>
      <c r="I1068" s="342"/>
      <c r="J1068" s="342"/>
      <c r="K1068" s="342"/>
      <c r="L1068" s="342"/>
      <c r="M1068" s="342"/>
      <c r="N1068" s="342"/>
      <c r="O1068" s="342"/>
      <c r="P1068" s="342"/>
      <c r="Q1068" s="342"/>
      <c r="R1068" s="342"/>
      <c r="S1068" s="342"/>
      <c r="T1068" s="342"/>
      <c r="U1068" s="342"/>
      <c r="V1068" s="342"/>
      <c r="W1068" s="342"/>
      <c r="X1068" s="342"/>
      <c r="Y1068" s="342"/>
      <c r="Z1068" s="342"/>
    </row>
    <row r="1069" ht="12.75" customHeight="1">
      <c r="A1069" s="342"/>
      <c r="B1069" s="342"/>
      <c r="C1069" s="342"/>
      <c r="D1069" s="342"/>
      <c r="E1069" s="342"/>
      <c r="F1069" s="342"/>
      <c r="G1069" s="342"/>
      <c r="H1069" s="342"/>
      <c r="I1069" s="342"/>
      <c r="J1069" s="342"/>
      <c r="K1069" s="342"/>
      <c r="L1069" s="342"/>
      <c r="M1069" s="342"/>
      <c r="N1069" s="342"/>
      <c r="O1069" s="342"/>
      <c r="P1069" s="342"/>
      <c r="Q1069" s="342"/>
      <c r="R1069" s="342"/>
      <c r="S1069" s="342"/>
      <c r="T1069" s="342"/>
      <c r="U1069" s="342"/>
      <c r="V1069" s="342"/>
      <c r="W1069" s="342"/>
      <c r="X1069" s="342"/>
      <c r="Y1069" s="342"/>
      <c r="Z1069" s="342"/>
    </row>
    <row r="1070" ht="12.75" customHeight="1">
      <c r="A1070" s="342"/>
      <c r="B1070" s="342"/>
      <c r="C1070" s="342"/>
      <c r="D1070" s="342"/>
      <c r="E1070" s="342"/>
      <c r="F1070" s="342"/>
      <c r="G1070" s="342"/>
      <c r="H1070" s="342"/>
      <c r="I1070" s="342"/>
      <c r="J1070" s="342"/>
      <c r="K1070" s="342"/>
      <c r="L1070" s="342"/>
      <c r="M1070" s="342"/>
      <c r="N1070" s="342"/>
      <c r="O1070" s="342"/>
      <c r="P1070" s="342"/>
      <c r="Q1070" s="342"/>
      <c r="R1070" s="342"/>
      <c r="S1070" s="342"/>
      <c r="T1070" s="342"/>
      <c r="U1070" s="342"/>
      <c r="V1070" s="342"/>
      <c r="W1070" s="342"/>
      <c r="X1070" s="342"/>
      <c r="Y1070" s="342"/>
      <c r="Z1070" s="342"/>
    </row>
    <row r="1071" ht="12.75" customHeight="1">
      <c r="A1071" s="342"/>
      <c r="B1071" s="342"/>
      <c r="C1071" s="342"/>
      <c r="D1071" s="342"/>
      <c r="E1071" s="342"/>
      <c r="F1071" s="342"/>
      <c r="G1071" s="342"/>
      <c r="H1071" s="342"/>
      <c r="I1071" s="342"/>
      <c r="J1071" s="342"/>
      <c r="K1071" s="342"/>
      <c r="L1071" s="342"/>
      <c r="M1071" s="342"/>
      <c r="N1071" s="342"/>
      <c r="O1071" s="342"/>
      <c r="P1071" s="342"/>
      <c r="Q1071" s="342"/>
      <c r="R1071" s="342"/>
      <c r="S1071" s="342"/>
      <c r="T1071" s="342"/>
      <c r="U1071" s="342"/>
      <c r="V1071" s="342"/>
      <c r="W1071" s="342"/>
      <c r="X1071" s="342"/>
      <c r="Y1071" s="342"/>
      <c r="Z1071" s="342"/>
    </row>
    <row r="1072" ht="12.75" customHeight="1">
      <c r="A1072" s="342"/>
      <c r="B1072" s="342"/>
      <c r="C1072" s="342"/>
      <c r="D1072" s="342"/>
      <c r="E1072" s="342"/>
      <c r="F1072" s="342"/>
      <c r="G1072" s="342"/>
      <c r="H1072" s="342"/>
      <c r="I1072" s="342"/>
      <c r="J1072" s="342"/>
      <c r="K1072" s="342"/>
      <c r="L1072" s="342"/>
      <c r="M1072" s="342"/>
      <c r="N1072" s="342"/>
      <c r="O1072" s="342"/>
      <c r="P1072" s="342"/>
      <c r="Q1072" s="342"/>
      <c r="R1072" s="342"/>
      <c r="S1072" s="342"/>
      <c r="T1072" s="342"/>
      <c r="U1072" s="342"/>
      <c r="V1072" s="342"/>
      <c r="W1072" s="342"/>
      <c r="X1072" s="342"/>
      <c r="Y1072" s="342"/>
      <c r="Z1072" s="342"/>
    </row>
    <row r="1073" ht="12.75" customHeight="1">
      <c r="A1073" s="342"/>
      <c r="B1073" s="342"/>
      <c r="C1073" s="342"/>
      <c r="D1073" s="342"/>
      <c r="E1073" s="342"/>
      <c r="F1073" s="342"/>
      <c r="G1073" s="342"/>
      <c r="H1073" s="342"/>
      <c r="I1073" s="342"/>
      <c r="J1073" s="342"/>
      <c r="K1073" s="342"/>
      <c r="L1073" s="342"/>
      <c r="M1073" s="342"/>
      <c r="N1073" s="342"/>
      <c r="O1073" s="342"/>
      <c r="P1073" s="342"/>
      <c r="Q1073" s="342"/>
      <c r="R1073" s="342"/>
      <c r="S1073" s="342"/>
      <c r="T1073" s="342"/>
      <c r="U1073" s="342"/>
      <c r="V1073" s="342"/>
      <c r="W1073" s="342"/>
      <c r="X1073" s="342"/>
      <c r="Y1073" s="342"/>
      <c r="Z1073" s="342"/>
    </row>
    <row r="1074" ht="12.75" customHeight="1">
      <c r="A1074" s="342"/>
      <c r="B1074" s="342"/>
      <c r="C1074" s="342"/>
      <c r="D1074" s="342"/>
      <c r="E1074" s="342"/>
      <c r="F1074" s="342"/>
      <c r="G1074" s="342"/>
      <c r="H1074" s="342"/>
      <c r="I1074" s="342"/>
      <c r="J1074" s="342"/>
      <c r="K1074" s="342"/>
      <c r="L1074" s="342"/>
      <c r="M1074" s="342"/>
      <c r="N1074" s="342"/>
      <c r="O1074" s="342"/>
      <c r="P1074" s="342"/>
      <c r="Q1074" s="342"/>
      <c r="R1074" s="342"/>
      <c r="S1074" s="342"/>
      <c r="T1074" s="342"/>
      <c r="U1074" s="342"/>
      <c r="V1074" s="342"/>
      <c r="W1074" s="342"/>
      <c r="X1074" s="342"/>
      <c r="Y1074" s="342"/>
      <c r="Z1074" s="342"/>
    </row>
    <row r="1075" ht="12.75" customHeight="1">
      <c r="A1075" s="342"/>
      <c r="B1075" s="342"/>
      <c r="C1075" s="342"/>
      <c r="D1075" s="342"/>
      <c r="E1075" s="342"/>
      <c r="F1075" s="342"/>
      <c r="G1075" s="342"/>
      <c r="H1075" s="342"/>
      <c r="I1075" s="342"/>
      <c r="J1075" s="342"/>
      <c r="K1075" s="342"/>
      <c r="L1075" s="342"/>
      <c r="M1075" s="342"/>
      <c r="N1075" s="342"/>
      <c r="O1075" s="342"/>
      <c r="P1075" s="342"/>
      <c r="Q1075" s="342"/>
      <c r="R1075" s="342"/>
      <c r="S1075" s="342"/>
      <c r="T1075" s="342"/>
      <c r="U1075" s="342"/>
      <c r="V1075" s="342"/>
      <c r="W1075" s="342"/>
      <c r="X1075" s="342"/>
      <c r="Y1075" s="342"/>
      <c r="Z1075" s="342"/>
    </row>
    <row r="1076" ht="12.75" customHeight="1">
      <c r="A1076" s="342"/>
      <c r="B1076" s="342"/>
      <c r="C1076" s="342"/>
      <c r="D1076" s="342"/>
      <c r="E1076" s="342"/>
      <c r="F1076" s="342"/>
      <c r="G1076" s="342"/>
      <c r="H1076" s="342"/>
      <c r="I1076" s="342"/>
      <c r="J1076" s="342"/>
      <c r="K1076" s="342"/>
      <c r="L1076" s="342"/>
      <c r="M1076" s="342"/>
      <c r="N1076" s="342"/>
      <c r="O1076" s="342"/>
      <c r="P1076" s="342"/>
      <c r="Q1076" s="342"/>
      <c r="R1076" s="342"/>
      <c r="S1076" s="342"/>
      <c r="T1076" s="342"/>
      <c r="U1076" s="342"/>
      <c r="V1076" s="342"/>
      <c r="W1076" s="342"/>
      <c r="X1076" s="342"/>
      <c r="Y1076" s="342"/>
      <c r="Z1076" s="342"/>
    </row>
    <row r="1077" ht="12.75" customHeight="1">
      <c r="A1077" s="342"/>
      <c r="B1077" s="342"/>
      <c r="C1077" s="342"/>
      <c r="D1077" s="342"/>
      <c r="E1077" s="342"/>
      <c r="F1077" s="342"/>
      <c r="G1077" s="342"/>
      <c r="H1077" s="342"/>
      <c r="I1077" s="342"/>
      <c r="J1077" s="342"/>
      <c r="K1077" s="342"/>
      <c r="L1077" s="342"/>
      <c r="M1077" s="342"/>
      <c r="N1077" s="342"/>
      <c r="O1077" s="342"/>
      <c r="P1077" s="342"/>
      <c r="Q1077" s="342"/>
      <c r="R1077" s="342"/>
      <c r="S1077" s="342"/>
      <c r="T1077" s="342"/>
      <c r="U1077" s="342"/>
      <c r="V1077" s="342"/>
      <c r="W1077" s="342"/>
      <c r="X1077" s="342"/>
      <c r="Y1077" s="342"/>
      <c r="Z1077" s="342"/>
    </row>
    <row r="1078" ht="12.75" customHeight="1">
      <c r="A1078" s="342"/>
      <c r="B1078" s="342"/>
      <c r="C1078" s="342"/>
      <c r="D1078" s="342"/>
      <c r="E1078" s="342"/>
      <c r="F1078" s="342"/>
      <c r="G1078" s="342"/>
      <c r="H1078" s="342"/>
      <c r="I1078" s="342"/>
      <c r="J1078" s="342"/>
      <c r="K1078" s="342"/>
      <c r="L1078" s="342"/>
      <c r="M1078" s="342"/>
      <c r="N1078" s="342"/>
      <c r="O1078" s="342"/>
      <c r="P1078" s="342"/>
      <c r="Q1078" s="342"/>
      <c r="R1078" s="342"/>
      <c r="S1078" s="342"/>
      <c r="T1078" s="342"/>
      <c r="U1078" s="342"/>
      <c r="V1078" s="342"/>
      <c r="W1078" s="342"/>
      <c r="X1078" s="342"/>
      <c r="Y1078" s="342"/>
      <c r="Z1078" s="342"/>
    </row>
    <row r="1079" ht="12.75" customHeight="1">
      <c r="A1079" s="342"/>
      <c r="B1079" s="342"/>
      <c r="C1079" s="342"/>
      <c r="D1079" s="342"/>
      <c r="E1079" s="342"/>
      <c r="F1079" s="342"/>
      <c r="G1079" s="342"/>
      <c r="H1079" s="342"/>
      <c r="I1079" s="342"/>
      <c r="J1079" s="342"/>
      <c r="K1079" s="342"/>
      <c r="L1079" s="342"/>
      <c r="M1079" s="342"/>
      <c r="N1079" s="342"/>
      <c r="O1079" s="342"/>
      <c r="P1079" s="342"/>
      <c r="Q1079" s="342"/>
      <c r="R1079" s="342"/>
      <c r="S1079" s="342"/>
      <c r="T1079" s="342"/>
      <c r="U1079" s="342"/>
      <c r="V1079" s="342"/>
      <c r="W1079" s="342"/>
      <c r="X1079" s="342"/>
      <c r="Y1079" s="342"/>
      <c r="Z1079" s="342"/>
    </row>
    <row r="1080" ht="12.75" customHeight="1">
      <c r="A1080" s="342"/>
      <c r="B1080" s="342"/>
      <c r="C1080" s="342"/>
      <c r="D1080" s="342"/>
      <c r="E1080" s="342"/>
      <c r="F1080" s="342"/>
      <c r="G1080" s="342"/>
      <c r="H1080" s="342"/>
      <c r="I1080" s="342"/>
      <c r="J1080" s="342"/>
      <c r="K1080" s="342"/>
      <c r="L1080" s="342"/>
      <c r="M1080" s="342"/>
      <c r="N1080" s="342"/>
      <c r="O1080" s="342"/>
      <c r="P1080" s="342"/>
      <c r="Q1080" s="342"/>
      <c r="R1080" s="342"/>
      <c r="S1080" s="342"/>
      <c r="T1080" s="342"/>
      <c r="U1080" s="342"/>
      <c r="V1080" s="342"/>
      <c r="W1080" s="342"/>
      <c r="X1080" s="342"/>
      <c r="Y1080" s="342"/>
      <c r="Z1080" s="342"/>
    </row>
    <row r="1081" ht="12.75" customHeight="1">
      <c r="A1081" s="342"/>
      <c r="B1081" s="342"/>
      <c r="C1081" s="342"/>
      <c r="D1081" s="342"/>
      <c r="E1081" s="342"/>
      <c r="F1081" s="342"/>
      <c r="G1081" s="342"/>
      <c r="H1081" s="342"/>
      <c r="I1081" s="342"/>
      <c r="J1081" s="342"/>
      <c r="K1081" s="342"/>
      <c r="L1081" s="342"/>
      <c r="M1081" s="342"/>
      <c r="N1081" s="342"/>
      <c r="O1081" s="342"/>
      <c r="P1081" s="342"/>
      <c r="Q1081" s="342"/>
      <c r="R1081" s="342"/>
      <c r="S1081" s="342"/>
      <c r="T1081" s="342"/>
      <c r="U1081" s="342"/>
      <c r="V1081" s="342"/>
      <c r="W1081" s="342"/>
      <c r="X1081" s="342"/>
      <c r="Y1081" s="342"/>
      <c r="Z1081" s="342"/>
    </row>
    <row r="1082" ht="12.75" customHeight="1">
      <c r="A1082" s="342"/>
      <c r="B1082" s="342"/>
      <c r="C1082" s="342"/>
      <c r="D1082" s="342"/>
      <c r="E1082" s="342"/>
      <c r="F1082" s="342"/>
      <c r="G1082" s="342"/>
      <c r="H1082" s="342"/>
      <c r="I1082" s="342"/>
      <c r="J1082" s="342"/>
      <c r="K1082" s="342"/>
      <c r="L1082" s="342"/>
      <c r="M1082" s="342"/>
      <c r="N1082" s="342"/>
      <c r="O1082" s="342"/>
      <c r="P1082" s="342"/>
      <c r="Q1082" s="342"/>
      <c r="R1082" s="342"/>
      <c r="S1082" s="342"/>
      <c r="T1082" s="342"/>
      <c r="U1082" s="342"/>
      <c r="V1082" s="342"/>
      <c r="W1082" s="342"/>
      <c r="X1082" s="342"/>
      <c r="Y1082" s="342"/>
      <c r="Z1082" s="342"/>
    </row>
    <row r="1083" ht="12.75" customHeight="1">
      <c r="A1083" s="342"/>
      <c r="B1083" s="342"/>
      <c r="C1083" s="342"/>
      <c r="D1083" s="342"/>
      <c r="E1083" s="342"/>
      <c r="F1083" s="342"/>
      <c r="G1083" s="342"/>
      <c r="H1083" s="342"/>
      <c r="I1083" s="342"/>
      <c r="J1083" s="342"/>
      <c r="K1083" s="342"/>
      <c r="L1083" s="342"/>
      <c r="M1083" s="342"/>
      <c r="N1083" s="342"/>
      <c r="O1083" s="342"/>
      <c r="P1083" s="342"/>
      <c r="Q1083" s="342"/>
      <c r="R1083" s="342"/>
      <c r="S1083" s="342"/>
      <c r="T1083" s="342"/>
      <c r="U1083" s="342"/>
      <c r="V1083" s="342"/>
      <c r="W1083" s="342"/>
      <c r="X1083" s="342"/>
      <c r="Y1083" s="342"/>
      <c r="Z1083" s="342"/>
    </row>
    <row r="1084" ht="12.75" customHeight="1">
      <c r="A1084" s="342"/>
      <c r="B1084" s="342"/>
      <c r="C1084" s="342"/>
      <c r="D1084" s="342"/>
      <c r="E1084" s="342"/>
      <c r="F1084" s="342"/>
      <c r="G1084" s="342"/>
      <c r="H1084" s="342"/>
      <c r="I1084" s="342"/>
      <c r="J1084" s="342"/>
      <c r="K1084" s="342"/>
      <c r="L1084" s="342"/>
      <c r="M1084" s="342"/>
      <c r="N1084" s="342"/>
      <c r="O1084" s="342"/>
      <c r="P1084" s="342"/>
      <c r="Q1084" s="342"/>
      <c r="R1084" s="342"/>
      <c r="S1084" s="342"/>
      <c r="T1084" s="342"/>
      <c r="U1084" s="342"/>
      <c r="V1084" s="342"/>
      <c r="W1084" s="342"/>
      <c r="X1084" s="342"/>
      <c r="Y1084" s="342"/>
      <c r="Z1084" s="342"/>
    </row>
    <row r="1085" ht="12.75" customHeight="1">
      <c r="A1085" s="342"/>
      <c r="B1085" s="342"/>
      <c r="C1085" s="342"/>
      <c r="D1085" s="342"/>
      <c r="E1085" s="342"/>
      <c r="F1085" s="342"/>
      <c r="G1085" s="342"/>
      <c r="H1085" s="342"/>
      <c r="I1085" s="342"/>
      <c r="J1085" s="342"/>
      <c r="K1085" s="342"/>
      <c r="L1085" s="342"/>
      <c r="M1085" s="342"/>
      <c r="N1085" s="342"/>
      <c r="O1085" s="342"/>
      <c r="P1085" s="342"/>
      <c r="Q1085" s="342"/>
      <c r="R1085" s="342"/>
      <c r="S1085" s="342"/>
      <c r="T1085" s="342"/>
      <c r="U1085" s="342"/>
      <c r="V1085" s="342"/>
      <c r="W1085" s="342"/>
      <c r="X1085" s="342"/>
      <c r="Y1085" s="342"/>
      <c r="Z1085" s="342"/>
    </row>
    <row r="1086" ht="12.75" customHeight="1">
      <c r="A1086" s="342"/>
      <c r="B1086" s="342"/>
      <c r="C1086" s="342"/>
      <c r="D1086" s="342"/>
      <c r="E1086" s="342"/>
      <c r="F1086" s="342"/>
      <c r="G1086" s="342"/>
      <c r="H1086" s="342"/>
      <c r="I1086" s="342"/>
      <c r="J1086" s="342"/>
      <c r="K1086" s="342"/>
      <c r="L1086" s="342"/>
      <c r="M1086" s="342"/>
      <c r="N1086" s="342"/>
      <c r="O1086" s="342"/>
      <c r="P1086" s="342"/>
      <c r="Q1086" s="342"/>
      <c r="R1086" s="342"/>
      <c r="S1086" s="342"/>
      <c r="T1086" s="342"/>
      <c r="U1086" s="342"/>
      <c r="V1086" s="342"/>
      <c r="W1086" s="342"/>
      <c r="X1086" s="342"/>
      <c r="Y1086" s="342"/>
      <c r="Z1086" s="342"/>
    </row>
    <row r="1087" ht="12.75" customHeight="1">
      <c r="A1087" s="342"/>
      <c r="B1087" s="342"/>
      <c r="C1087" s="342"/>
      <c r="D1087" s="342"/>
      <c r="E1087" s="342"/>
      <c r="F1087" s="342"/>
      <c r="G1087" s="342"/>
      <c r="H1087" s="342"/>
      <c r="I1087" s="342"/>
      <c r="J1087" s="342"/>
      <c r="K1087" s="342"/>
      <c r="L1087" s="342"/>
      <c r="M1087" s="342"/>
      <c r="N1087" s="342"/>
      <c r="O1087" s="342"/>
      <c r="P1087" s="342"/>
      <c r="Q1087" s="342"/>
      <c r="R1087" s="342"/>
      <c r="S1087" s="342"/>
      <c r="T1087" s="342"/>
      <c r="U1087" s="342"/>
      <c r="V1087" s="342"/>
      <c r="W1087" s="342"/>
      <c r="X1087" s="342"/>
      <c r="Y1087" s="342"/>
      <c r="Z1087" s="342"/>
    </row>
    <row r="1088" ht="12.75" customHeight="1">
      <c r="A1088" s="342"/>
      <c r="B1088" s="342"/>
      <c r="C1088" s="342"/>
      <c r="D1088" s="342"/>
      <c r="E1088" s="342"/>
      <c r="F1088" s="342"/>
      <c r="G1088" s="342"/>
      <c r="H1088" s="342"/>
      <c r="I1088" s="342"/>
      <c r="J1088" s="342"/>
      <c r="K1088" s="342"/>
      <c r="L1088" s="342"/>
      <c r="M1088" s="342"/>
      <c r="N1088" s="342"/>
      <c r="O1088" s="342"/>
      <c r="P1088" s="342"/>
      <c r="Q1088" s="342"/>
      <c r="R1088" s="342"/>
      <c r="S1088" s="342"/>
      <c r="T1088" s="342"/>
      <c r="U1088" s="342"/>
      <c r="V1088" s="342"/>
      <c r="W1088" s="342"/>
      <c r="X1088" s="342"/>
      <c r="Y1088" s="342"/>
      <c r="Z1088" s="342"/>
    </row>
    <row r="1089" ht="12.75" customHeight="1">
      <c r="A1089" s="342"/>
      <c r="B1089" s="342"/>
      <c r="C1089" s="342"/>
      <c r="D1089" s="342"/>
      <c r="E1089" s="342"/>
      <c r="F1089" s="342"/>
      <c r="G1089" s="342"/>
      <c r="H1089" s="342"/>
      <c r="I1089" s="342"/>
      <c r="J1089" s="342"/>
      <c r="K1089" s="342"/>
      <c r="L1089" s="342"/>
      <c r="M1089" s="342"/>
      <c r="N1089" s="342"/>
      <c r="O1089" s="342"/>
      <c r="P1089" s="342"/>
      <c r="Q1089" s="342"/>
      <c r="R1089" s="342"/>
      <c r="S1089" s="342"/>
      <c r="T1089" s="342"/>
      <c r="U1089" s="342"/>
      <c r="V1089" s="342"/>
      <c r="W1089" s="342"/>
      <c r="X1089" s="342"/>
      <c r="Y1089" s="342"/>
      <c r="Z1089" s="342"/>
    </row>
    <row r="1090" ht="12.75" customHeight="1">
      <c r="A1090" s="342"/>
      <c r="B1090" s="342"/>
      <c r="C1090" s="342"/>
      <c r="D1090" s="342"/>
      <c r="E1090" s="342"/>
      <c r="F1090" s="342"/>
      <c r="G1090" s="342"/>
      <c r="H1090" s="342"/>
      <c r="I1090" s="342"/>
      <c r="J1090" s="342"/>
      <c r="K1090" s="342"/>
      <c r="L1090" s="342"/>
      <c r="M1090" s="342"/>
      <c r="N1090" s="342"/>
      <c r="O1090" s="342"/>
      <c r="P1090" s="342"/>
      <c r="Q1090" s="342"/>
      <c r="R1090" s="342"/>
      <c r="S1090" s="342"/>
      <c r="T1090" s="342"/>
      <c r="U1090" s="342"/>
      <c r="V1090" s="342"/>
      <c r="W1090" s="342"/>
      <c r="X1090" s="342"/>
      <c r="Y1090" s="342"/>
      <c r="Z1090" s="342"/>
    </row>
    <row r="1091" ht="12.75" customHeight="1">
      <c r="A1091" s="342"/>
      <c r="B1091" s="342"/>
      <c r="C1091" s="342"/>
      <c r="D1091" s="342"/>
      <c r="E1091" s="342"/>
      <c r="F1091" s="342"/>
      <c r="G1091" s="342"/>
      <c r="H1091" s="342"/>
      <c r="I1091" s="342"/>
      <c r="J1091" s="342"/>
      <c r="K1091" s="342"/>
      <c r="L1091" s="342"/>
      <c r="M1091" s="342"/>
      <c r="N1091" s="342"/>
      <c r="O1091" s="342"/>
      <c r="P1091" s="342"/>
      <c r="Q1091" s="342"/>
      <c r="R1091" s="342"/>
      <c r="S1091" s="342"/>
      <c r="T1091" s="342"/>
      <c r="U1091" s="342"/>
      <c r="V1091" s="342"/>
      <c r="W1091" s="342"/>
      <c r="X1091" s="342"/>
      <c r="Y1091" s="342"/>
      <c r="Z1091" s="342"/>
    </row>
    <row r="1092" ht="12.75" customHeight="1">
      <c r="A1092" s="342"/>
      <c r="B1092" s="342"/>
      <c r="C1092" s="342"/>
      <c r="D1092" s="342"/>
      <c r="E1092" s="342"/>
      <c r="F1092" s="342"/>
      <c r="G1092" s="342"/>
      <c r="H1092" s="342"/>
      <c r="I1092" s="342"/>
      <c r="J1092" s="342"/>
      <c r="K1092" s="342"/>
      <c r="L1092" s="342"/>
      <c r="M1092" s="342"/>
      <c r="N1092" s="342"/>
      <c r="O1092" s="342"/>
      <c r="P1092" s="342"/>
      <c r="Q1092" s="342"/>
      <c r="R1092" s="342"/>
      <c r="S1092" s="342"/>
      <c r="T1092" s="342"/>
      <c r="U1092" s="342"/>
      <c r="V1092" s="342"/>
      <c r="W1092" s="342"/>
      <c r="X1092" s="342"/>
      <c r="Y1092" s="342"/>
      <c r="Z1092" s="342"/>
    </row>
    <row r="1093" ht="12.75" customHeight="1">
      <c r="A1093" s="342"/>
      <c r="B1093" s="342"/>
      <c r="C1093" s="342"/>
      <c r="D1093" s="342"/>
      <c r="E1093" s="342"/>
      <c r="F1093" s="342"/>
      <c r="G1093" s="342"/>
      <c r="H1093" s="342"/>
      <c r="I1093" s="342"/>
      <c r="J1093" s="342"/>
      <c r="K1093" s="342"/>
      <c r="L1093" s="342"/>
      <c r="M1093" s="342"/>
      <c r="N1093" s="342"/>
      <c r="O1093" s="342"/>
      <c r="P1093" s="342"/>
      <c r="Q1093" s="342"/>
      <c r="R1093" s="342"/>
      <c r="S1093" s="342"/>
      <c r="T1093" s="342"/>
      <c r="U1093" s="342"/>
      <c r="V1093" s="342"/>
      <c r="W1093" s="342"/>
      <c r="X1093" s="342"/>
      <c r="Y1093" s="342"/>
      <c r="Z1093" s="342"/>
    </row>
    <row r="1094" ht="12.75" customHeight="1">
      <c r="A1094" s="342"/>
      <c r="B1094" s="342"/>
      <c r="C1094" s="342"/>
      <c r="D1094" s="342"/>
      <c r="E1094" s="342"/>
      <c r="F1094" s="342"/>
      <c r="G1094" s="342"/>
      <c r="H1094" s="342"/>
      <c r="I1094" s="342"/>
      <c r="J1094" s="342"/>
      <c r="K1094" s="342"/>
      <c r="L1094" s="342"/>
      <c r="M1094" s="342"/>
      <c r="N1094" s="342"/>
      <c r="O1094" s="342"/>
      <c r="P1094" s="342"/>
      <c r="Q1094" s="342"/>
      <c r="R1094" s="342"/>
      <c r="S1094" s="342"/>
      <c r="T1094" s="342"/>
      <c r="U1094" s="342"/>
      <c r="V1094" s="342"/>
      <c r="W1094" s="342"/>
      <c r="X1094" s="342"/>
      <c r="Y1094" s="342"/>
      <c r="Z1094" s="342"/>
    </row>
    <row r="1095" ht="12.75" customHeight="1">
      <c r="A1095" s="342"/>
      <c r="B1095" s="342"/>
      <c r="C1095" s="342"/>
      <c r="D1095" s="342"/>
      <c r="E1095" s="342"/>
      <c r="F1095" s="342"/>
      <c r="G1095" s="342"/>
      <c r="H1095" s="342"/>
      <c r="I1095" s="342"/>
      <c r="J1095" s="342"/>
      <c r="K1095" s="342"/>
      <c r="L1095" s="342"/>
      <c r="M1095" s="342"/>
      <c r="N1095" s="342"/>
      <c r="O1095" s="342"/>
      <c r="P1095" s="342"/>
      <c r="Q1095" s="342"/>
      <c r="R1095" s="342"/>
      <c r="S1095" s="342"/>
      <c r="T1095" s="342"/>
      <c r="U1095" s="342"/>
      <c r="V1095" s="342"/>
      <c r="W1095" s="342"/>
      <c r="X1095" s="342"/>
      <c r="Y1095" s="342"/>
      <c r="Z1095" s="342"/>
    </row>
    <row r="1096" ht="12.75" customHeight="1">
      <c r="A1096" s="342"/>
      <c r="B1096" s="342"/>
      <c r="C1096" s="342"/>
      <c r="D1096" s="342"/>
      <c r="E1096" s="342"/>
      <c r="F1096" s="342"/>
      <c r="G1096" s="342"/>
      <c r="H1096" s="342"/>
      <c r="I1096" s="342"/>
      <c r="J1096" s="342"/>
      <c r="K1096" s="342"/>
      <c r="L1096" s="342"/>
      <c r="M1096" s="342"/>
      <c r="N1096" s="342"/>
      <c r="O1096" s="342"/>
      <c r="P1096" s="342"/>
      <c r="Q1096" s="342"/>
      <c r="R1096" s="342"/>
      <c r="S1096" s="342"/>
      <c r="T1096" s="342"/>
      <c r="U1096" s="342"/>
      <c r="V1096" s="342"/>
      <c r="W1096" s="342"/>
      <c r="X1096" s="342"/>
      <c r="Y1096" s="342"/>
      <c r="Z1096" s="342"/>
    </row>
    <row r="1097" ht="12.75" customHeight="1">
      <c r="A1097" s="342"/>
      <c r="B1097" s="342"/>
      <c r="C1097" s="342"/>
      <c r="D1097" s="342"/>
      <c r="E1097" s="342"/>
      <c r="F1097" s="342"/>
      <c r="G1097" s="342"/>
      <c r="H1097" s="342"/>
      <c r="I1097" s="342"/>
      <c r="J1097" s="342"/>
      <c r="K1097" s="342"/>
      <c r="L1097" s="342"/>
      <c r="M1097" s="342"/>
      <c r="N1097" s="342"/>
      <c r="O1097" s="342"/>
      <c r="P1097" s="342"/>
      <c r="Q1097" s="342"/>
      <c r="R1097" s="342"/>
      <c r="S1097" s="342"/>
      <c r="T1097" s="342"/>
      <c r="U1097" s="342"/>
      <c r="V1097" s="342"/>
      <c r="W1097" s="342"/>
      <c r="X1097" s="342"/>
      <c r="Y1097" s="342"/>
      <c r="Z1097" s="342"/>
    </row>
    <row r="1098" ht="12.75" customHeight="1">
      <c r="A1098" s="342"/>
      <c r="B1098" s="342"/>
      <c r="C1098" s="342"/>
      <c r="D1098" s="342"/>
      <c r="E1098" s="342"/>
      <c r="F1098" s="342"/>
      <c r="G1098" s="342"/>
      <c r="H1098" s="342"/>
      <c r="I1098" s="342"/>
      <c r="J1098" s="342"/>
      <c r="K1098" s="342"/>
      <c r="L1098" s="342"/>
      <c r="M1098" s="342"/>
      <c r="N1098" s="342"/>
      <c r="O1098" s="342"/>
      <c r="P1098" s="342"/>
      <c r="Q1098" s="342"/>
      <c r="R1098" s="342"/>
      <c r="S1098" s="342"/>
      <c r="T1098" s="342"/>
      <c r="U1098" s="342"/>
      <c r="V1098" s="342"/>
      <c r="W1098" s="342"/>
      <c r="X1098" s="342"/>
      <c r="Y1098" s="342"/>
      <c r="Z1098" s="342"/>
    </row>
    <row r="1099" ht="12.75" customHeight="1">
      <c r="A1099" s="342"/>
      <c r="B1099" s="342"/>
      <c r="C1099" s="342"/>
      <c r="D1099" s="342"/>
      <c r="E1099" s="342"/>
      <c r="F1099" s="342"/>
      <c r="G1099" s="342"/>
      <c r="H1099" s="342"/>
      <c r="I1099" s="342"/>
      <c r="J1099" s="342"/>
      <c r="K1099" s="342"/>
      <c r="L1099" s="342"/>
      <c r="M1099" s="342"/>
      <c r="N1099" s="342"/>
      <c r="O1099" s="342"/>
      <c r="P1099" s="342"/>
      <c r="Q1099" s="342"/>
      <c r="R1099" s="342"/>
      <c r="S1099" s="342"/>
      <c r="T1099" s="342"/>
      <c r="U1099" s="342"/>
      <c r="V1099" s="342"/>
      <c r="W1099" s="342"/>
      <c r="X1099" s="342"/>
      <c r="Y1099" s="342"/>
      <c r="Z1099" s="342"/>
    </row>
    <row r="1100" ht="12.75" customHeight="1">
      <c r="A1100" s="342"/>
      <c r="B1100" s="342"/>
      <c r="C1100" s="342"/>
      <c r="D1100" s="342"/>
      <c r="E1100" s="342"/>
      <c r="F1100" s="342"/>
      <c r="G1100" s="342"/>
      <c r="H1100" s="342"/>
      <c r="I1100" s="342"/>
      <c r="J1100" s="342"/>
      <c r="K1100" s="342"/>
      <c r="L1100" s="342"/>
      <c r="M1100" s="342"/>
      <c r="N1100" s="342"/>
      <c r="O1100" s="342"/>
      <c r="P1100" s="342"/>
      <c r="Q1100" s="342"/>
      <c r="R1100" s="342"/>
      <c r="S1100" s="342"/>
      <c r="T1100" s="342"/>
      <c r="U1100" s="342"/>
      <c r="V1100" s="342"/>
      <c r="W1100" s="342"/>
      <c r="X1100" s="342"/>
      <c r="Y1100" s="342"/>
      <c r="Z1100" s="342"/>
    </row>
    <row r="1101" ht="12.75" customHeight="1">
      <c r="A1101" s="342"/>
      <c r="B1101" s="342"/>
      <c r="C1101" s="342"/>
      <c r="D1101" s="342"/>
      <c r="E1101" s="342"/>
      <c r="F1101" s="342"/>
      <c r="G1101" s="342"/>
      <c r="H1101" s="342"/>
      <c r="I1101" s="342"/>
      <c r="J1101" s="342"/>
      <c r="K1101" s="342"/>
      <c r="L1101" s="342"/>
      <c r="M1101" s="342"/>
      <c r="N1101" s="342"/>
      <c r="O1101" s="342"/>
      <c r="P1101" s="342"/>
      <c r="Q1101" s="342"/>
      <c r="R1101" s="342"/>
      <c r="S1101" s="342"/>
      <c r="T1101" s="342"/>
      <c r="U1101" s="342"/>
      <c r="V1101" s="342"/>
      <c r="W1101" s="342"/>
      <c r="X1101" s="342"/>
      <c r="Y1101" s="342"/>
      <c r="Z1101" s="342"/>
    </row>
    <row r="1102" ht="12.75" customHeight="1">
      <c r="A1102" s="342"/>
      <c r="B1102" s="342"/>
      <c r="C1102" s="342"/>
      <c r="D1102" s="342"/>
      <c r="E1102" s="342"/>
      <c r="F1102" s="342"/>
      <c r="G1102" s="342"/>
      <c r="H1102" s="342"/>
      <c r="I1102" s="342"/>
      <c r="J1102" s="342"/>
      <c r="K1102" s="342"/>
      <c r="L1102" s="342"/>
      <c r="M1102" s="342"/>
      <c r="N1102" s="342"/>
      <c r="O1102" s="342"/>
      <c r="P1102" s="342"/>
      <c r="Q1102" s="342"/>
      <c r="R1102" s="342"/>
      <c r="S1102" s="342"/>
      <c r="T1102" s="342"/>
      <c r="U1102" s="342"/>
      <c r="V1102" s="342"/>
      <c r="W1102" s="342"/>
      <c r="X1102" s="342"/>
      <c r="Y1102" s="342"/>
      <c r="Z1102" s="342"/>
    </row>
    <row r="1103" ht="12.75" customHeight="1">
      <c r="A1103" s="342"/>
      <c r="B1103" s="342"/>
      <c r="C1103" s="342"/>
      <c r="D1103" s="342"/>
      <c r="E1103" s="342"/>
      <c r="F1103" s="342"/>
      <c r="G1103" s="342"/>
      <c r="H1103" s="342"/>
      <c r="I1103" s="342"/>
      <c r="J1103" s="342"/>
      <c r="K1103" s="342"/>
      <c r="L1103" s="342"/>
      <c r="M1103" s="342"/>
      <c r="N1103" s="342"/>
      <c r="O1103" s="342"/>
      <c r="P1103" s="342"/>
      <c r="Q1103" s="342"/>
      <c r="R1103" s="342"/>
      <c r="S1103" s="342"/>
      <c r="T1103" s="342"/>
      <c r="U1103" s="342"/>
      <c r="V1103" s="342"/>
      <c r="W1103" s="342"/>
      <c r="X1103" s="342"/>
      <c r="Y1103" s="342"/>
      <c r="Z1103" s="342"/>
    </row>
    <row r="1104" ht="12.75" customHeight="1">
      <c r="A1104" s="342"/>
      <c r="B1104" s="342"/>
      <c r="C1104" s="342"/>
      <c r="D1104" s="342"/>
      <c r="E1104" s="342"/>
      <c r="F1104" s="342"/>
      <c r="G1104" s="342"/>
      <c r="H1104" s="342"/>
      <c r="I1104" s="342"/>
      <c r="J1104" s="342"/>
      <c r="K1104" s="342"/>
      <c r="L1104" s="342"/>
      <c r="M1104" s="342"/>
      <c r="N1104" s="342"/>
      <c r="O1104" s="342"/>
      <c r="P1104" s="342"/>
      <c r="Q1104" s="342"/>
      <c r="R1104" s="342"/>
      <c r="S1104" s="342"/>
      <c r="T1104" s="342"/>
      <c r="U1104" s="342"/>
      <c r="V1104" s="342"/>
      <c r="W1104" s="342"/>
      <c r="X1104" s="342"/>
      <c r="Y1104" s="342"/>
      <c r="Z1104" s="342"/>
    </row>
    <row r="1105" ht="12.75" customHeight="1">
      <c r="A1105" s="342"/>
      <c r="B1105" s="342"/>
      <c r="C1105" s="342"/>
      <c r="D1105" s="342"/>
      <c r="E1105" s="342"/>
      <c r="F1105" s="342"/>
      <c r="G1105" s="342"/>
      <c r="H1105" s="342"/>
      <c r="I1105" s="342"/>
      <c r="J1105" s="342"/>
      <c r="K1105" s="342"/>
      <c r="L1105" s="342"/>
      <c r="M1105" s="342"/>
      <c r="N1105" s="342"/>
      <c r="O1105" s="342"/>
      <c r="P1105" s="342"/>
      <c r="Q1105" s="342"/>
      <c r="R1105" s="342"/>
      <c r="S1105" s="342"/>
      <c r="T1105" s="342"/>
      <c r="U1105" s="342"/>
      <c r="V1105" s="342"/>
      <c r="W1105" s="342"/>
      <c r="X1105" s="342"/>
      <c r="Y1105" s="342"/>
      <c r="Z1105" s="342"/>
    </row>
    <row r="1106" ht="12.75" customHeight="1">
      <c r="A1106" s="342"/>
      <c r="B1106" s="342"/>
      <c r="C1106" s="342"/>
      <c r="D1106" s="342"/>
      <c r="E1106" s="342"/>
      <c r="F1106" s="342"/>
      <c r="G1106" s="342"/>
      <c r="H1106" s="342"/>
      <c r="I1106" s="342"/>
      <c r="J1106" s="342"/>
      <c r="K1106" s="342"/>
      <c r="L1106" s="342"/>
      <c r="M1106" s="342"/>
      <c r="N1106" s="342"/>
      <c r="O1106" s="342"/>
      <c r="P1106" s="342"/>
      <c r="Q1106" s="342"/>
      <c r="R1106" s="342"/>
      <c r="S1106" s="342"/>
      <c r="T1106" s="342"/>
      <c r="U1106" s="342"/>
      <c r="V1106" s="342"/>
      <c r="W1106" s="342"/>
      <c r="X1106" s="342"/>
      <c r="Y1106" s="342"/>
      <c r="Z1106" s="342"/>
    </row>
    <row r="1107" ht="12.75" customHeight="1">
      <c r="A1107" s="342"/>
      <c r="B1107" s="342"/>
      <c r="C1107" s="342"/>
      <c r="D1107" s="342"/>
      <c r="E1107" s="342"/>
      <c r="F1107" s="342"/>
      <c r="G1107" s="342"/>
      <c r="H1107" s="342"/>
      <c r="I1107" s="342"/>
      <c r="J1107" s="342"/>
      <c r="K1107" s="342"/>
      <c r="L1107" s="342"/>
      <c r="M1107" s="342"/>
      <c r="N1107" s="342"/>
      <c r="O1107" s="342"/>
      <c r="P1107" s="342"/>
      <c r="Q1107" s="342"/>
      <c r="R1107" s="342"/>
      <c r="S1107" s="342"/>
      <c r="T1107" s="342"/>
      <c r="U1107" s="342"/>
      <c r="V1107" s="342"/>
      <c r="W1107" s="342"/>
      <c r="X1107" s="342"/>
      <c r="Y1107" s="342"/>
      <c r="Z1107" s="342"/>
    </row>
    <row r="1108" ht="12.75" customHeight="1">
      <c r="A1108" s="342"/>
      <c r="B1108" s="342"/>
      <c r="C1108" s="342"/>
      <c r="D1108" s="342"/>
      <c r="E1108" s="342"/>
      <c r="F1108" s="342"/>
      <c r="G1108" s="342"/>
      <c r="H1108" s="342"/>
      <c r="I1108" s="342"/>
      <c r="J1108" s="342"/>
      <c r="K1108" s="342"/>
      <c r="L1108" s="342"/>
      <c r="M1108" s="342"/>
      <c r="N1108" s="342"/>
      <c r="O1108" s="342"/>
      <c r="P1108" s="342"/>
      <c r="Q1108" s="342"/>
      <c r="R1108" s="342"/>
      <c r="S1108" s="342"/>
      <c r="T1108" s="342"/>
      <c r="U1108" s="342"/>
      <c r="V1108" s="342"/>
      <c r="W1108" s="342"/>
      <c r="X1108" s="342"/>
      <c r="Y1108" s="342"/>
      <c r="Z1108" s="342"/>
    </row>
    <row r="1109" ht="12.75" customHeight="1">
      <c r="A1109" s="342"/>
      <c r="B1109" s="342"/>
      <c r="C1109" s="342"/>
      <c r="D1109" s="342"/>
      <c r="E1109" s="342"/>
      <c r="F1109" s="342"/>
      <c r="G1109" s="342"/>
      <c r="H1109" s="342"/>
      <c r="I1109" s="342"/>
      <c r="J1109" s="342"/>
      <c r="K1109" s="342"/>
      <c r="L1109" s="342"/>
      <c r="M1109" s="342"/>
      <c r="N1109" s="342"/>
      <c r="O1109" s="342"/>
      <c r="P1109" s="342"/>
      <c r="Q1109" s="342"/>
      <c r="R1109" s="342"/>
      <c r="S1109" s="342"/>
      <c r="T1109" s="342"/>
      <c r="U1109" s="342"/>
      <c r="V1109" s="342"/>
      <c r="W1109" s="342"/>
      <c r="X1109" s="342"/>
      <c r="Y1109" s="342"/>
      <c r="Z1109" s="342"/>
    </row>
    <row r="1110" ht="12.75" customHeight="1">
      <c r="A1110" s="342"/>
      <c r="B1110" s="342"/>
      <c r="C1110" s="342"/>
      <c r="D1110" s="342"/>
      <c r="E1110" s="342"/>
      <c r="F1110" s="342"/>
      <c r="G1110" s="342"/>
      <c r="H1110" s="342"/>
      <c r="I1110" s="342"/>
      <c r="J1110" s="342"/>
      <c r="K1110" s="342"/>
      <c r="L1110" s="342"/>
      <c r="M1110" s="342"/>
      <c r="N1110" s="342"/>
      <c r="O1110" s="342"/>
      <c r="P1110" s="342"/>
      <c r="Q1110" s="342"/>
      <c r="R1110" s="342"/>
      <c r="S1110" s="342"/>
      <c r="T1110" s="342"/>
      <c r="U1110" s="342"/>
      <c r="V1110" s="342"/>
      <c r="W1110" s="342"/>
      <c r="X1110" s="342"/>
      <c r="Y1110" s="342"/>
      <c r="Z1110" s="342"/>
    </row>
  </sheetData>
  <mergeCells count="2">
    <mergeCell ref="A1:F1"/>
    <mergeCell ref="A2:F2"/>
  </mergeCells>
  <conditionalFormatting sqref="B4">
    <cfRule type="cellIs" dxfId="3" priority="1" operator="notEqual">
      <formula>"Choose District From Dropdown on 'ASA 1'"</formula>
    </cfRule>
  </conditionalFormatting>
  <conditionalFormatting sqref="B5:B6">
    <cfRule type="cellIs" dxfId="4" priority="2" operator="notEqual">
      <formula>0</formula>
    </cfRule>
  </conditionalFormatting>
  <hyperlinks>
    <hyperlink r:id="rId1" ref="B38"/>
  </hyperlinks>
  <printOptions/>
  <pageMargins bottom="0.21" footer="0.0" header="0.0" left="0.35" right="0.25" top="0.43"/>
  <pageSetup scale="91" orientation="landscape"/>
  <headerFooter>
    <oddHeader>&amp;LASA 2023&amp;RPage &amp;P of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13"/>
    <col customWidth="1" min="2" max="2" width="36.63"/>
    <col customWidth="1" min="3" max="3" width="18.88"/>
    <col customWidth="1" min="4" max="4" width="2.63"/>
    <col customWidth="1" min="5" max="5" width="36.63"/>
    <col customWidth="1" min="6" max="6" width="18.88"/>
    <col customWidth="1" min="7" max="26" width="9.13"/>
  </cols>
  <sheetData>
    <row r="1" ht="12.75" customHeight="1">
      <c r="A1" s="143" t="s">
        <v>494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ht="12.75" customHeight="1">
      <c r="B2" s="346" t="s">
        <v>230</v>
      </c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ht="12.75" customHeight="1">
      <c r="A3" s="342"/>
      <c r="B3" s="346"/>
      <c r="C3" s="346"/>
      <c r="D3" s="346"/>
      <c r="E3" s="346"/>
      <c r="F3" s="346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ht="12.75" customHeight="1">
      <c r="A4" s="346"/>
      <c r="B4" s="347" t="str">
        <f>'Cover Page'!D9</f>
        <v>Fremont SD 79</v>
      </c>
      <c r="C4" s="350" t="s">
        <v>209</v>
      </c>
      <c r="D4" s="346"/>
      <c r="E4" s="346"/>
      <c r="F4" s="346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ht="12.75" customHeight="1">
      <c r="A5" s="342"/>
      <c r="B5" s="383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ht="12.75" customHeight="1">
      <c r="A6" s="342"/>
      <c r="B6" s="374" t="s">
        <v>231</v>
      </c>
      <c r="C6" s="375" t="s">
        <v>232</v>
      </c>
      <c r="D6" s="342"/>
      <c r="E6" s="376" t="s">
        <v>231</v>
      </c>
      <c r="F6" s="377" t="s">
        <v>232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ht="12.75" customHeight="1">
      <c r="A7" s="220"/>
      <c r="B7" s="378" t="s">
        <v>495</v>
      </c>
      <c r="C7" s="379">
        <v>1022.86</v>
      </c>
      <c r="D7" s="220"/>
      <c r="E7" s="378" t="s">
        <v>496</v>
      </c>
      <c r="F7" s="379">
        <v>1695.0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</row>
    <row r="8" ht="12.75" customHeight="1">
      <c r="A8" s="220"/>
      <c r="B8" s="378" t="s">
        <v>497</v>
      </c>
      <c r="C8" s="379">
        <v>1026.25</v>
      </c>
      <c r="D8" s="220"/>
      <c r="E8" s="378" t="s">
        <v>498</v>
      </c>
      <c r="F8" s="379">
        <v>1722.67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ht="12.75" customHeight="1">
      <c r="A9" s="220"/>
      <c r="B9" s="378" t="s">
        <v>499</v>
      </c>
      <c r="C9" s="379">
        <v>1031.73</v>
      </c>
      <c r="D9" s="220"/>
      <c r="E9" s="378" t="s">
        <v>500</v>
      </c>
      <c r="F9" s="379">
        <v>1732.06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ht="12.75" customHeight="1">
      <c r="A10" s="220"/>
      <c r="B10" s="378" t="s">
        <v>501</v>
      </c>
      <c r="C10" s="379">
        <v>1050.0</v>
      </c>
      <c r="D10" s="220"/>
      <c r="E10" s="378" t="s">
        <v>502</v>
      </c>
      <c r="F10" s="379">
        <v>1736.0</v>
      </c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ht="12.75" customHeight="1">
      <c r="A11" s="220"/>
      <c r="B11" s="378" t="s">
        <v>503</v>
      </c>
      <c r="C11" s="379">
        <v>1078.44</v>
      </c>
      <c r="D11" s="220"/>
      <c r="E11" s="378" t="s">
        <v>504</v>
      </c>
      <c r="F11" s="379">
        <v>1744.0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ht="12.75" customHeight="1">
      <c r="A12" s="220"/>
      <c r="B12" s="378" t="s">
        <v>505</v>
      </c>
      <c r="C12" s="379">
        <v>1098.2</v>
      </c>
      <c r="D12" s="220"/>
      <c r="E12" s="378" t="s">
        <v>506</v>
      </c>
      <c r="F12" s="379">
        <v>1764.07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ht="12.75" customHeight="1">
      <c r="A13" s="220"/>
      <c r="B13" s="378" t="s">
        <v>507</v>
      </c>
      <c r="C13" s="379">
        <v>1100.0</v>
      </c>
      <c r="D13" s="220"/>
      <c r="E13" s="378" t="s">
        <v>508</v>
      </c>
      <c r="F13" s="379">
        <v>1800.0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ht="12.75" customHeight="1">
      <c r="A14" s="220"/>
      <c r="B14" s="378" t="s">
        <v>509</v>
      </c>
      <c r="C14" s="379">
        <v>1125.0</v>
      </c>
      <c r="D14" s="220"/>
      <c r="E14" s="378" t="s">
        <v>510</v>
      </c>
      <c r="F14" s="379">
        <v>1920.0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ht="12.75" customHeight="1">
      <c r="A15" s="220"/>
      <c r="B15" s="378" t="s">
        <v>511</v>
      </c>
      <c r="C15" s="379">
        <v>1134.0</v>
      </c>
      <c r="D15" s="220"/>
      <c r="E15" s="378" t="s">
        <v>512</v>
      </c>
      <c r="F15" s="379">
        <v>1931.6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 ht="12.75" customHeight="1">
      <c r="A16" s="220"/>
      <c r="B16" s="378" t="s">
        <v>513</v>
      </c>
      <c r="C16" s="379">
        <v>1174.0</v>
      </c>
      <c r="D16" s="220"/>
      <c r="E16" s="378" t="s">
        <v>514</v>
      </c>
      <c r="F16" s="379">
        <v>1935.0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ht="12.75" customHeight="1">
      <c r="A17" s="220"/>
      <c r="B17" s="378" t="s">
        <v>515</v>
      </c>
      <c r="C17" s="379">
        <v>1200.0</v>
      </c>
      <c r="D17" s="220"/>
      <c r="E17" s="378" t="s">
        <v>516</v>
      </c>
      <c r="F17" s="379">
        <v>1950.7</v>
      </c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ht="12.75" customHeight="1">
      <c r="A18" s="220"/>
      <c r="B18" s="378" t="s">
        <v>517</v>
      </c>
      <c r="C18" s="379">
        <v>1200.0</v>
      </c>
      <c r="D18" s="220"/>
      <c r="E18" s="378" t="s">
        <v>518</v>
      </c>
      <c r="F18" s="379">
        <v>1953.52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ht="12.75" customHeight="1">
      <c r="A19" s="220"/>
      <c r="B19" s="378" t="s">
        <v>519</v>
      </c>
      <c r="C19" s="379">
        <v>1201.0</v>
      </c>
      <c r="D19" s="220"/>
      <c r="E19" s="378" t="s">
        <v>520</v>
      </c>
      <c r="F19" s="379">
        <v>1972.5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ht="12.75" customHeight="1">
      <c r="A20" s="220"/>
      <c r="B20" s="378" t="s">
        <v>521</v>
      </c>
      <c r="C20" s="379">
        <v>1236.0</v>
      </c>
      <c r="D20" s="220"/>
      <c r="E20" s="378" t="s">
        <v>522</v>
      </c>
      <c r="F20" s="379">
        <v>1980.39</v>
      </c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ht="12.75" customHeight="1">
      <c r="A21" s="220"/>
      <c r="B21" s="378" t="s">
        <v>523</v>
      </c>
      <c r="C21" s="379">
        <v>1258.52</v>
      </c>
      <c r="D21" s="220"/>
      <c r="E21" s="378" t="s">
        <v>524</v>
      </c>
      <c r="F21" s="379">
        <v>2000.0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ht="12.75" customHeight="1">
      <c r="A22" s="220"/>
      <c r="B22" s="378" t="s">
        <v>525</v>
      </c>
      <c r="C22" s="379">
        <v>1284.38</v>
      </c>
      <c r="D22" s="220"/>
      <c r="E22" s="378" t="s">
        <v>526</v>
      </c>
      <c r="F22" s="379">
        <v>2000.0</v>
      </c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ht="12.75" customHeight="1">
      <c r="A23" s="220"/>
      <c r="B23" s="378" t="s">
        <v>527</v>
      </c>
      <c r="C23" s="379">
        <v>1290.0</v>
      </c>
      <c r="D23" s="220"/>
      <c r="E23" s="378" t="s">
        <v>528</v>
      </c>
      <c r="F23" s="379">
        <v>2070.0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ht="12.75" customHeight="1">
      <c r="A24" s="220"/>
      <c r="B24" s="378" t="s">
        <v>529</v>
      </c>
      <c r="C24" s="379">
        <v>1298.93</v>
      </c>
      <c r="D24" s="220"/>
      <c r="E24" s="378" t="s">
        <v>530</v>
      </c>
      <c r="F24" s="379">
        <v>2100.0</v>
      </c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ht="12.75" customHeight="1">
      <c r="A25" s="220"/>
      <c r="B25" s="378" t="s">
        <v>531</v>
      </c>
      <c r="C25" s="379">
        <v>1325.4</v>
      </c>
      <c r="D25" s="220"/>
      <c r="E25" s="378" t="s">
        <v>532</v>
      </c>
      <c r="F25" s="379">
        <v>2100.0</v>
      </c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ht="12.75" customHeight="1">
      <c r="A26" s="220"/>
      <c r="B26" s="378" t="s">
        <v>533</v>
      </c>
      <c r="C26" s="379">
        <v>1345.1</v>
      </c>
      <c r="D26" s="220"/>
      <c r="E26" s="378" t="s">
        <v>534</v>
      </c>
      <c r="F26" s="379">
        <v>2139.04</v>
      </c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ht="12.75" customHeight="1">
      <c r="A27" s="220"/>
      <c r="B27" s="378" t="s">
        <v>535</v>
      </c>
      <c r="C27" s="379">
        <v>1349.12</v>
      </c>
      <c r="D27" s="220"/>
      <c r="E27" s="378" t="s">
        <v>536</v>
      </c>
      <c r="F27" s="379">
        <v>2146.48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ht="12.75" customHeight="1">
      <c r="A28" s="220"/>
      <c r="B28" s="378" t="s">
        <v>537</v>
      </c>
      <c r="C28" s="379">
        <v>1360.0</v>
      </c>
      <c r="D28" s="220"/>
      <c r="E28" s="378" t="s">
        <v>538</v>
      </c>
      <c r="F28" s="379">
        <v>2157.84</v>
      </c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ht="12.75" customHeight="1">
      <c r="A29" s="220"/>
      <c r="B29" s="378" t="s">
        <v>539</v>
      </c>
      <c r="C29" s="379">
        <v>1360.0</v>
      </c>
      <c r="D29" s="220"/>
      <c r="E29" s="378" t="s">
        <v>540</v>
      </c>
      <c r="F29" s="379">
        <v>2174.3</v>
      </c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ht="12.75" customHeight="1">
      <c r="A30" s="220"/>
      <c r="B30" s="378" t="s">
        <v>541</v>
      </c>
      <c r="C30" s="379">
        <v>1382.14</v>
      </c>
      <c r="D30" s="220"/>
      <c r="E30" s="378" t="s">
        <v>542</v>
      </c>
      <c r="F30" s="379">
        <v>2175.0</v>
      </c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ht="12.75" customHeight="1">
      <c r="A31" s="220"/>
      <c r="B31" s="378" t="s">
        <v>543</v>
      </c>
      <c r="C31" s="379">
        <v>1395.0</v>
      </c>
      <c r="D31" s="220"/>
      <c r="E31" s="378" t="s">
        <v>544</v>
      </c>
      <c r="F31" s="379">
        <v>2189.0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ht="12.75" customHeight="1">
      <c r="A32" s="220"/>
      <c r="B32" s="378" t="s">
        <v>545</v>
      </c>
      <c r="C32" s="379">
        <v>1396.56</v>
      </c>
      <c r="D32" s="220"/>
      <c r="E32" s="378" t="s">
        <v>546</v>
      </c>
      <c r="F32" s="379">
        <v>2200.0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ht="12.75" customHeight="1">
      <c r="A33" s="220"/>
      <c r="B33" s="378" t="s">
        <v>547</v>
      </c>
      <c r="C33" s="379">
        <v>1398.0</v>
      </c>
      <c r="D33" s="220"/>
      <c r="E33" s="378" t="s">
        <v>548</v>
      </c>
      <c r="F33" s="379">
        <v>2219.72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2.75" customHeight="1">
      <c r="A34" s="220"/>
      <c r="B34" s="378" t="s">
        <v>549</v>
      </c>
      <c r="C34" s="379">
        <v>1434.68</v>
      </c>
      <c r="D34" s="220"/>
      <c r="E34" s="378" t="s">
        <v>550</v>
      </c>
      <c r="F34" s="379">
        <v>2224.6</v>
      </c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ht="12.75" customHeight="1">
      <c r="A35" s="220"/>
      <c r="B35" s="378" t="s">
        <v>551</v>
      </c>
      <c r="C35" s="379">
        <v>1460.76</v>
      </c>
      <c r="D35" s="220"/>
      <c r="E35" s="378" t="s">
        <v>552</v>
      </c>
      <c r="F35" s="379">
        <v>2254.0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ht="12.75" customHeight="1">
      <c r="A36" s="220"/>
      <c r="B36" s="378" t="s">
        <v>553</v>
      </c>
      <c r="C36" s="379">
        <v>1468.49</v>
      </c>
      <c r="D36" s="220"/>
      <c r="E36" s="378" t="s">
        <v>554</v>
      </c>
      <c r="F36" s="379">
        <v>2270.0</v>
      </c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ht="12.75" customHeight="1">
      <c r="A37" s="220"/>
      <c r="B37" s="378" t="s">
        <v>555</v>
      </c>
      <c r="C37" s="379">
        <v>1541.8</v>
      </c>
      <c r="D37" s="220"/>
      <c r="E37" s="378" t="s">
        <v>556</v>
      </c>
      <c r="F37" s="379">
        <v>2285.48</v>
      </c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ht="12.75" customHeight="1">
      <c r="A38" s="220"/>
      <c r="B38" s="378" t="s">
        <v>557</v>
      </c>
      <c r="C38" s="379">
        <v>1550.26</v>
      </c>
      <c r="D38" s="220"/>
      <c r="E38" s="378" t="s">
        <v>558</v>
      </c>
      <c r="F38" s="379">
        <v>2328.0</v>
      </c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ht="12.75" customHeight="1">
      <c r="A39" s="220"/>
      <c r="B39" s="378" t="s">
        <v>559</v>
      </c>
      <c r="C39" s="379">
        <v>1555.4</v>
      </c>
      <c r="D39" s="220"/>
      <c r="E39" s="378" t="s">
        <v>560</v>
      </c>
      <c r="F39" s="379">
        <v>2337.0</v>
      </c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</row>
    <row r="40" ht="12.75" customHeight="1">
      <c r="A40" s="220"/>
      <c r="B40" s="378" t="s">
        <v>561</v>
      </c>
      <c r="C40" s="379">
        <v>1568.28</v>
      </c>
      <c r="D40" s="220"/>
      <c r="E40" s="378" t="s">
        <v>562</v>
      </c>
      <c r="F40" s="379">
        <v>2375.81</v>
      </c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</row>
    <row r="41" ht="12.75" customHeight="1">
      <c r="A41" s="220"/>
      <c r="B41" s="378" t="s">
        <v>563</v>
      </c>
      <c r="C41" s="379">
        <v>1576.06</v>
      </c>
      <c r="D41" s="220"/>
      <c r="E41" s="378" t="s">
        <v>564</v>
      </c>
      <c r="F41" s="379">
        <v>2384.76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</row>
    <row r="42" ht="12.75" customHeight="1">
      <c r="A42" s="220"/>
      <c r="B42" s="378" t="s">
        <v>565</v>
      </c>
      <c r="C42" s="379">
        <v>1590.0</v>
      </c>
      <c r="D42" s="220"/>
      <c r="E42" s="378" t="s">
        <v>566</v>
      </c>
      <c r="F42" s="379">
        <v>2397.11</v>
      </c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</row>
    <row r="43" ht="12.75" customHeight="1">
      <c r="A43" s="220"/>
      <c r="B43" s="378" t="s">
        <v>567</v>
      </c>
      <c r="C43" s="379">
        <v>1590.0</v>
      </c>
      <c r="D43" s="220"/>
      <c r="E43" s="378" t="s">
        <v>568</v>
      </c>
      <c r="F43" s="379">
        <v>2420.78</v>
      </c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</row>
    <row r="44" ht="12.75" customHeight="1">
      <c r="A44" s="220"/>
      <c r="B44" s="378" t="s">
        <v>569</v>
      </c>
      <c r="C44" s="379">
        <v>1609.71</v>
      </c>
      <c r="D44" s="220"/>
      <c r="E44" s="378" t="s">
        <v>570</v>
      </c>
      <c r="F44" s="379">
        <v>2457.47</v>
      </c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</row>
    <row r="45" ht="12.75" customHeight="1">
      <c r="A45" s="220"/>
      <c r="B45" s="378" t="s">
        <v>571</v>
      </c>
      <c r="C45" s="379">
        <v>1625.0</v>
      </c>
      <c r="D45" s="220"/>
      <c r="E45" s="378" t="s">
        <v>572</v>
      </c>
      <c r="F45" s="379">
        <v>2482.0</v>
      </c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</row>
    <row r="46" ht="12.75" customHeight="1">
      <c r="A46" s="220"/>
      <c r="B46" s="381" t="s">
        <v>573</v>
      </c>
      <c r="C46" s="382">
        <v>1632.0</v>
      </c>
      <c r="D46" s="220"/>
      <c r="E46" s="381" t="s">
        <v>574</v>
      </c>
      <c r="F46" s="382">
        <v>2482.8</v>
      </c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</row>
    <row r="47" ht="12.75" customHeight="1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</row>
    <row r="48" ht="12.75" customHeight="1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</row>
    <row r="49" ht="12.75" customHeight="1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</row>
    <row r="50" ht="12.75" customHeight="1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</row>
    <row r="51" ht="12.75" customHeight="1">
      <c r="A51" s="342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ht="12.75" customHeight="1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</row>
    <row r="53" ht="12.75" customHeight="1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</row>
    <row r="54" ht="12.75" customHeight="1">
      <c r="A54" s="342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</row>
    <row r="55" ht="12.75" customHeight="1">
      <c r="A55" s="342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</row>
    <row r="56" ht="12.75" customHeight="1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ht="12.75" customHeight="1">
      <c r="A57" s="342"/>
      <c r="B57" s="384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</row>
    <row r="58" ht="12.75" customHeight="1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</row>
    <row r="59" ht="12.75" customHeight="1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</row>
    <row r="60" ht="12.75" customHeight="1">
      <c r="A60" s="342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</row>
    <row r="61" ht="12.75" customHeight="1">
      <c r="A61" s="342"/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</row>
    <row r="62" ht="12.75" customHeight="1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ht="12.75" customHeight="1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</row>
    <row r="64" ht="12.75" customHeight="1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</row>
    <row r="65" ht="12.75" customHeight="1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  <row r="66" ht="12.75" customHeight="1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</row>
    <row r="67" ht="12.75" customHeight="1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</row>
    <row r="68" ht="12.75" customHeight="1">
      <c r="A68" s="342"/>
      <c r="B68" s="342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</row>
    <row r="69" ht="12.75" customHeight="1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</row>
    <row r="70" ht="12.75" customHeight="1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</row>
    <row r="71" ht="12.75" customHeight="1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</row>
    <row r="72" ht="12.75" customHeight="1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ht="12.75" customHeight="1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</row>
    <row r="74" ht="12.75" customHeight="1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</row>
    <row r="75" ht="12.75" customHeight="1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ht="12.75" customHeight="1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</row>
    <row r="77" ht="12.75" customHeight="1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ht="12.75" customHeight="1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</row>
    <row r="79" ht="12.75" customHeight="1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</row>
    <row r="80" ht="12.75" customHeight="1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</row>
    <row r="81" ht="12.75" customHeight="1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</row>
    <row r="82" ht="12.75" customHeight="1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</row>
    <row r="83" ht="12.75" customHeight="1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ht="12.75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</row>
    <row r="85" ht="12.75" customHeight="1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</row>
    <row r="86" ht="12.75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</row>
    <row r="87" ht="12.75" customHeight="1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ht="12.75" customHeight="1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</row>
    <row r="89" ht="12.75" customHeight="1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ht="12.75" customHeight="1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ht="12.75" customHeight="1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ht="12.75" customHeight="1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ht="12.75" customHeight="1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</row>
    <row r="94" ht="12.75" customHeight="1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ht="12.75" customHeight="1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ht="12.75" customHeight="1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</row>
    <row r="97" ht="12.75" customHeight="1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</row>
    <row r="98" ht="12.75" customHeight="1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</row>
    <row r="99" ht="12.75" customHeight="1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ht="12.75" customHeight="1">
      <c r="A100" s="342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</row>
    <row r="101" ht="12.75" customHeight="1">
      <c r="A101" s="342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</row>
    <row r="102" ht="12.75" customHeight="1">
      <c r="A102" s="342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</row>
    <row r="103" ht="12.75" customHeight="1">
      <c r="A103" s="342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</row>
    <row r="104" ht="12.75" customHeight="1">
      <c r="A104" s="342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</row>
    <row r="105" ht="12.75" customHeight="1">
      <c r="A105" s="342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ht="12.75" customHeight="1">
      <c r="A106" s="342"/>
      <c r="B106" s="342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</row>
    <row r="107" ht="12.75" customHeight="1">
      <c r="A107" s="342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</row>
    <row r="108" ht="12.75" customHeight="1">
      <c r="A108" s="342"/>
      <c r="B108" s="342"/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</row>
    <row r="109" ht="12.75" customHeight="1">
      <c r="A109" s="342"/>
      <c r="B109" s="342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</row>
    <row r="110" ht="12.75" customHeight="1">
      <c r="A110" s="342"/>
      <c r="B110" s="342"/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</row>
    <row r="111" ht="12.75" customHeight="1">
      <c r="A111" s="342"/>
      <c r="B111" s="342"/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</row>
    <row r="112" ht="12.75" customHeight="1">
      <c r="A112" s="342"/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</row>
    <row r="113" ht="12.75" customHeight="1">
      <c r="A113" s="342"/>
      <c r="B113" s="342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</row>
    <row r="114" ht="12.75" customHeight="1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ht="12.75" customHeight="1">
      <c r="A115" s="342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ht="12.75" customHeight="1">
      <c r="A116" s="342"/>
      <c r="B116" s="342"/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ht="12.75" customHeight="1">
      <c r="A117" s="342"/>
      <c r="B117" s="342"/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</row>
    <row r="118" ht="12.75" customHeight="1">
      <c r="A118" s="342"/>
      <c r="B118" s="342"/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</row>
    <row r="119" ht="12.75" customHeight="1">
      <c r="A119" s="342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</row>
    <row r="120" ht="12.75" customHeight="1">
      <c r="A120" s="342"/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ht="12.75" customHeight="1">
      <c r="A121" s="342"/>
      <c r="B121" s="342"/>
      <c r="C121" s="342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</row>
    <row r="122" ht="12.75" customHeight="1">
      <c r="A122" s="342"/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</row>
    <row r="123" ht="12.75" customHeight="1">
      <c r="A123" s="342"/>
      <c r="B123" s="342"/>
      <c r="C123" s="342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</row>
    <row r="124" ht="12.75" customHeight="1">
      <c r="A124" s="342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</row>
    <row r="125" ht="12.75" customHeight="1">
      <c r="A125" s="342"/>
      <c r="B125" s="342"/>
      <c r="C125" s="342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</row>
    <row r="126" ht="12.75" customHeight="1">
      <c r="A126" s="342"/>
      <c r="B126" s="342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</row>
    <row r="127" ht="12.75" customHeight="1">
      <c r="A127" s="342"/>
      <c r="B127" s="342"/>
      <c r="C127" s="342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</row>
    <row r="128" ht="12.75" customHeight="1">
      <c r="A128" s="342"/>
      <c r="B128" s="342"/>
      <c r="C128" s="342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</row>
    <row r="129" ht="12.75" customHeight="1">
      <c r="A129" s="342"/>
      <c r="B129" s="342"/>
      <c r="C129" s="342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</row>
    <row r="130" ht="12.75" customHeight="1">
      <c r="A130" s="342"/>
      <c r="B130" s="342"/>
      <c r="C130" s="342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ht="12.75" customHeight="1">
      <c r="A131" s="342"/>
      <c r="B131" s="342"/>
      <c r="C131" s="342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</row>
    <row r="132" ht="12.75" customHeight="1">
      <c r="A132" s="342"/>
      <c r="B132" s="342"/>
      <c r="C132" s="342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</row>
    <row r="133" ht="12.75" customHeight="1">
      <c r="A133" s="342"/>
      <c r="B133" s="342"/>
      <c r="C133" s="342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</row>
    <row r="134" ht="12.75" customHeight="1">
      <c r="A134" s="342"/>
      <c r="B134" s="342"/>
      <c r="C134" s="342"/>
      <c r="D134" s="342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</row>
    <row r="135" ht="12.75" customHeight="1">
      <c r="A135" s="342"/>
      <c r="B135" s="342"/>
      <c r="C135" s="342"/>
      <c r="D135" s="342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ht="12.75" customHeight="1">
      <c r="A136" s="342"/>
      <c r="B136" s="342"/>
      <c r="C136" s="34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</row>
    <row r="137" ht="12.75" customHeight="1">
      <c r="A137" s="342"/>
      <c r="B137" s="342"/>
      <c r="C137" s="342"/>
      <c r="D137" s="342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</row>
    <row r="138" ht="12.75" customHeight="1">
      <c r="A138" s="342"/>
      <c r="B138" s="342"/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</row>
    <row r="139" ht="12.75" customHeight="1">
      <c r="A139" s="342"/>
      <c r="B139" s="342"/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342"/>
    </row>
    <row r="140" ht="12.75" customHeight="1">
      <c r="A140" s="342"/>
      <c r="B140" s="342"/>
      <c r="C140" s="342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ht="12.75" customHeight="1">
      <c r="A141" s="342"/>
      <c r="B141" s="342"/>
      <c r="C141" s="34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</row>
    <row r="142" ht="12.75" customHeight="1">
      <c r="A142" s="342"/>
      <c r="B142" s="342"/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</row>
    <row r="143" ht="12.75" customHeight="1">
      <c r="A143" s="342"/>
      <c r="B143" s="342"/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</row>
    <row r="144" ht="12.75" customHeight="1">
      <c r="A144" s="342"/>
      <c r="B144" s="342"/>
      <c r="C144" s="34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</row>
    <row r="145" ht="12.75" customHeight="1">
      <c r="A145" s="342"/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</row>
    <row r="146" ht="12.75" customHeight="1">
      <c r="A146" s="342"/>
      <c r="B146" s="342"/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</row>
    <row r="147" ht="12.75" customHeight="1">
      <c r="A147" s="342"/>
      <c r="B147" s="342"/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</row>
    <row r="148" ht="12.75" customHeight="1">
      <c r="A148" s="342"/>
      <c r="B148" s="342"/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</row>
    <row r="149" ht="12.75" customHeight="1">
      <c r="A149" s="342"/>
      <c r="B149" s="342"/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</row>
    <row r="150" ht="12.75" customHeight="1">
      <c r="A150" s="342"/>
      <c r="B150" s="342"/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</row>
    <row r="151" ht="12.75" customHeight="1">
      <c r="A151" s="342"/>
      <c r="B151" s="342"/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</row>
    <row r="152" ht="12.75" customHeight="1">
      <c r="A152" s="342"/>
      <c r="B152" s="342"/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</row>
    <row r="153" ht="12.75" customHeight="1">
      <c r="A153" s="342"/>
      <c r="B153" s="342"/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</row>
    <row r="154" ht="12.75" customHeight="1">
      <c r="A154" s="342"/>
      <c r="B154" s="342"/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</row>
    <row r="155" ht="12.75" customHeight="1">
      <c r="A155" s="342"/>
      <c r="B155" s="342"/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</row>
    <row r="156" ht="12.75" customHeight="1">
      <c r="A156" s="342"/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</row>
    <row r="157" ht="12.75" customHeight="1">
      <c r="A157" s="342"/>
      <c r="B157" s="342"/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</row>
    <row r="158" ht="12.75" customHeight="1">
      <c r="A158" s="342"/>
      <c r="B158" s="342"/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</row>
    <row r="159" ht="12.75" customHeight="1">
      <c r="A159" s="342"/>
      <c r="B159" s="342"/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</row>
    <row r="160" ht="12.75" customHeight="1">
      <c r="A160" s="342"/>
      <c r="B160" s="342"/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</row>
    <row r="161" ht="12.75" customHeight="1">
      <c r="A161" s="342"/>
      <c r="B161" s="342"/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</row>
    <row r="162" ht="12.75" customHeight="1">
      <c r="A162" s="342"/>
      <c r="B162" s="342"/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</row>
    <row r="163" ht="12.75" customHeight="1">
      <c r="A163" s="342"/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</row>
    <row r="164" ht="12.75" customHeight="1">
      <c r="A164" s="342"/>
      <c r="B164" s="342"/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</row>
    <row r="165" ht="12.75" customHeight="1">
      <c r="A165" s="342"/>
      <c r="B165" s="342"/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</row>
    <row r="166" ht="12.75" customHeight="1">
      <c r="A166" s="342"/>
      <c r="B166" s="342"/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</row>
    <row r="167" ht="12.75" customHeight="1">
      <c r="A167" s="342"/>
      <c r="B167" s="342"/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2"/>
      <c r="Z167" s="342"/>
    </row>
    <row r="168" ht="12.75" customHeight="1">
      <c r="A168" s="342"/>
      <c r="B168" s="342"/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</row>
    <row r="169" ht="12.75" customHeight="1">
      <c r="A169" s="342"/>
      <c r="B169" s="34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</row>
    <row r="170" ht="12.75" customHeight="1">
      <c r="A170" s="342"/>
      <c r="B170" s="342"/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</row>
    <row r="171" ht="12.75" customHeight="1">
      <c r="A171" s="342"/>
      <c r="B171" s="342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</row>
    <row r="172" ht="12.75" customHeight="1">
      <c r="A172" s="342"/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</row>
    <row r="173" ht="12.75" customHeight="1">
      <c r="A173" s="342"/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</row>
    <row r="174" ht="12.75" customHeight="1">
      <c r="A174" s="342"/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</row>
    <row r="175" ht="12.75" customHeight="1">
      <c r="A175" s="342"/>
      <c r="B175" s="342"/>
      <c r="C175" s="342"/>
      <c r="D175" s="342"/>
      <c r="E175" s="34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2"/>
      <c r="Z175" s="342"/>
    </row>
    <row r="176" ht="12.75" customHeight="1">
      <c r="A176" s="342"/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</row>
    <row r="177" ht="12.75" customHeight="1">
      <c r="A177" s="342"/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</row>
    <row r="178" ht="12.75" customHeight="1">
      <c r="A178" s="342"/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</row>
    <row r="179" ht="12.75" customHeight="1">
      <c r="A179" s="342"/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</row>
    <row r="180" ht="12.75" customHeight="1">
      <c r="A180" s="342"/>
      <c r="B180" s="342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</row>
    <row r="181" ht="12.75" customHeight="1">
      <c r="A181" s="342"/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</row>
    <row r="182" ht="12.75" customHeight="1">
      <c r="A182" s="342"/>
      <c r="B182" s="342"/>
      <c r="C182" s="342"/>
      <c r="D182" s="342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</row>
    <row r="183" ht="12.75" customHeight="1">
      <c r="A183" s="342"/>
      <c r="B183" s="342"/>
      <c r="C183" s="342"/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</row>
    <row r="184" ht="12.75" customHeight="1">
      <c r="A184" s="342"/>
      <c r="B184" s="34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</row>
    <row r="185" ht="12.75" customHeight="1">
      <c r="A185" s="342"/>
      <c r="B185" s="342"/>
      <c r="C185" s="342"/>
      <c r="D185" s="342"/>
      <c r="E185" s="34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2"/>
      <c r="Z185" s="342"/>
    </row>
    <row r="186" ht="12.75" customHeight="1">
      <c r="A186" s="342"/>
      <c r="B186" s="342"/>
      <c r="C186" s="342"/>
      <c r="D186" s="342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</row>
    <row r="187" ht="12.75" customHeight="1">
      <c r="A187" s="342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</row>
    <row r="188" ht="12.75" customHeight="1">
      <c r="A188" s="342"/>
      <c r="B188" s="34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</row>
    <row r="189" ht="12.75" customHeight="1">
      <c r="A189" s="342"/>
      <c r="B189" s="342"/>
      <c r="C189" s="342"/>
      <c r="D189" s="342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</row>
    <row r="190" ht="12.75" customHeight="1">
      <c r="A190" s="342"/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</row>
    <row r="191" ht="12.75" customHeight="1">
      <c r="A191" s="342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</row>
    <row r="192" ht="12.75" customHeight="1">
      <c r="A192" s="342"/>
      <c r="B192" s="34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</row>
    <row r="193" ht="12.75" customHeight="1">
      <c r="A193" s="342"/>
      <c r="B193" s="342"/>
      <c r="C193" s="342"/>
      <c r="D193" s="342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</row>
    <row r="194" ht="12.75" customHeight="1">
      <c r="A194" s="342"/>
      <c r="B194" s="342"/>
      <c r="C194" s="342"/>
      <c r="D194" s="342"/>
      <c r="E194" s="342"/>
      <c r="F194" s="342"/>
      <c r="G194" s="342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2"/>
      <c r="Z194" s="342"/>
    </row>
    <row r="195" ht="12.75" customHeight="1">
      <c r="A195" s="342"/>
      <c r="B195" s="342"/>
      <c r="C195" s="342"/>
      <c r="D195" s="342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</row>
    <row r="196" ht="12.75" customHeight="1">
      <c r="A196" s="342"/>
      <c r="B196" s="342"/>
      <c r="C196" s="342"/>
      <c r="D196" s="342"/>
      <c r="E196" s="342"/>
      <c r="F196" s="342"/>
      <c r="G196" s="342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2"/>
      <c r="Z196" s="342"/>
    </row>
    <row r="197" ht="12.75" customHeight="1">
      <c r="A197" s="342"/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2"/>
      <c r="Z197" s="342"/>
    </row>
    <row r="198" ht="12.75" customHeight="1">
      <c r="A198" s="342"/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</row>
    <row r="199" ht="12.75" customHeight="1">
      <c r="A199" s="342"/>
      <c r="B199" s="342"/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</row>
    <row r="200" ht="12.75" customHeight="1">
      <c r="A200" s="342"/>
      <c r="B200" s="34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</row>
    <row r="201" ht="12.75" customHeight="1">
      <c r="A201" s="342"/>
      <c r="B201" s="342"/>
      <c r="C201" s="34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</row>
    <row r="202" ht="12.75" customHeight="1">
      <c r="A202" s="342"/>
      <c r="B202" s="342"/>
      <c r="C202" s="34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</row>
    <row r="203" ht="12.75" customHeight="1">
      <c r="A203" s="342"/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</row>
    <row r="204" ht="12.75" customHeight="1">
      <c r="A204" s="342"/>
      <c r="B204" s="34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</row>
    <row r="205" ht="12.75" customHeight="1">
      <c r="A205" s="342"/>
      <c r="B205" s="34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</row>
    <row r="206" ht="12.75" customHeight="1">
      <c r="A206" s="342"/>
      <c r="B206" s="342"/>
      <c r="C206" s="342"/>
      <c r="D206" s="342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</row>
    <row r="207" ht="12.75" customHeight="1">
      <c r="A207" s="342"/>
      <c r="B207" s="342"/>
      <c r="C207" s="342"/>
      <c r="D207" s="342"/>
      <c r="E207" s="34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</row>
    <row r="208" ht="12.75" customHeight="1">
      <c r="A208" s="342"/>
      <c r="B208" s="342"/>
      <c r="C208" s="342"/>
      <c r="D208" s="342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</row>
    <row r="209" ht="12.75" customHeight="1">
      <c r="A209" s="342"/>
      <c r="B209" s="342"/>
      <c r="C209" s="342"/>
      <c r="D209" s="342"/>
      <c r="E209" s="34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</row>
    <row r="210" ht="12.75" customHeight="1">
      <c r="A210" s="342"/>
      <c r="B210" s="342"/>
      <c r="C210" s="342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</row>
    <row r="211" ht="12.75" customHeight="1">
      <c r="A211" s="342"/>
      <c r="B211" s="342"/>
      <c r="C211" s="342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</row>
    <row r="212" ht="12.75" customHeight="1">
      <c r="A212" s="342"/>
      <c r="B212" s="342"/>
      <c r="C212" s="342"/>
      <c r="D212" s="342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</row>
    <row r="213" ht="12.75" customHeight="1">
      <c r="A213" s="342"/>
      <c r="B213" s="342"/>
      <c r="C213" s="342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</row>
    <row r="214" ht="12.75" customHeight="1">
      <c r="A214" s="342"/>
      <c r="B214" s="342"/>
      <c r="C214" s="342"/>
      <c r="D214" s="342"/>
      <c r="E214" s="34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</row>
    <row r="215" ht="12.75" customHeight="1">
      <c r="A215" s="342"/>
      <c r="B215" s="342"/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</row>
    <row r="216" ht="12.75" customHeight="1">
      <c r="A216" s="342"/>
      <c r="B216" s="342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</row>
    <row r="217" ht="12.75" customHeight="1">
      <c r="A217" s="342"/>
      <c r="B217" s="342"/>
      <c r="C217" s="342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</row>
    <row r="218" ht="12.75" customHeight="1">
      <c r="A218" s="342"/>
      <c r="B218" s="342"/>
      <c r="C218" s="342"/>
      <c r="D218" s="342"/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</row>
    <row r="219" ht="12.75" customHeight="1">
      <c r="A219" s="342"/>
      <c r="B219" s="342"/>
      <c r="C219" s="342"/>
      <c r="D219" s="342"/>
      <c r="E219" s="34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</row>
    <row r="220" ht="12.75" customHeight="1">
      <c r="A220" s="342"/>
      <c r="B220" s="342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</row>
    <row r="221" ht="12.75" customHeight="1">
      <c r="A221" s="342"/>
      <c r="B221" s="342"/>
      <c r="C221" s="342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</row>
    <row r="222" ht="12.75" customHeight="1">
      <c r="A222" s="342"/>
      <c r="B222" s="342"/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</row>
    <row r="223" ht="12.75" customHeight="1">
      <c r="A223" s="342"/>
      <c r="B223" s="342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</row>
    <row r="224" ht="12.75" customHeight="1">
      <c r="A224" s="342"/>
      <c r="B224" s="342"/>
      <c r="C224" s="342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</row>
    <row r="225" ht="12.75" customHeight="1">
      <c r="A225" s="342"/>
      <c r="B225" s="342"/>
      <c r="C225" s="342"/>
      <c r="D225" s="342"/>
      <c r="E225" s="34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</row>
    <row r="226" ht="12.75" customHeight="1">
      <c r="A226" s="342"/>
      <c r="B226" s="342"/>
      <c r="C226" s="342"/>
      <c r="D226" s="342"/>
      <c r="E226" s="34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</row>
    <row r="227" ht="12.75" customHeight="1">
      <c r="A227" s="342"/>
      <c r="B227" s="342"/>
      <c r="C227" s="342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</row>
    <row r="228" ht="12.75" customHeight="1">
      <c r="A228" s="342"/>
      <c r="B228" s="342"/>
      <c r="C228" s="34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</row>
    <row r="229" ht="12.75" customHeight="1">
      <c r="A229" s="342"/>
      <c r="B229" s="342"/>
      <c r="C229" s="34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</row>
    <row r="230" ht="12.75" customHeight="1">
      <c r="A230" s="342"/>
      <c r="B230" s="342"/>
      <c r="C230" s="34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</row>
    <row r="231" ht="12.75" customHeight="1">
      <c r="A231" s="342"/>
      <c r="B231" s="342"/>
      <c r="C231" s="34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</row>
    <row r="232" ht="12.75" customHeight="1">
      <c r="A232" s="342"/>
      <c r="B232" s="342"/>
      <c r="C232" s="342"/>
      <c r="D232" s="342"/>
      <c r="E232" s="342"/>
      <c r="F232" s="342"/>
      <c r="G232" s="342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</row>
    <row r="233" ht="12.75" customHeight="1">
      <c r="A233" s="342"/>
      <c r="B233" s="342"/>
      <c r="C233" s="342"/>
      <c r="D233" s="342"/>
      <c r="E233" s="342"/>
      <c r="F233" s="342"/>
      <c r="G233" s="342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</row>
    <row r="234" ht="12.75" customHeight="1">
      <c r="A234" s="342"/>
      <c r="B234" s="342"/>
      <c r="C234" s="342"/>
      <c r="D234" s="342"/>
      <c r="E234" s="342"/>
      <c r="F234" s="342"/>
      <c r="G234" s="342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</row>
    <row r="235" ht="12.75" customHeight="1">
      <c r="A235" s="342"/>
      <c r="B235" s="342"/>
      <c r="C235" s="342"/>
      <c r="D235" s="342"/>
      <c r="E235" s="342"/>
      <c r="F235" s="342"/>
      <c r="G235" s="342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</row>
    <row r="236" ht="12.75" customHeight="1">
      <c r="A236" s="342"/>
      <c r="B236" s="342"/>
      <c r="C236" s="342"/>
      <c r="D236" s="342"/>
      <c r="E236" s="342"/>
      <c r="F236" s="342"/>
      <c r="G236" s="342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</row>
    <row r="237" ht="12.75" customHeight="1">
      <c r="A237" s="342"/>
      <c r="B237" s="342"/>
      <c r="C237" s="342"/>
      <c r="D237" s="342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</row>
    <row r="238" ht="12.75" customHeight="1">
      <c r="A238" s="342"/>
      <c r="B238" s="342"/>
      <c r="C238" s="342"/>
      <c r="D238" s="342"/>
      <c r="E238" s="34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2"/>
      <c r="Z238" s="342"/>
    </row>
    <row r="239" ht="12.75" customHeight="1">
      <c r="A239" s="342"/>
      <c r="B239" s="342"/>
      <c r="C239" s="342"/>
      <c r="D239" s="342"/>
      <c r="E239" s="342"/>
      <c r="F239" s="342"/>
      <c r="G239" s="342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2"/>
      <c r="Z239" s="342"/>
    </row>
    <row r="240" ht="12.75" customHeight="1">
      <c r="A240" s="342"/>
      <c r="B240" s="342"/>
      <c r="C240" s="342"/>
      <c r="D240" s="342"/>
      <c r="E240" s="342"/>
      <c r="F240" s="342"/>
      <c r="G240" s="342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2"/>
      <c r="Z240" s="342"/>
    </row>
    <row r="241" ht="12.75" customHeight="1">
      <c r="A241" s="342"/>
      <c r="B241" s="342"/>
      <c r="C241" s="342"/>
      <c r="D241" s="342"/>
      <c r="E241" s="34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2"/>
      <c r="Z241" s="342"/>
    </row>
    <row r="242" ht="12.75" customHeight="1">
      <c r="A242" s="342"/>
      <c r="B242" s="342"/>
      <c r="C242" s="342"/>
      <c r="D242" s="342"/>
      <c r="E242" s="34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2"/>
      <c r="Z242" s="342"/>
    </row>
    <row r="243" ht="12.75" customHeight="1">
      <c r="A243" s="342"/>
      <c r="B243" s="342"/>
      <c r="C243" s="342"/>
      <c r="D243" s="342"/>
      <c r="E243" s="342"/>
      <c r="F243" s="342"/>
      <c r="G243" s="342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2"/>
      <c r="Z243" s="342"/>
    </row>
    <row r="244" ht="12.75" customHeight="1">
      <c r="A244" s="342"/>
      <c r="B244" s="342"/>
      <c r="C244" s="342"/>
      <c r="D244" s="342"/>
      <c r="E244" s="342"/>
      <c r="F244" s="342"/>
      <c r="G244" s="342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</row>
    <row r="245" ht="12.75" customHeight="1">
      <c r="A245" s="342"/>
      <c r="B245" s="342"/>
      <c r="C245" s="342"/>
      <c r="D245" s="342"/>
      <c r="E245" s="342"/>
      <c r="F245" s="342"/>
      <c r="G245" s="342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2"/>
      <c r="Z245" s="342"/>
    </row>
    <row r="246" ht="12.75" customHeight="1">
      <c r="A246" s="342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2"/>
      <c r="Z246" s="342"/>
    </row>
    <row r="247" ht="12.75" customHeight="1">
      <c r="A247" s="342"/>
      <c r="B247" s="342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2"/>
      <c r="Z247" s="342"/>
    </row>
    <row r="248" ht="12.75" customHeight="1">
      <c r="A248" s="342"/>
      <c r="B248" s="342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2"/>
      <c r="Z248" s="342"/>
    </row>
    <row r="249" ht="12.75" customHeight="1">
      <c r="A249" s="342"/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342"/>
    </row>
    <row r="250" ht="12.75" customHeight="1">
      <c r="A250" s="342"/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2"/>
      <c r="Z250" s="342"/>
    </row>
    <row r="251" ht="12.75" customHeight="1">
      <c r="A251" s="342"/>
      <c r="B251" s="342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2"/>
      <c r="Z251" s="342"/>
    </row>
    <row r="252" ht="12.75" customHeight="1">
      <c r="A252" s="342"/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2"/>
      <c r="Z252" s="342"/>
    </row>
    <row r="253" ht="12.75" customHeight="1">
      <c r="A253" s="342"/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2"/>
      <c r="Z253" s="342"/>
    </row>
    <row r="254" ht="12.75" customHeight="1">
      <c r="A254" s="342"/>
      <c r="B254" s="342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2"/>
      <c r="Z254" s="342"/>
    </row>
    <row r="255" ht="12.75" customHeight="1">
      <c r="A255" s="342"/>
      <c r="B255" s="342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2"/>
      <c r="Z255" s="342"/>
    </row>
    <row r="256" ht="12.75" customHeight="1">
      <c r="A256" s="342"/>
      <c r="B256" s="342"/>
      <c r="C256" s="342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2"/>
      <c r="Z256" s="342"/>
    </row>
    <row r="257" ht="12.75" customHeight="1">
      <c r="A257" s="342"/>
      <c r="B257" s="342"/>
      <c r="C257" s="34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2"/>
      <c r="Z257" s="342"/>
    </row>
    <row r="258" ht="12.75" customHeight="1">
      <c r="A258" s="342"/>
      <c r="B258" s="342"/>
      <c r="C258" s="34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</row>
    <row r="259" ht="12.75" customHeight="1">
      <c r="A259" s="342"/>
      <c r="B259" s="342"/>
      <c r="C259" s="34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</row>
    <row r="260" ht="12.75" customHeight="1">
      <c r="A260" s="342"/>
      <c r="B260" s="342"/>
      <c r="C260" s="34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</row>
    <row r="261" ht="12.75" customHeight="1">
      <c r="A261" s="342"/>
      <c r="B261" s="342"/>
      <c r="C261" s="342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</row>
    <row r="262" ht="12.75" customHeight="1">
      <c r="A262" s="342"/>
      <c r="B262" s="342"/>
      <c r="C262" s="342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</row>
    <row r="263" ht="12.75" customHeight="1">
      <c r="A263" s="342"/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</row>
    <row r="264" ht="12.75" customHeight="1">
      <c r="A264" s="342"/>
      <c r="B264" s="342"/>
      <c r="C264" s="342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</row>
    <row r="265" ht="12.75" customHeight="1">
      <c r="A265" s="342"/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</row>
    <row r="266" ht="12.75" customHeight="1">
      <c r="A266" s="342"/>
      <c r="B266" s="342"/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</row>
    <row r="267" ht="12.75" customHeight="1">
      <c r="A267" s="342"/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</row>
    <row r="268" ht="12.75" customHeight="1">
      <c r="A268" s="342"/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2"/>
      <c r="Z268" s="342"/>
    </row>
    <row r="269" ht="12.75" customHeight="1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</row>
    <row r="270" ht="12.75" customHeight="1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</row>
    <row r="271" ht="12.75" customHeight="1">
      <c r="A271" s="342"/>
      <c r="B271" s="342"/>
      <c r="C271" s="342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</row>
    <row r="272" ht="12.75" customHeight="1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</row>
    <row r="273" ht="12.75" customHeight="1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2"/>
      <c r="Z273" s="342"/>
    </row>
    <row r="274" ht="12.75" customHeight="1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</row>
    <row r="275" ht="12.75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</row>
    <row r="276" ht="12.75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</row>
    <row r="277" ht="12.75" customHeight="1">
      <c r="A277" s="342"/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</row>
    <row r="278" ht="12.75" customHeight="1">
      <c r="A278" s="342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</row>
    <row r="279" ht="12.75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</row>
    <row r="280" ht="12.75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</row>
    <row r="281" ht="12.75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</row>
    <row r="282" ht="12.75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</row>
    <row r="283" ht="12.75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</row>
    <row r="284" ht="12.75" customHeight="1">
      <c r="A284" s="342"/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2"/>
    </row>
    <row r="285" ht="12.75" customHeight="1">
      <c r="A285" s="342"/>
      <c r="B285" s="342"/>
      <c r="C285" s="342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</row>
    <row r="286" ht="12.75" customHeight="1">
      <c r="A286" s="342"/>
      <c r="B286" s="342"/>
      <c r="C286" s="34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</row>
    <row r="287" ht="12.75" customHeight="1">
      <c r="A287" s="342"/>
      <c r="B287" s="342"/>
      <c r="C287" s="34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2"/>
      <c r="Z287" s="342"/>
    </row>
    <row r="288" ht="12.75" customHeight="1">
      <c r="A288" s="342"/>
      <c r="B288" s="342"/>
      <c r="C288" s="34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2"/>
      <c r="Z288" s="342"/>
    </row>
    <row r="289" ht="12.75" customHeight="1">
      <c r="A289" s="342"/>
      <c r="B289" s="342"/>
      <c r="C289" s="34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</row>
    <row r="290" ht="12.75" customHeight="1">
      <c r="A290" s="342"/>
      <c r="B290" s="342"/>
      <c r="C290" s="342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</row>
    <row r="291" ht="12.75" customHeight="1">
      <c r="A291" s="342"/>
      <c r="B291" s="342"/>
      <c r="C291" s="342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2"/>
    </row>
    <row r="292" ht="12.75" customHeight="1">
      <c r="A292" s="342"/>
      <c r="B292" s="342"/>
      <c r="C292" s="342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2"/>
      <c r="Z292" s="342"/>
    </row>
    <row r="293" ht="12.75" customHeight="1">
      <c r="A293" s="342"/>
      <c r="B293" s="342"/>
      <c r="C293" s="342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/>
      <c r="Z293" s="342"/>
    </row>
    <row r="294" ht="12.75" customHeight="1">
      <c r="A294" s="342"/>
      <c r="B294" s="342"/>
      <c r="C294" s="342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2"/>
      <c r="Z294" s="342"/>
    </row>
    <row r="295" ht="12.75" customHeight="1">
      <c r="A295" s="342"/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</row>
    <row r="296" ht="12.75" customHeight="1">
      <c r="A296" s="342"/>
      <c r="B296" s="342"/>
      <c r="C296" s="342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2"/>
      <c r="Z296" s="342"/>
    </row>
    <row r="297" ht="12.75" customHeight="1">
      <c r="A297" s="342"/>
      <c r="B297" s="342"/>
      <c r="C297" s="342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</row>
    <row r="298" ht="12.75" customHeight="1">
      <c r="A298" s="342"/>
      <c r="B298" s="342"/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2"/>
      <c r="Z298" s="342"/>
    </row>
    <row r="299" ht="12.75" customHeight="1">
      <c r="A299" s="342"/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</row>
    <row r="300" ht="12.75" customHeight="1">
      <c r="A300" s="342"/>
      <c r="B300" s="342"/>
      <c r="C300" s="342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</row>
    <row r="301" ht="12.75" customHeight="1">
      <c r="A301" s="342"/>
      <c r="B301" s="342"/>
      <c r="C301" s="342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</row>
    <row r="302" ht="12.75" customHeight="1">
      <c r="A302" s="342"/>
      <c r="B302" s="342"/>
      <c r="C302" s="342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</row>
    <row r="303" ht="12.75" customHeight="1">
      <c r="A303" s="342"/>
      <c r="B303" s="342"/>
      <c r="C303" s="342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</row>
    <row r="304" ht="12.75" customHeight="1">
      <c r="A304" s="342"/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</row>
    <row r="305" ht="12.75" customHeight="1">
      <c r="A305" s="342"/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</row>
    <row r="306" ht="12.75" customHeight="1">
      <c r="A306" s="342"/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</row>
    <row r="307" ht="12.75" customHeight="1">
      <c r="A307" s="342"/>
      <c r="B307" s="342"/>
      <c r="C307" s="342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</row>
    <row r="308" ht="12.75" customHeight="1">
      <c r="A308" s="342"/>
      <c r="B308" s="342"/>
      <c r="C308" s="342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2"/>
      <c r="Z308" s="342"/>
    </row>
    <row r="309" ht="12.75" customHeight="1">
      <c r="A309" s="342"/>
      <c r="B309" s="342"/>
      <c r="C309" s="342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</row>
    <row r="310" ht="12.75" customHeight="1">
      <c r="A310" s="342"/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</row>
    <row r="311" ht="12.75" customHeight="1">
      <c r="A311" s="342"/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</row>
    <row r="312" ht="12.75" customHeight="1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</row>
    <row r="313" ht="12.75" customHeight="1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2"/>
      <c r="Z313" s="342"/>
    </row>
    <row r="314" ht="12.75" customHeight="1">
      <c r="A314" s="342"/>
      <c r="B314" s="342"/>
      <c r="C314" s="342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</row>
    <row r="315" ht="12.75" customHeight="1">
      <c r="A315" s="342"/>
      <c r="B315" s="342"/>
      <c r="C315" s="342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</row>
    <row r="316" ht="12.75" customHeight="1">
      <c r="A316" s="342"/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</row>
    <row r="317" ht="12.75" customHeight="1">
      <c r="A317" s="342"/>
      <c r="B317" s="342"/>
      <c r="C317" s="342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/>
      <c r="Z317" s="342"/>
    </row>
    <row r="318" ht="12.75" customHeight="1">
      <c r="A318" s="342"/>
      <c r="B318" s="342"/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  <c r="Y318" s="342"/>
      <c r="Z318" s="342"/>
    </row>
    <row r="319" ht="12.75" customHeight="1">
      <c r="A319" s="342"/>
      <c r="B319" s="342"/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  <c r="Y319" s="342"/>
      <c r="Z319" s="342"/>
    </row>
    <row r="320" ht="12.75" customHeight="1">
      <c r="A320" s="342"/>
      <c r="B320" s="342"/>
      <c r="C320" s="342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  <c r="Y320" s="342"/>
      <c r="Z320" s="342"/>
    </row>
    <row r="321" ht="12.75" customHeight="1">
      <c r="A321" s="342"/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</row>
    <row r="322" ht="12.75" customHeight="1">
      <c r="A322" s="342"/>
      <c r="B322" s="342"/>
      <c r="C322" s="342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</row>
    <row r="323" ht="12.75" customHeight="1">
      <c r="A323" s="342"/>
      <c r="B323" s="342"/>
      <c r="C323" s="342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</row>
    <row r="324" ht="12.75" customHeight="1">
      <c r="A324" s="342"/>
      <c r="B324" s="342"/>
      <c r="C324" s="342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</row>
    <row r="325" ht="12.75" customHeight="1">
      <c r="A325" s="342"/>
      <c r="B325" s="342"/>
      <c r="C325" s="342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  <c r="Y325" s="342"/>
      <c r="Z325" s="342"/>
    </row>
    <row r="326" ht="12.75" customHeight="1">
      <c r="A326" s="342"/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</row>
    <row r="327" ht="12.75" customHeight="1">
      <c r="A327" s="342"/>
      <c r="B327" s="342"/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  <c r="Y327" s="342"/>
      <c r="Z327" s="342"/>
    </row>
    <row r="328" ht="12.75" customHeight="1">
      <c r="A328" s="342"/>
      <c r="B328" s="342"/>
      <c r="C328" s="342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</row>
    <row r="329" ht="12.75" customHeight="1">
      <c r="A329" s="342"/>
      <c r="B329" s="342"/>
      <c r="C329" s="342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  <c r="Y329" s="342"/>
      <c r="Z329" s="342"/>
    </row>
    <row r="330" ht="12.75" customHeight="1">
      <c r="A330" s="342"/>
      <c r="B330" s="342"/>
      <c r="C330" s="342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  <c r="Y330" s="342"/>
      <c r="Z330" s="342"/>
    </row>
    <row r="331" ht="12.75" customHeight="1">
      <c r="A331" s="342"/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/>
    </row>
    <row r="332" ht="12.75" customHeight="1">
      <c r="A332" s="342"/>
      <c r="B332" s="342"/>
      <c r="C332" s="342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</row>
    <row r="333" ht="12.75" customHeight="1">
      <c r="A333" s="342"/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</row>
    <row r="334" ht="12.75" customHeight="1">
      <c r="A334" s="342"/>
      <c r="B334" s="342"/>
      <c r="C334" s="342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</row>
    <row r="335" ht="12.75" customHeight="1">
      <c r="A335" s="342"/>
      <c r="B335" s="342"/>
      <c r="C335" s="342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  <c r="Y335" s="342"/>
      <c r="Z335" s="342"/>
    </row>
    <row r="336" ht="12.75" customHeight="1">
      <c r="A336" s="342"/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</row>
    <row r="337" ht="12.75" customHeight="1">
      <c r="A337" s="342"/>
      <c r="B337" s="342"/>
      <c r="C337" s="342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</row>
    <row r="338" ht="12.75" customHeight="1">
      <c r="A338" s="342"/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</row>
    <row r="339" ht="12.75" customHeight="1">
      <c r="A339" s="342"/>
      <c r="B339" s="342"/>
      <c r="C339" s="342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</row>
    <row r="340" ht="12.75" customHeight="1">
      <c r="A340" s="342"/>
      <c r="B340" s="342"/>
      <c r="C340" s="342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  <c r="Y340" s="342"/>
      <c r="Z340" s="342"/>
    </row>
    <row r="341" ht="12.75" customHeight="1">
      <c r="A341" s="342"/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2"/>
      <c r="Z341" s="342"/>
    </row>
    <row r="342" ht="12.75" customHeight="1">
      <c r="A342" s="342"/>
      <c r="B342" s="342"/>
      <c r="C342" s="342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  <c r="Y342" s="342"/>
      <c r="Z342" s="342"/>
    </row>
    <row r="343" ht="12.75" customHeight="1">
      <c r="A343" s="342"/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</row>
    <row r="344" ht="12.75" customHeight="1">
      <c r="A344" s="342"/>
      <c r="B344" s="342"/>
      <c r="C344" s="342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</row>
    <row r="345" ht="12.75" customHeight="1">
      <c r="A345" s="342"/>
      <c r="B345" s="342"/>
      <c r="C345" s="342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  <c r="Y345" s="342"/>
      <c r="Z345" s="342"/>
    </row>
    <row r="346" ht="12.75" customHeight="1">
      <c r="A346" s="342"/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2"/>
      <c r="Z346" s="342"/>
    </row>
    <row r="347" ht="12.75" customHeight="1">
      <c r="A347" s="342"/>
      <c r="B347" s="342"/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/>
    </row>
    <row r="348" ht="12.75" customHeight="1">
      <c r="A348" s="342"/>
      <c r="B348" s="342"/>
      <c r="C348" s="342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  <c r="Y348" s="342"/>
      <c r="Z348" s="342"/>
    </row>
    <row r="349" ht="12.75" customHeight="1">
      <c r="A349" s="342"/>
      <c r="B349" s="342"/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</row>
    <row r="350" ht="12.75" customHeight="1">
      <c r="A350" s="342"/>
      <c r="B350" s="342"/>
      <c r="C350" s="342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</row>
    <row r="351" ht="12.75" customHeight="1">
      <c r="A351" s="342"/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2"/>
      <c r="Z351" s="342"/>
    </row>
    <row r="352" ht="12.75" customHeight="1">
      <c r="A352" s="342"/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/>
    </row>
    <row r="353" ht="12.75" customHeight="1">
      <c r="A353" s="342"/>
      <c r="B353" s="342"/>
      <c r="C353" s="342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</row>
    <row r="354" ht="12.75" customHeight="1">
      <c r="A354" s="342"/>
      <c r="B354" s="342"/>
      <c r="C354" s="342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/>
      <c r="Z354" s="342"/>
    </row>
    <row r="355" ht="12.75" customHeight="1">
      <c r="A355" s="342"/>
      <c r="B355" s="342"/>
      <c r="C355" s="342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  <c r="Y355" s="342"/>
      <c r="Z355" s="342"/>
    </row>
    <row r="356" ht="12.75" customHeight="1">
      <c r="A356" s="342"/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2"/>
      <c r="Z356" s="342"/>
    </row>
    <row r="357" ht="12.75" customHeight="1">
      <c r="A357" s="342"/>
      <c r="B357" s="342"/>
      <c r="C357" s="342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  <c r="Y357" s="342"/>
      <c r="Z357" s="342"/>
    </row>
    <row r="358" ht="12.75" customHeight="1">
      <c r="A358" s="342"/>
      <c r="B358" s="342"/>
      <c r="C358" s="342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  <c r="Y358" s="342"/>
      <c r="Z358" s="342"/>
    </row>
    <row r="359" ht="12.75" customHeight="1">
      <c r="A359" s="342"/>
      <c r="B359" s="342"/>
      <c r="C359" s="342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  <c r="Y359" s="342"/>
      <c r="Z359" s="342"/>
    </row>
    <row r="360" ht="12.75" customHeight="1">
      <c r="A360" s="342"/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  <c r="Y360" s="342"/>
      <c r="Z360" s="342"/>
    </row>
    <row r="361" ht="12.75" customHeight="1">
      <c r="A361" s="342"/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2"/>
      <c r="Z361" s="342"/>
    </row>
    <row r="362" ht="12.75" customHeight="1">
      <c r="A362" s="342"/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  <c r="Y362" s="342"/>
      <c r="Z362" s="342"/>
    </row>
    <row r="363" ht="12.75" customHeight="1">
      <c r="A363" s="342"/>
      <c r="B363" s="342"/>
      <c r="C363" s="342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  <c r="Y363" s="342"/>
      <c r="Z363" s="342"/>
    </row>
    <row r="364" ht="12.75" customHeight="1">
      <c r="A364" s="342"/>
      <c r="B364" s="342"/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  <c r="Y364" s="342"/>
      <c r="Z364" s="342"/>
    </row>
    <row r="365" ht="12.75" customHeight="1">
      <c r="A365" s="342"/>
      <c r="B365" s="342"/>
      <c r="C365" s="342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  <c r="Y365" s="342"/>
      <c r="Z365" s="342"/>
    </row>
    <row r="366" ht="12.75" customHeight="1">
      <c r="A366" s="342"/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</row>
    <row r="367" ht="12.75" customHeight="1">
      <c r="A367" s="342"/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</row>
    <row r="368" ht="12.75" customHeight="1">
      <c r="A368" s="342"/>
      <c r="B368" s="342"/>
      <c r="C368" s="342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</row>
    <row r="369" ht="12.75" customHeight="1">
      <c r="A369" s="342"/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</row>
    <row r="370" ht="12.75" customHeight="1">
      <c r="A370" s="342"/>
      <c r="B370" s="342"/>
      <c r="C370" s="342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  <c r="Y370" s="342"/>
      <c r="Z370" s="342"/>
    </row>
    <row r="371" ht="12.75" customHeight="1">
      <c r="A371" s="342"/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2"/>
      <c r="Z371" s="342"/>
    </row>
    <row r="372" ht="12.75" customHeight="1">
      <c r="A372" s="342"/>
      <c r="B372" s="342"/>
      <c r="C372" s="342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  <c r="Y372" s="342"/>
      <c r="Z372" s="342"/>
    </row>
    <row r="373" ht="12.75" customHeight="1">
      <c r="A373" s="342"/>
      <c r="B373" s="342"/>
      <c r="C373" s="342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</row>
    <row r="374" ht="12.75" customHeight="1">
      <c r="A374" s="342"/>
      <c r="B374" s="342"/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</row>
    <row r="375" ht="12.75" customHeight="1">
      <c r="A375" s="342"/>
      <c r="B375" s="342"/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</row>
    <row r="376" ht="12.75" customHeight="1">
      <c r="A376" s="342"/>
      <c r="B376" s="342"/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  <c r="Y376" s="342"/>
      <c r="Z376" s="342"/>
    </row>
    <row r="377" ht="12.75" customHeight="1">
      <c r="A377" s="342"/>
      <c r="B377" s="342"/>
      <c r="C377" s="342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</row>
    <row r="378" ht="12.75" customHeight="1">
      <c r="A378" s="342"/>
      <c r="B378" s="342"/>
      <c r="C378" s="342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</row>
    <row r="379" ht="12.75" customHeight="1">
      <c r="A379" s="342"/>
      <c r="B379" s="342"/>
      <c r="C379" s="342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  <c r="Y379" s="342"/>
      <c r="Z379" s="342"/>
    </row>
    <row r="380" ht="12.75" customHeight="1">
      <c r="A380" s="342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</row>
    <row r="381" ht="12.75" customHeight="1">
      <c r="A381" s="342"/>
      <c r="B381" s="342"/>
      <c r="C381" s="342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</row>
    <row r="382" ht="12.75" customHeight="1">
      <c r="A382" s="342"/>
      <c r="B382" s="342"/>
      <c r="C382" s="342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</row>
    <row r="383" ht="12.75" customHeight="1">
      <c r="A383" s="342"/>
      <c r="B383" s="342"/>
      <c r="C383" s="342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</row>
    <row r="384" ht="12.75" customHeight="1">
      <c r="A384" s="342"/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</row>
    <row r="385" ht="12.75" customHeight="1">
      <c r="A385" s="342"/>
      <c r="B385" s="342"/>
      <c r="C385" s="342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</row>
    <row r="386" ht="12.75" customHeight="1">
      <c r="A386" s="342"/>
      <c r="B386" s="342"/>
      <c r="C386" s="342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</row>
    <row r="387" ht="12.75" customHeight="1">
      <c r="A387" s="342"/>
      <c r="B387" s="342"/>
      <c r="C387" s="342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</row>
    <row r="388" ht="12.75" customHeight="1">
      <c r="A388" s="342"/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</row>
    <row r="389" ht="12.75" customHeight="1">
      <c r="A389" s="342"/>
      <c r="B389" s="342"/>
      <c r="C389" s="342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</row>
    <row r="390" ht="12.75" customHeight="1">
      <c r="A390" s="342"/>
      <c r="B390" s="342"/>
      <c r="C390" s="342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</row>
    <row r="391" ht="12.75" customHeight="1">
      <c r="A391" s="342"/>
      <c r="B391" s="342"/>
      <c r="C391" s="342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</row>
    <row r="392" ht="12.75" customHeight="1">
      <c r="A392" s="342"/>
      <c r="B392" s="342"/>
      <c r="C392" s="342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</row>
    <row r="393" ht="12.75" customHeight="1">
      <c r="A393" s="342"/>
      <c r="B393" s="342"/>
      <c r="C393" s="342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</row>
    <row r="394" ht="12.75" customHeight="1">
      <c r="A394" s="342"/>
      <c r="B394" s="342"/>
      <c r="C394" s="342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</row>
    <row r="395" ht="12.75" customHeight="1">
      <c r="A395" s="342"/>
      <c r="B395" s="342"/>
      <c r="C395" s="342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</row>
    <row r="396" ht="12.75" customHeight="1">
      <c r="A396" s="342"/>
      <c r="B396" s="342"/>
      <c r="C396" s="342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</row>
    <row r="397" ht="12.75" customHeight="1">
      <c r="A397" s="342"/>
      <c r="B397" s="342"/>
      <c r="C397" s="342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</row>
    <row r="398" ht="12.75" customHeight="1">
      <c r="A398" s="342"/>
      <c r="B398" s="342"/>
      <c r="C398" s="342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</row>
    <row r="399" ht="12.75" customHeight="1">
      <c r="A399" s="342"/>
      <c r="B399" s="342"/>
      <c r="C399" s="342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</row>
    <row r="400" ht="12.75" customHeight="1">
      <c r="A400" s="342"/>
      <c r="B400" s="342"/>
      <c r="C400" s="342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</row>
    <row r="401" ht="12.75" customHeight="1">
      <c r="A401" s="342"/>
      <c r="B401" s="342"/>
      <c r="C401" s="342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</row>
    <row r="402" ht="12.75" customHeight="1">
      <c r="A402" s="342"/>
      <c r="B402" s="342"/>
      <c r="C402" s="342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</row>
    <row r="403" ht="12.75" customHeight="1">
      <c r="A403" s="342"/>
      <c r="B403" s="342"/>
      <c r="C403" s="342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</row>
    <row r="404" ht="12.75" customHeight="1">
      <c r="A404" s="342"/>
      <c r="B404" s="342"/>
      <c r="C404" s="342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</row>
    <row r="405" ht="12.75" customHeight="1">
      <c r="A405" s="342"/>
      <c r="B405" s="342"/>
      <c r="C405" s="342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</row>
    <row r="406" ht="12.75" customHeight="1">
      <c r="A406" s="342"/>
      <c r="B406" s="342"/>
      <c r="C406" s="342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</row>
    <row r="407" ht="12.75" customHeight="1">
      <c r="A407" s="342"/>
      <c r="B407" s="342"/>
      <c r="C407" s="342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</row>
    <row r="408" ht="12.75" customHeight="1">
      <c r="A408" s="342"/>
      <c r="B408" s="342"/>
      <c r="C408" s="342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</row>
    <row r="409" ht="12.75" customHeight="1">
      <c r="A409" s="342"/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</row>
    <row r="410" ht="12.75" customHeight="1">
      <c r="A410" s="342"/>
      <c r="B410" s="342"/>
      <c r="C410" s="342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</row>
    <row r="411" ht="12.75" customHeight="1">
      <c r="A411" s="342"/>
      <c r="B411" s="342"/>
      <c r="C411" s="342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</row>
    <row r="412" ht="12.75" customHeight="1">
      <c r="A412" s="342"/>
      <c r="B412" s="342"/>
      <c r="C412" s="342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</row>
    <row r="413" ht="12.75" customHeight="1">
      <c r="A413" s="342"/>
      <c r="B413" s="342"/>
      <c r="C413" s="342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</row>
    <row r="414" ht="12.75" customHeight="1">
      <c r="A414" s="342"/>
      <c r="B414" s="342"/>
      <c r="C414" s="342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</row>
    <row r="415" ht="12.75" customHeight="1">
      <c r="A415" s="342"/>
      <c r="B415" s="342"/>
      <c r="C415" s="342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</row>
    <row r="416" ht="12.75" customHeight="1">
      <c r="A416" s="342"/>
      <c r="B416" s="342"/>
      <c r="C416" s="342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</row>
    <row r="417" ht="12.75" customHeight="1">
      <c r="A417" s="342"/>
      <c r="B417" s="342"/>
      <c r="C417" s="342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</row>
    <row r="418" ht="12.75" customHeight="1">
      <c r="A418" s="342"/>
      <c r="B418" s="342"/>
      <c r="C418" s="342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</row>
    <row r="419" ht="12.75" customHeight="1">
      <c r="A419" s="342"/>
      <c r="B419" s="342"/>
      <c r="C419" s="342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</row>
    <row r="420" ht="12.75" customHeight="1">
      <c r="A420" s="342"/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</row>
    <row r="421" ht="12.75" customHeight="1">
      <c r="A421" s="342"/>
      <c r="B421" s="342"/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</row>
    <row r="422" ht="12.75" customHeight="1">
      <c r="A422" s="342"/>
      <c r="B422" s="342"/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</row>
    <row r="423" ht="12.75" customHeight="1">
      <c r="A423" s="342"/>
      <c r="B423" s="342"/>
      <c r="C423" s="342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</row>
    <row r="424" ht="12.75" customHeight="1">
      <c r="A424" s="342"/>
      <c r="B424" s="342"/>
      <c r="C424" s="342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</row>
    <row r="425" ht="12.75" customHeight="1">
      <c r="A425" s="342"/>
      <c r="B425" s="342"/>
      <c r="C425" s="342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</row>
    <row r="426" ht="12.75" customHeight="1">
      <c r="A426" s="342"/>
      <c r="B426" s="342"/>
      <c r="C426" s="342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</row>
    <row r="427" ht="12.75" customHeight="1">
      <c r="A427" s="342"/>
      <c r="B427" s="342"/>
      <c r="C427" s="342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</row>
    <row r="428" ht="12.75" customHeight="1">
      <c r="A428" s="342"/>
      <c r="B428" s="342"/>
      <c r="C428" s="342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</row>
    <row r="429" ht="12.75" customHeight="1">
      <c r="A429" s="342"/>
      <c r="B429" s="342"/>
      <c r="C429" s="342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</row>
    <row r="430" ht="12.75" customHeight="1">
      <c r="A430" s="342"/>
      <c r="B430" s="342"/>
      <c r="C430" s="342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</row>
    <row r="431" ht="12.75" customHeight="1">
      <c r="A431" s="342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</row>
    <row r="432" ht="12.75" customHeight="1">
      <c r="A432" s="342"/>
      <c r="B432" s="342"/>
      <c r="C432" s="342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</row>
    <row r="433" ht="12.75" customHeight="1">
      <c r="A433" s="342"/>
      <c r="B433" s="342"/>
      <c r="C433" s="342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</row>
    <row r="434" ht="12.75" customHeight="1">
      <c r="A434" s="342"/>
      <c r="B434" s="342"/>
      <c r="C434" s="342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</row>
    <row r="435" ht="12.75" customHeight="1">
      <c r="A435" s="342"/>
      <c r="B435" s="342"/>
      <c r="C435" s="342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</row>
    <row r="436" ht="12.75" customHeight="1">
      <c r="A436" s="342"/>
      <c r="B436" s="342"/>
      <c r="C436" s="342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</row>
    <row r="437" ht="12.75" customHeight="1">
      <c r="A437" s="342"/>
      <c r="B437" s="342"/>
      <c r="C437" s="342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</row>
    <row r="438" ht="12.75" customHeight="1">
      <c r="A438" s="342"/>
      <c r="B438" s="342"/>
      <c r="C438" s="342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</row>
    <row r="439" ht="12.75" customHeight="1">
      <c r="A439" s="342"/>
      <c r="B439" s="342"/>
      <c r="C439" s="342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</row>
    <row r="440" ht="12.75" customHeight="1">
      <c r="A440" s="342"/>
      <c r="B440" s="342"/>
      <c r="C440" s="342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</row>
    <row r="441" ht="12.75" customHeight="1">
      <c r="A441" s="342"/>
      <c r="B441" s="342"/>
      <c r="C441" s="34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</row>
    <row r="442" ht="12.75" customHeight="1">
      <c r="A442" s="342"/>
      <c r="B442" s="342"/>
      <c r="C442" s="34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</row>
    <row r="443" ht="12.75" customHeight="1">
      <c r="A443" s="342"/>
      <c r="B443" s="342"/>
      <c r="C443" s="342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</row>
    <row r="444" ht="12.75" customHeight="1">
      <c r="A444" s="342"/>
      <c r="B444" s="342"/>
      <c r="C444" s="342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</row>
    <row r="445" ht="12.75" customHeight="1">
      <c r="A445" s="342"/>
      <c r="B445" s="342"/>
      <c r="C445" s="342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</row>
    <row r="446" ht="12.75" customHeight="1">
      <c r="A446" s="342"/>
      <c r="B446" s="342"/>
      <c r="C446" s="342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</row>
    <row r="447" ht="12.75" customHeight="1">
      <c r="A447" s="342"/>
      <c r="B447" s="342"/>
      <c r="C447" s="342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</row>
    <row r="448" ht="12.75" customHeight="1">
      <c r="A448" s="342"/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</row>
    <row r="449" ht="12.75" customHeight="1">
      <c r="A449" s="342"/>
      <c r="B449" s="342"/>
      <c r="C449" s="342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</row>
    <row r="450" ht="12.75" customHeight="1">
      <c r="A450" s="342"/>
      <c r="B450" s="342"/>
      <c r="C450" s="342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</row>
    <row r="451" ht="12.75" customHeight="1">
      <c r="A451" s="342"/>
      <c r="B451" s="342"/>
      <c r="C451" s="342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</row>
    <row r="452" ht="12.75" customHeight="1">
      <c r="A452" s="342"/>
      <c r="B452" s="342"/>
      <c r="C452" s="342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</row>
    <row r="453" ht="12.75" customHeight="1">
      <c r="A453" s="342"/>
      <c r="B453" s="342"/>
      <c r="C453" s="342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</row>
    <row r="454" ht="12.75" customHeight="1">
      <c r="A454" s="342"/>
      <c r="B454" s="342"/>
      <c r="C454" s="342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</row>
    <row r="455" ht="12.75" customHeight="1">
      <c r="A455" s="342"/>
      <c r="B455" s="342"/>
      <c r="C455" s="342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</row>
    <row r="456" ht="12.75" customHeight="1">
      <c r="A456" s="342"/>
      <c r="B456" s="342"/>
      <c r="C456" s="342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</row>
    <row r="457" ht="12.75" customHeight="1">
      <c r="A457" s="342"/>
      <c r="B457" s="342"/>
      <c r="C457" s="342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</row>
    <row r="458" ht="12.75" customHeight="1">
      <c r="A458" s="342"/>
      <c r="B458" s="342"/>
      <c r="C458" s="342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</row>
    <row r="459" ht="12.75" customHeight="1">
      <c r="A459" s="342"/>
      <c r="B459" s="342"/>
      <c r="C459" s="342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</row>
    <row r="460" ht="12.75" customHeight="1">
      <c r="A460" s="342"/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</row>
    <row r="461" ht="12.75" customHeight="1">
      <c r="A461" s="342"/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</row>
    <row r="462" ht="12.75" customHeight="1">
      <c r="A462" s="342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</row>
    <row r="463" ht="12.75" customHeight="1">
      <c r="A463" s="342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</row>
    <row r="464" ht="12.75" customHeight="1">
      <c r="A464" s="342"/>
      <c r="B464" s="342"/>
      <c r="C464" s="342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</row>
    <row r="465" ht="12.75" customHeight="1">
      <c r="A465" s="342"/>
      <c r="B465" s="342"/>
      <c r="C465" s="342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</row>
    <row r="466" ht="12.75" customHeight="1">
      <c r="A466" s="342"/>
      <c r="B466" s="342"/>
      <c r="C466" s="342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</row>
    <row r="467" ht="12.75" customHeight="1">
      <c r="A467" s="342"/>
      <c r="B467" s="342"/>
      <c r="C467" s="342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</row>
    <row r="468" ht="12.75" customHeight="1">
      <c r="A468" s="342"/>
      <c r="B468" s="342"/>
      <c r="C468" s="342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</row>
    <row r="469" ht="12.75" customHeight="1">
      <c r="A469" s="342"/>
      <c r="B469" s="342"/>
      <c r="C469" s="342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</row>
    <row r="470" ht="12.75" customHeight="1">
      <c r="A470" s="342"/>
      <c r="B470" s="342"/>
      <c r="C470" s="342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</row>
    <row r="471" ht="12.75" customHeight="1">
      <c r="A471" s="342"/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</row>
    <row r="472" ht="12.75" customHeight="1">
      <c r="A472" s="342"/>
      <c r="B472" s="342"/>
      <c r="C472" s="342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</row>
    <row r="473" ht="12.75" customHeight="1">
      <c r="A473" s="342"/>
      <c r="B473" s="342"/>
      <c r="C473" s="342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</row>
    <row r="474" ht="12.75" customHeight="1">
      <c r="A474" s="342"/>
      <c r="B474" s="342"/>
      <c r="C474" s="342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</row>
    <row r="475" ht="12.75" customHeight="1">
      <c r="A475" s="342"/>
      <c r="B475" s="342"/>
      <c r="C475" s="342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</row>
    <row r="476" ht="12.75" customHeight="1">
      <c r="A476" s="342"/>
      <c r="B476" s="342"/>
      <c r="C476" s="342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</row>
    <row r="477" ht="12.75" customHeight="1">
      <c r="A477" s="342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</row>
    <row r="478" ht="12.75" customHeight="1">
      <c r="A478" s="342"/>
      <c r="B478" s="342"/>
      <c r="C478" s="342"/>
      <c r="D478" s="342"/>
      <c r="E478" s="342"/>
      <c r="F478" s="342"/>
      <c r="G478" s="342"/>
      <c r="H478" s="342"/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</row>
    <row r="479" ht="12.75" customHeight="1">
      <c r="A479" s="342"/>
      <c r="B479" s="342"/>
      <c r="C479" s="342"/>
      <c r="D479" s="342"/>
      <c r="E479" s="342"/>
      <c r="F479" s="342"/>
      <c r="G479" s="342"/>
      <c r="H479" s="342"/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</row>
    <row r="480" ht="12.75" customHeight="1">
      <c r="A480" s="342"/>
      <c r="B480" s="342"/>
      <c r="C480" s="342"/>
      <c r="D480" s="342"/>
      <c r="E480" s="342"/>
      <c r="F480" s="342"/>
      <c r="G480" s="342"/>
      <c r="H480" s="342"/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</row>
    <row r="481" ht="12.75" customHeight="1">
      <c r="A481" s="342"/>
      <c r="B481" s="342"/>
      <c r="C481" s="342"/>
      <c r="D481" s="342"/>
      <c r="E481" s="342"/>
      <c r="F481" s="342"/>
      <c r="G481" s="342"/>
      <c r="H481" s="342"/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</row>
    <row r="482" ht="12.75" customHeight="1">
      <c r="A482" s="342"/>
      <c r="B482" s="342"/>
      <c r="C482" s="342"/>
      <c r="D482" s="342"/>
      <c r="E482" s="342"/>
      <c r="F482" s="342"/>
      <c r="G482" s="342"/>
      <c r="H482" s="342"/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</row>
    <row r="483" ht="12.75" customHeight="1">
      <c r="A483" s="342"/>
      <c r="B483" s="342"/>
      <c r="C483" s="342"/>
      <c r="D483" s="342"/>
      <c r="E483" s="342"/>
      <c r="F483" s="342"/>
      <c r="G483" s="342"/>
      <c r="H483" s="342"/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</row>
    <row r="484" ht="12.75" customHeight="1">
      <c r="A484" s="342"/>
      <c r="B484" s="342"/>
      <c r="C484" s="342"/>
      <c r="D484" s="342"/>
      <c r="E484" s="342"/>
      <c r="F484" s="342"/>
      <c r="G484" s="342"/>
      <c r="H484" s="342"/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</row>
    <row r="485" ht="12.75" customHeight="1">
      <c r="A485" s="342"/>
      <c r="B485" s="342"/>
      <c r="C485" s="342"/>
      <c r="D485" s="342"/>
      <c r="E485" s="342"/>
      <c r="F485" s="342"/>
      <c r="G485" s="342"/>
      <c r="H485" s="342"/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</row>
    <row r="486" ht="12.75" customHeight="1">
      <c r="A486" s="342"/>
      <c r="B486" s="342"/>
      <c r="C486" s="342"/>
      <c r="D486" s="342"/>
      <c r="E486" s="342"/>
      <c r="F486" s="342"/>
      <c r="G486" s="342"/>
      <c r="H486" s="342"/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</row>
    <row r="487" ht="12.75" customHeight="1">
      <c r="A487" s="342"/>
      <c r="B487" s="342"/>
      <c r="C487" s="342"/>
      <c r="D487" s="342"/>
      <c r="E487" s="342"/>
      <c r="F487" s="342"/>
      <c r="G487" s="342"/>
      <c r="H487" s="342"/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</row>
    <row r="488" ht="12.75" customHeight="1">
      <c r="A488" s="342"/>
      <c r="B488" s="342"/>
      <c r="C488" s="342"/>
      <c r="D488" s="342"/>
      <c r="E488" s="342"/>
      <c r="F488" s="342"/>
      <c r="G488" s="342"/>
      <c r="H488" s="342"/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</row>
    <row r="489" ht="12.75" customHeight="1">
      <c r="A489" s="342"/>
      <c r="B489" s="342"/>
      <c r="C489" s="342"/>
      <c r="D489" s="342"/>
      <c r="E489" s="342"/>
      <c r="F489" s="342"/>
      <c r="G489" s="342"/>
      <c r="H489" s="342"/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</row>
    <row r="490" ht="12.75" customHeight="1">
      <c r="A490" s="342"/>
      <c r="B490" s="342"/>
      <c r="C490" s="342"/>
      <c r="D490" s="342"/>
      <c r="E490" s="342"/>
      <c r="F490" s="342"/>
      <c r="G490" s="342"/>
      <c r="H490" s="342"/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</row>
    <row r="491" ht="12.75" customHeight="1">
      <c r="A491" s="342"/>
      <c r="B491" s="342"/>
      <c r="C491" s="342"/>
      <c r="D491" s="342"/>
      <c r="E491" s="342"/>
      <c r="F491" s="342"/>
      <c r="G491" s="342"/>
      <c r="H491" s="342"/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</row>
    <row r="492" ht="12.75" customHeight="1">
      <c r="A492" s="342"/>
      <c r="B492" s="342"/>
      <c r="C492" s="342"/>
      <c r="D492" s="342"/>
      <c r="E492" s="342"/>
      <c r="F492" s="342"/>
      <c r="G492" s="342"/>
      <c r="H492" s="342"/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</row>
    <row r="493" ht="12.75" customHeight="1">
      <c r="A493" s="342"/>
      <c r="B493" s="342"/>
      <c r="C493" s="342"/>
      <c r="D493" s="342"/>
      <c r="E493" s="342"/>
      <c r="F493" s="342"/>
      <c r="G493" s="342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</row>
    <row r="494" ht="12.75" customHeight="1">
      <c r="A494" s="342"/>
      <c r="B494" s="342"/>
      <c r="C494" s="342"/>
      <c r="D494" s="342"/>
      <c r="E494" s="342"/>
      <c r="F494" s="342"/>
      <c r="G494" s="342"/>
      <c r="H494" s="342"/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</row>
    <row r="495" ht="12.75" customHeight="1">
      <c r="A495" s="342"/>
      <c r="B495" s="342"/>
      <c r="C495" s="342"/>
      <c r="D495" s="342"/>
      <c r="E495" s="342"/>
      <c r="F495" s="342"/>
      <c r="G495" s="342"/>
      <c r="H495" s="342"/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</row>
    <row r="496" ht="12.75" customHeight="1">
      <c r="A496" s="342"/>
      <c r="B496" s="342"/>
      <c r="C496" s="342"/>
      <c r="D496" s="342"/>
      <c r="E496" s="342"/>
      <c r="F496" s="342"/>
      <c r="G496" s="342"/>
      <c r="H496" s="342"/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</row>
    <row r="497" ht="12.75" customHeight="1">
      <c r="A497" s="342"/>
      <c r="B497" s="342"/>
      <c r="C497" s="342"/>
      <c r="D497" s="342"/>
      <c r="E497" s="342"/>
      <c r="F497" s="342"/>
      <c r="G497" s="342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</row>
    <row r="498" ht="12.75" customHeight="1">
      <c r="A498" s="342"/>
      <c r="B498" s="342"/>
      <c r="C498" s="342"/>
      <c r="D498" s="342"/>
      <c r="E498" s="342"/>
      <c r="F498" s="342"/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</row>
    <row r="499" ht="12.75" customHeight="1">
      <c r="A499" s="342"/>
      <c r="B499" s="342"/>
      <c r="C499" s="342"/>
      <c r="D499" s="342"/>
      <c r="E499" s="342"/>
      <c r="F499" s="342"/>
      <c r="G499" s="342"/>
      <c r="H499" s="342"/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</row>
    <row r="500" ht="12.75" customHeight="1">
      <c r="A500" s="342"/>
      <c r="B500" s="342"/>
      <c r="C500" s="342"/>
      <c r="D500" s="342"/>
      <c r="E500" s="342"/>
      <c r="F500" s="342"/>
      <c r="G500" s="342"/>
      <c r="H500" s="342"/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</row>
    <row r="501" ht="12.75" customHeight="1">
      <c r="A501" s="342"/>
      <c r="B501" s="342"/>
      <c r="C501" s="342"/>
      <c r="D501" s="342"/>
      <c r="E501" s="342"/>
      <c r="F501" s="342"/>
      <c r="G501" s="342"/>
      <c r="H501" s="342"/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</row>
    <row r="502" ht="12.75" customHeight="1">
      <c r="A502" s="342"/>
      <c r="B502" s="342"/>
      <c r="C502" s="342"/>
      <c r="D502" s="342"/>
      <c r="E502" s="342"/>
      <c r="F502" s="342"/>
      <c r="G502" s="342"/>
      <c r="H502" s="342"/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</row>
    <row r="503" ht="12.75" customHeight="1">
      <c r="A503" s="342"/>
      <c r="B503" s="342"/>
      <c r="C503" s="342"/>
      <c r="D503" s="342"/>
      <c r="E503" s="342"/>
      <c r="F503" s="342"/>
      <c r="G503" s="342"/>
      <c r="H503" s="342"/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</row>
    <row r="504" ht="12.75" customHeight="1">
      <c r="A504" s="342"/>
      <c r="B504" s="342"/>
      <c r="C504" s="342"/>
      <c r="D504" s="342"/>
      <c r="E504" s="342"/>
      <c r="F504" s="342"/>
      <c r="G504" s="342"/>
      <c r="H504" s="342"/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</row>
    <row r="505" ht="12.75" customHeight="1">
      <c r="A505" s="342"/>
      <c r="B505" s="342"/>
      <c r="C505" s="342"/>
      <c r="D505" s="342"/>
      <c r="E505" s="342"/>
      <c r="F505" s="342"/>
      <c r="G505" s="342"/>
      <c r="H505" s="342"/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</row>
    <row r="506" ht="12.75" customHeight="1">
      <c r="A506" s="342"/>
      <c r="B506" s="342"/>
      <c r="C506" s="342"/>
      <c r="D506" s="342"/>
      <c r="E506" s="342"/>
      <c r="F506" s="342"/>
      <c r="G506" s="342"/>
      <c r="H506" s="342"/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</row>
    <row r="507" ht="12.75" customHeight="1">
      <c r="A507" s="342"/>
      <c r="B507" s="342"/>
      <c r="C507" s="342"/>
      <c r="D507" s="342"/>
      <c r="E507" s="342"/>
      <c r="F507" s="342"/>
      <c r="G507" s="342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</row>
    <row r="508" ht="12.75" customHeight="1">
      <c r="A508" s="342"/>
      <c r="B508" s="342"/>
      <c r="C508" s="342"/>
      <c r="D508" s="342"/>
      <c r="E508" s="342"/>
      <c r="F508" s="342"/>
      <c r="G508" s="342"/>
      <c r="H508" s="342"/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</row>
    <row r="509" ht="12.75" customHeight="1">
      <c r="A509" s="342"/>
      <c r="B509" s="342"/>
      <c r="C509" s="342"/>
      <c r="D509" s="342"/>
      <c r="E509" s="342"/>
      <c r="F509" s="342"/>
      <c r="G509" s="342"/>
      <c r="H509" s="342"/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</row>
    <row r="510" ht="12.75" customHeight="1">
      <c r="A510" s="342"/>
      <c r="B510" s="342"/>
      <c r="C510" s="342"/>
      <c r="D510" s="342"/>
      <c r="E510" s="342"/>
      <c r="F510" s="342"/>
      <c r="G510" s="342"/>
      <c r="H510" s="342"/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</row>
    <row r="511" ht="12.75" customHeight="1">
      <c r="A511" s="342"/>
      <c r="B511" s="342"/>
      <c r="C511" s="342"/>
      <c r="D511" s="342"/>
      <c r="E511" s="342"/>
      <c r="F511" s="342"/>
      <c r="G511" s="342"/>
      <c r="H511" s="342"/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</row>
    <row r="512" ht="12.75" customHeight="1">
      <c r="A512" s="342"/>
      <c r="B512" s="342"/>
      <c r="C512" s="342"/>
      <c r="D512" s="342"/>
      <c r="E512" s="342"/>
      <c r="F512" s="342"/>
      <c r="G512" s="342"/>
      <c r="H512" s="342"/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</row>
    <row r="513" ht="12.75" customHeight="1">
      <c r="A513" s="342"/>
      <c r="B513" s="342"/>
      <c r="C513" s="342"/>
      <c r="D513" s="342"/>
      <c r="E513" s="342"/>
      <c r="F513" s="342"/>
      <c r="G513" s="342"/>
      <c r="H513" s="342"/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</row>
    <row r="514" ht="12.75" customHeight="1">
      <c r="A514" s="342"/>
      <c r="B514" s="342"/>
      <c r="C514" s="342"/>
      <c r="D514" s="342"/>
      <c r="E514" s="342"/>
      <c r="F514" s="342"/>
      <c r="G514" s="342"/>
      <c r="H514" s="342"/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</row>
    <row r="515" ht="12.75" customHeight="1">
      <c r="A515" s="342"/>
      <c r="B515" s="342"/>
      <c r="C515" s="342"/>
      <c r="D515" s="342"/>
      <c r="E515" s="342"/>
      <c r="F515" s="342"/>
      <c r="G515" s="342"/>
      <c r="H515" s="342"/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</row>
    <row r="516" ht="12.75" customHeight="1">
      <c r="A516" s="342"/>
      <c r="B516" s="342"/>
      <c r="C516" s="342"/>
      <c r="D516" s="342"/>
      <c r="E516" s="342"/>
      <c r="F516" s="342"/>
      <c r="G516" s="342"/>
      <c r="H516" s="342"/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</row>
    <row r="517" ht="12.75" customHeight="1">
      <c r="A517" s="342"/>
      <c r="B517" s="342"/>
      <c r="C517" s="342"/>
      <c r="D517" s="342"/>
      <c r="E517" s="342"/>
      <c r="F517" s="342"/>
      <c r="G517" s="342"/>
      <c r="H517" s="342"/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</row>
    <row r="518" ht="12.75" customHeight="1">
      <c r="A518" s="342"/>
      <c r="B518" s="342"/>
      <c r="C518" s="342"/>
      <c r="D518" s="342"/>
      <c r="E518" s="342"/>
      <c r="F518" s="342"/>
      <c r="G518" s="342"/>
      <c r="H518" s="342"/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</row>
    <row r="519" ht="12.75" customHeight="1">
      <c r="A519" s="342"/>
      <c r="B519" s="342"/>
      <c r="C519" s="342"/>
      <c r="D519" s="342"/>
      <c r="E519" s="342"/>
      <c r="F519" s="342"/>
      <c r="G519" s="342"/>
      <c r="H519" s="342"/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</row>
    <row r="520" ht="12.75" customHeight="1">
      <c r="A520" s="342"/>
      <c r="B520" s="342"/>
      <c r="C520" s="342"/>
      <c r="D520" s="342"/>
      <c r="E520" s="342"/>
      <c r="F520" s="342"/>
      <c r="G520" s="342"/>
      <c r="H520" s="342"/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</row>
    <row r="521" ht="12.75" customHeight="1">
      <c r="A521" s="342"/>
      <c r="B521" s="342"/>
      <c r="C521" s="342"/>
      <c r="D521" s="342"/>
      <c r="E521" s="342"/>
      <c r="F521" s="342"/>
      <c r="G521" s="342"/>
      <c r="H521" s="342"/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</row>
    <row r="522" ht="12.75" customHeight="1">
      <c r="A522" s="342"/>
      <c r="B522" s="342"/>
      <c r="C522" s="342"/>
      <c r="D522" s="342"/>
      <c r="E522" s="342"/>
      <c r="F522" s="342"/>
      <c r="G522" s="342"/>
      <c r="H522" s="342"/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</row>
    <row r="523" ht="12.75" customHeight="1">
      <c r="A523" s="342"/>
      <c r="B523" s="342"/>
      <c r="C523" s="342"/>
      <c r="D523" s="342"/>
      <c r="E523" s="342"/>
      <c r="F523" s="342"/>
      <c r="G523" s="342"/>
      <c r="H523" s="342"/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</row>
    <row r="524" ht="12.75" customHeight="1">
      <c r="A524" s="342"/>
      <c r="B524" s="342"/>
      <c r="C524" s="342"/>
      <c r="D524" s="342"/>
      <c r="E524" s="342"/>
      <c r="F524" s="342"/>
      <c r="G524" s="342"/>
      <c r="H524" s="342"/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</row>
    <row r="525" ht="12.75" customHeight="1">
      <c r="A525" s="342"/>
      <c r="B525" s="342"/>
      <c r="C525" s="342"/>
      <c r="D525" s="342"/>
      <c r="E525" s="342"/>
      <c r="F525" s="342"/>
      <c r="G525" s="342"/>
      <c r="H525" s="342"/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</row>
    <row r="526" ht="12.75" customHeight="1">
      <c r="A526" s="342"/>
      <c r="B526" s="342"/>
      <c r="C526" s="342"/>
      <c r="D526" s="342"/>
      <c r="E526" s="342"/>
      <c r="F526" s="342"/>
      <c r="G526" s="342"/>
      <c r="H526" s="342"/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</row>
    <row r="527" ht="12.75" customHeight="1">
      <c r="A527" s="342"/>
      <c r="B527" s="342"/>
      <c r="C527" s="342"/>
      <c r="D527" s="342"/>
      <c r="E527" s="342"/>
      <c r="F527" s="342"/>
      <c r="G527" s="342"/>
      <c r="H527" s="342"/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</row>
    <row r="528" ht="12.75" customHeight="1">
      <c r="A528" s="342"/>
      <c r="B528" s="342"/>
      <c r="C528" s="342"/>
      <c r="D528" s="342"/>
      <c r="E528" s="342"/>
      <c r="F528" s="342"/>
      <c r="G528" s="342"/>
      <c r="H528" s="342"/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</row>
    <row r="529" ht="12.75" customHeight="1">
      <c r="A529" s="342"/>
      <c r="B529" s="342"/>
      <c r="C529" s="342"/>
      <c r="D529" s="342"/>
      <c r="E529" s="342"/>
      <c r="F529" s="342"/>
      <c r="G529" s="342"/>
      <c r="H529" s="342"/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</row>
    <row r="530" ht="12.75" customHeight="1">
      <c r="A530" s="342"/>
      <c r="B530" s="342"/>
      <c r="C530" s="342"/>
      <c r="D530" s="342"/>
      <c r="E530" s="342"/>
      <c r="F530" s="342"/>
      <c r="G530" s="342"/>
      <c r="H530" s="342"/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</row>
    <row r="531" ht="12.75" customHeight="1">
      <c r="A531" s="342"/>
      <c r="B531" s="342"/>
      <c r="C531" s="342"/>
      <c r="D531" s="342"/>
      <c r="E531" s="342"/>
      <c r="F531" s="342"/>
      <c r="G531" s="342"/>
      <c r="H531" s="342"/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</row>
    <row r="532" ht="12.75" customHeight="1">
      <c r="A532" s="342"/>
      <c r="B532" s="342"/>
      <c r="C532" s="342"/>
      <c r="D532" s="342"/>
      <c r="E532" s="342"/>
      <c r="F532" s="342"/>
      <c r="G532" s="342"/>
      <c r="H532" s="342"/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</row>
    <row r="533" ht="12.75" customHeight="1">
      <c r="A533" s="342"/>
      <c r="B533" s="342"/>
      <c r="C533" s="342"/>
      <c r="D533" s="342"/>
      <c r="E533" s="342"/>
      <c r="F533" s="342"/>
      <c r="G533" s="342"/>
      <c r="H533" s="342"/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</row>
    <row r="534" ht="12.75" customHeight="1">
      <c r="A534" s="342"/>
      <c r="B534" s="342"/>
      <c r="C534" s="342"/>
      <c r="D534" s="342"/>
      <c r="E534" s="342"/>
      <c r="F534" s="342"/>
      <c r="G534" s="342"/>
      <c r="H534" s="342"/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</row>
    <row r="535" ht="12.75" customHeight="1">
      <c r="A535" s="342"/>
      <c r="B535" s="342"/>
      <c r="C535" s="342"/>
      <c r="D535" s="342"/>
      <c r="E535" s="342"/>
      <c r="F535" s="342"/>
      <c r="G535" s="342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</row>
    <row r="536" ht="12.75" customHeight="1">
      <c r="A536" s="342"/>
      <c r="B536" s="342"/>
      <c r="C536" s="342"/>
      <c r="D536" s="342"/>
      <c r="E536" s="342"/>
      <c r="F536" s="342"/>
      <c r="G536" s="342"/>
      <c r="H536" s="342"/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</row>
    <row r="537" ht="12.75" customHeight="1">
      <c r="A537" s="342"/>
      <c r="B537" s="342"/>
      <c r="C537" s="342"/>
      <c r="D537" s="342"/>
      <c r="E537" s="342"/>
      <c r="F537" s="342"/>
      <c r="G537" s="342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</row>
    <row r="538" ht="12.75" customHeight="1">
      <c r="A538" s="342"/>
      <c r="B538" s="342"/>
      <c r="C538" s="342"/>
      <c r="D538" s="342"/>
      <c r="E538" s="342"/>
      <c r="F538" s="342"/>
      <c r="G538" s="342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</row>
    <row r="539" ht="12.75" customHeight="1">
      <c r="A539" s="342"/>
      <c r="B539" s="342"/>
      <c r="C539" s="342"/>
      <c r="D539" s="342"/>
      <c r="E539" s="342"/>
      <c r="F539" s="342"/>
      <c r="G539" s="342"/>
      <c r="H539" s="342"/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</row>
    <row r="540" ht="12.75" customHeight="1">
      <c r="A540" s="342"/>
      <c r="B540" s="342"/>
      <c r="C540" s="342"/>
      <c r="D540" s="342"/>
      <c r="E540" s="342"/>
      <c r="F540" s="342"/>
      <c r="G540" s="342"/>
      <c r="H540" s="342"/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</row>
    <row r="541" ht="12.75" customHeight="1">
      <c r="A541" s="342"/>
      <c r="B541" s="342"/>
      <c r="C541" s="342"/>
      <c r="D541" s="342"/>
      <c r="E541" s="342"/>
      <c r="F541" s="342"/>
      <c r="G541" s="342"/>
      <c r="H541" s="342"/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</row>
    <row r="542" ht="12.75" customHeight="1">
      <c r="A542" s="342"/>
      <c r="B542" s="342"/>
      <c r="C542" s="342"/>
      <c r="D542" s="342"/>
      <c r="E542" s="342"/>
      <c r="F542" s="342"/>
      <c r="G542" s="342"/>
      <c r="H542" s="342"/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</row>
    <row r="543" ht="12.75" customHeight="1">
      <c r="A543" s="342"/>
      <c r="B543" s="342"/>
      <c r="C543" s="342"/>
      <c r="D543" s="342"/>
      <c r="E543" s="342"/>
      <c r="F543" s="342"/>
      <c r="G543" s="342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</row>
    <row r="544" ht="12.75" customHeight="1">
      <c r="A544" s="342"/>
      <c r="B544" s="342"/>
      <c r="C544" s="342"/>
      <c r="D544" s="342"/>
      <c r="E544" s="342"/>
      <c r="F544" s="342"/>
      <c r="G544" s="342"/>
      <c r="H544" s="342"/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</row>
    <row r="545" ht="12.75" customHeight="1">
      <c r="A545" s="342"/>
      <c r="B545" s="342"/>
      <c r="C545" s="342"/>
      <c r="D545" s="342"/>
      <c r="E545" s="342"/>
      <c r="F545" s="342"/>
      <c r="G545" s="342"/>
      <c r="H545" s="342"/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</row>
    <row r="546" ht="12.75" customHeight="1">
      <c r="A546" s="342"/>
      <c r="B546" s="342"/>
      <c r="C546" s="342"/>
      <c r="D546" s="342"/>
      <c r="E546" s="342"/>
      <c r="F546" s="342"/>
      <c r="G546" s="342"/>
      <c r="H546" s="342"/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</row>
    <row r="547" ht="12.75" customHeight="1">
      <c r="A547" s="342"/>
      <c r="B547" s="342"/>
      <c r="C547" s="342"/>
      <c r="D547" s="342"/>
      <c r="E547" s="342"/>
      <c r="F547" s="342"/>
      <c r="G547" s="342"/>
      <c r="H547" s="342"/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</row>
    <row r="548" ht="12.75" customHeight="1">
      <c r="A548" s="342"/>
      <c r="B548" s="342"/>
      <c r="C548" s="342"/>
      <c r="D548" s="342"/>
      <c r="E548" s="342"/>
      <c r="F548" s="342"/>
      <c r="G548" s="342"/>
      <c r="H548" s="342"/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</row>
    <row r="549" ht="12.75" customHeight="1">
      <c r="A549" s="342"/>
      <c r="B549" s="342"/>
      <c r="C549" s="342"/>
      <c r="D549" s="342"/>
      <c r="E549" s="342"/>
      <c r="F549" s="342"/>
      <c r="G549" s="342"/>
      <c r="H549" s="342"/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</row>
    <row r="550" ht="12.75" customHeight="1">
      <c r="A550" s="342"/>
      <c r="B550" s="342"/>
      <c r="C550" s="342"/>
      <c r="D550" s="342"/>
      <c r="E550" s="342"/>
      <c r="F550" s="342"/>
      <c r="G550" s="342"/>
      <c r="H550" s="342"/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</row>
    <row r="551" ht="12.75" customHeight="1">
      <c r="A551" s="342"/>
      <c r="B551" s="342"/>
      <c r="C551" s="342"/>
      <c r="D551" s="342"/>
      <c r="E551" s="342"/>
      <c r="F551" s="342"/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</row>
    <row r="552" ht="12.75" customHeight="1">
      <c r="A552" s="342"/>
      <c r="B552" s="342"/>
      <c r="C552" s="342"/>
      <c r="D552" s="342"/>
      <c r="E552" s="342"/>
      <c r="F552" s="342"/>
      <c r="G552" s="342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</row>
    <row r="553" ht="12.75" customHeight="1">
      <c r="A553" s="342"/>
      <c r="B553" s="342"/>
      <c r="C553" s="342"/>
      <c r="D553" s="342"/>
      <c r="E553" s="342"/>
      <c r="F553" s="342"/>
      <c r="G553" s="342"/>
      <c r="H553" s="342"/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</row>
    <row r="554" ht="12.75" customHeight="1">
      <c r="A554" s="342"/>
      <c r="B554" s="342"/>
      <c r="C554" s="342"/>
      <c r="D554" s="342"/>
      <c r="E554" s="342"/>
      <c r="F554" s="342"/>
      <c r="G554" s="342"/>
      <c r="H554" s="342"/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</row>
    <row r="555" ht="12.75" customHeight="1">
      <c r="A555" s="342"/>
      <c r="B555" s="342"/>
      <c r="C555" s="342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</row>
    <row r="556" ht="12.75" customHeight="1">
      <c r="A556" s="342"/>
      <c r="B556" s="342"/>
      <c r="C556" s="342"/>
      <c r="D556" s="342"/>
      <c r="E556" s="342"/>
      <c r="F556" s="342"/>
      <c r="G556" s="342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</row>
    <row r="557" ht="12.75" customHeight="1">
      <c r="A557" s="342"/>
      <c r="B557" s="342"/>
      <c r="C557" s="342"/>
      <c r="D557" s="342"/>
      <c r="E557" s="342"/>
      <c r="F557" s="342"/>
      <c r="G557" s="342"/>
      <c r="H557" s="342"/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</row>
    <row r="558" ht="12.75" customHeight="1">
      <c r="A558" s="342"/>
      <c r="B558" s="342"/>
      <c r="C558" s="342"/>
      <c r="D558" s="342"/>
      <c r="E558" s="342"/>
      <c r="F558" s="342"/>
      <c r="G558" s="342"/>
      <c r="H558" s="342"/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</row>
    <row r="559" ht="12.75" customHeight="1">
      <c r="A559" s="342"/>
      <c r="B559" s="342"/>
      <c r="C559" s="342"/>
      <c r="D559" s="342"/>
      <c r="E559" s="342"/>
      <c r="F559" s="342"/>
      <c r="G559" s="342"/>
      <c r="H559" s="342"/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</row>
    <row r="560" ht="12.75" customHeight="1">
      <c r="A560" s="342"/>
      <c r="B560" s="342"/>
      <c r="C560" s="342"/>
      <c r="D560" s="342"/>
      <c r="E560" s="342"/>
      <c r="F560" s="342"/>
      <c r="G560" s="342"/>
      <c r="H560" s="342"/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</row>
    <row r="561" ht="12.75" customHeight="1">
      <c r="A561" s="342"/>
      <c r="B561" s="342"/>
      <c r="C561" s="342"/>
      <c r="D561" s="342"/>
      <c r="E561" s="342"/>
      <c r="F561" s="342"/>
      <c r="G561" s="342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</row>
    <row r="562" ht="12.75" customHeight="1">
      <c r="A562" s="342"/>
      <c r="B562" s="342"/>
      <c r="C562" s="342"/>
      <c r="D562" s="342"/>
      <c r="E562" s="342"/>
      <c r="F562" s="342"/>
      <c r="G562" s="342"/>
      <c r="H562" s="342"/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</row>
    <row r="563" ht="12.75" customHeight="1">
      <c r="A563" s="342"/>
      <c r="B563" s="342"/>
      <c r="C563" s="342"/>
      <c r="D563" s="342"/>
      <c r="E563" s="342"/>
      <c r="F563" s="342"/>
      <c r="G563" s="342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</row>
    <row r="564" ht="12.75" customHeight="1">
      <c r="A564" s="342"/>
      <c r="B564" s="342"/>
      <c r="C564" s="342"/>
      <c r="D564" s="342"/>
      <c r="E564" s="342"/>
      <c r="F564" s="342"/>
      <c r="G564" s="342"/>
      <c r="H564" s="342"/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</row>
    <row r="565" ht="12.75" customHeight="1">
      <c r="A565" s="342"/>
      <c r="B565" s="342"/>
      <c r="C565" s="342"/>
      <c r="D565" s="342"/>
      <c r="E565" s="342"/>
      <c r="F565" s="342"/>
      <c r="G565" s="342"/>
      <c r="H565" s="342"/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</row>
    <row r="566" ht="12.75" customHeight="1">
      <c r="A566" s="342"/>
      <c r="B566" s="342"/>
      <c r="C566" s="342"/>
      <c r="D566" s="342"/>
      <c r="E566" s="342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</row>
    <row r="567" ht="12.75" customHeight="1">
      <c r="A567" s="342"/>
      <c r="B567" s="342"/>
      <c r="C567" s="342"/>
      <c r="D567" s="342"/>
      <c r="E567" s="342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</row>
    <row r="568" ht="12.75" customHeight="1">
      <c r="A568" s="342"/>
      <c r="B568" s="342"/>
      <c r="C568" s="342"/>
      <c r="D568" s="342"/>
      <c r="E568" s="342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</row>
    <row r="569" ht="12.75" customHeight="1">
      <c r="A569" s="342"/>
      <c r="B569" s="342"/>
      <c r="C569" s="342"/>
      <c r="D569" s="342"/>
      <c r="E569" s="342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</row>
    <row r="570" ht="12.75" customHeight="1">
      <c r="A570" s="342"/>
      <c r="B570" s="342"/>
      <c r="C570" s="342"/>
      <c r="D570" s="342"/>
      <c r="E570" s="342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</row>
    <row r="571" ht="12.75" customHeight="1">
      <c r="A571" s="342"/>
      <c r="B571" s="342"/>
      <c r="C571" s="342"/>
      <c r="D571" s="342"/>
      <c r="E571" s="342"/>
      <c r="F571" s="342"/>
      <c r="G571" s="342"/>
      <c r="H571" s="342"/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</row>
    <row r="572" ht="12.75" customHeight="1">
      <c r="A572" s="342"/>
      <c r="B572" s="342"/>
      <c r="C572" s="342"/>
      <c r="D572" s="342"/>
      <c r="E572" s="342"/>
      <c r="F572" s="342"/>
      <c r="G572" s="342"/>
      <c r="H572" s="342"/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</row>
    <row r="573" ht="12.75" customHeight="1">
      <c r="A573" s="342"/>
      <c r="B573" s="342"/>
      <c r="C573" s="342"/>
      <c r="D573" s="342"/>
      <c r="E573" s="342"/>
      <c r="F573" s="342"/>
      <c r="G573" s="342"/>
      <c r="H573" s="342"/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</row>
    <row r="574" ht="12.75" customHeight="1">
      <c r="A574" s="342"/>
      <c r="B574" s="342"/>
      <c r="C574" s="342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</row>
    <row r="575" ht="12.75" customHeight="1">
      <c r="A575" s="342"/>
      <c r="B575" s="342"/>
      <c r="C575" s="342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</row>
    <row r="576" ht="12.75" customHeight="1">
      <c r="A576" s="342"/>
      <c r="B576" s="342"/>
      <c r="C576" s="342"/>
      <c r="D576" s="342"/>
      <c r="E576" s="342"/>
      <c r="F576" s="342"/>
      <c r="G576" s="342"/>
      <c r="H576" s="342"/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</row>
    <row r="577" ht="12.75" customHeight="1">
      <c r="A577" s="342"/>
      <c r="B577" s="342"/>
      <c r="C577" s="342"/>
      <c r="D577" s="342"/>
      <c r="E577" s="342"/>
      <c r="F577" s="342"/>
      <c r="G577" s="342"/>
      <c r="H577" s="342"/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</row>
    <row r="578" ht="12.75" customHeight="1">
      <c r="A578" s="342"/>
      <c r="B578" s="342"/>
      <c r="C578" s="342"/>
      <c r="D578" s="342"/>
      <c r="E578" s="342"/>
      <c r="F578" s="342"/>
      <c r="G578" s="342"/>
      <c r="H578" s="342"/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</row>
    <row r="579" ht="12.75" customHeight="1">
      <c r="A579" s="342"/>
      <c r="B579" s="342"/>
      <c r="C579" s="342"/>
      <c r="D579" s="342"/>
      <c r="E579" s="342"/>
      <c r="F579" s="342"/>
      <c r="G579" s="342"/>
      <c r="H579" s="342"/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</row>
    <row r="580" ht="12.75" customHeight="1">
      <c r="A580" s="342"/>
      <c r="B580" s="342"/>
      <c r="C580" s="342"/>
      <c r="D580" s="342"/>
      <c r="E580" s="342"/>
      <c r="F580" s="342"/>
      <c r="G580" s="342"/>
      <c r="H580" s="342"/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</row>
    <row r="581" ht="12.75" customHeight="1">
      <c r="A581" s="342"/>
      <c r="B581" s="342"/>
      <c r="C581" s="342"/>
      <c r="D581" s="342"/>
      <c r="E581" s="342"/>
      <c r="F581" s="342"/>
      <c r="G581" s="342"/>
      <c r="H581" s="342"/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</row>
    <row r="582" ht="12.75" customHeight="1">
      <c r="A582" s="342"/>
      <c r="B582" s="342"/>
      <c r="C582" s="342"/>
      <c r="D582" s="342"/>
      <c r="E582" s="342"/>
      <c r="F582" s="342"/>
      <c r="G582" s="342"/>
      <c r="H582" s="342"/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</row>
    <row r="583" ht="12.75" customHeight="1">
      <c r="A583" s="342"/>
      <c r="B583" s="342"/>
      <c r="C583" s="342"/>
      <c r="D583" s="342"/>
      <c r="E583" s="342"/>
      <c r="F583" s="342"/>
      <c r="G583" s="342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</row>
    <row r="584" ht="12.75" customHeight="1">
      <c r="A584" s="342"/>
      <c r="B584" s="342"/>
      <c r="C584" s="342"/>
      <c r="D584" s="342"/>
      <c r="E584" s="342"/>
      <c r="F584" s="342"/>
      <c r="G584" s="342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</row>
    <row r="585" ht="12.75" customHeight="1">
      <c r="A585" s="342"/>
      <c r="B585" s="342"/>
      <c r="C585" s="342"/>
      <c r="D585" s="342"/>
      <c r="E585" s="342"/>
      <c r="F585" s="342"/>
      <c r="G585" s="342"/>
      <c r="H585" s="342"/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</row>
    <row r="586" ht="12.75" customHeight="1">
      <c r="A586" s="342"/>
      <c r="B586" s="342"/>
      <c r="C586" s="342"/>
      <c r="D586" s="342"/>
      <c r="E586" s="342"/>
      <c r="F586" s="342"/>
      <c r="G586" s="342"/>
      <c r="H586" s="342"/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</row>
    <row r="587" ht="12.75" customHeight="1">
      <c r="A587" s="342"/>
      <c r="B587" s="342"/>
      <c r="C587" s="342"/>
      <c r="D587" s="342"/>
      <c r="E587" s="342"/>
      <c r="F587" s="342"/>
      <c r="G587" s="342"/>
      <c r="H587" s="342"/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</row>
    <row r="588" ht="12.75" customHeight="1">
      <c r="A588" s="342"/>
      <c r="B588" s="342"/>
      <c r="C588" s="342"/>
      <c r="D588" s="342"/>
      <c r="E588" s="342"/>
      <c r="F588" s="342"/>
      <c r="G588" s="342"/>
      <c r="H588" s="342"/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</row>
    <row r="589" ht="12.75" customHeight="1">
      <c r="A589" s="342"/>
      <c r="B589" s="342"/>
      <c r="C589" s="342"/>
      <c r="D589" s="342"/>
      <c r="E589" s="342"/>
      <c r="F589" s="342"/>
      <c r="G589" s="342"/>
      <c r="H589" s="342"/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</row>
    <row r="590" ht="12.75" customHeight="1">
      <c r="A590" s="342"/>
      <c r="B590" s="342"/>
      <c r="C590" s="342"/>
      <c r="D590" s="342"/>
      <c r="E590" s="342"/>
      <c r="F590" s="342"/>
      <c r="G590" s="342"/>
      <c r="H590" s="342"/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</row>
    <row r="591" ht="12.75" customHeight="1">
      <c r="A591" s="342"/>
      <c r="B591" s="342"/>
      <c r="C591" s="342"/>
      <c r="D591" s="342"/>
      <c r="E591" s="342"/>
      <c r="F591" s="342"/>
      <c r="G591" s="342"/>
      <c r="H591" s="342"/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</row>
    <row r="592" ht="12.75" customHeight="1">
      <c r="A592" s="342"/>
      <c r="B592" s="342"/>
      <c r="C592" s="342"/>
      <c r="D592" s="342"/>
      <c r="E592" s="342"/>
      <c r="F592" s="342"/>
      <c r="G592" s="342"/>
      <c r="H592" s="342"/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</row>
    <row r="593" ht="12.75" customHeight="1">
      <c r="A593" s="342"/>
      <c r="B593" s="342"/>
      <c r="C593" s="342"/>
      <c r="D593" s="342"/>
      <c r="E593" s="342"/>
      <c r="F593" s="342"/>
      <c r="G593" s="342"/>
      <c r="H593" s="342"/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</row>
    <row r="594" ht="12.75" customHeight="1">
      <c r="A594" s="342"/>
      <c r="B594" s="342"/>
      <c r="C594" s="342"/>
      <c r="D594" s="342"/>
      <c r="E594" s="342"/>
      <c r="F594" s="342"/>
      <c r="G594" s="342"/>
      <c r="H594" s="342"/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</row>
    <row r="595" ht="12.75" customHeight="1">
      <c r="A595" s="342"/>
      <c r="B595" s="342"/>
      <c r="C595" s="342"/>
      <c r="D595" s="342"/>
      <c r="E595" s="342"/>
      <c r="F595" s="342"/>
      <c r="G595" s="342"/>
      <c r="H595" s="342"/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</row>
    <row r="596" ht="12.75" customHeight="1">
      <c r="A596" s="342"/>
      <c r="B596" s="342"/>
      <c r="C596" s="342"/>
      <c r="D596" s="342"/>
      <c r="E596" s="342"/>
      <c r="F596" s="342"/>
      <c r="G596" s="342"/>
      <c r="H596" s="342"/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</row>
    <row r="597" ht="12.75" customHeight="1">
      <c r="A597" s="342"/>
      <c r="B597" s="342"/>
      <c r="C597" s="342"/>
      <c r="D597" s="342"/>
      <c r="E597" s="342"/>
      <c r="F597" s="342"/>
      <c r="G597" s="342"/>
      <c r="H597" s="342"/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</row>
    <row r="598" ht="12.75" customHeight="1">
      <c r="A598" s="342"/>
      <c r="B598" s="342"/>
      <c r="C598" s="342"/>
      <c r="D598" s="342"/>
      <c r="E598" s="342"/>
      <c r="F598" s="342"/>
      <c r="G598" s="342"/>
      <c r="H598" s="342"/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</row>
    <row r="599" ht="12.75" customHeight="1">
      <c r="A599" s="342"/>
      <c r="B599" s="342"/>
      <c r="C599" s="342"/>
      <c r="D599" s="342"/>
      <c r="E599" s="342"/>
      <c r="F599" s="342"/>
      <c r="G599" s="342"/>
      <c r="H599" s="342"/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</row>
    <row r="600" ht="12.75" customHeight="1">
      <c r="A600" s="342"/>
      <c r="B600" s="342"/>
      <c r="C600" s="342"/>
      <c r="D600" s="342"/>
      <c r="E600" s="342"/>
      <c r="F600" s="342"/>
      <c r="G600" s="342"/>
      <c r="H600" s="342"/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</row>
    <row r="601" ht="12.75" customHeight="1">
      <c r="A601" s="342"/>
      <c r="B601" s="342"/>
      <c r="C601" s="342"/>
      <c r="D601" s="342"/>
      <c r="E601" s="342"/>
      <c r="F601" s="342"/>
      <c r="G601" s="342"/>
      <c r="H601" s="342"/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</row>
    <row r="602" ht="12.75" customHeight="1">
      <c r="A602" s="342"/>
      <c r="B602" s="342"/>
      <c r="C602" s="342"/>
      <c r="D602" s="342"/>
      <c r="E602" s="342"/>
      <c r="F602" s="342"/>
      <c r="G602" s="342"/>
      <c r="H602" s="342"/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</row>
    <row r="603" ht="12.75" customHeight="1">
      <c r="A603" s="342"/>
      <c r="B603" s="342"/>
      <c r="C603" s="342"/>
      <c r="D603" s="342"/>
      <c r="E603" s="342"/>
      <c r="F603" s="342"/>
      <c r="G603" s="342"/>
      <c r="H603" s="342"/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</row>
    <row r="604" ht="12.75" customHeight="1">
      <c r="A604" s="342"/>
      <c r="B604" s="342"/>
      <c r="C604" s="342"/>
      <c r="D604" s="342"/>
      <c r="E604" s="342"/>
      <c r="F604" s="342"/>
      <c r="G604" s="342"/>
      <c r="H604" s="342"/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</row>
    <row r="605" ht="12.75" customHeight="1">
      <c r="A605" s="342"/>
      <c r="B605" s="342"/>
      <c r="C605" s="342"/>
      <c r="D605" s="342"/>
      <c r="E605" s="342"/>
      <c r="F605" s="342"/>
      <c r="G605" s="342"/>
      <c r="H605" s="342"/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</row>
    <row r="606" ht="12.75" customHeight="1">
      <c r="A606" s="342"/>
      <c r="B606" s="342"/>
      <c r="C606" s="342"/>
      <c r="D606" s="342"/>
      <c r="E606" s="342"/>
      <c r="F606" s="342"/>
      <c r="G606" s="342"/>
      <c r="H606" s="342"/>
      <c r="I606" s="342"/>
      <c r="J606" s="342"/>
      <c r="K606" s="342"/>
      <c r="L606" s="342"/>
      <c r="M606" s="342"/>
      <c r="N606" s="342"/>
      <c r="O606" s="342"/>
      <c r="P606" s="342"/>
      <c r="Q606" s="342"/>
      <c r="R606" s="342"/>
      <c r="S606" s="342"/>
      <c r="T606" s="342"/>
      <c r="U606" s="342"/>
      <c r="V606" s="342"/>
      <c r="W606" s="342"/>
      <c r="X606" s="342"/>
      <c r="Y606" s="342"/>
      <c r="Z606" s="342"/>
    </row>
    <row r="607" ht="12.75" customHeight="1">
      <c r="A607" s="342"/>
      <c r="B607" s="342"/>
      <c r="C607" s="342"/>
      <c r="D607" s="342"/>
      <c r="E607" s="342"/>
      <c r="F607" s="342"/>
      <c r="G607" s="342"/>
      <c r="H607" s="342"/>
      <c r="I607" s="342"/>
      <c r="J607" s="342"/>
      <c r="K607" s="342"/>
      <c r="L607" s="342"/>
      <c r="M607" s="342"/>
      <c r="N607" s="342"/>
      <c r="O607" s="342"/>
      <c r="P607" s="342"/>
      <c r="Q607" s="342"/>
      <c r="R607" s="342"/>
      <c r="S607" s="342"/>
      <c r="T607" s="342"/>
      <c r="U607" s="342"/>
      <c r="V607" s="342"/>
      <c r="W607" s="342"/>
      <c r="X607" s="342"/>
      <c r="Y607" s="342"/>
      <c r="Z607" s="342"/>
    </row>
    <row r="608" ht="12.75" customHeight="1">
      <c r="A608" s="342"/>
      <c r="B608" s="342"/>
      <c r="C608" s="342"/>
      <c r="D608" s="342"/>
      <c r="E608" s="342"/>
      <c r="F608" s="342"/>
      <c r="G608" s="342"/>
      <c r="H608" s="342"/>
      <c r="I608" s="342"/>
      <c r="J608" s="342"/>
      <c r="K608" s="342"/>
      <c r="L608" s="342"/>
      <c r="M608" s="342"/>
      <c r="N608" s="342"/>
      <c r="O608" s="342"/>
      <c r="P608" s="342"/>
      <c r="Q608" s="342"/>
      <c r="R608" s="342"/>
      <c r="S608" s="342"/>
      <c r="T608" s="342"/>
      <c r="U608" s="342"/>
      <c r="V608" s="342"/>
      <c r="W608" s="342"/>
      <c r="X608" s="342"/>
      <c r="Y608" s="342"/>
      <c r="Z608" s="342"/>
    </row>
    <row r="609" ht="12.75" customHeight="1">
      <c r="A609" s="342"/>
      <c r="B609" s="342"/>
      <c r="C609" s="342"/>
      <c r="D609" s="342"/>
      <c r="E609" s="342"/>
      <c r="F609" s="342"/>
      <c r="G609" s="342"/>
      <c r="H609" s="342"/>
      <c r="I609" s="342"/>
      <c r="J609" s="342"/>
      <c r="K609" s="342"/>
      <c r="L609" s="342"/>
      <c r="M609" s="342"/>
      <c r="N609" s="342"/>
      <c r="O609" s="342"/>
      <c r="P609" s="342"/>
      <c r="Q609" s="342"/>
      <c r="R609" s="342"/>
      <c r="S609" s="342"/>
      <c r="T609" s="342"/>
      <c r="U609" s="342"/>
      <c r="V609" s="342"/>
      <c r="W609" s="342"/>
      <c r="X609" s="342"/>
      <c r="Y609" s="342"/>
      <c r="Z609" s="342"/>
    </row>
    <row r="610" ht="12.75" customHeight="1">
      <c r="A610" s="342"/>
      <c r="B610" s="342"/>
      <c r="C610" s="342"/>
      <c r="D610" s="342"/>
      <c r="E610" s="342"/>
      <c r="F610" s="342"/>
      <c r="G610" s="342"/>
      <c r="H610" s="342"/>
      <c r="I610" s="342"/>
      <c r="J610" s="342"/>
      <c r="K610" s="342"/>
      <c r="L610" s="342"/>
      <c r="M610" s="342"/>
      <c r="N610" s="342"/>
      <c r="O610" s="342"/>
      <c r="P610" s="342"/>
      <c r="Q610" s="342"/>
      <c r="R610" s="342"/>
      <c r="S610" s="342"/>
      <c r="T610" s="342"/>
      <c r="U610" s="342"/>
      <c r="V610" s="342"/>
      <c r="W610" s="342"/>
      <c r="X610" s="342"/>
      <c r="Y610" s="342"/>
      <c r="Z610" s="342"/>
    </row>
    <row r="611" ht="12.75" customHeight="1">
      <c r="A611" s="342"/>
      <c r="B611" s="342"/>
      <c r="C611" s="342"/>
      <c r="D611" s="342"/>
      <c r="E611" s="342"/>
      <c r="F611" s="342"/>
      <c r="G611" s="342"/>
      <c r="H611" s="342"/>
      <c r="I611" s="342"/>
      <c r="J611" s="342"/>
      <c r="K611" s="342"/>
      <c r="L611" s="342"/>
      <c r="M611" s="342"/>
      <c r="N611" s="342"/>
      <c r="O611" s="342"/>
      <c r="P611" s="342"/>
      <c r="Q611" s="342"/>
      <c r="R611" s="342"/>
      <c r="S611" s="342"/>
      <c r="T611" s="342"/>
      <c r="U611" s="342"/>
      <c r="V611" s="342"/>
      <c r="W611" s="342"/>
      <c r="X611" s="342"/>
      <c r="Y611" s="342"/>
      <c r="Z611" s="342"/>
    </row>
    <row r="612" ht="12.75" customHeight="1">
      <c r="A612" s="342"/>
      <c r="B612" s="342"/>
      <c r="C612" s="342"/>
      <c r="D612" s="342"/>
      <c r="E612" s="342"/>
      <c r="F612" s="342"/>
      <c r="G612" s="342"/>
      <c r="H612" s="342"/>
      <c r="I612" s="342"/>
      <c r="J612" s="342"/>
      <c r="K612" s="342"/>
      <c r="L612" s="342"/>
      <c r="M612" s="342"/>
      <c r="N612" s="342"/>
      <c r="O612" s="342"/>
      <c r="P612" s="342"/>
      <c r="Q612" s="342"/>
      <c r="R612" s="342"/>
      <c r="S612" s="342"/>
      <c r="T612" s="342"/>
      <c r="U612" s="342"/>
      <c r="V612" s="342"/>
      <c r="W612" s="342"/>
      <c r="X612" s="342"/>
      <c r="Y612" s="342"/>
      <c r="Z612" s="342"/>
    </row>
    <row r="613" ht="12.75" customHeight="1">
      <c r="A613" s="342"/>
      <c r="B613" s="342"/>
      <c r="C613" s="342"/>
      <c r="D613" s="342"/>
      <c r="E613" s="342"/>
      <c r="F613" s="342"/>
      <c r="G613" s="342"/>
      <c r="H613" s="342"/>
      <c r="I613" s="342"/>
      <c r="J613" s="342"/>
      <c r="K613" s="342"/>
      <c r="L613" s="342"/>
      <c r="M613" s="342"/>
      <c r="N613" s="342"/>
      <c r="O613" s="342"/>
      <c r="P613" s="342"/>
      <c r="Q613" s="342"/>
      <c r="R613" s="342"/>
      <c r="S613" s="342"/>
      <c r="T613" s="342"/>
      <c r="U613" s="342"/>
      <c r="V613" s="342"/>
      <c r="W613" s="342"/>
      <c r="X613" s="342"/>
      <c r="Y613" s="342"/>
      <c r="Z613" s="342"/>
    </row>
    <row r="614" ht="12.75" customHeight="1">
      <c r="A614" s="342"/>
      <c r="B614" s="342"/>
      <c r="C614" s="342"/>
      <c r="D614" s="342"/>
      <c r="E614" s="342"/>
      <c r="F614" s="342"/>
      <c r="G614" s="342"/>
      <c r="H614" s="342"/>
      <c r="I614" s="342"/>
      <c r="J614" s="342"/>
      <c r="K614" s="342"/>
      <c r="L614" s="342"/>
      <c r="M614" s="342"/>
      <c r="N614" s="342"/>
      <c r="O614" s="342"/>
      <c r="P614" s="342"/>
      <c r="Q614" s="342"/>
      <c r="R614" s="342"/>
      <c r="S614" s="342"/>
      <c r="T614" s="342"/>
      <c r="U614" s="342"/>
      <c r="V614" s="342"/>
      <c r="W614" s="342"/>
      <c r="X614" s="342"/>
      <c r="Y614" s="342"/>
      <c r="Z614" s="342"/>
    </row>
    <row r="615" ht="12.75" customHeight="1">
      <c r="A615" s="342"/>
      <c r="B615" s="342"/>
      <c r="C615" s="342"/>
      <c r="D615" s="342"/>
      <c r="E615" s="342"/>
      <c r="F615" s="342"/>
      <c r="G615" s="342"/>
      <c r="H615" s="342"/>
      <c r="I615" s="342"/>
      <c r="J615" s="342"/>
      <c r="K615" s="342"/>
      <c r="L615" s="342"/>
      <c r="M615" s="342"/>
      <c r="N615" s="342"/>
      <c r="O615" s="342"/>
      <c r="P615" s="342"/>
      <c r="Q615" s="342"/>
      <c r="R615" s="342"/>
      <c r="S615" s="342"/>
      <c r="T615" s="342"/>
      <c r="U615" s="342"/>
      <c r="V615" s="342"/>
      <c r="W615" s="342"/>
      <c r="X615" s="342"/>
      <c r="Y615" s="342"/>
      <c r="Z615" s="342"/>
    </row>
    <row r="616" ht="12.75" customHeight="1">
      <c r="A616" s="342"/>
      <c r="B616" s="342"/>
      <c r="C616" s="342"/>
      <c r="D616" s="342"/>
      <c r="E616" s="342"/>
      <c r="F616" s="342"/>
      <c r="G616" s="342"/>
      <c r="H616" s="342"/>
      <c r="I616" s="342"/>
      <c r="J616" s="342"/>
      <c r="K616" s="342"/>
      <c r="L616" s="342"/>
      <c r="M616" s="342"/>
      <c r="N616" s="342"/>
      <c r="O616" s="342"/>
      <c r="P616" s="342"/>
      <c r="Q616" s="342"/>
      <c r="R616" s="342"/>
      <c r="S616" s="342"/>
      <c r="T616" s="342"/>
      <c r="U616" s="342"/>
      <c r="V616" s="342"/>
      <c r="W616" s="342"/>
      <c r="X616" s="342"/>
      <c r="Y616" s="342"/>
      <c r="Z616" s="342"/>
    </row>
    <row r="617" ht="12.75" customHeight="1">
      <c r="A617" s="342"/>
      <c r="B617" s="342"/>
      <c r="C617" s="342"/>
      <c r="D617" s="342"/>
      <c r="E617" s="342"/>
      <c r="F617" s="342"/>
      <c r="G617" s="342"/>
      <c r="H617" s="342"/>
      <c r="I617" s="342"/>
      <c r="J617" s="342"/>
      <c r="K617" s="342"/>
      <c r="L617" s="342"/>
      <c r="M617" s="342"/>
      <c r="N617" s="342"/>
      <c r="O617" s="342"/>
      <c r="P617" s="342"/>
      <c r="Q617" s="342"/>
      <c r="R617" s="342"/>
      <c r="S617" s="342"/>
      <c r="T617" s="342"/>
      <c r="U617" s="342"/>
      <c r="V617" s="342"/>
      <c r="W617" s="342"/>
      <c r="X617" s="342"/>
      <c r="Y617" s="342"/>
      <c r="Z617" s="342"/>
    </row>
    <row r="618" ht="12.75" customHeight="1">
      <c r="A618" s="342"/>
      <c r="B618" s="342"/>
      <c r="C618" s="342"/>
      <c r="D618" s="342"/>
      <c r="E618" s="342"/>
      <c r="F618" s="342"/>
      <c r="G618" s="342"/>
      <c r="H618" s="342"/>
      <c r="I618" s="342"/>
      <c r="J618" s="342"/>
      <c r="K618" s="342"/>
      <c r="L618" s="342"/>
      <c r="M618" s="342"/>
      <c r="N618" s="342"/>
      <c r="O618" s="342"/>
      <c r="P618" s="342"/>
      <c r="Q618" s="342"/>
      <c r="R618" s="342"/>
      <c r="S618" s="342"/>
      <c r="T618" s="342"/>
      <c r="U618" s="342"/>
      <c r="V618" s="342"/>
      <c r="W618" s="342"/>
      <c r="X618" s="342"/>
      <c r="Y618" s="342"/>
      <c r="Z618" s="342"/>
    </row>
    <row r="619" ht="12.75" customHeight="1">
      <c r="A619" s="342"/>
      <c r="B619" s="342"/>
      <c r="C619" s="342"/>
      <c r="D619" s="342"/>
      <c r="E619" s="342"/>
      <c r="F619" s="342"/>
      <c r="G619" s="342"/>
      <c r="H619" s="342"/>
      <c r="I619" s="342"/>
      <c r="J619" s="342"/>
      <c r="K619" s="342"/>
      <c r="L619" s="342"/>
      <c r="M619" s="342"/>
      <c r="N619" s="342"/>
      <c r="O619" s="342"/>
      <c r="P619" s="342"/>
      <c r="Q619" s="342"/>
      <c r="R619" s="342"/>
      <c r="S619" s="342"/>
      <c r="T619" s="342"/>
      <c r="U619" s="342"/>
      <c r="V619" s="342"/>
      <c r="W619" s="342"/>
      <c r="X619" s="342"/>
      <c r="Y619" s="342"/>
      <c r="Z619" s="342"/>
    </row>
    <row r="620" ht="12.75" customHeight="1">
      <c r="A620" s="342"/>
      <c r="B620" s="342"/>
      <c r="C620" s="342"/>
      <c r="D620" s="342"/>
      <c r="E620" s="342"/>
      <c r="F620" s="342"/>
      <c r="G620" s="342"/>
      <c r="H620" s="342"/>
      <c r="I620" s="342"/>
      <c r="J620" s="342"/>
      <c r="K620" s="342"/>
      <c r="L620" s="342"/>
      <c r="M620" s="342"/>
      <c r="N620" s="342"/>
      <c r="O620" s="342"/>
      <c r="P620" s="342"/>
      <c r="Q620" s="342"/>
      <c r="R620" s="342"/>
      <c r="S620" s="342"/>
      <c r="T620" s="342"/>
      <c r="U620" s="342"/>
      <c r="V620" s="342"/>
      <c r="W620" s="342"/>
      <c r="X620" s="342"/>
      <c r="Y620" s="342"/>
      <c r="Z620" s="342"/>
    </row>
    <row r="621" ht="12.75" customHeight="1">
      <c r="A621" s="342"/>
      <c r="B621" s="342"/>
      <c r="C621" s="342"/>
      <c r="D621" s="342"/>
      <c r="E621" s="342"/>
      <c r="F621" s="342"/>
      <c r="G621" s="342"/>
      <c r="H621" s="342"/>
      <c r="I621" s="342"/>
      <c r="J621" s="342"/>
      <c r="K621" s="342"/>
      <c r="L621" s="342"/>
      <c r="M621" s="342"/>
      <c r="N621" s="342"/>
      <c r="O621" s="342"/>
      <c r="P621" s="342"/>
      <c r="Q621" s="342"/>
      <c r="R621" s="342"/>
      <c r="S621" s="342"/>
      <c r="T621" s="342"/>
      <c r="U621" s="342"/>
      <c r="V621" s="342"/>
      <c r="W621" s="342"/>
      <c r="X621" s="342"/>
      <c r="Y621" s="342"/>
      <c r="Z621" s="342"/>
    </row>
    <row r="622" ht="12.75" customHeight="1">
      <c r="A622" s="342"/>
      <c r="B622" s="342"/>
      <c r="C622" s="342"/>
      <c r="D622" s="342"/>
      <c r="E622" s="342"/>
      <c r="F622" s="342"/>
      <c r="G622" s="342"/>
      <c r="H622" s="342"/>
      <c r="I622" s="342"/>
      <c r="J622" s="342"/>
      <c r="K622" s="342"/>
      <c r="L622" s="342"/>
      <c r="M622" s="342"/>
      <c r="N622" s="342"/>
      <c r="O622" s="342"/>
      <c r="P622" s="342"/>
      <c r="Q622" s="342"/>
      <c r="R622" s="342"/>
      <c r="S622" s="342"/>
      <c r="T622" s="342"/>
      <c r="U622" s="342"/>
      <c r="V622" s="342"/>
      <c r="W622" s="342"/>
      <c r="X622" s="342"/>
      <c r="Y622" s="342"/>
      <c r="Z622" s="342"/>
    </row>
    <row r="623" ht="12.75" customHeight="1">
      <c r="A623" s="342"/>
      <c r="B623" s="342"/>
      <c r="C623" s="342"/>
      <c r="D623" s="342"/>
      <c r="E623" s="342"/>
      <c r="F623" s="342"/>
      <c r="G623" s="342"/>
      <c r="H623" s="342"/>
      <c r="I623" s="342"/>
      <c r="J623" s="342"/>
      <c r="K623" s="342"/>
      <c r="L623" s="342"/>
      <c r="M623" s="342"/>
      <c r="N623" s="342"/>
      <c r="O623" s="342"/>
      <c r="P623" s="342"/>
      <c r="Q623" s="342"/>
      <c r="R623" s="342"/>
      <c r="S623" s="342"/>
      <c r="T623" s="342"/>
      <c r="U623" s="342"/>
      <c r="V623" s="342"/>
      <c r="W623" s="342"/>
      <c r="X623" s="342"/>
      <c r="Y623" s="342"/>
      <c r="Z623" s="342"/>
    </row>
    <row r="624" ht="12.75" customHeight="1">
      <c r="A624" s="342"/>
      <c r="B624" s="342"/>
      <c r="C624" s="342"/>
      <c r="D624" s="342"/>
      <c r="E624" s="342"/>
      <c r="F624" s="342"/>
      <c r="G624" s="342"/>
      <c r="H624" s="342"/>
      <c r="I624" s="342"/>
      <c r="J624" s="342"/>
      <c r="K624" s="342"/>
      <c r="L624" s="342"/>
      <c r="M624" s="342"/>
      <c r="N624" s="342"/>
      <c r="O624" s="342"/>
      <c r="P624" s="342"/>
      <c r="Q624" s="342"/>
      <c r="R624" s="342"/>
      <c r="S624" s="342"/>
      <c r="T624" s="342"/>
      <c r="U624" s="342"/>
      <c r="V624" s="342"/>
      <c r="W624" s="342"/>
      <c r="X624" s="342"/>
      <c r="Y624" s="342"/>
      <c r="Z624" s="342"/>
    </row>
    <row r="625" ht="12.75" customHeight="1">
      <c r="A625" s="342"/>
      <c r="B625" s="342"/>
      <c r="C625" s="342"/>
      <c r="D625" s="342"/>
      <c r="E625" s="342"/>
      <c r="F625" s="342"/>
      <c r="G625" s="342"/>
      <c r="H625" s="342"/>
      <c r="I625" s="342"/>
      <c r="J625" s="342"/>
      <c r="K625" s="342"/>
      <c r="L625" s="342"/>
      <c r="M625" s="342"/>
      <c r="N625" s="342"/>
      <c r="O625" s="342"/>
      <c r="P625" s="342"/>
      <c r="Q625" s="342"/>
      <c r="R625" s="342"/>
      <c r="S625" s="342"/>
      <c r="T625" s="342"/>
      <c r="U625" s="342"/>
      <c r="V625" s="342"/>
      <c r="W625" s="342"/>
      <c r="X625" s="342"/>
      <c r="Y625" s="342"/>
      <c r="Z625" s="342"/>
    </row>
    <row r="626" ht="12.75" customHeight="1">
      <c r="A626" s="342"/>
      <c r="B626" s="342"/>
      <c r="C626" s="342"/>
      <c r="D626" s="342"/>
      <c r="E626" s="342"/>
      <c r="F626" s="342"/>
      <c r="G626" s="342"/>
      <c r="H626" s="342"/>
      <c r="I626" s="342"/>
      <c r="J626" s="342"/>
      <c r="K626" s="342"/>
      <c r="L626" s="342"/>
      <c r="M626" s="342"/>
      <c r="N626" s="342"/>
      <c r="O626" s="342"/>
      <c r="P626" s="342"/>
      <c r="Q626" s="342"/>
      <c r="R626" s="342"/>
      <c r="S626" s="342"/>
      <c r="T626" s="342"/>
      <c r="U626" s="342"/>
      <c r="V626" s="342"/>
      <c r="W626" s="342"/>
      <c r="X626" s="342"/>
      <c r="Y626" s="342"/>
      <c r="Z626" s="342"/>
    </row>
    <row r="627" ht="12.75" customHeight="1">
      <c r="A627" s="342"/>
      <c r="B627" s="342"/>
      <c r="C627" s="342"/>
      <c r="D627" s="342"/>
      <c r="E627" s="342"/>
      <c r="F627" s="342"/>
      <c r="G627" s="342"/>
      <c r="H627" s="342"/>
      <c r="I627" s="342"/>
      <c r="J627" s="342"/>
      <c r="K627" s="342"/>
      <c r="L627" s="342"/>
      <c r="M627" s="342"/>
      <c r="N627" s="342"/>
      <c r="O627" s="342"/>
      <c r="P627" s="342"/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</row>
    <row r="628" ht="12.75" customHeight="1">
      <c r="A628" s="342"/>
      <c r="B628" s="342"/>
      <c r="C628" s="342"/>
      <c r="D628" s="342"/>
      <c r="E628" s="342"/>
      <c r="F628" s="342"/>
      <c r="G628" s="342"/>
      <c r="H628" s="342"/>
      <c r="I628" s="342"/>
      <c r="J628" s="342"/>
      <c r="K628" s="342"/>
      <c r="L628" s="342"/>
      <c r="M628" s="342"/>
      <c r="N628" s="342"/>
      <c r="O628" s="342"/>
      <c r="P628" s="342"/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</row>
    <row r="629" ht="12.75" customHeight="1">
      <c r="A629" s="342"/>
      <c r="B629" s="342"/>
      <c r="C629" s="342"/>
      <c r="D629" s="342"/>
      <c r="E629" s="342"/>
      <c r="F629" s="342"/>
      <c r="G629" s="342"/>
      <c r="H629" s="342"/>
      <c r="I629" s="342"/>
      <c r="J629" s="342"/>
      <c r="K629" s="342"/>
      <c r="L629" s="342"/>
      <c r="M629" s="342"/>
      <c r="N629" s="342"/>
      <c r="O629" s="342"/>
      <c r="P629" s="342"/>
      <c r="Q629" s="342"/>
      <c r="R629" s="342"/>
      <c r="S629" s="342"/>
      <c r="T629" s="342"/>
      <c r="U629" s="342"/>
      <c r="V629" s="342"/>
      <c r="W629" s="342"/>
      <c r="X629" s="342"/>
      <c r="Y629" s="342"/>
      <c r="Z629" s="342"/>
    </row>
    <row r="630" ht="12.75" customHeight="1">
      <c r="A630" s="342"/>
      <c r="B630" s="342"/>
      <c r="C630" s="342"/>
      <c r="D630" s="342"/>
      <c r="E630" s="342"/>
      <c r="F630" s="342"/>
      <c r="G630" s="342"/>
      <c r="H630" s="342"/>
      <c r="I630" s="342"/>
      <c r="J630" s="342"/>
      <c r="K630" s="342"/>
      <c r="L630" s="342"/>
      <c r="M630" s="342"/>
      <c r="N630" s="342"/>
      <c r="O630" s="342"/>
      <c r="P630" s="342"/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</row>
    <row r="631" ht="12.75" customHeight="1">
      <c r="A631" s="342"/>
      <c r="B631" s="342"/>
      <c r="C631" s="342"/>
      <c r="D631" s="342"/>
      <c r="E631" s="342"/>
      <c r="F631" s="342"/>
      <c r="G631" s="342"/>
      <c r="H631" s="342"/>
      <c r="I631" s="342"/>
      <c r="J631" s="342"/>
      <c r="K631" s="342"/>
      <c r="L631" s="342"/>
      <c r="M631" s="342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</row>
    <row r="632" ht="12.75" customHeight="1">
      <c r="A632" s="342"/>
      <c r="B632" s="342"/>
      <c r="C632" s="342"/>
      <c r="D632" s="342"/>
      <c r="E632" s="342"/>
      <c r="F632" s="342"/>
      <c r="G632" s="342"/>
      <c r="H632" s="342"/>
      <c r="I632" s="342"/>
      <c r="J632" s="342"/>
      <c r="K632" s="342"/>
      <c r="L632" s="342"/>
      <c r="M632" s="342"/>
      <c r="N632" s="342"/>
      <c r="O632" s="342"/>
      <c r="P632" s="342"/>
      <c r="Q632" s="342"/>
      <c r="R632" s="342"/>
      <c r="S632" s="342"/>
      <c r="T632" s="342"/>
      <c r="U632" s="342"/>
      <c r="V632" s="342"/>
      <c r="W632" s="342"/>
      <c r="X632" s="342"/>
      <c r="Y632" s="342"/>
      <c r="Z632" s="342"/>
    </row>
    <row r="633" ht="12.75" customHeight="1">
      <c r="A633" s="342"/>
      <c r="B633" s="342"/>
      <c r="C633" s="342"/>
      <c r="D633" s="342"/>
      <c r="E633" s="342"/>
      <c r="F633" s="342"/>
      <c r="G633" s="342"/>
      <c r="H633" s="342"/>
      <c r="I633" s="342"/>
      <c r="J633" s="342"/>
      <c r="K633" s="342"/>
      <c r="L633" s="342"/>
      <c r="M633" s="342"/>
      <c r="N633" s="342"/>
      <c r="O633" s="342"/>
      <c r="P633" s="342"/>
      <c r="Q633" s="342"/>
      <c r="R633" s="342"/>
      <c r="S633" s="342"/>
      <c r="T633" s="342"/>
      <c r="U633" s="342"/>
      <c r="V633" s="342"/>
      <c r="W633" s="342"/>
      <c r="X633" s="342"/>
      <c r="Y633" s="342"/>
      <c r="Z633" s="342"/>
    </row>
    <row r="634" ht="12.75" customHeight="1">
      <c r="A634" s="342"/>
      <c r="B634" s="342"/>
      <c r="C634" s="342"/>
      <c r="D634" s="342"/>
      <c r="E634" s="342"/>
      <c r="F634" s="342"/>
      <c r="G634" s="342"/>
      <c r="H634" s="342"/>
      <c r="I634" s="342"/>
      <c r="J634" s="342"/>
      <c r="K634" s="342"/>
      <c r="L634" s="342"/>
      <c r="M634" s="342"/>
      <c r="N634" s="342"/>
      <c r="O634" s="342"/>
      <c r="P634" s="342"/>
      <c r="Q634" s="342"/>
      <c r="R634" s="342"/>
      <c r="S634" s="342"/>
      <c r="T634" s="342"/>
      <c r="U634" s="342"/>
      <c r="V634" s="342"/>
      <c r="W634" s="342"/>
      <c r="X634" s="342"/>
      <c r="Y634" s="342"/>
      <c r="Z634" s="342"/>
    </row>
    <row r="635" ht="12.75" customHeight="1">
      <c r="A635" s="342"/>
      <c r="B635" s="342"/>
      <c r="C635" s="342"/>
      <c r="D635" s="342"/>
      <c r="E635" s="342"/>
      <c r="F635" s="342"/>
      <c r="G635" s="342"/>
      <c r="H635" s="342"/>
      <c r="I635" s="342"/>
      <c r="J635" s="342"/>
      <c r="K635" s="342"/>
      <c r="L635" s="342"/>
      <c r="M635" s="342"/>
      <c r="N635" s="342"/>
      <c r="O635" s="342"/>
      <c r="P635" s="342"/>
      <c r="Q635" s="342"/>
      <c r="R635" s="342"/>
      <c r="S635" s="342"/>
      <c r="T635" s="342"/>
      <c r="U635" s="342"/>
      <c r="V635" s="342"/>
      <c r="W635" s="342"/>
      <c r="X635" s="342"/>
      <c r="Y635" s="342"/>
      <c r="Z635" s="342"/>
    </row>
    <row r="636" ht="12.75" customHeight="1">
      <c r="A636" s="342"/>
      <c r="B636" s="342"/>
      <c r="C636" s="342"/>
      <c r="D636" s="342"/>
      <c r="E636" s="342"/>
      <c r="F636" s="342"/>
      <c r="G636" s="342"/>
      <c r="H636" s="342"/>
      <c r="I636" s="342"/>
      <c r="J636" s="342"/>
      <c r="K636" s="342"/>
      <c r="L636" s="342"/>
      <c r="M636" s="342"/>
      <c r="N636" s="342"/>
      <c r="O636" s="342"/>
      <c r="P636" s="342"/>
      <c r="Q636" s="342"/>
      <c r="R636" s="342"/>
      <c r="S636" s="342"/>
      <c r="T636" s="342"/>
      <c r="U636" s="342"/>
      <c r="V636" s="342"/>
      <c r="W636" s="342"/>
      <c r="X636" s="342"/>
      <c r="Y636" s="342"/>
      <c r="Z636" s="342"/>
    </row>
    <row r="637" ht="12.75" customHeight="1">
      <c r="A637" s="342"/>
      <c r="B637" s="342"/>
      <c r="C637" s="342"/>
      <c r="D637" s="342"/>
      <c r="E637" s="342"/>
      <c r="F637" s="342"/>
      <c r="G637" s="342"/>
      <c r="H637" s="342"/>
      <c r="I637" s="342"/>
      <c r="J637" s="342"/>
      <c r="K637" s="342"/>
      <c r="L637" s="342"/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</row>
    <row r="638" ht="12.75" customHeight="1">
      <c r="A638" s="342"/>
      <c r="B638" s="342"/>
      <c r="C638" s="342"/>
      <c r="D638" s="342"/>
      <c r="E638" s="342"/>
      <c r="F638" s="342"/>
      <c r="G638" s="342"/>
      <c r="H638" s="342"/>
      <c r="I638" s="342"/>
      <c r="J638" s="342"/>
      <c r="K638" s="342"/>
      <c r="L638" s="342"/>
      <c r="M638" s="342"/>
      <c r="N638" s="342"/>
      <c r="O638" s="342"/>
      <c r="P638" s="342"/>
      <c r="Q638" s="342"/>
      <c r="R638" s="342"/>
      <c r="S638" s="342"/>
      <c r="T638" s="342"/>
      <c r="U638" s="342"/>
      <c r="V638" s="342"/>
      <c r="W638" s="342"/>
      <c r="X638" s="342"/>
      <c r="Y638" s="342"/>
      <c r="Z638" s="342"/>
    </row>
    <row r="639" ht="12.75" customHeight="1">
      <c r="A639" s="342"/>
      <c r="B639" s="342"/>
      <c r="C639" s="342"/>
      <c r="D639" s="342"/>
      <c r="E639" s="342"/>
      <c r="F639" s="342"/>
      <c r="G639" s="342"/>
      <c r="H639" s="342"/>
      <c r="I639" s="342"/>
      <c r="J639" s="342"/>
      <c r="K639" s="342"/>
      <c r="L639" s="342"/>
      <c r="M639" s="342"/>
      <c r="N639" s="342"/>
      <c r="O639" s="342"/>
      <c r="P639" s="342"/>
      <c r="Q639" s="342"/>
      <c r="R639" s="342"/>
      <c r="S639" s="342"/>
      <c r="T639" s="342"/>
      <c r="U639" s="342"/>
      <c r="V639" s="342"/>
      <c r="W639" s="342"/>
      <c r="X639" s="342"/>
      <c r="Y639" s="342"/>
      <c r="Z639" s="342"/>
    </row>
    <row r="640" ht="12.75" customHeight="1">
      <c r="A640" s="342"/>
      <c r="B640" s="342"/>
      <c r="C640" s="342"/>
      <c r="D640" s="342"/>
      <c r="E640" s="342"/>
      <c r="F640" s="342"/>
      <c r="G640" s="342"/>
      <c r="H640" s="342"/>
      <c r="I640" s="342"/>
      <c r="J640" s="342"/>
      <c r="K640" s="342"/>
      <c r="L640" s="342"/>
      <c r="M640" s="342"/>
      <c r="N640" s="342"/>
      <c r="O640" s="342"/>
      <c r="P640" s="342"/>
      <c r="Q640" s="342"/>
      <c r="R640" s="342"/>
      <c r="S640" s="342"/>
      <c r="T640" s="342"/>
      <c r="U640" s="342"/>
      <c r="V640" s="342"/>
      <c r="W640" s="342"/>
      <c r="X640" s="342"/>
      <c r="Y640" s="342"/>
      <c r="Z640" s="342"/>
    </row>
    <row r="641" ht="12.75" customHeight="1">
      <c r="A641" s="342"/>
      <c r="B641" s="342"/>
      <c r="C641" s="342"/>
      <c r="D641" s="342"/>
      <c r="E641" s="342"/>
      <c r="F641" s="342"/>
      <c r="G641" s="342"/>
      <c r="H641" s="342"/>
      <c r="I641" s="342"/>
      <c r="J641" s="342"/>
      <c r="K641" s="342"/>
      <c r="L641" s="342"/>
      <c r="M641" s="342"/>
      <c r="N641" s="342"/>
      <c r="O641" s="342"/>
      <c r="P641" s="342"/>
      <c r="Q641" s="342"/>
      <c r="R641" s="342"/>
      <c r="S641" s="342"/>
      <c r="T641" s="342"/>
      <c r="U641" s="342"/>
      <c r="V641" s="342"/>
      <c r="W641" s="342"/>
      <c r="X641" s="342"/>
      <c r="Y641" s="342"/>
      <c r="Z641" s="342"/>
    </row>
    <row r="642" ht="12.75" customHeight="1">
      <c r="A642" s="342"/>
      <c r="B642" s="342"/>
      <c r="C642" s="342"/>
      <c r="D642" s="342"/>
      <c r="E642" s="342"/>
      <c r="F642" s="342"/>
      <c r="G642" s="342"/>
      <c r="H642" s="342"/>
      <c r="I642" s="342"/>
      <c r="J642" s="342"/>
      <c r="K642" s="342"/>
      <c r="L642" s="342"/>
      <c r="M642" s="342"/>
      <c r="N642" s="342"/>
      <c r="O642" s="342"/>
      <c r="P642" s="342"/>
      <c r="Q642" s="342"/>
      <c r="R642" s="342"/>
      <c r="S642" s="342"/>
      <c r="T642" s="342"/>
      <c r="U642" s="342"/>
      <c r="V642" s="342"/>
      <c r="W642" s="342"/>
      <c r="X642" s="342"/>
      <c r="Y642" s="342"/>
      <c r="Z642" s="342"/>
    </row>
    <row r="643" ht="12.75" customHeight="1">
      <c r="A643" s="342"/>
      <c r="B643" s="342"/>
      <c r="C643" s="342"/>
      <c r="D643" s="342"/>
      <c r="E643" s="342"/>
      <c r="F643" s="342"/>
      <c r="G643" s="342"/>
      <c r="H643" s="342"/>
      <c r="I643" s="342"/>
      <c r="J643" s="342"/>
      <c r="K643" s="342"/>
      <c r="L643" s="342"/>
      <c r="M643" s="342"/>
      <c r="N643" s="342"/>
      <c r="O643" s="342"/>
      <c r="P643" s="342"/>
      <c r="Q643" s="342"/>
      <c r="R643" s="342"/>
      <c r="S643" s="342"/>
      <c r="T643" s="342"/>
      <c r="U643" s="342"/>
      <c r="V643" s="342"/>
      <c r="W643" s="342"/>
      <c r="X643" s="342"/>
      <c r="Y643" s="342"/>
      <c r="Z643" s="342"/>
    </row>
    <row r="644" ht="12.75" customHeight="1">
      <c r="A644" s="342"/>
      <c r="B644" s="342"/>
      <c r="C644" s="342"/>
      <c r="D644" s="342"/>
      <c r="E644" s="342"/>
      <c r="F644" s="342"/>
      <c r="G644" s="342"/>
      <c r="H644" s="342"/>
      <c r="I644" s="342"/>
      <c r="J644" s="342"/>
      <c r="K644" s="342"/>
      <c r="L644" s="342"/>
      <c r="M644" s="342"/>
      <c r="N644" s="342"/>
      <c r="O644" s="342"/>
      <c r="P644" s="342"/>
      <c r="Q644" s="342"/>
      <c r="R644" s="342"/>
      <c r="S644" s="342"/>
      <c r="T644" s="342"/>
      <c r="U644" s="342"/>
      <c r="V644" s="342"/>
      <c r="W644" s="342"/>
      <c r="X644" s="342"/>
      <c r="Y644" s="342"/>
      <c r="Z644" s="342"/>
    </row>
    <row r="645" ht="12.75" customHeight="1">
      <c r="A645" s="342"/>
      <c r="B645" s="342"/>
      <c r="C645" s="342"/>
      <c r="D645" s="342"/>
      <c r="E645" s="342"/>
      <c r="F645" s="342"/>
      <c r="G645" s="342"/>
      <c r="H645" s="342"/>
      <c r="I645" s="342"/>
      <c r="J645" s="342"/>
      <c r="K645" s="342"/>
      <c r="L645" s="342"/>
      <c r="M645" s="342"/>
      <c r="N645" s="342"/>
      <c r="O645" s="342"/>
      <c r="P645" s="342"/>
      <c r="Q645" s="342"/>
      <c r="R645" s="342"/>
      <c r="S645" s="342"/>
      <c r="T645" s="342"/>
      <c r="U645" s="342"/>
      <c r="V645" s="342"/>
      <c r="W645" s="342"/>
      <c r="X645" s="342"/>
      <c r="Y645" s="342"/>
      <c r="Z645" s="342"/>
    </row>
    <row r="646" ht="12.75" customHeight="1">
      <c r="A646" s="342"/>
      <c r="B646" s="342"/>
      <c r="C646" s="342"/>
      <c r="D646" s="342"/>
      <c r="E646" s="342"/>
      <c r="F646" s="342"/>
      <c r="G646" s="342"/>
      <c r="H646" s="342"/>
      <c r="I646" s="342"/>
      <c r="J646" s="342"/>
      <c r="K646" s="342"/>
      <c r="L646" s="342"/>
      <c r="M646" s="342"/>
      <c r="N646" s="342"/>
      <c r="O646" s="342"/>
      <c r="P646" s="342"/>
      <c r="Q646" s="342"/>
      <c r="R646" s="342"/>
      <c r="S646" s="342"/>
      <c r="T646" s="342"/>
      <c r="U646" s="342"/>
      <c r="V646" s="342"/>
      <c r="W646" s="342"/>
      <c r="X646" s="342"/>
      <c r="Y646" s="342"/>
      <c r="Z646" s="342"/>
    </row>
    <row r="647" ht="12.75" customHeight="1">
      <c r="A647" s="342"/>
      <c r="B647" s="342"/>
      <c r="C647" s="342"/>
      <c r="D647" s="342"/>
      <c r="E647" s="342"/>
      <c r="F647" s="342"/>
      <c r="G647" s="342"/>
      <c r="H647" s="342"/>
      <c r="I647" s="342"/>
      <c r="J647" s="342"/>
      <c r="K647" s="342"/>
      <c r="L647" s="342"/>
      <c r="M647" s="342"/>
      <c r="N647" s="342"/>
      <c r="O647" s="342"/>
      <c r="P647" s="342"/>
      <c r="Q647" s="342"/>
      <c r="R647" s="342"/>
      <c r="S647" s="342"/>
      <c r="T647" s="342"/>
      <c r="U647" s="342"/>
      <c r="V647" s="342"/>
      <c r="W647" s="342"/>
      <c r="X647" s="342"/>
      <c r="Y647" s="342"/>
      <c r="Z647" s="342"/>
    </row>
    <row r="648" ht="12.75" customHeight="1">
      <c r="A648" s="342"/>
      <c r="B648" s="342"/>
      <c r="C648" s="342"/>
      <c r="D648" s="342"/>
      <c r="E648" s="342"/>
      <c r="F648" s="342"/>
      <c r="G648" s="342"/>
      <c r="H648" s="342"/>
      <c r="I648" s="342"/>
      <c r="J648" s="342"/>
      <c r="K648" s="342"/>
      <c r="L648" s="342"/>
      <c r="M648" s="342"/>
      <c r="N648" s="342"/>
      <c r="O648" s="342"/>
      <c r="P648" s="342"/>
      <c r="Q648" s="342"/>
      <c r="R648" s="342"/>
      <c r="S648" s="342"/>
      <c r="T648" s="342"/>
      <c r="U648" s="342"/>
      <c r="V648" s="342"/>
      <c r="W648" s="342"/>
      <c r="X648" s="342"/>
      <c r="Y648" s="342"/>
      <c r="Z648" s="342"/>
    </row>
    <row r="649" ht="12.75" customHeight="1">
      <c r="A649" s="342"/>
      <c r="B649" s="342"/>
      <c r="C649" s="342"/>
      <c r="D649" s="342"/>
      <c r="E649" s="342"/>
      <c r="F649" s="342"/>
      <c r="G649" s="342"/>
      <c r="H649" s="342"/>
      <c r="I649" s="342"/>
      <c r="J649" s="342"/>
      <c r="K649" s="342"/>
      <c r="L649" s="342"/>
      <c r="M649" s="342"/>
      <c r="N649" s="342"/>
      <c r="O649" s="342"/>
      <c r="P649" s="342"/>
      <c r="Q649" s="342"/>
      <c r="R649" s="342"/>
      <c r="S649" s="342"/>
      <c r="T649" s="342"/>
      <c r="U649" s="342"/>
      <c r="V649" s="342"/>
      <c r="W649" s="342"/>
      <c r="X649" s="342"/>
      <c r="Y649" s="342"/>
      <c r="Z649" s="342"/>
    </row>
    <row r="650" ht="12.75" customHeight="1">
      <c r="A650" s="342"/>
      <c r="B650" s="342"/>
      <c r="C650" s="342"/>
      <c r="D650" s="342"/>
      <c r="E650" s="342"/>
      <c r="F650" s="342"/>
      <c r="G650" s="342"/>
      <c r="H650" s="342"/>
      <c r="I650" s="342"/>
      <c r="J650" s="342"/>
      <c r="K650" s="342"/>
      <c r="L650" s="342"/>
      <c r="M650" s="342"/>
      <c r="N650" s="342"/>
      <c r="O650" s="342"/>
      <c r="P650" s="342"/>
      <c r="Q650" s="342"/>
      <c r="R650" s="342"/>
      <c r="S650" s="342"/>
      <c r="T650" s="342"/>
      <c r="U650" s="342"/>
      <c r="V650" s="342"/>
      <c r="W650" s="342"/>
      <c r="X650" s="342"/>
      <c r="Y650" s="342"/>
      <c r="Z650" s="342"/>
    </row>
    <row r="651" ht="12.75" customHeight="1">
      <c r="A651" s="342"/>
      <c r="B651" s="342"/>
      <c r="C651" s="342"/>
      <c r="D651" s="342"/>
      <c r="E651" s="342"/>
      <c r="F651" s="342"/>
      <c r="G651" s="342"/>
      <c r="H651" s="342"/>
      <c r="I651" s="342"/>
      <c r="J651" s="342"/>
      <c r="K651" s="342"/>
      <c r="L651" s="342"/>
      <c r="M651" s="342"/>
      <c r="N651" s="342"/>
      <c r="O651" s="342"/>
      <c r="P651" s="342"/>
      <c r="Q651" s="342"/>
      <c r="R651" s="342"/>
      <c r="S651" s="342"/>
      <c r="T651" s="342"/>
      <c r="U651" s="342"/>
      <c r="V651" s="342"/>
      <c r="W651" s="342"/>
      <c r="X651" s="342"/>
      <c r="Y651" s="342"/>
      <c r="Z651" s="342"/>
    </row>
    <row r="652" ht="12.75" customHeight="1">
      <c r="A652" s="342"/>
      <c r="B652" s="342"/>
      <c r="C652" s="342"/>
      <c r="D652" s="342"/>
      <c r="E652" s="342"/>
      <c r="F652" s="342"/>
      <c r="G652" s="342"/>
      <c r="H652" s="342"/>
      <c r="I652" s="342"/>
      <c r="J652" s="342"/>
      <c r="K652" s="342"/>
      <c r="L652" s="342"/>
      <c r="M652" s="342"/>
      <c r="N652" s="342"/>
      <c r="O652" s="342"/>
      <c r="P652" s="342"/>
      <c r="Q652" s="342"/>
      <c r="R652" s="342"/>
      <c r="S652" s="342"/>
      <c r="T652" s="342"/>
      <c r="U652" s="342"/>
      <c r="V652" s="342"/>
      <c r="W652" s="342"/>
      <c r="X652" s="342"/>
      <c r="Y652" s="342"/>
      <c r="Z652" s="342"/>
    </row>
    <row r="653" ht="12.75" customHeight="1">
      <c r="A653" s="342"/>
      <c r="B653" s="342"/>
      <c r="C653" s="342"/>
      <c r="D653" s="342"/>
      <c r="E653" s="342"/>
      <c r="F653" s="342"/>
      <c r="G653" s="342"/>
      <c r="H653" s="342"/>
      <c r="I653" s="342"/>
      <c r="J653" s="342"/>
      <c r="K653" s="342"/>
      <c r="L653" s="342"/>
      <c r="M653" s="342"/>
      <c r="N653" s="342"/>
      <c r="O653" s="342"/>
      <c r="P653" s="342"/>
      <c r="Q653" s="342"/>
      <c r="R653" s="342"/>
      <c r="S653" s="342"/>
      <c r="T653" s="342"/>
      <c r="U653" s="342"/>
      <c r="V653" s="342"/>
      <c r="W653" s="342"/>
      <c r="X653" s="342"/>
      <c r="Y653" s="342"/>
      <c r="Z653" s="342"/>
    </row>
    <row r="654" ht="12.75" customHeight="1">
      <c r="A654" s="342"/>
      <c r="B654" s="342"/>
      <c r="C654" s="342"/>
      <c r="D654" s="342"/>
      <c r="E654" s="342"/>
      <c r="F654" s="342"/>
      <c r="G654" s="342"/>
      <c r="H654" s="342"/>
      <c r="I654" s="342"/>
      <c r="J654" s="342"/>
      <c r="K654" s="342"/>
      <c r="L654" s="342"/>
      <c r="M654" s="342"/>
      <c r="N654" s="342"/>
      <c r="O654" s="342"/>
      <c r="P654" s="342"/>
      <c r="Q654" s="342"/>
      <c r="R654" s="342"/>
      <c r="S654" s="342"/>
      <c r="T654" s="342"/>
      <c r="U654" s="342"/>
      <c r="V654" s="342"/>
      <c r="W654" s="342"/>
      <c r="X654" s="342"/>
      <c r="Y654" s="342"/>
      <c r="Z654" s="342"/>
    </row>
    <row r="655" ht="12.75" customHeight="1">
      <c r="A655" s="342"/>
      <c r="B655" s="342"/>
      <c r="C655" s="342"/>
      <c r="D655" s="342"/>
      <c r="E655" s="342"/>
      <c r="F655" s="342"/>
      <c r="G655" s="342"/>
      <c r="H655" s="342"/>
      <c r="I655" s="342"/>
      <c r="J655" s="342"/>
      <c r="K655" s="342"/>
      <c r="L655" s="342"/>
      <c r="M655" s="342"/>
      <c r="N655" s="342"/>
      <c r="O655" s="342"/>
      <c r="P655" s="342"/>
      <c r="Q655" s="342"/>
      <c r="R655" s="342"/>
      <c r="S655" s="342"/>
      <c r="T655" s="342"/>
      <c r="U655" s="342"/>
      <c r="V655" s="342"/>
      <c r="W655" s="342"/>
      <c r="X655" s="342"/>
      <c r="Y655" s="342"/>
      <c r="Z655" s="342"/>
    </row>
    <row r="656" ht="12.75" customHeight="1">
      <c r="A656" s="342"/>
      <c r="B656" s="342"/>
      <c r="C656" s="342"/>
      <c r="D656" s="342"/>
      <c r="E656" s="342"/>
      <c r="F656" s="342"/>
      <c r="G656" s="342"/>
      <c r="H656" s="342"/>
      <c r="I656" s="342"/>
      <c r="J656" s="342"/>
      <c r="K656" s="342"/>
      <c r="L656" s="342"/>
      <c r="M656" s="342"/>
      <c r="N656" s="342"/>
      <c r="O656" s="342"/>
      <c r="P656" s="342"/>
      <c r="Q656" s="342"/>
      <c r="R656" s="342"/>
      <c r="S656" s="342"/>
      <c r="T656" s="342"/>
      <c r="U656" s="342"/>
      <c r="V656" s="342"/>
      <c r="W656" s="342"/>
      <c r="X656" s="342"/>
      <c r="Y656" s="342"/>
      <c r="Z656" s="342"/>
    </row>
    <row r="657" ht="12.75" customHeight="1">
      <c r="A657" s="342"/>
      <c r="B657" s="342"/>
      <c r="C657" s="342"/>
      <c r="D657" s="342"/>
      <c r="E657" s="342"/>
      <c r="F657" s="342"/>
      <c r="G657" s="342"/>
      <c r="H657" s="342"/>
      <c r="I657" s="342"/>
      <c r="J657" s="342"/>
      <c r="K657" s="342"/>
      <c r="L657" s="342"/>
      <c r="M657" s="342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2"/>
      <c r="Y657" s="342"/>
      <c r="Z657" s="342"/>
    </row>
    <row r="658" ht="12.75" customHeight="1">
      <c r="A658" s="342"/>
      <c r="B658" s="342"/>
      <c r="C658" s="342"/>
      <c r="D658" s="342"/>
      <c r="E658" s="342"/>
      <c r="F658" s="342"/>
      <c r="G658" s="342"/>
      <c r="H658" s="342"/>
      <c r="I658" s="342"/>
      <c r="J658" s="342"/>
      <c r="K658" s="342"/>
      <c r="L658" s="342"/>
      <c r="M658" s="342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2"/>
      <c r="Y658" s="342"/>
      <c r="Z658" s="342"/>
    </row>
    <row r="659" ht="12.75" customHeight="1">
      <c r="A659" s="342"/>
      <c r="B659" s="342"/>
      <c r="C659" s="342"/>
      <c r="D659" s="342"/>
      <c r="E659" s="342"/>
      <c r="F659" s="342"/>
      <c r="G659" s="342"/>
      <c r="H659" s="342"/>
      <c r="I659" s="342"/>
      <c r="J659" s="342"/>
      <c r="K659" s="342"/>
      <c r="L659" s="342"/>
      <c r="M659" s="342"/>
      <c r="N659" s="342"/>
      <c r="O659" s="342"/>
      <c r="P659" s="342"/>
      <c r="Q659" s="342"/>
      <c r="R659" s="342"/>
      <c r="S659" s="342"/>
      <c r="T659" s="342"/>
      <c r="U659" s="342"/>
      <c r="V659" s="342"/>
      <c r="W659" s="342"/>
      <c r="X659" s="342"/>
      <c r="Y659" s="342"/>
      <c r="Z659" s="342"/>
    </row>
    <row r="660" ht="12.75" customHeight="1">
      <c r="A660" s="342"/>
      <c r="B660" s="342"/>
      <c r="C660" s="342"/>
      <c r="D660" s="342"/>
      <c r="E660" s="342"/>
      <c r="F660" s="342"/>
      <c r="G660" s="342"/>
      <c r="H660" s="342"/>
      <c r="I660" s="342"/>
      <c r="J660" s="342"/>
      <c r="K660" s="342"/>
      <c r="L660" s="342"/>
      <c r="M660" s="342"/>
      <c r="N660" s="342"/>
      <c r="O660" s="342"/>
      <c r="P660" s="342"/>
      <c r="Q660" s="342"/>
      <c r="R660" s="342"/>
      <c r="S660" s="342"/>
      <c r="T660" s="342"/>
      <c r="U660" s="342"/>
      <c r="V660" s="342"/>
      <c r="W660" s="342"/>
      <c r="X660" s="342"/>
      <c r="Y660" s="342"/>
      <c r="Z660" s="342"/>
    </row>
    <row r="661" ht="12.75" customHeight="1">
      <c r="A661" s="342"/>
      <c r="B661" s="342"/>
      <c r="C661" s="342"/>
      <c r="D661" s="342"/>
      <c r="E661" s="342"/>
      <c r="F661" s="342"/>
      <c r="G661" s="342"/>
      <c r="H661" s="342"/>
      <c r="I661" s="342"/>
      <c r="J661" s="342"/>
      <c r="K661" s="342"/>
      <c r="L661" s="342"/>
      <c r="M661" s="342"/>
      <c r="N661" s="342"/>
      <c r="O661" s="342"/>
      <c r="P661" s="342"/>
      <c r="Q661" s="342"/>
      <c r="R661" s="342"/>
      <c r="S661" s="342"/>
      <c r="T661" s="342"/>
      <c r="U661" s="342"/>
      <c r="V661" s="342"/>
      <c r="W661" s="342"/>
      <c r="X661" s="342"/>
      <c r="Y661" s="342"/>
      <c r="Z661" s="342"/>
    </row>
    <row r="662" ht="12.75" customHeight="1">
      <c r="A662" s="342"/>
      <c r="B662" s="342"/>
      <c r="C662" s="342"/>
      <c r="D662" s="342"/>
      <c r="E662" s="342"/>
      <c r="F662" s="342"/>
      <c r="G662" s="342"/>
      <c r="H662" s="342"/>
      <c r="I662" s="342"/>
      <c r="J662" s="342"/>
      <c r="K662" s="342"/>
      <c r="L662" s="342"/>
      <c r="M662" s="342"/>
      <c r="N662" s="342"/>
      <c r="O662" s="342"/>
      <c r="P662" s="342"/>
      <c r="Q662" s="342"/>
      <c r="R662" s="342"/>
      <c r="S662" s="342"/>
      <c r="T662" s="342"/>
      <c r="U662" s="342"/>
      <c r="V662" s="342"/>
      <c r="W662" s="342"/>
      <c r="X662" s="342"/>
      <c r="Y662" s="342"/>
      <c r="Z662" s="342"/>
    </row>
    <row r="663" ht="12.75" customHeight="1">
      <c r="A663" s="342"/>
      <c r="B663" s="342"/>
      <c r="C663" s="342"/>
      <c r="D663" s="342"/>
      <c r="E663" s="342"/>
      <c r="F663" s="342"/>
      <c r="G663" s="342"/>
      <c r="H663" s="342"/>
      <c r="I663" s="342"/>
      <c r="J663" s="342"/>
      <c r="K663" s="342"/>
      <c r="L663" s="342"/>
      <c r="M663" s="342"/>
      <c r="N663" s="342"/>
      <c r="O663" s="342"/>
      <c r="P663" s="342"/>
      <c r="Q663" s="342"/>
      <c r="R663" s="342"/>
      <c r="S663" s="342"/>
      <c r="T663" s="342"/>
      <c r="U663" s="342"/>
      <c r="V663" s="342"/>
      <c r="W663" s="342"/>
      <c r="X663" s="342"/>
      <c r="Y663" s="342"/>
      <c r="Z663" s="342"/>
    </row>
    <row r="664" ht="12.75" customHeight="1">
      <c r="A664" s="342"/>
      <c r="B664" s="342"/>
      <c r="C664" s="342"/>
      <c r="D664" s="342"/>
      <c r="E664" s="342"/>
      <c r="F664" s="342"/>
      <c r="G664" s="342"/>
      <c r="H664" s="342"/>
      <c r="I664" s="342"/>
      <c r="J664" s="342"/>
      <c r="K664" s="342"/>
      <c r="L664" s="342"/>
      <c r="M664" s="342"/>
      <c r="N664" s="342"/>
      <c r="O664" s="342"/>
      <c r="P664" s="342"/>
      <c r="Q664" s="342"/>
      <c r="R664" s="342"/>
      <c r="S664" s="342"/>
      <c r="T664" s="342"/>
      <c r="U664" s="342"/>
      <c r="V664" s="342"/>
      <c r="W664" s="342"/>
      <c r="X664" s="342"/>
      <c r="Y664" s="342"/>
      <c r="Z664" s="342"/>
    </row>
    <row r="665" ht="12.75" customHeight="1">
      <c r="A665" s="342"/>
      <c r="B665" s="342"/>
      <c r="C665" s="342"/>
      <c r="D665" s="342"/>
      <c r="E665" s="342"/>
      <c r="F665" s="342"/>
      <c r="G665" s="342"/>
      <c r="H665" s="342"/>
      <c r="I665" s="342"/>
      <c r="J665" s="342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342"/>
      <c r="X665" s="342"/>
      <c r="Y665" s="342"/>
      <c r="Z665" s="342"/>
    </row>
    <row r="666" ht="12.75" customHeight="1">
      <c r="A666" s="342"/>
      <c r="B666" s="342"/>
      <c r="C666" s="342"/>
      <c r="D666" s="342"/>
      <c r="E666" s="342"/>
      <c r="F666" s="342"/>
      <c r="G666" s="342"/>
      <c r="H666" s="342"/>
      <c r="I666" s="342"/>
      <c r="J666" s="342"/>
      <c r="K666" s="342"/>
      <c r="L666" s="342"/>
      <c r="M666" s="342"/>
      <c r="N666" s="342"/>
      <c r="O666" s="342"/>
      <c r="P666" s="342"/>
      <c r="Q666" s="342"/>
      <c r="R666" s="342"/>
      <c r="S666" s="342"/>
      <c r="T666" s="342"/>
      <c r="U666" s="342"/>
      <c r="V666" s="342"/>
      <c r="W666" s="342"/>
      <c r="X666" s="342"/>
      <c r="Y666" s="342"/>
      <c r="Z666" s="342"/>
    </row>
    <row r="667" ht="12.75" customHeight="1">
      <c r="A667" s="342"/>
      <c r="B667" s="342"/>
      <c r="C667" s="342"/>
      <c r="D667" s="342"/>
      <c r="E667" s="342"/>
      <c r="F667" s="342"/>
      <c r="G667" s="342"/>
      <c r="H667" s="342"/>
      <c r="I667" s="342"/>
      <c r="J667" s="342"/>
      <c r="K667" s="342"/>
      <c r="L667" s="342"/>
      <c r="M667" s="342"/>
      <c r="N667" s="342"/>
      <c r="O667" s="342"/>
      <c r="P667" s="342"/>
      <c r="Q667" s="342"/>
      <c r="R667" s="342"/>
      <c r="S667" s="342"/>
      <c r="T667" s="342"/>
      <c r="U667" s="342"/>
      <c r="V667" s="342"/>
      <c r="W667" s="342"/>
      <c r="X667" s="342"/>
      <c r="Y667" s="342"/>
      <c r="Z667" s="342"/>
    </row>
    <row r="668" ht="12.75" customHeight="1">
      <c r="A668" s="342"/>
      <c r="B668" s="342"/>
      <c r="C668" s="342"/>
      <c r="D668" s="342"/>
      <c r="E668" s="342"/>
      <c r="F668" s="342"/>
      <c r="G668" s="342"/>
      <c r="H668" s="342"/>
      <c r="I668" s="342"/>
      <c r="J668" s="342"/>
      <c r="K668" s="342"/>
      <c r="L668" s="342"/>
      <c r="M668" s="342"/>
      <c r="N668" s="342"/>
      <c r="O668" s="342"/>
      <c r="P668" s="342"/>
      <c r="Q668" s="342"/>
      <c r="R668" s="342"/>
      <c r="S668" s="342"/>
      <c r="T668" s="342"/>
      <c r="U668" s="342"/>
      <c r="V668" s="342"/>
      <c r="W668" s="342"/>
      <c r="X668" s="342"/>
      <c r="Y668" s="342"/>
      <c r="Z668" s="342"/>
    </row>
    <row r="669" ht="12.75" customHeight="1">
      <c r="A669" s="342"/>
      <c r="B669" s="342"/>
      <c r="C669" s="342"/>
      <c r="D669" s="342"/>
      <c r="E669" s="342"/>
      <c r="F669" s="342"/>
      <c r="G669" s="342"/>
      <c r="H669" s="342"/>
      <c r="I669" s="342"/>
      <c r="J669" s="342"/>
      <c r="K669" s="342"/>
      <c r="L669" s="342"/>
      <c r="M669" s="342"/>
      <c r="N669" s="342"/>
      <c r="O669" s="342"/>
      <c r="P669" s="342"/>
      <c r="Q669" s="342"/>
      <c r="R669" s="342"/>
      <c r="S669" s="342"/>
      <c r="T669" s="342"/>
      <c r="U669" s="342"/>
      <c r="V669" s="342"/>
      <c r="W669" s="342"/>
      <c r="X669" s="342"/>
      <c r="Y669" s="342"/>
      <c r="Z669" s="342"/>
    </row>
    <row r="670" ht="12.75" customHeight="1">
      <c r="A670" s="342"/>
      <c r="B670" s="342"/>
      <c r="C670" s="342"/>
      <c r="D670" s="342"/>
      <c r="E670" s="342"/>
      <c r="F670" s="342"/>
      <c r="G670" s="342"/>
      <c r="H670" s="342"/>
      <c r="I670" s="342"/>
      <c r="J670" s="342"/>
      <c r="K670" s="342"/>
      <c r="L670" s="342"/>
      <c r="M670" s="342"/>
      <c r="N670" s="342"/>
      <c r="O670" s="342"/>
      <c r="P670" s="342"/>
      <c r="Q670" s="342"/>
      <c r="R670" s="342"/>
      <c r="S670" s="342"/>
      <c r="T670" s="342"/>
      <c r="U670" s="342"/>
      <c r="V670" s="342"/>
      <c r="W670" s="342"/>
      <c r="X670" s="342"/>
      <c r="Y670" s="342"/>
      <c r="Z670" s="342"/>
    </row>
    <row r="671" ht="12.75" customHeight="1">
      <c r="A671" s="342"/>
      <c r="B671" s="342"/>
      <c r="C671" s="342"/>
      <c r="D671" s="342"/>
      <c r="E671" s="342"/>
      <c r="F671" s="342"/>
      <c r="G671" s="342"/>
      <c r="H671" s="342"/>
      <c r="I671" s="342"/>
      <c r="J671" s="342"/>
      <c r="K671" s="342"/>
      <c r="L671" s="342"/>
      <c r="M671" s="342"/>
      <c r="N671" s="342"/>
      <c r="O671" s="342"/>
      <c r="P671" s="342"/>
      <c r="Q671" s="342"/>
      <c r="R671" s="342"/>
      <c r="S671" s="342"/>
      <c r="T671" s="342"/>
      <c r="U671" s="342"/>
      <c r="V671" s="342"/>
      <c r="W671" s="342"/>
      <c r="X671" s="342"/>
      <c r="Y671" s="342"/>
      <c r="Z671" s="342"/>
    </row>
    <row r="672" ht="12.75" customHeight="1">
      <c r="A672" s="342"/>
      <c r="B672" s="342"/>
      <c r="C672" s="342"/>
      <c r="D672" s="342"/>
      <c r="E672" s="342"/>
      <c r="F672" s="342"/>
      <c r="G672" s="342"/>
      <c r="H672" s="342"/>
      <c r="I672" s="342"/>
      <c r="J672" s="342"/>
      <c r="K672" s="342"/>
      <c r="L672" s="342"/>
      <c r="M672" s="342"/>
      <c r="N672" s="342"/>
      <c r="O672" s="342"/>
      <c r="P672" s="342"/>
      <c r="Q672" s="342"/>
      <c r="R672" s="342"/>
      <c r="S672" s="342"/>
      <c r="T672" s="342"/>
      <c r="U672" s="342"/>
      <c r="V672" s="342"/>
      <c r="W672" s="342"/>
      <c r="X672" s="342"/>
      <c r="Y672" s="342"/>
      <c r="Z672" s="342"/>
    </row>
    <row r="673" ht="12.75" customHeight="1">
      <c r="A673" s="342"/>
      <c r="B673" s="342"/>
      <c r="C673" s="342"/>
      <c r="D673" s="342"/>
      <c r="E673" s="342"/>
      <c r="F673" s="342"/>
      <c r="G673" s="342"/>
      <c r="H673" s="342"/>
      <c r="I673" s="342"/>
      <c r="J673" s="342"/>
      <c r="K673" s="342"/>
      <c r="L673" s="342"/>
      <c r="M673" s="342"/>
      <c r="N673" s="342"/>
      <c r="O673" s="342"/>
      <c r="P673" s="342"/>
      <c r="Q673" s="342"/>
      <c r="R673" s="342"/>
      <c r="S673" s="342"/>
      <c r="T673" s="342"/>
      <c r="U673" s="342"/>
      <c r="V673" s="342"/>
      <c r="W673" s="342"/>
      <c r="X673" s="342"/>
      <c r="Y673" s="342"/>
      <c r="Z673" s="342"/>
    </row>
    <row r="674" ht="12.75" customHeight="1">
      <c r="A674" s="342"/>
      <c r="B674" s="342"/>
      <c r="C674" s="342"/>
      <c r="D674" s="342"/>
      <c r="E674" s="342"/>
      <c r="F674" s="342"/>
      <c r="G674" s="342"/>
      <c r="H674" s="342"/>
      <c r="I674" s="342"/>
      <c r="J674" s="342"/>
      <c r="K674" s="342"/>
      <c r="L674" s="342"/>
      <c r="M674" s="342"/>
      <c r="N674" s="342"/>
      <c r="O674" s="342"/>
      <c r="P674" s="342"/>
      <c r="Q674" s="342"/>
      <c r="R674" s="342"/>
      <c r="S674" s="342"/>
      <c r="T674" s="342"/>
      <c r="U674" s="342"/>
      <c r="V674" s="342"/>
      <c r="W674" s="342"/>
      <c r="X674" s="342"/>
      <c r="Y674" s="342"/>
      <c r="Z674" s="342"/>
    </row>
    <row r="675" ht="12.75" customHeight="1">
      <c r="A675" s="342"/>
      <c r="B675" s="342"/>
      <c r="C675" s="342"/>
      <c r="D675" s="342"/>
      <c r="E675" s="342"/>
      <c r="F675" s="342"/>
      <c r="G675" s="342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</row>
    <row r="676" ht="12.75" customHeight="1">
      <c r="A676" s="342"/>
      <c r="B676" s="342"/>
      <c r="C676" s="342"/>
      <c r="D676" s="342"/>
      <c r="E676" s="342"/>
      <c r="F676" s="342"/>
      <c r="G676" s="342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342"/>
      <c r="U676" s="342"/>
      <c r="V676" s="342"/>
      <c r="W676" s="342"/>
      <c r="X676" s="342"/>
      <c r="Y676" s="342"/>
      <c r="Z676" s="342"/>
    </row>
    <row r="677" ht="12.75" customHeight="1">
      <c r="A677" s="342"/>
      <c r="B677" s="342"/>
      <c r="C677" s="342"/>
      <c r="D677" s="342"/>
      <c r="E677" s="342"/>
      <c r="F677" s="342"/>
      <c r="G677" s="342"/>
      <c r="H677" s="342"/>
      <c r="I677" s="342"/>
      <c r="J677" s="342"/>
      <c r="K677" s="342"/>
      <c r="L677" s="342"/>
      <c r="M677" s="342"/>
      <c r="N677" s="342"/>
      <c r="O677" s="342"/>
      <c r="P677" s="342"/>
      <c r="Q677" s="342"/>
      <c r="R677" s="342"/>
      <c r="S677" s="342"/>
      <c r="T677" s="342"/>
      <c r="U677" s="342"/>
      <c r="V677" s="342"/>
      <c r="W677" s="342"/>
      <c r="X677" s="342"/>
      <c r="Y677" s="342"/>
      <c r="Z677" s="342"/>
    </row>
    <row r="678" ht="12.75" customHeight="1">
      <c r="A678" s="342"/>
      <c r="B678" s="342"/>
      <c r="C678" s="342"/>
      <c r="D678" s="342"/>
      <c r="E678" s="342"/>
      <c r="F678" s="342"/>
      <c r="G678" s="342"/>
      <c r="H678" s="342"/>
      <c r="I678" s="342"/>
      <c r="J678" s="342"/>
      <c r="K678" s="342"/>
      <c r="L678" s="342"/>
      <c r="M678" s="342"/>
      <c r="N678" s="342"/>
      <c r="O678" s="342"/>
      <c r="P678" s="342"/>
      <c r="Q678" s="342"/>
      <c r="R678" s="342"/>
      <c r="S678" s="342"/>
      <c r="T678" s="342"/>
      <c r="U678" s="342"/>
      <c r="V678" s="342"/>
      <c r="W678" s="342"/>
      <c r="X678" s="342"/>
      <c r="Y678" s="342"/>
      <c r="Z678" s="342"/>
    </row>
    <row r="679" ht="12.75" customHeight="1">
      <c r="A679" s="342"/>
      <c r="B679" s="342"/>
      <c r="C679" s="342"/>
      <c r="D679" s="342"/>
      <c r="E679" s="342"/>
      <c r="F679" s="342"/>
      <c r="G679" s="342"/>
      <c r="H679" s="342"/>
      <c r="I679" s="342"/>
      <c r="J679" s="342"/>
      <c r="K679" s="342"/>
      <c r="L679" s="342"/>
      <c r="M679" s="342"/>
      <c r="N679" s="342"/>
      <c r="O679" s="342"/>
      <c r="P679" s="342"/>
      <c r="Q679" s="342"/>
      <c r="R679" s="342"/>
      <c r="S679" s="342"/>
      <c r="T679" s="342"/>
      <c r="U679" s="342"/>
      <c r="V679" s="342"/>
      <c r="W679" s="342"/>
      <c r="X679" s="342"/>
      <c r="Y679" s="342"/>
      <c r="Z679" s="342"/>
    </row>
    <row r="680" ht="12.75" customHeight="1">
      <c r="A680" s="342"/>
      <c r="B680" s="342"/>
      <c r="C680" s="342"/>
      <c r="D680" s="342"/>
      <c r="E680" s="342"/>
      <c r="F680" s="342"/>
      <c r="G680" s="342"/>
      <c r="H680" s="342"/>
      <c r="I680" s="342"/>
      <c r="J680" s="342"/>
      <c r="K680" s="342"/>
      <c r="L680" s="342"/>
      <c r="M680" s="342"/>
      <c r="N680" s="342"/>
      <c r="O680" s="342"/>
      <c r="P680" s="342"/>
      <c r="Q680" s="342"/>
      <c r="R680" s="342"/>
      <c r="S680" s="342"/>
      <c r="T680" s="342"/>
      <c r="U680" s="342"/>
      <c r="V680" s="342"/>
      <c r="W680" s="342"/>
      <c r="X680" s="342"/>
      <c r="Y680" s="342"/>
      <c r="Z680" s="342"/>
    </row>
    <row r="681" ht="12.75" customHeight="1">
      <c r="A681" s="342"/>
      <c r="B681" s="342"/>
      <c r="C681" s="342"/>
      <c r="D681" s="342"/>
      <c r="E681" s="342"/>
      <c r="F681" s="342"/>
      <c r="G681" s="342"/>
      <c r="H681" s="342"/>
      <c r="I681" s="342"/>
      <c r="J681" s="342"/>
      <c r="K681" s="342"/>
      <c r="L681" s="342"/>
      <c r="M681" s="342"/>
      <c r="N681" s="342"/>
      <c r="O681" s="342"/>
      <c r="P681" s="342"/>
      <c r="Q681" s="342"/>
      <c r="R681" s="342"/>
      <c r="S681" s="342"/>
      <c r="T681" s="342"/>
      <c r="U681" s="342"/>
      <c r="V681" s="342"/>
      <c r="W681" s="342"/>
      <c r="X681" s="342"/>
      <c r="Y681" s="342"/>
      <c r="Z681" s="342"/>
    </row>
    <row r="682" ht="12.75" customHeight="1">
      <c r="A682" s="342"/>
      <c r="B682" s="342"/>
      <c r="C682" s="342"/>
      <c r="D682" s="342"/>
      <c r="E682" s="342"/>
      <c r="F682" s="342"/>
      <c r="G682" s="342"/>
      <c r="H682" s="342"/>
      <c r="I682" s="342"/>
      <c r="J682" s="342"/>
      <c r="K682" s="342"/>
      <c r="L682" s="342"/>
      <c r="M682" s="342"/>
      <c r="N682" s="342"/>
      <c r="O682" s="342"/>
      <c r="P682" s="342"/>
      <c r="Q682" s="342"/>
      <c r="R682" s="342"/>
      <c r="S682" s="342"/>
      <c r="T682" s="342"/>
      <c r="U682" s="342"/>
      <c r="V682" s="342"/>
      <c r="W682" s="342"/>
      <c r="X682" s="342"/>
      <c r="Y682" s="342"/>
      <c r="Z682" s="342"/>
    </row>
    <row r="683" ht="12.75" customHeight="1">
      <c r="A683" s="342"/>
      <c r="B683" s="342"/>
      <c r="C683" s="342"/>
      <c r="D683" s="342"/>
      <c r="E683" s="342"/>
      <c r="F683" s="342"/>
      <c r="G683" s="342"/>
      <c r="H683" s="342"/>
      <c r="I683" s="342"/>
      <c r="J683" s="342"/>
      <c r="K683" s="342"/>
      <c r="L683" s="342"/>
      <c r="M683" s="342"/>
      <c r="N683" s="342"/>
      <c r="O683" s="342"/>
      <c r="P683" s="342"/>
      <c r="Q683" s="342"/>
      <c r="R683" s="342"/>
      <c r="S683" s="342"/>
      <c r="T683" s="342"/>
      <c r="U683" s="342"/>
      <c r="V683" s="342"/>
      <c r="W683" s="342"/>
      <c r="X683" s="342"/>
      <c r="Y683" s="342"/>
      <c r="Z683" s="342"/>
    </row>
    <row r="684" ht="12.75" customHeight="1">
      <c r="A684" s="342"/>
      <c r="B684" s="342"/>
      <c r="C684" s="342"/>
      <c r="D684" s="342"/>
      <c r="E684" s="342"/>
      <c r="F684" s="342"/>
      <c r="G684" s="342"/>
      <c r="H684" s="342"/>
      <c r="I684" s="342"/>
      <c r="J684" s="342"/>
      <c r="K684" s="342"/>
      <c r="L684" s="342"/>
      <c r="M684" s="342"/>
      <c r="N684" s="342"/>
      <c r="O684" s="342"/>
      <c r="P684" s="342"/>
      <c r="Q684" s="342"/>
      <c r="R684" s="342"/>
      <c r="S684" s="342"/>
      <c r="T684" s="342"/>
      <c r="U684" s="342"/>
      <c r="V684" s="342"/>
      <c r="W684" s="342"/>
      <c r="X684" s="342"/>
      <c r="Y684" s="342"/>
      <c r="Z684" s="342"/>
    </row>
    <row r="685" ht="12.75" customHeight="1">
      <c r="A685" s="342"/>
      <c r="B685" s="342"/>
      <c r="C685" s="342"/>
      <c r="D685" s="342"/>
      <c r="E685" s="342"/>
      <c r="F685" s="342"/>
      <c r="G685" s="342"/>
      <c r="H685" s="342"/>
      <c r="I685" s="342"/>
      <c r="J685" s="342"/>
      <c r="K685" s="342"/>
      <c r="L685" s="342"/>
      <c r="M685" s="342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2"/>
      <c r="Y685" s="342"/>
      <c r="Z685" s="342"/>
    </row>
    <row r="686" ht="12.75" customHeight="1">
      <c r="A686" s="342"/>
      <c r="B686" s="342"/>
      <c r="C686" s="342"/>
      <c r="D686" s="342"/>
      <c r="E686" s="342"/>
      <c r="F686" s="342"/>
      <c r="G686" s="342"/>
      <c r="H686" s="342"/>
      <c r="I686" s="342"/>
      <c r="J686" s="342"/>
      <c r="K686" s="342"/>
      <c r="L686" s="342"/>
      <c r="M686" s="342"/>
      <c r="N686" s="342"/>
      <c r="O686" s="342"/>
      <c r="P686" s="342"/>
      <c r="Q686" s="342"/>
      <c r="R686" s="342"/>
      <c r="S686" s="342"/>
      <c r="T686" s="342"/>
      <c r="U686" s="342"/>
      <c r="V686" s="342"/>
      <c r="W686" s="342"/>
      <c r="X686" s="342"/>
      <c r="Y686" s="342"/>
      <c r="Z686" s="342"/>
    </row>
    <row r="687" ht="12.75" customHeight="1">
      <c r="A687" s="342"/>
      <c r="B687" s="342"/>
      <c r="C687" s="342"/>
      <c r="D687" s="342"/>
      <c r="E687" s="342"/>
      <c r="F687" s="342"/>
      <c r="G687" s="342"/>
      <c r="H687" s="342"/>
      <c r="I687" s="342"/>
      <c r="J687" s="342"/>
      <c r="K687" s="342"/>
      <c r="L687" s="342"/>
      <c r="M687" s="342"/>
      <c r="N687" s="342"/>
      <c r="O687" s="342"/>
      <c r="P687" s="342"/>
      <c r="Q687" s="342"/>
      <c r="R687" s="342"/>
      <c r="S687" s="342"/>
      <c r="T687" s="342"/>
      <c r="U687" s="342"/>
      <c r="V687" s="342"/>
      <c r="W687" s="342"/>
      <c r="X687" s="342"/>
      <c r="Y687" s="342"/>
      <c r="Z687" s="342"/>
    </row>
    <row r="688" ht="12.75" customHeight="1">
      <c r="A688" s="342"/>
      <c r="B688" s="342"/>
      <c r="C688" s="342"/>
      <c r="D688" s="342"/>
      <c r="E688" s="342"/>
      <c r="F688" s="342"/>
      <c r="G688" s="342"/>
      <c r="H688" s="342"/>
      <c r="I688" s="342"/>
      <c r="J688" s="342"/>
      <c r="K688" s="342"/>
      <c r="L688" s="342"/>
      <c r="M688" s="342"/>
      <c r="N688" s="342"/>
      <c r="O688" s="342"/>
      <c r="P688" s="342"/>
      <c r="Q688" s="342"/>
      <c r="R688" s="342"/>
      <c r="S688" s="342"/>
      <c r="T688" s="342"/>
      <c r="U688" s="342"/>
      <c r="V688" s="342"/>
      <c r="W688" s="342"/>
      <c r="X688" s="342"/>
      <c r="Y688" s="342"/>
      <c r="Z688" s="342"/>
    </row>
    <row r="689" ht="12.75" customHeight="1">
      <c r="A689" s="342"/>
      <c r="B689" s="342"/>
      <c r="C689" s="342"/>
      <c r="D689" s="342"/>
      <c r="E689" s="342"/>
      <c r="F689" s="342"/>
      <c r="G689" s="342"/>
      <c r="H689" s="342"/>
      <c r="I689" s="342"/>
      <c r="J689" s="342"/>
      <c r="K689" s="342"/>
      <c r="L689" s="342"/>
      <c r="M689" s="342"/>
      <c r="N689" s="342"/>
      <c r="O689" s="342"/>
      <c r="P689" s="342"/>
      <c r="Q689" s="342"/>
      <c r="R689" s="342"/>
      <c r="S689" s="342"/>
      <c r="T689" s="342"/>
      <c r="U689" s="342"/>
      <c r="V689" s="342"/>
      <c r="W689" s="342"/>
      <c r="X689" s="342"/>
      <c r="Y689" s="342"/>
      <c r="Z689" s="342"/>
    </row>
    <row r="690" ht="12.75" customHeight="1">
      <c r="A690" s="342"/>
      <c r="B690" s="342"/>
      <c r="C690" s="342"/>
      <c r="D690" s="342"/>
      <c r="E690" s="342"/>
      <c r="F690" s="342"/>
      <c r="G690" s="342"/>
      <c r="H690" s="342"/>
      <c r="I690" s="342"/>
      <c r="J690" s="342"/>
      <c r="K690" s="342"/>
      <c r="L690" s="342"/>
      <c r="M690" s="342"/>
      <c r="N690" s="342"/>
      <c r="O690" s="342"/>
      <c r="P690" s="342"/>
      <c r="Q690" s="342"/>
      <c r="R690" s="342"/>
      <c r="S690" s="342"/>
      <c r="T690" s="342"/>
      <c r="U690" s="342"/>
      <c r="V690" s="342"/>
      <c r="W690" s="342"/>
      <c r="X690" s="342"/>
      <c r="Y690" s="342"/>
      <c r="Z690" s="342"/>
    </row>
    <row r="691" ht="12.75" customHeight="1">
      <c r="A691" s="342"/>
      <c r="B691" s="342"/>
      <c r="C691" s="342"/>
      <c r="D691" s="342"/>
      <c r="E691" s="342"/>
      <c r="F691" s="342"/>
      <c r="G691" s="342"/>
      <c r="H691" s="342"/>
      <c r="I691" s="342"/>
      <c r="J691" s="342"/>
      <c r="K691" s="342"/>
      <c r="L691" s="342"/>
      <c r="M691" s="342"/>
      <c r="N691" s="342"/>
      <c r="O691" s="342"/>
      <c r="P691" s="342"/>
      <c r="Q691" s="342"/>
      <c r="R691" s="342"/>
      <c r="S691" s="342"/>
      <c r="T691" s="342"/>
      <c r="U691" s="342"/>
      <c r="V691" s="342"/>
      <c r="W691" s="342"/>
      <c r="X691" s="342"/>
      <c r="Y691" s="342"/>
      <c r="Z691" s="342"/>
    </row>
    <row r="692" ht="12.75" customHeight="1">
      <c r="A692" s="342"/>
      <c r="B692" s="342"/>
      <c r="C692" s="342"/>
      <c r="D692" s="342"/>
      <c r="E692" s="342"/>
      <c r="F692" s="342"/>
      <c r="G692" s="342"/>
      <c r="H692" s="342"/>
      <c r="I692" s="342"/>
      <c r="J692" s="342"/>
      <c r="K692" s="342"/>
      <c r="L692" s="342"/>
      <c r="M692" s="342"/>
      <c r="N692" s="342"/>
      <c r="O692" s="342"/>
      <c r="P692" s="342"/>
      <c r="Q692" s="342"/>
      <c r="R692" s="342"/>
      <c r="S692" s="342"/>
      <c r="T692" s="342"/>
      <c r="U692" s="342"/>
      <c r="V692" s="342"/>
      <c r="W692" s="342"/>
      <c r="X692" s="342"/>
      <c r="Y692" s="342"/>
      <c r="Z692" s="342"/>
    </row>
    <row r="693" ht="12.75" customHeight="1">
      <c r="A693" s="342"/>
      <c r="B693" s="342"/>
      <c r="C693" s="342"/>
      <c r="D693" s="342"/>
      <c r="E693" s="342"/>
      <c r="F693" s="342"/>
      <c r="G693" s="342"/>
      <c r="H693" s="342"/>
      <c r="I693" s="342"/>
      <c r="J693" s="342"/>
      <c r="K693" s="342"/>
      <c r="L693" s="342"/>
      <c r="M693" s="342"/>
      <c r="N693" s="342"/>
      <c r="O693" s="342"/>
      <c r="P693" s="342"/>
      <c r="Q693" s="342"/>
      <c r="R693" s="342"/>
      <c r="S693" s="342"/>
      <c r="T693" s="342"/>
      <c r="U693" s="342"/>
      <c r="V693" s="342"/>
      <c r="W693" s="342"/>
      <c r="X693" s="342"/>
      <c r="Y693" s="342"/>
      <c r="Z693" s="342"/>
    </row>
    <row r="694" ht="12.75" customHeight="1">
      <c r="A694" s="342"/>
      <c r="B694" s="342"/>
      <c r="C694" s="342"/>
      <c r="D694" s="342"/>
      <c r="E694" s="342"/>
      <c r="F694" s="342"/>
      <c r="G694" s="342"/>
      <c r="H694" s="342"/>
      <c r="I694" s="342"/>
      <c r="J694" s="342"/>
      <c r="K694" s="342"/>
      <c r="L694" s="342"/>
      <c r="M694" s="342"/>
      <c r="N694" s="342"/>
      <c r="O694" s="342"/>
      <c r="P694" s="342"/>
      <c r="Q694" s="342"/>
      <c r="R694" s="342"/>
      <c r="S694" s="342"/>
      <c r="T694" s="342"/>
      <c r="U694" s="342"/>
      <c r="V694" s="342"/>
      <c r="W694" s="342"/>
      <c r="X694" s="342"/>
      <c r="Y694" s="342"/>
      <c r="Z694" s="342"/>
    </row>
    <row r="695" ht="12.75" customHeight="1">
      <c r="A695" s="342"/>
      <c r="B695" s="342"/>
      <c r="C695" s="342"/>
      <c r="D695" s="342"/>
      <c r="E695" s="342"/>
      <c r="F695" s="342"/>
      <c r="G695" s="342"/>
      <c r="H695" s="342"/>
      <c r="I695" s="342"/>
      <c r="J695" s="342"/>
      <c r="K695" s="342"/>
      <c r="L695" s="342"/>
      <c r="M695" s="342"/>
      <c r="N695" s="342"/>
      <c r="O695" s="342"/>
      <c r="P695" s="342"/>
      <c r="Q695" s="342"/>
      <c r="R695" s="342"/>
      <c r="S695" s="342"/>
      <c r="T695" s="342"/>
      <c r="U695" s="342"/>
      <c r="V695" s="342"/>
      <c r="W695" s="342"/>
      <c r="X695" s="342"/>
      <c r="Y695" s="342"/>
      <c r="Z695" s="342"/>
    </row>
    <row r="696" ht="12.75" customHeight="1">
      <c r="A696" s="342"/>
      <c r="B696" s="342"/>
      <c r="C696" s="342"/>
      <c r="D696" s="342"/>
      <c r="E696" s="342"/>
      <c r="F696" s="342"/>
      <c r="G696" s="342"/>
      <c r="H696" s="342"/>
      <c r="I696" s="342"/>
      <c r="J696" s="342"/>
      <c r="K696" s="342"/>
      <c r="L696" s="342"/>
      <c r="M696" s="342"/>
      <c r="N696" s="342"/>
      <c r="O696" s="342"/>
      <c r="P696" s="342"/>
      <c r="Q696" s="342"/>
      <c r="R696" s="342"/>
      <c r="S696" s="342"/>
      <c r="T696" s="342"/>
      <c r="U696" s="342"/>
      <c r="V696" s="342"/>
      <c r="W696" s="342"/>
      <c r="X696" s="342"/>
      <c r="Y696" s="342"/>
      <c r="Z696" s="342"/>
    </row>
    <row r="697" ht="12.75" customHeight="1">
      <c r="A697" s="342"/>
      <c r="B697" s="342"/>
      <c r="C697" s="342"/>
      <c r="D697" s="342"/>
      <c r="E697" s="342"/>
      <c r="F697" s="342"/>
      <c r="G697" s="342"/>
      <c r="H697" s="342"/>
      <c r="I697" s="342"/>
      <c r="J697" s="342"/>
      <c r="K697" s="342"/>
      <c r="L697" s="342"/>
      <c r="M697" s="342"/>
      <c r="N697" s="342"/>
      <c r="O697" s="342"/>
      <c r="P697" s="342"/>
      <c r="Q697" s="342"/>
      <c r="R697" s="342"/>
      <c r="S697" s="342"/>
      <c r="T697" s="342"/>
      <c r="U697" s="342"/>
      <c r="V697" s="342"/>
      <c r="W697" s="342"/>
      <c r="X697" s="342"/>
      <c r="Y697" s="342"/>
      <c r="Z697" s="342"/>
    </row>
    <row r="698" ht="12.75" customHeight="1">
      <c r="A698" s="342"/>
      <c r="B698" s="342"/>
      <c r="C698" s="342"/>
      <c r="D698" s="342"/>
      <c r="E698" s="342"/>
      <c r="F698" s="342"/>
      <c r="G698" s="342"/>
      <c r="H698" s="342"/>
      <c r="I698" s="342"/>
      <c r="J698" s="342"/>
      <c r="K698" s="342"/>
      <c r="L698" s="342"/>
      <c r="M698" s="342"/>
      <c r="N698" s="342"/>
      <c r="O698" s="342"/>
      <c r="P698" s="342"/>
      <c r="Q698" s="342"/>
      <c r="R698" s="342"/>
      <c r="S698" s="342"/>
      <c r="T698" s="342"/>
      <c r="U698" s="342"/>
      <c r="V698" s="342"/>
      <c r="W698" s="342"/>
      <c r="X698" s="342"/>
      <c r="Y698" s="342"/>
      <c r="Z698" s="342"/>
    </row>
    <row r="699" ht="12.75" customHeight="1">
      <c r="A699" s="342"/>
      <c r="B699" s="342"/>
      <c r="C699" s="342"/>
      <c r="D699" s="342"/>
      <c r="E699" s="342"/>
      <c r="F699" s="342"/>
      <c r="G699" s="342"/>
      <c r="H699" s="342"/>
      <c r="I699" s="342"/>
      <c r="J699" s="342"/>
      <c r="K699" s="342"/>
      <c r="L699" s="342"/>
      <c r="M699" s="342"/>
      <c r="N699" s="342"/>
      <c r="O699" s="342"/>
      <c r="P699" s="342"/>
      <c r="Q699" s="342"/>
      <c r="R699" s="342"/>
      <c r="S699" s="342"/>
      <c r="T699" s="342"/>
      <c r="U699" s="342"/>
      <c r="V699" s="342"/>
      <c r="W699" s="342"/>
      <c r="X699" s="342"/>
      <c r="Y699" s="342"/>
      <c r="Z699" s="342"/>
    </row>
    <row r="700" ht="12.75" customHeight="1">
      <c r="A700" s="342"/>
      <c r="B700" s="342"/>
      <c r="C700" s="342"/>
      <c r="D700" s="342"/>
      <c r="E700" s="342"/>
      <c r="F700" s="342"/>
      <c r="G700" s="342"/>
      <c r="H700" s="342"/>
      <c r="I700" s="342"/>
      <c r="J700" s="342"/>
      <c r="K700" s="342"/>
      <c r="L700" s="342"/>
      <c r="M700" s="342"/>
      <c r="N700" s="342"/>
      <c r="O700" s="342"/>
      <c r="P700" s="342"/>
      <c r="Q700" s="342"/>
      <c r="R700" s="342"/>
      <c r="S700" s="342"/>
      <c r="T700" s="342"/>
      <c r="U700" s="342"/>
      <c r="V700" s="342"/>
      <c r="W700" s="342"/>
      <c r="X700" s="342"/>
      <c r="Y700" s="342"/>
      <c r="Z700" s="342"/>
    </row>
    <row r="701" ht="12.75" customHeight="1">
      <c r="A701" s="342"/>
      <c r="B701" s="342"/>
      <c r="C701" s="342"/>
      <c r="D701" s="342"/>
      <c r="E701" s="342"/>
      <c r="F701" s="342"/>
      <c r="G701" s="342"/>
      <c r="H701" s="342"/>
      <c r="I701" s="342"/>
      <c r="J701" s="342"/>
      <c r="K701" s="342"/>
      <c r="L701" s="342"/>
      <c r="M701" s="342"/>
      <c r="N701" s="342"/>
      <c r="O701" s="342"/>
      <c r="P701" s="342"/>
      <c r="Q701" s="342"/>
      <c r="R701" s="342"/>
      <c r="S701" s="342"/>
      <c r="T701" s="342"/>
      <c r="U701" s="342"/>
      <c r="V701" s="342"/>
      <c r="W701" s="342"/>
      <c r="X701" s="342"/>
      <c r="Y701" s="342"/>
      <c r="Z701" s="342"/>
    </row>
    <row r="702" ht="12.75" customHeight="1">
      <c r="A702" s="342"/>
      <c r="B702" s="342"/>
      <c r="C702" s="342"/>
      <c r="D702" s="342"/>
      <c r="E702" s="342"/>
      <c r="F702" s="342"/>
      <c r="G702" s="342"/>
      <c r="H702" s="342"/>
      <c r="I702" s="342"/>
      <c r="J702" s="342"/>
      <c r="K702" s="342"/>
      <c r="L702" s="342"/>
      <c r="M702" s="342"/>
      <c r="N702" s="342"/>
      <c r="O702" s="342"/>
      <c r="P702" s="342"/>
      <c r="Q702" s="342"/>
      <c r="R702" s="342"/>
      <c r="S702" s="342"/>
      <c r="T702" s="342"/>
      <c r="U702" s="342"/>
      <c r="V702" s="342"/>
      <c r="W702" s="342"/>
      <c r="X702" s="342"/>
      <c r="Y702" s="342"/>
      <c r="Z702" s="342"/>
    </row>
    <row r="703" ht="12.75" customHeight="1">
      <c r="A703" s="342"/>
      <c r="B703" s="342"/>
      <c r="C703" s="342"/>
      <c r="D703" s="342"/>
      <c r="E703" s="342"/>
      <c r="F703" s="342"/>
      <c r="G703" s="342"/>
      <c r="H703" s="342"/>
      <c r="I703" s="342"/>
      <c r="J703" s="342"/>
      <c r="K703" s="342"/>
      <c r="L703" s="342"/>
      <c r="M703" s="342"/>
      <c r="N703" s="342"/>
      <c r="O703" s="342"/>
      <c r="P703" s="342"/>
      <c r="Q703" s="342"/>
      <c r="R703" s="342"/>
      <c r="S703" s="342"/>
      <c r="T703" s="342"/>
      <c r="U703" s="342"/>
      <c r="V703" s="342"/>
      <c r="W703" s="342"/>
      <c r="X703" s="342"/>
      <c r="Y703" s="342"/>
      <c r="Z703" s="342"/>
    </row>
    <row r="704" ht="12.75" customHeight="1">
      <c r="A704" s="342"/>
      <c r="B704" s="342"/>
      <c r="C704" s="342"/>
      <c r="D704" s="342"/>
      <c r="E704" s="342"/>
      <c r="F704" s="342"/>
      <c r="G704" s="342"/>
      <c r="H704" s="342"/>
      <c r="I704" s="342"/>
      <c r="J704" s="342"/>
      <c r="K704" s="342"/>
      <c r="L704" s="342"/>
      <c r="M704" s="342"/>
      <c r="N704" s="342"/>
      <c r="O704" s="342"/>
      <c r="P704" s="342"/>
      <c r="Q704" s="342"/>
      <c r="R704" s="342"/>
      <c r="S704" s="342"/>
      <c r="T704" s="342"/>
      <c r="U704" s="342"/>
      <c r="V704" s="342"/>
      <c r="W704" s="342"/>
      <c r="X704" s="342"/>
      <c r="Y704" s="342"/>
      <c r="Z704" s="342"/>
    </row>
    <row r="705" ht="12.75" customHeight="1">
      <c r="A705" s="342"/>
      <c r="B705" s="342"/>
      <c r="C705" s="342"/>
      <c r="D705" s="342"/>
      <c r="E705" s="342"/>
      <c r="F705" s="342"/>
      <c r="G705" s="342"/>
      <c r="H705" s="342"/>
      <c r="I705" s="342"/>
      <c r="J705" s="342"/>
      <c r="K705" s="342"/>
      <c r="L705" s="342"/>
      <c r="M705" s="342"/>
      <c r="N705" s="342"/>
      <c r="O705" s="342"/>
      <c r="P705" s="342"/>
      <c r="Q705" s="342"/>
      <c r="R705" s="342"/>
      <c r="S705" s="342"/>
      <c r="T705" s="342"/>
      <c r="U705" s="342"/>
      <c r="V705" s="342"/>
      <c r="W705" s="342"/>
      <c r="X705" s="342"/>
      <c r="Y705" s="342"/>
      <c r="Z705" s="342"/>
    </row>
    <row r="706" ht="12.75" customHeight="1">
      <c r="A706" s="342"/>
      <c r="B706" s="342"/>
      <c r="C706" s="342"/>
      <c r="D706" s="342"/>
      <c r="E706" s="342"/>
      <c r="F706" s="342"/>
      <c r="G706" s="342"/>
      <c r="H706" s="342"/>
      <c r="I706" s="342"/>
      <c r="J706" s="342"/>
      <c r="K706" s="342"/>
      <c r="L706" s="342"/>
      <c r="M706" s="342"/>
      <c r="N706" s="342"/>
      <c r="O706" s="342"/>
      <c r="P706" s="342"/>
      <c r="Q706" s="342"/>
      <c r="R706" s="342"/>
      <c r="S706" s="342"/>
      <c r="T706" s="342"/>
      <c r="U706" s="342"/>
      <c r="V706" s="342"/>
      <c r="W706" s="342"/>
      <c r="X706" s="342"/>
      <c r="Y706" s="342"/>
      <c r="Z706" s="342"/>
    </row>
    <row r="707" ht="12.75" customHeight="1">
      <c r="A707" s="342"/>
      <c r="B707" s="342"/>
      <c r="C707" s="342"/>
      <c r="D707" s="342"/>
      <c r="E707" s="342"/>
      <c r="F707" s="342"/>
      <c r="G707" s="342"/>
      <c r="H707" s="342"/>
      <c r="I707" s="342"/>
      <c r="J707" s="342"/>
      <c r="K707" s="342"/>
      <c r="L707" s="342"/>
      <c r="M707" s="342"/>
      <c r="N707" s="342"/>
      <c r="O707" s="342"/>
      <c r="P707" s="342"/>
      <c r="Q707" s="342"/>
      <c r="R707" s="342"/>
      <c r="S707" s="342"/>
      <c r="T707" s="342"/>
      <c r="U707" s="342"/>
      <c r="V707" s="342"/>
      <c r="W707" s="342"/>
      <c r="X707" s="342"/>
      <c r="Y707" s="342"/>
      <c r="Z707" s="342"/>
    </row>
    <row r="708" ht="12.75" customHeight="1">
      <c r="A708" s="342"/>
      <c r="B708" s="342"/>
      <c r="C708" s="342"/>
      <c r="D708" s="342"/>
      <c r="E708" s="342"/>
      <c r="F708" s="342"/>
      <c r="G708" s="342"/>
      <c r="H708" s="342"/>
      <c r="I708" s="342"/>
      <c r="J708" s="342"/>
      <c r="K708" s="342"/>
      <c r="L708" s="342"/>
      <c r="M708" s="342"/>
      <c r="N708" s="342"/>
      <c r="O708" s="342"/>
      <c r="P708" s="342"/>
      <c r="Q708" s="342"/>
      <c r="R708" s="342"/>
      <c r="S708" s="342"/>
      <c r="T708" s="342"/>
      <c r="U708" s="342"/>
      <c r="V708" s="342"/>
      <c r="W708" s="342"/>
      <c r="X708" s="342"/>
      <c r="Y708" s="342"/>
      <c r="Z708" s="342"/>
    </row>
    <row r="709" ht="12.75" customHeight="1">
      <c r="A709" s="342"/>
      <c r="B709" s="342"/>
      <c r="C709" s="342"/>
      <c r="D709" s="342"/>
      <c r="E709" s="342"/>
      <c r="F709" s="342"/>
      <c r="G709" s="342"/>
      <c r="H709" s="342"/>
      <c r="I709" s="342"/>
      <c r="J709" s="342"/>
      <c r="K709" s="342"/>
      <c r="L709" s="342"/>
      <c r="M709" s="342"/>
      <c r="N709" s="342"/>
      <c r="O709" s="342"/>
      <c r="P709" s="342"/>
      <c r="Q709" s="342"/>
      <c r="R709" s="342"/>
      <c r="S709" s="342"/>
      <c r="T709" s="342"/>
      <c r="U709" s="342"/>
      <c r="V709" s="342"/>
      <c r="W709" s="342"/>
      <c r="X709" s="342"/>
      <c r="Y709" s="342"/>
      <c r="Z709" s="342"/>
    </row>
    <row r="710" ht="12.75" customHeight="1">
      <c r="A710" s="342"/>
      <c r="B710" s="342"/>
      <c r="C710" s="342"/>
      <c r="D710" s="342"/>
      <c r="E710" s="342"/>
      <c r="F710" s="342"/>
      <c r="G710" s="342"/>
      <c r="H710" s="342"/>
      <c r="I710" s="342"/>
      <c r="J710" s="342"/>
      <c r="K710" s="342"/>
      <c r="L710" s="342"/>
      <c r="M710" s="342"/>
      <c r="N710" s="342"/>
      <c r="O710" s="342"/>
      <c r="P710" s="342"/>
      <c r="Q710" s="342"/>
      <c r="R710" s="342"/>
      <c r="S710" s="342"/>
      <c r="T710" s="342"/>
      <c r="U710" s="342"/>
      <c r="V710" s="342"/>
      <c r="W710" s="342"/>
      <c r="X710" s="342"/>
      <c r="Y710" s="342"/>
      <c r="Z710" s="342"/>
    </row>
    <row r="711" ht="12.75" customHeight="1">
      <c r="A711" s="342"/>
      <c r="B711" s="342"/>
      <c r="C711" s="342"/>
      <c r="D711" s="342"/>
      <c r="E711" s="342"/>
      <c r="F711" s="342"/>
      <c r="G711" s="342"/>
      <c r="H711" s="342"/>
      <c r="I711" s="342"/>
      <c r="J711" s="342"/>
      <c r="K711" s="342"/>
      <c r="L711" s="342"/>
      <c r="M711" s="342"/>
      <c r="N711" s="342"/>
      <c r="O711" s="342"/>
      <c r="P711" s="342"/>
      <c r="Q711" s="342"/>
      <c r="R711" s="342"/>
      <c r="S711" s="342"/>
      <c r="T711" s="342"/>
      <c r="U711" s="342"/>
      <c r="V711" s="342"/>
      <c r="W711" s="342"/>
      <c r="X711" s="342"/>
      <c r="Y711" s="342"/>
      <c r="Z711" s="342"/>
    </row>
    <row r="712" ht="12.75" customHeight="1">
      <c r="A712" s="342"/>
      <c r="B712" s="342"/>
      <c r="C712" s="342"/>
      <c r="D712" s="342"/>
      <c r="E712" s="342"/>
      <c r="F712" s="342"/>
      <c r="G712" s="342"/>
      <c r="H712" s="342"/>
      <c r="I712" s="342"/>
      <c r="J712" s="342"/>
      <c r="K712" s="342"/>
      <c r="L712" s="342"/>
      <c r="M712" s="342"/>
      <c r="N712" s="342"/>
      <c r="O712" s="342"/>
      <c r="P712" s="342"/>
      <c r="Q712" s="342"/>
      <c r="R712" s="342"/>
      <c r="S712" s="342"/>
      <c r="T712" s="342"/>
      <c r="U712" s="342"/>
      <c r="V712" s="342"/>
      <c r="W712" s="342"/>
      <c r="X712" s="342"/>
      <c r="Y712" s="342"/>
      <c r="Z712" s="342"/>
    </row>
    <row r="713" ht="12.75" customHeight="1">
      <c r="A713" s="342"/>
      <c r="B713" s="342"/>
      <c r="C713" s="342"/>
      <c r="D713" s="342"/>
      <c r="E713" s="342"/>
      <c r="F713" s="342"/>
      <c r="G713" s="342"/>
      <c r="H713" s="342"/>
      <c r="I713" s="342"/>
      <c r="J713" s="342"/>
      <c r="K713" s="342"/>
      <c r="L713" s="342"/>
      <c r="M713" s="342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2"/>
      <c r="Y713" s="342"/>
      <c r="Z713" s="342"/>
    </row>
    <row r="714" ht="12.75" customHeight="1">
      <c r="A714" s="342"/>
      <c r="B714" s="342"/>
      <c r="C714" s="342"/>
      <c r="D714" s="342"/>
      <c r="E714" s="342"/>
      <c r="F714" s="342"/>
      <c r="G714" s="342"/>
      <c r="H714" s="342"/>
      <c r="I714" s="342"/>
      <c r="J714" s="342"/>
      <c r="K714" s="342"/>
      <c r="L714" s="342"/>
      <c r="M714" s="342"/>
      <c r="N714" s="342"/>
      <c r="O714" s="342"/>
      <c r="P714" s="342"/>
      <c r="Q714" s="342"/>
      <c r="R714" s="342"/>
      <c r="S714" s="342"/>
      <c r="T714" s="342"/>
      <c r="U714" s="342"/>
      <c r="V714" s="342"/>
      <c r="W714" s="342"/>
      <c r="X714" s="342"/>
      <c r="Y714" s="342"/>
      <c r="Z714" s="342"/>
    </row>
    <row r="715" ht="12.75" customHeight="1">
      <c r="A715" s="342"/>
      <c r="B715" s="342"/>
      <c r="C715" s="342"/>
      <c r="D715" s="342"/>
      <c r="E715" s="342"/>
      <c r="F715" s="342"/>
      <c r="G715" s="342"/>
      <c r="H715" s="342"/>
      <c r="I715" s="342"/>
      <c r="J715" s="342"/>
      <c r="K715" s="342"/>
      <c r="L715" s="342"/>
      <c r="M715" s="342"/>
      <c r="N715" s="342"/>
      <c r="O715" s="342"/>
      <c r="P715" s="342"/>
      <c r="Q715" s="342"/>
      <c r="R715" s="342"/>
      <c r="S715" s="342"/>
      <c r="T715" s="342"/>
      <c r="U715" s="342"/>
      <c r="V715" s="342"/>
      <c r="W715" s="342"/>
      <c r="X715" s="342"/>
      <c r="Y715" s="342"/>
      <c r="Z715" s="342"/>
    </row>
    <row r="716" ht="12.75" customHeight="1">
      <c r="A716" s="342"/>
      <c r="B716" s="342"/>
      <c r="C716" s="342"/>
      <c r="D716" s="342"/>
      <c r="E716" s="342"/>
      <c r="F716" s="342"/>
      <c r="G716" s="342"/>
      <c r="H716" s="342"/>
      <c r="I716" s="342"/>
      <c r="J716" s="342"/>
      <c r="K716" s="342"/>
      <c r="L716" s="342"/>
      <c r="M716" s="342"/>
      <c r="N716" s="342"/>
      <c r="O716" s="342"/>
      <c r="P716" s="342"/>
      <c r="Q716" s="342"/>
      <c r="R716" s="342"/>
      <c r="S716" s="342"/>
      <c r="T716" s="342"/>
      <c r="U716" s="342"/>
      <c r="V716" s="342"/>
      <c r="W716" s="342"/>
      <c r="X716" s="342"/>
      <c r="Y716" s="342"/>
      <c r="Z716" s="342"/>
    </row>
    <row r="717" ht="12.75" customHeight="1">
      <c r="A717" s="342"/>
      <c r="B717" s="342"/>
      <c r="C717" s="342"/>
      <c r="D717" s="342"/>
      <c r="E717" s="342"/>
      <c r="F717" s="342"/>
      <c r="G717" s="342"/>
      <c r="H717" s="342"/>
      <c r="I717" s="342"/>
      <c r="J717" s="342"/>
      <c r="K717" s="342"/>
      <c r="L717" s="342"/>
      <c r="M717" s="342"/>
      <c r="N717" s="342"/>
      <c r="O717" s="342"/>
      <c r="P717" s="342"/>
      <c r="Q717" s="342"/>
      <c r="R717" s="342"/>
      <c r="S717" s="342"/>
      <c r="T717" s="342"/>
      <c r="U717" s="342"/>
      <c r="V717" s="342"/>
      <c r="W717" s="342"/>
      <c r="X717" s="342"/>
      <c r="Y717" s="342"/>
      <c r="Z717" s="342"/>
    </row>
    <row r="718" ht="12.75" customHeight="1">
      <c r="A718" s="342"/>
      <c r="B718" s="342"/>
      <c r="C718" s="342"/>
      <c r="D718" s="342"/>
      <c r="E718" s="342"/>
      <c r="F718" s="342"/>
      <c r="G718" s="342"/>
      <c r="H718" s="342"/>
      <c r="I718" s="342"/>
      <c r="J718" s="342"/>
      <c r="K718" s="342"/>
      <c r="L718" s="342"/>
      <c r="M718" s="342"/>
      <c r="N718" s="342"/>
      <c r="O718" s="342"/>
      <c r="P718" s="342"/>
      <c r="Q718" s="342"/>
      <c r="R718" s="342"/>
      <c r="S718" s="342"/>
      <c r="T718" s="342"/>
      <c r="U718" s="342"/>
      <c r="V718" s="342"/>
      <c r="W718" s="342"/>
      <c r="X718" s="342"/>
      <c r="Y718" s="342"/>
      <c r="Z718" s="342"/>
    </row>
    <row r="719" ht="12.75" customHeight="1">
      <c r="A719" s="342"/>
      <c r="B719" s="342"/>
      <c r="C719" s="342"/>
      <c r="D719" s="342"/>
      <c r="E719" s="342"/>
      <c r="F719" s="342"/>
      <c r="G719" s="342"/>
      <c r="H719" s="342"/>
      <c r="I719" s="342"/>
      <c r="J719" s="342"/>
      <c r="K719" s="342"/>
      <c r="L719" s="342"/>
      <c r="M719" s="342"/>
      <c r="N719" s="342"/>
      <c r="O719" s="342"/>
      <c r="P719" s="342"/>
      <c r="Q719" s="342"/>
      <c r="R719" s="342"/>
      <c r="S719" s="342"/>
      <c r="T719" s="342"/>
      <c r="U719" s="342"/>
      <c r="V719" s="342"/>
      <c r="W719" s="342"/>
      <c r="X719" s="342"/>
      <c r="Y719" s="342"/>
      <c r="Z719" s="342"/>
    </row>
    <row r="720" ht="12.75" customHeight="1">
      <c r="A720" s="342"/>
      <c r="B720" s="342"/>
      <c r="C720" s="342"/>
      <c r="D720" s="342"/>
      <c r="E720" s="342"/>
      <c r="F720" s="342"/>
      <c r="G720" s="342"/>
      <c r="H720" s="342"/>
      <c r="I720" s="342"/>
      <c r="J720" s="342"/>
      <c r="K720" s="342"/>
      <c r="L720" s="342"/>
      <c r="M720" s="342"/>
      <c r="N720" s="342"/>
      <c r="O720" s="342"/>
      <c r="P720" s="342"/>
      <c r="Q720" s="342"/>
      <c r="R720" s="342"/>
      <c r="S720" s="342"/>
      <c r="T720" s="342"/>
      <c r="U720" s="342"/>
      <c r="V720" s="342"/>
      <c r="W720" s="342"/>
      <c r="X720" s="342"/>
      <c r="Y720" s="342"/>
      <c r="Z720" s="342"/>
    </row>
    <row r="721" ht="12.75" customHeight="1">
      <c r="A721" s="342"/>
      <c r="B721" s="342"/>
      <c r="C721" s="342"/>
      <c r="D721" s="342"/>
      <c r="E721" s="342"/>
      <c r="F721" s="342"/>
      <c r="G721" s="342"/>
      <c r="H721" s="342"/>
      <c r="I721" s="342"/>
      <c r="J721" s="342"/>
      <c r="K721" s="342"/>
      <c r="L721" s="342"/>
      <c r="M721" s="342"/>
      <c r="N721" s="342"/>
      <c r="O721" s="342"/>
      <c r="P721" s="342"/>
      <c r="Q721" s="342"/>
      <c r="R721" s="342"/>
      <c r="S721" s="342"/>
      <c r="T721" s="342"/>
      <c r="U721" s="342"/>
      <c r="V721" s="342"/>
      <c r="W721" s="342"/>
      <c r="X721" s="342"/>
      <c r="Y721" s="342"/>
      <c r="Z721" s="342"/>
    </row>
    <row r="722" ht="12.75" customHeight="1">
      <c r="A722" s="342"/>
      <c r="B722" s="342"/>
      <c r="C722" s="342"/>
      <c r="D722" s="342"/>
      <c r="E722" s="342"/>
      <c r="F722" s="342"/>
      <c r="G722" s="342"/>
      <c r="H722" s="342"/>
      <c r="I722" s="342"/>
      <c r="J722" s="342"/>
      <c r="K722" s="342"/>
      <c r="L722" s="342"/>
      <c r="M722" s="342"/>
      <c r="N722" s="342"/>
      <c r="O722" s="342"/>
      <c r="P722" s="342"/>
      <c r="Q722" s="342"/>
      <c r="R722" s="342"/>
      <c r="S722" s="342"/>
      <c r="T722" s="342"/>
      <c r="U722" s="342"/>
      <c r="V722" s="342"/>
      <c r="W722" s="342"/>
      <c r="X722" s="342"/>
      <c r="Y722" s="342"/>
      <c r="Z722" s="342"/>
    </row>
    <row r="723" ht="12.75" customHeight="1">
      <c r="A723" s="342"/>
      <c r="B723" s="342"/>
      <c r="C723" s="342"/>
      <c r="D723" s="342"/>
      <c r="E723" s="342"/>
      <c r="F723" s="342"/>
      <c r="G723" s="342"/>
      <c r="H723" s="342"/>
      <c r="I723" s="342"/>
      <c r="J723" s="342"/>
      <c r="K723" s="342"/>
      <c r="L723" s="342"/>
      <c r="M723" s="342"/>
      <c r="N723" s="342"/>
      <c r="O723" s="342"/>
      <c r="P723" s="342"/>
      <c r="Q723" s="342"/>
      <c r="R723" s="342"/>
      <c r="S723" s="342"/>
      <c r="T723" s="342"/>
      <c r="U723" s="342"/>
      <c r="V723" s="342"/>
      <c r="W723" s="342"/>
      <c r="X723" s="342"/>
      <c r="Y723" s="342"/>
      <c r="Z723" s="342"/>
    </row>
    <row r="724" ht="12.75" customHeight="1">
      <c r="A724" s="342"/>
      <c r="B724" s="342"/>
      <c r="C724" s="342"/>
      <c r="D724" s="342"/>
      <c r="E724" s="342"/>
      <c r="F724" s="342"/>
      <c r="G724" s="342"/>
      <c r="H724" s="342"/>
      <c r="I724" s="342"/>
      <c r="J724" s="342"/>
      <c r="K724" s="342"/>
      <c r="L724" s="342"/>
      <c r="M724" s="342"/>
      <c r="N724" s="342"/>
      <c r="O724" s="342"/>
      <c r="P724" s="342"/>
      <c r="Q724" s="342"/>
      <c r="R724" s="342"/>
      <c r="S724" s="342"/>
      <c r="T724" s="342"/>
      <c r="U724" s="342"/>
      <c r="V724" s="342"/>
      <c r="W724" s="342"/>
      <c r="X724" s="342"/>
      <c r="Y724" s="342"/>
      <c r="Z724" s="342"/>
    </row>
    <row r="725" ht="12.75" customHeight="1">
      <c r="A725" s="342"/>
      <c r="B725" s="342"/>
      <c r="C725" s="342"/>
      <c r="D725" s="342"/>
      <c r="E725" s="342"/>
      <c r="F725" s="342"/>
      <c r="G725" s="342"/>
      <c r="H725" s="342"/>
      <c r="I725" s="342"/>
      <c r="J725" s="342"/>
      <c r="K725" s="342"/>
      <c r="L725" s="342"/>
      <c r="M725" s="342"/>
      <c r="N725" s="342"/>
      <c r="O725" s="342"/>
      <c r="P725" s="342"/>
      <c r="Q725" s="342"/>
      <c r="R725" s="342"/>
      <c r="S725" s="342"/>
      <c r="T725" s="342"/>
      <c r="U725" s="342"/>
      <c r="V725" s="342"/>
      <c r="W725" s="342"/>
      <c r="X725" s="342"/>
      <c r="Y725" s="342"/>
      <c r="Z725" s="342"/>
    </row>
    <row r="726" ht="12.75" customHeight="1">
      <c r="A726" s="342"/>
      <c r="B726" s="342"/>
      <c r="C726" s="342"/>
      <c r="D726" s="342"/>
      <c r="E726" s="342"/>
      <c r="F726" s="342"/>
      <c r="G726" s="342"/>
      <c r="H726" s="342"/>
      <c r="I726" s="342"/>
      <c r="J726" s="342"/>
      <c r="K726" s="342"/>
      <c r="L726" s="342"/>
      <c r="M726" s="342"/>
      <c r="N726" s="342"/>
      <c r="O726" s="342"/>
      <c r="P726" s="342"/>
      <c r="Q726" s="342"/>
      <c r="R726" s="342"/>
      <c r="S726" s="342"/>
      <c r="T726" s="342"/>
      <c r="U726" s="342"/>
      <c r="V726" s="342"/>
      <c r="W726" s="342"/>
      <c r="X726" s="342"/>
      <c r="Y726" s="342"/>
      <c r="Z726" s="342"/>
    </row>
    <row r="727" ht="12.75" customHeight="1">
      <c r="A727" s="342"/>
      <c r="B727" s="342"/>
      <c r="C727" s="342"/>
      <c r="D727" s="342"/>
      <c r="E727" s="342"/>
      <c r="F727" s="342"/>
      <c r="G727" s="342"/>
      <c r="H727" s="342"/>
      <c r="I727" s="342"/>
      <c r="J727" s="342"/>
      <c r="K727" s="342"/>
      <c r="L727" s="342"/>
      <c r="M727" s="342"/>
      <c r="N727" s="342"/>
      <c r="O727" s="342"/>
      <c r="P727" s="342"/>
      <c r="Q727" s="342"/>
      <c r="R727" s="342"/>
      <c r="S727" s="342"/>
      <c r="T727" s="342"/>
      <c r="U727" s="342"/>
      <c r="V727" s="342"/>
      <c r="W727" s="342"/>
      <c r="X727" s="342"/>
      <c r="Y727" s="342"/>
      <c r="Z727" s="342"/>
    </row>
    <row r="728" ht="12.75" customHeight="1">
      <c r="A728" s="342"/>
      <c r="B728" s="342"/>
      <c r="C728" s="342"/>
      <c r="D728" s="342"/>
      <c r="E728" s="342"/>
      <c r="F728" s="342"/>
      <c r="G728" s="342"/>
      <c r="H728" s="342"/>
      <c r="I728" s="342"/>
      <c r="J728" s="342"/>
      <c r="K728" s="342"/>
      <c r="L728" s="342"/>
      <c r="M728" s="342"/>
      <c r="N728" s="342"/>
      <c r="O728" s="342"/>
      <c r="P728" s="342"/>
      <c r="Q728" s="342"/>
      <c r="R728" s="342"/>
      <c r="S728" s="342"/>
      <c r="T728" s="342"/>
      <c r="U728" s="342"/>
      <c r="V728" s="342"/>
      <c r="W728" s="342"/>
      <c r="X728" s="342"/>
      <c r="Y728" s="342"/>
      <c r="Z728" s="342"/>
    </row>
    <row r="729" ht="12.75" customHeight="1">
      <c r="A729" s="342"/>
      <c r="B729" s="342"/>
      <c r="C729" s="342"/>
      <c r="D729" s="342"/>
      <c r="E729" s="342"/>
      <c r="F729" s="342"/>
      <c r="G729" s="342"/>
      <c r="H729" s="342"/>
      <c r="I729" s="342"/>
      <c r="J729" s="342"/>
      <c r="K729" s="342"/>
      <c r="L729" s="342"/>
      <c r="M729" s="342"/>
      <c r="N729" s="342"/>
      <c r="O729" s="342"/>
      <c r="P729" s="342"/>
      <c r="Q729" s="342"/>
      <c r="R729" s="342"/>
      <c r="S729" s="342"/>
      <c r="T729" s="342"/>
      <c r="U729" s="342"/>
      <c r="V729" s="342"/>
      <c r="W729" s="342"/>
      <c r="X729" s="342"/>
      <c r="Y729" s="342"/>
      <c r="Z729" s="342"/>
    </row>
    <row r="730" ht="12.75" customHeight="1">
      <c r="A730" s="342"/>
      <c r="B730" s="342"/>
      <c r="C730" s="342"/>
      <c r="D730" s="342"/>
      <c r="E730" s="342"/>
      <c r="F730" s="342"/>
      <c r="G730" s="342"/>
      <c r="H730" s="342"/>
      <c r="I730" s="342"/>
      <c r="J730" s="342"/>
      <c r="K730" s="342"/>
      <c r="L730" s="342"/>
      <c r="M730" s="342"/>
      <c r="N730" s="342"/>
      <c r="O730" s="342"/>
      <c r="P730" s="342"/>
      <c r="Q730" s="342"/>
      <c r="R730" s="342"/>
      <c r="S730" s="342"/>
      <c r="T730" s="342"/>
      <c r="U730" s="342"/>
      <c r="V730" s="342"/>
      <c r="W730" s="342"/>
      <c r="X730" s="342"/>
      <c r="Y730" s="342"/>
      <c r="Z730" s="342"/>
    </row>
    <row r="731" ht="12.75" customHeight="1">
      <c r="A731" s="342"/>
      <c r="B731" s="342"/>
      <c r="C731" s="342"/>
      <c r="D731" s="342"/>
      <c r="E731" s="342"/>
      <c r="F731" s="342"/>
      <c r="G731" s="342"/>
      <c r="H731" s="342"/>
      <c r="I731" s="342"/>
      <c r="J731" s="342"/>
      <c r="K731" s="342"/>
      <c r="L731" s="342"/>
      <c r="M731" s="342"/>
      <c r="N731" s="342"/>
      <c r="O731" s="342"/>
      <c r="P731" s="342"/>
      <c r="Q731" s="342"/>
      <c r="R731" s="342"/>
      <c r="S731" s="342"/>
      <c r="T731" s="342"/>
      <c r="U731" s="342"/>
      <c r="V731" s="342"/>
      <c r="W731" s="342"/>
      <c r="X731" s="342"/>
      <c r="Y731" s="342"/>
      <c r="Z731" s="342"/>
    </row>
    <row r="732" ht="12.75" customHeight="1">
      <c r="A732" s="342"/>
      <c r="B732" s="342"/>
      <c r="C732" s="342"/>
      <c r="D732" s="342"/>
      <c r="E732" s="342"/>
      <c r="F732" s="342"/>
      <c r="G732" s="342"/>
      <c r="H732" s="342"/>
      <c r="I732" s="342"/>
      <c r="J732" s="342"/>
      <c r="K732" s="342"/>
      <c r="L732" s="342"/>
      <c r="M732" s="342"/>
      <c r="N732" s="342"/>
      <c r="O732" s="342"/>
      <c r="P732" s="342"/>
      <c r="Q732" s="342"/>
      <c r="R732" s="342"/>
      <c r="S732" s="342"/>
      <c r="T732" s="342"/>
      <c r="U732" s="342"/>
      <c r="V732" s="342"/>
      <c r="W732" s="342"/>
      <c r="X732" s="342"/>
      <c r="Y732" s="342"/>
      <c r="Z732" s="342"/>
    </row>
    <row r="733" ht="12.75" customHeight="1">
      <c r="A733" s="342"/>
      <c r="B733" s="342"/>
      <c r="C733" s="342"/>
      <c r="D733" s="342"/>
      <c r="E733" s="342"/>
      <c r="F733" s="342"/>
      <c r="G733" s="342"/>
      <c r="H733" s="342"/>
      <c r="I733" s="342"/>
      <c r="J733" s="342"/>
      <c r="K733" s="342"/>
      <c r="L733" s="342"/>
      <c r="M733" s="342"/>
      <c r="N733" s="342"/>
      <c r="O733" s="342"/>
      <c r="P733" s="342"/>
      <c r="Q733" s="342"/>
      <c r="R733" s="342"/>
      <c r="S733" s="342"/>
      <c r="T733" s="342"/>
      <c r="U733" s="342"/>
      <c r="V733" s="342"/>
      <c r="W733" s="342"/>
      <c r="X733" s="342"/>
      <c r="Y733" s="342"/>
      <c r="Z733" s="342"/>
    </row>
    <row r="734" ht="12.75" customHeight="1">
      <c r="A734" s="342"/>
      <c r="B734" s="342"/>
      <c r="C734" s="342"/>
      <c r="D734" s="342"/>
      <c r="E734" s="342"/>
      <c r="F734" s="342"/>
      <c r="G734" s="342"/>
      <c r="H734" s="342"/>
      <c r="I734" s="342"/>
      <c r="J734" s="342"/>
      <c r="K734" s="342"/>
      <c r="L734" s="342"/>
      <c r="M734" s="342"/>
      <c r="N734" s="342"/>
      <c r="O734" s="342"/>
      <c r="P734" s="342"/>
      <c r="Q734" s="342"/>
      <c r="R734" s="342"/>
      <c r="S734" s="342"/>
      <c r="T734" s="342"/>
      <c r="U734" s="342"/>
      <c r="V734" s="342"/>
      <c r="W734" s="342"/>
      <c r="X734" s="342"/>
      <c r="Y734" s="342"/>
      <c r="Z734" s="342"/>
    </row>
    <row r="735" ht="12.75" customHeight="1">
      <c r="A735" s="342"/>
      <c r="B735" s="342"/>
      <c r="C735" s="342"/>
      <c r="D735" s="342"/>
      <c r="E735" s="342"/>
      <c r="F735" s="342"/>
      <c r="G735" s="342"/>
      <c r="H735" s="342"/>
      <c r="I735" s="342"/>
      <c r="J735" s="342"/>
      <c r="K735" s="342"/>
      <c r="L735" s="342"/>
      <c r="M735" s="342"/>
      <c r="N735" s="342"/>
      <c r="O735" s="342"/>
      <c r="P735" s="342"/>
      <c r="Q735" s="342"/>
      <c r="R735" s="342"/>
      <c r="S735" s="342"/>
      <c r="T735" s="342"/>
      <c r="U735" s="342"/>
      <c r="V735" s="342"/>
      <c r="W735" s="342"/>
      <c r="X735" s="342"/>
      <c r="Y735" s="342"/>
      <c r="Z735" s="342"/>
    </row>
    <row r="736" ht="12.75" customHeight="1">
      <c r="A736" s="342"/>
      <c r="B736" s="342"/>
      <c r="C736" s="342"/>
      <c r="D736" s="342"/>
      <c r="E736" s="342"/>
      <c r="F736" s="342"/>
      <c r="G736" s="342"/>
      <c r="H736" s="342"/>
      <c r="I736" s="342"/>
      <c r="J736" s="342"/>
      <c r="K736" s="342"/>
      <c r="L736" s="342"/>
      <c r="M736" s="342"/>
      <c r="N736" s="342"/>
      <c r="O736" s="342"/>
      <c r="P736" s="342"/>
      <c r="Q736" s="342"/>
      <c r="R736" s="342"/>
      <c r="S736" s="342"/>
      <c r="T736" s="342"/>
      <c r="U736" s="342"/>
      <c r="V736" s="342"/>
      <c r="W736" s="342"/>
      <c r="X736" s="342"/>
      <c r="Y736" s="342"/>
      <c r="Z736" s="342"/>
    </row>
    <row r="737" ht="12.75" customHeight="1">
      <c r="A737" s="342"/>
      <c r="B737" s="342"/>
      <c r="C737" s="342"/>
      <c r="D737" s="342"/>
      <c r="E737" s="342"/>
      <c r="F737" s="342"/>
      <c r="G737" s="342"/>
      <c r="H737" s="342"/>
      <c r="I737" s="342"/>
      <c r="J737" s="342"/>
      <c r="K737" s="342"/>
      <c r="L737" s="342"/>
      <c r="M737" s="342"/>
      <c r="N737" s="342"/>
      <c r="O737" s="342"/>
      <c r="P737" s="342"/>
      <c r="Q737" s="342"/>
      <c r="R737" s="342"/>
      <c r="S737" s="342"/>
      <c r="T737" s="342"/>
      <c r="U737" s="342"/>
      <c r="V737" s="342"/>
      <c r="W737" s="342"/>
      <c r="X737" s="342"/>
      <c r="Y737" s="342"/>
      <c r="Z737" s="342"/>
    </row>
    <row r="738" ht="12.75" customHeight="1">
      <c r="A738" s="342"/>
      <c r="B738" s="342"/>
      <c r="C738" s="342"/>
      <c r="D738" s="342"/>
      <c r="E738" s="342"/>
      <c r="F738" s="342"/>
      <c r="G738" s="342"/>
      <c r="H738" s="342"/>
      <c r="I738" s="342"/>
      <c r="J738" s="342"/>
      <c r="K738" s="342"/>
      <c r="L738" s="342"/>
      <c r="M738" s="342"/>
      <c r="N738" s="342"/>
      <c r="O738" s="342"/>
      <c r="P738" s="342"/>
      <c r="Q738" s="342"/>
      <c r="R738" s="342"/>
      <c r="S738" s="342"/>
      <c r="T738" s="342"/>
      <c r="U738" s="342"/>
      <c r="V738" s="342"/>
      <c r="W738" s="342"/>
      <c r="X738" s="342"/>
      <c r="Y738" s="342"/>
      <c r="Z738" s="342"/>
    </row>
    <row r="739" ht="12.75" customHeight="1">
      <c r="A739" s="342"/>
      <c r="B739" s="342"/>
      <c r="C739" s="342"/>
      <c r="D739" s="342"/>
      <c r="E739" s="342"/>
      <c r="F739" s="342"/>
      <c r="G739" s="342"/>
      <c r="H739" s="342"/>
      <c r="I739" s="342"/>
      <c r="J739" s="342"/>
      <c r="K739" s="342"/>
      <c r="L739" s="342"/>
      <c r="M739" s="342"/>
      <c r="N739" s="342"/>
      <c r="O739" s="342"/>
      <c r="P739" s="342"/>
      <c r="Q739" s="342"/>
      <c r="R739" s="342"/>
      <c r="S739" s="342"/>
      <c r="T739" s="342"/>
      <c r="U739" s="342"/>
      <c r="V739" s="342"/>
      <c r="W739" s="342"/>
      <c r="X739" s="342"/>
      <c r="Y739" s="342"/>
      <c r="Z739" s="342"/>
    </row>
    <row r="740" ht="12.75" customHeight="1">
      <c r="A740" s="342"/>
      <c r="B740" s="342"/>
      <c r="C740" s="342"/>
      <c r="D740" s="342"/>
      <c r="E740" s="342"/>
      <c r="F740" s="342"/>
      <c r="G740" s="342"/>
      <c r="H740" s="342"/>
      <c r="I740" s="342"/>
      <c r="J740" s="342"/>
      <c r="K740" s="342"/>
      <c r="L740" s="342"/>
      <c r="M740" s="342"/>
      <c r="N740" s="342"/>
      <c r="O740" s="342"/>
      <c r="P740" s="342"/>
      <c r="Q740" s="342"/>
      <c r="R740" s="342"/>
      <c r="S740" s="342"/>
      <c r="T740" s="342"/>
      <c r="U740" s="342"/>
      <c r="V740" s="342"/>
      <c r="W740" s="342"/>
      <c r="X740" s="342"/>
      <c r="Y740" s="342"/>
      <c r="Z740" s="342"/>
    </row>
    <row r="741" ht="12.75" customHeight="1">
      <c r="A741" s="342"/>
      <c r="B741" s="342"/>
      <c r="C741" s="342"/>
      <c r="D741" s="342"/>
      <c r="E741" s="342"/>
      <c r="F741" s="342"/>
      <c r="G741" s="342"/>
      <c r="H741" s="342"/>
      <c r="I741" s="342"/>
      <c r="J741" s="342"/>
      <c r="K741" s="342"/>
      <c r="L741" s="342"/>
      <c r="M741" s="342"/>
      <c r="N741" s="342"/>
      <c r="O741" s="342"/>
      <c r="P741" s="342"/>
      <c r="Q741" s="342"/>
      <c r="R741" s="342"/>
      <c r="S741" s="342"/>
      <c r="T741" s="342"/>
      <c r="U741" s="342"/>
      <c r="V741" s="342"/>
      <c r="W741" s="342"/>
      <c r="X741" s="342"/>
      <c r="Y741" s="342"/>
      <c r="Z741" s="342"/>
    </row>
    <row r="742" ht="12.75" customHeight="1">
      <c r="A742" s="342"/>
      <c r="B742" s="342"/>
      <c r="C742" s="342"/>
      <c r="D742" s="342"/>
      <c r="E742" s="342"/>
      <c r="F742" s="342"/>
      <c r="G742" s="342"/>
      <c r="H742" s="342"/>
      <c r="I742" s="342"/>
      <c r="J742" s="342"/>
      <c r="K742" s="342"/>
      <c r="L742" s="342"/>
      <c r="M742" s="342"/>
      <c r="N742" s="342"/>
      <c r="O742" s="342"/>
      <c r="P742" s="342"/>
      <c r="Q742" s="342"/>
      <c r="R742" s="342"/>
      <c r="S742" s="342"/>
      <c r="T742" s="342"/>
      <c r="U742" s="342"/>
      <c r="V742" s="342"/>
      <c r="W742" s="342"/>
      <c r="X742" s="342"/>
      <c r="Y742" s="342"/>
      <c r="Z742" s="342"/>
    </row>
    <row r="743" ht="12.75" customHeight="1">
      <c r="A743" s="342"/>
      <c r="B743" s="342"/>
      <c r="C743" s="342"/>
      <c r="D743" s="342"/>
      <c r="E743" s="342"/>
      <c r="F743" s="342"/>
      <c r="G743" s="342"/>
      <c r="H743" s="342"/>
      <c r="I743" s="342"/>
      <c r="J743" s="342"/>
      <c r="K743" s="342"/>
      <c r="L743" s="342"/>
      <c r="M743" s="342"/>
      <c r="N743" s="342"/>
      <c r="O743" s="342"/>
      <c r="P743" s="342"/>
      <c r="Q743" s="342"/>
      <c r="R743" s="342"/>
      <c r="S743" s="342"/>
      <c r="T743" s="342"/>
      <c r="U743" s="342"/>
      <c r="V743" s="342"/>
      <c r="W743" s="342"/>
      <c r="X743" s="342"/>
      <c r="Y743" s="342"/>
      <c r="Z743" s="342"/>
    </row>
    <row r="744" ht="12.75" customHeight="1">
      <c r="A744" s="342"/>
      <c r="B744" s="342"/>
      <c r="C744" s="342"/>
      <c r="D744" s="342"/>
      <c r="E744" s="342"/>
      <c r="F744" s="342"/>
      <c r="G744" s="342"/>
      <c r="H744" s="342"/>
      <c r="I744" s="342"/>
      <c r="J744" s="342"/>
      <c r="K744" s="342"/>
      <c r="L744" s="342"/>
      <c r="M744" s="342"/>
      <c r="N744" s="342"/>
      <c r="O744" s="342"/>
      <c r="P744" s="342"/>
      <c r="Q744" s="342"/>
      <c r="R744" s="342"/>
      <c r="S744" s="342"/>
      <c r="T744" s="342"/>
      <c r="U744" s="342"/>
      <c r="V744" s="342"/>
      <c r="W744" s="342"/>
      <c r="X744" s="342"/>
      <c r="Y744" s="342"/>
      <c r="Z744" s="342"/>
    </row>
    <row r="745" ht="12.75" customHeight="1">
      <c r="A745" s="342"/>
      <c r="B745" s="342"/>
      <c r="C745" s="342"/>
      <c r="D745" s="342"/>
      <c r="E745" s="342"/>
      <c r="F745" s="342"/>
      <c r="G745" s="342"/>
      <c r="H745" s="342"/>
      <c r="I745" s="342"/>
      <c r="J745" s="342"/>
      <c r="K745" s="342"/>
      <c r="L745" s="342"/>
      <c r="M745" s="342"/>
      <c r="N745" s="342"/>
      <c r="O745" s="342"/>
      <c r="P745" s="342"/>
      <c r="Q745" s="342"/>
      <c r="R745" s="342"/>
      <c r="S745" s="342"/>
      <c r="T745" s="342"/>
      <c r="U745" s="342"/>
      <c r="V745" s="342"/>
      <c r="W745" s="342"/>
      <c r="X745" s="342"/>
      <c r="Y745" s="342"/>
      <c r="Z745" s="342"/>
    </row>
    <row r="746" ht="12.75" customHeight="1">
      <c r="A746" s="342"/>
      <c r="B746" s="342"/>
      <c r="C746" s="342"/>
      <c r="D746" s="342"/>
      <c r="E746" s="342"/>
      <c r="F746" s="342"/>
      <c r="G746" s="342"/>
      <c r="H746" s="342"/>
      <c r="I746" s="342"/>
      <c r="J746" s="342"/>
      <c r="K746" s="342"/>
      <c r="L746" s="342"/>
      <c r="M746" s="342"/>
      <c r="N746" s="342"/>
      <c r="O746" s="342"/>
      <c r="P746" s="342"/>
      <c r="Q746" s="342"/>
      <c r="R746" s="342"/>
      <c r="S746" s="342"/>
      <c r="T746" s="342"/>
      <c r="U746" s="342"/>
      <c r="V746" s="342"/>
      <c r="W746" s="342"/>
      <c r="X746" s="342"/>
      <c r="Y746" s="342"/>
      <c r="Z746" s="342"/>
    </row>
    <row r="747" ht="12.75" customHeight="1">
      <c r="A747" s="342"/>
      <c r="B747" s="342"/>
      <c r="C747" s="342"/>
      <c r="D747" s="342"/>
      <c r="E747" s="342"/>
      <c r="F747" s="342"/>
      <c r="G747" s="342"/>
      <c r="H747" s="342"/>
      <c r="I747" s="342"/>
      <c r="J747" s="342"/>
      <c r="K747" s="342"/>
      <c r="L747" s="342"/>
      <c r="M747" s="342"/>
      <c r="N747" s="342"/>
      <c r="O747" s="342"/>
      <c r="P747" s="342"/>
      <c r="Q747" s="342"/>
      <c r="R747" s="342"/>
      <c r="S747" s="342"/>
      <c r="T747" s="342"/>
      <c r="U747" s="342"/>
      <c r="V747" s="342"/>
      <c r="W747" s="342"/>
      <c r="X747" s="342"/>
      <c r="Y747" s="342"/>
      <c r="Z747" s="342"/>
    </row>
    <row r="748" ht="12.75" customHeight="1">
      <c r="A748" s="342"/>
      <c r="B748" s="342"/>
      <c r="C748" s="342"/>
      <c r="D748" s="342"/>
      <c r="E748" s="342"/>
      <c r="F748" s="342"/>
      <c r="G748" s="342"/>
      <c r="H748" s="342"/>
      <c r="I748" s="342"/>
      <c r="J748" s="342"/>
      <c r="K748" s="342"/>
      <c r="L748" s="342"/>
      <c r="M748" s="342"/>
      <c r="N748" s="342"/>
      <c r="O748" s="342"/>
      <c r="P748" s="342"/>
      <c r="Q748" s="342"/>
      <c r="R748" s="342"/>
      <c r="S748" s="342"/>
      <c r="T748" s="342"/>
      <c r="U748" s="342"/>
      <c r="V748" s="342"/>
      <c r="W748" s="342"/>
      <c r="X748" s="342"/>
      <c r="Y748" s="342"/>
      <c r="Z748" s="342"/>
    </row>
    <row r="749" ht="12.75" customHeight="1">
      <c r="A749" s="342"/>
      <c r="B749" s="342"/>
      <c r="C749" s="342"/>
      <c r="D749" s="342"/>
      <c r="E749" s="342"/>
      <c r="F749" s="342"/>
      <c r="G749" s="342"/>
      <c r="H749" s="342"/>
      <c r="I749" s="342"/>
      <c r="J749" s="342"/>
      <c r="K749" s="342"/>
      <c r="L749" s="342"/>
      <c r="M749" s="342"/>
      <c r="N749" s="342"/>
      <c r="O749" s="342"/>
      <c r="P749" s="342"/>
      <c r="Q749" s="342"/>
      <c r="R749" s="342"/>
      <c r="S749" s="342"/>
      <c r="T749" s="342"/>
      <c r="U749" s="342"/>
      <c r="V749" s="342"/>
      <c r="W749" s="342"/>
      <c r="X749" s="342"/>
      <c r="Y749" s="342"/>
      <c r="Z749" s="342"/>
    </row>
    <row r="750" ht="12.75" customHeight="1">
      <c r="A750" s="342"/>
      <c r="B750" s="342"/>
      <c r="C750" s="342"/>
      <c r="D750" s="342"/>
      <c r="E750" s="342"/>
      <c r="F750" s="342"/>
      <c r="G750" s="342"/>
      <c r="H750" s="342"/>
      <c r="I750" s="342"/>
      <c r="J750" s="342"/>
      <c r="K750" s="342"/>
      <c r="L750" s="342"/>
      <c r="M750" s="342"/>
      <c r="N750" s="342"/>
      <c r="O750" s="342"/>
      <c r="P750" s="342"/>
      <c r="Q750" s="342"/>
      <c r="R750" s="342"/>
      <c r="S750" s="342"/>
      <c r="T750" s="342"/>
      <c r="U750" s="342"/>
      <c r="V750" s="342"/>
      <c r="W750" s="342"/>
      <c r="X750" s="342"/>
      <c r="Y750" s="342"/>
      <c r="Z750" s="342"/>
    </row>
    <row r="751" ht="12.75" customHeight="1">
      <c r="A751" s="342"/>
      <c r="B751" s="342"/>
      <c r="C751" s="342"/>
      <c r="D751" s="342"/>
      <c r="E751" s="342"/>
      <c r="F751" s="342"/>
      <c r="G751" s="342"/>
      <c r="H751" s="342"/>
      <c r="I751" s="342"/>
      <c r="J751" s="342"/>
      <c r="K751" s="342"/>
      <c r="L751" s="342"/>
      <c r="M751" s="342"/>
      <c r="N751" s="342"/>
      <c r="O751" s="342"/>
      <c r="P751" s="342"/>
      <c r="Q751" s="342"/>
      <c r="R751" s="342"/>
      <c r="S751" s="342"/>
      <c r="T751" s="342"/>
      <c r="U751" s="342"/>
      <c r="V751" s="342"/>
      <c r="W751" s="342"/>
      <c r="X751" s="342"/>
      <c r="Y751" s="342"/>
      <c r="Z751" s="342"/>
    </row>
    <row r="752" ht="12.75" customHeight="1">
      <c r="A752" s="342"/>
      <c r="B752" s="342"/>
      <c r="C752" s="342"/>
      <c r="D752" s="342"/>
      <c r="E752" s="342"/>
      <c r="F752" s="342"/>
      <c r="G752" s="342"/>
      <c r="H752" s="342"/>
      <c r="I752" s="342"/>
      <c r="J752" s="342"/>
      <c r="K752" s="342"/>
      <c r="L752" s="342"/>
      <c r="M752" s="342"/>
      <c r="N752" s="342"/>
      <c r="O752" s="342"/>
      <c r="P752" s="342"/>
      <c r="Q752" s="342"/>
      <c r="R752" s="342"/>
      <c r="S752" s="342"/>
      <c r="T752" s="342"/>
      <c r="U752" s="342"/>
      <c r="V752" s="342"/>
      <c r="W752" s="342"/>
      <c r="X752" s="342"/>
      <c r="Y752" s="342"/>
      <c r="Z752" s="342"/>
    </row>
    <row r="753" ht="12.75" customHeight="1">
      <c r="A753" s="342"/>
      <c r="B753" s="342"/>
      <c r="C753" s="342"/>
      <c r="D753" s="342"/>
      <c r="E753" s="342"/>
      <c r="F753" s="342"/>
      <c r="G753" s="342"/>
      <c r="H753" s="342"/>
      <c r="I753" s="342"/>
      <c r="J753" s="342"/>
      <c r="K753" s="342"/>
      <c r="L753" s="342"/>
      <c r="M753" s="342"/>
      <c r="N753" s="342"/>
      <c r="O753" s="342"/>
      <c r="P753" s="342"/>
      <c r="Q753" s="342"/>
      <c r="R753" s="342"/>
      <c r="S753" s="342"/>
      <c r="T753" s="342"/>
      <c r="U753" s="342"/>
      <c r="V753" s="342"/>
      <c r="W753" s="342"/>
      <c r="X753" s="342"/>
      <c r="Y753" s="342"/>
      <c r="Z753" s="342"/>
    </row>
    <row r="754" ht="12.75" customHeight="1">
      <c r="A754" s="342"/>
      <c r="B754" s="342"/>
      <c r="C754" s="342"/>
      <c r="D754" s="342"/>
      <c r="E754" s="342"/>
      <c r="F754" s="342"/>
      <c r="G754" s="342"/>
      <c r="H754" s="342"/>
      <c r="I754" s="342"/>
      <c r="J754" s="342"/>
      <c r="K754" s="342"/>
      <c r="L754" s="342"/>
      <c r="M754" s="342"/>
      <c r="N754" s="342"/>
      <c r="O754" s="342"/>
      <c r="P754" s="342"/>
      <c r="Q754" s="342"/>
      <c r="R754" s="342"/>
      <c r="S754" s="342"/>
      <c r="T754" s="342"/>
      <c r="U754" s="342"/>
      <c r="V754" s="342"/>
      <c r="W754" s="342"/>
      <c r="X754" s="342"/>
      <c r="Y754" s="342"/>
      <c r="Z754" s="342"/>
    </row>
    <row r="755" ht="12.75" customHeight="1">
      <c r="A755" s="342"/>
      <c r="B755" s="342"/>
      <c r="C755" s="342"/>
      <c r="D755" s="342"/>
      <c r="E755" s="342"/>
      <c r="F755" s="342"/>
      <c r="G755" s="342"/>
      <c r="H755" s="342"/>
      <c r="I755" s="342"/>
      <c r="J755" s="342"/>
      <c r="K755" s="342"/>
      <c r="L755" s="342"/>
      <c r="M755" s="342"/>
      <c r="N755" s="342"/>
      <c r="O755" s="342"/>
      <c r="P755" s="342"/>
      <c r="Q755" s="342"/>
      <c r="R755" s="342"/>
      <c r="S755" s="342"/>
      <c r="T755" s="342"/>
      <c r="U755" s="342"/>
      <c r="V755" s="342"/>
      <c r="W755" s="342"/>
      <c r="X755" s="342"/>
      <c r="Y755" s="342"/>
      <c r="Z755" s="342"/>
    </row>
    <row r="756" ht="12.75" customHeight="1">
      <c r="A756" s="342"/>
      <c r="B756" s="342"/>
      <c r="C756" s="342"/>
      <c r="D756" s="342"/>
      <c r="E756" s="342"/>
      <c r="F756" s="342"/>
      <c r="G756" s="342"/>
      <c r="H756" s="342"/>
      <c r="I756" s="342"/>
      <c r="J756" s="342"/>
      <c r="K756" s="342"/>
      <c r="L756" s="342"/>
      <c r="M756" s="342"/>
      <c r="N756" s="342"/>
      <c r="O756" s="342"/>
      <c r="P756" s="342"/>
      <c r="Q756" s="342"/>
      <c r="R756" s="342"/>
      <c r="S756" s="342"/>
      <c r="T756" s="342"/>
      <c r="U756" s="342"/>
      <c r="V756" s="342"/>
      <c r="W756" s="342"/>
      <c r="X756" s="342"/>
      <c r="Y756" s="342"/>
      <c r="Z756" s="342"/>
    </row>
    <row r="757" ht="12.75" customHeight="1">
      <c r="A757" s="342"/>
      <c r="B757" s="342"/>
      <c r="C757" s="342"/>
      <c r="D757" s="342"/>
      <c r="E757" s="342"/>
      <c r="F757" s="342"/>
      <c r="G757" s="342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</row>
    <row r="758" ht="12.75" customHeight="1">
      <c r="A758" s="342"/>
      <c r="B758" s="342"/>
      <c r="C758" s="342"/>
      <c r="D758" s="342"/>
      <c r="E758" s="342"/>
      <c r="F758" s="342"/>
      <c r="G758" s="342"/>
      <c r="H758" s="342"/>
      <c r="I758" s="342"/>
      <c r="J758" s="342"/>
      <c r="K758" s="342"/>
      <c r="L758" s="342"/>
      <c r="M758" s="342"/>
      <c r="N758" s="342"/>
      <c r="O758" s="342"/>
      <c r="P758" s="342"/>
      <c r="Q758" s="342"/>
      <c r="R758" s="342"/>
      <c r="S758" s="342"/>
      <c r="T758" s="342"/>
      <c r="U758" s="342"/>
      <c r="V758" s="342"/>
      <c r="W758" s="342"/>
      <c r="X758" s="342"/>
      <c r="Y758" s="342"/>
      <c r="Z758" s="342"/>
    </row>
    <row r="759" ht="12.75" customHeight="1">
      <c r="A759" s="342"/>
      <c r="B759" s="342"/>
      <c r="C759" s="342"/>
      <c r="D759" s="342"/>
      <c r="E759" s="342"/>
      <c r="F759" s="342"/>
      <c r="G759" s="342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2"/>
      <c r="W759" s="342"/>
      <c r="X759" s="342"/>
      <c r="Y759" s="342"/>
      <c r="Z759" s="342"/>
    </row>
    <row r="760" ht="12.75" customHeight="1">
      <c r="A760" s="342"/>
      <c r="B760" s="342"/>
      <c r="C760" s="342"/>
      <c r="D760" s="342"/>
      <c r="E760" s="342"/>
      <c r="F760" s="342"/>
      <c r="G760" s="342"/>
      <c r="H760" s="342"/>
      <c r="I760" s="342"/>
      <c r="J760" s="342"/>
      <c r="K760" s="342"/>
      <c r="L760" s="342"/>
      <c r="M760" s="342"/>
      <c r="N760" s="342"/>
      <c r="O760" s="342"/>
      <c r="P760" s="342"/>
      <c r="Q760" s="342"/>
      <c r="R760" s="342"/>
      <c r="S760" s="342"/>
      <c r="T760" s="342"/>
      <c r="U760" s="342"/>
      <c r="V760" s="342"/>
      <c r="W760" s="342"/>
      <c r="X760" s="342"/>
      <c r="Y760" s="342"/>
      <c r="Z760" s="342"/>
    </row>
    <row r="761" ht="12.75" customHeight="1">
      <c r="A761" s="342"/>
      <c r="B761" s="342"/>
      <c r="C761" s="342"/>
      <c r="D761" s="342"/>
      <c r="E761" s="342"/>
      <c r="F761" s="342"/>
      <c r="G761" s="342"/>
      <c r="H761" s="342"/>
      <c r="I761" s="342"/>
      <c r="J761" s="342"/>
      <c r="K761" s="342"/>
      <c r="L761" s="342"/>
      <c r="M761" s="342"/>
      <c r="N761" s="342"/>
      <c r="O761" s="342"/>
      <c r="P761" s="342"/>
      <c r="Q761" s="342"/>
      <c r="R761" s="342"/>
      <c r="S761" s="342"/>
      <c r="T761" s="342"/>
      <c r="U761" s="342"/>
      <c r="V761" s="342"/>
      <c r="W761" s="342"/>
      <c r="X761" s="342"/>
      <c r="Y761" s="342"/>
      <c r="Z761" s="342"/>
    </row>
    <row r="762" ht="12.75" customHeight="1">
      <c r="A762" s="342"/>
      <c r="B762" s="342"/>
      <c r="C762" s="342"/>
      <c r="D762" s="342"/>
      <c r="E762" s="342"/>
      <c r="F762" s="342"/>
      <c r="G762" s="342"/>
      <c r="H762" s="342"/>
      <c r="I762" s="342"/>
      <c r="J762" s="342"/>
      <c r="K762" s="342"/>
      <c r="L762" s="342"/>
      <c r="M762" s="342"/>
      <c r="N762" s="342"/>
      <c r="O762" s="342"/>
      <c r="P762" s="342"/>
      <c r="Q762" s="342"/>
      <c r="R762" s="342"/>
      <c r="S762" s="342"/>
      <c r="T762" s="342"/>
      <c r="U762" s="342"/>
      <c r="V762" s="342"/>
      <c r="W762" s="342"/>
      <c r="X762" s="342"/>
      <c r="Y762" s="342"/>
      <c r="Z762" s="342"/>
    </row>
    <row r="763" ht="12.75" customHeight="1">
      <c r="A763" s="342"/>
      <c r="B763" s="342"/>
      <c r="C763" s="342"/>
      <c r="D763" s="342"/>
      <c r="E763" s="342"/>
      <c r="F763" s="342"/>
      <c r="G763" s="342"/>
      <c r="H763" s="342"/>
      <c r="I763" s="342"/>
      <c r="J763" s="342"/>
      <c r="K763" s="342"/>
      <c r="L763" s="342"/>
      <c r="M763" s="342"/>
      <c r="N763" s="342"/>
      <c r="O763" s="342"/>
      <c r="P763" s="342"/>
      <c r="Q763" s="342"/>
      <c r="R763" s="342"/>
      <c r="S763" s="342"/>
      <c r="T763" s="342"/>
      <c r="U763" s="342"/>
      <c r="V763" s="342"/>
      <c r="W763" s="342"/>
      <c r="X763" s="342"/>
      <c r="Y763" s="342"/>
      <c r="Z763" s="342"/>
    </row>
    <row r="764" ht="12.75" customHeight="1">
      <c r="A764" s="342"/>
      <c r="B764" s="342"/>
      <c r="C764" s="342"/>
      <c r="D764" s="342"/>
      <c r="E764" s="342"/>
      <c r="F764" s="342"/>
      <c r="G764" s="342"/>
      <c r="H764" s="342"/>
      <c r="I764" s="342"/>
      <c r="J764" s="342"/>
      <c r="K764" s="342"/>
      <c r="L764" s="342"/>
      <c r="M764" s="342"/>
      <c r="N764" s="342"/>
      <c r="O764" s="342"/>
      <c r="P764" s="342"/>
      <c r="Q764" s="342"/>
      <c r="R764" s="342"/>
      <c r="S764" s="342"/>
      <c r="T764" s="342"/>
      <c r="U764" s="342"/>
      <c r="V764" s="342"/>
      <c r="W764" s="342"/>
      <c r="X764" s="342"/>
      <c r="Y764" s="342"/>
      <c r="Z764" s="342"/>
    </row>
    <row r="765" ht="12.75" customHeight="1">
      <c r="A765" s="342"/>
      <c r="B765" s="342"/>
      <c r="C765" s="342"/>
      <c r="D765" s="342"/>
      <c r="E765" s="342"/>
      <c r="F765" s="342"/>
      <c r="G765" s="342"/>
      <c r="H765" s="342"/>
      <c r="I765" s="342"/>
      <c r="J765" s="342"/>
      <c r="K765" s="342"/>
      <c r="L765" s="342"/>
      <c r="M765" s="342"/>
      <c r="N765" s="342"/>
      <c r="O765" s="342"/>
      <c r="P765" s="342"/>
      <c r="Q765" s="342"/>
      <c r="R765" s="342"/>
      <c r="S765" s="342"/>
      <c r="T765" s="342"/>
      <c r="U765" s="342"/>
      <c r="V765" s="342"/>
      <c r="W765" s="342"/>
      <c r="X765" s="342"/>
      <c r="Y765" s="342"/>
      <c r="Z765" s="342"/>
    </row>
    <row r="766" ht="12.75" customHeight="1">
      <c r="A766" s="342"/>
      <c r="B766" s="342"/>
      <c r="C766" s="342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2"/>
      <c r="Y766" s="342"/>
      <c r="Z766" s="342"/>
    </row>
    <row r="767" ht="12.75" customHeight="1">
      <c r="A767" s="342"/>
      <c r="B767" s="342"/>
      <c r="C767" s="342"/>
      <c r="D767" s="342"/>
      <c r="E767" s="342"/>
      <c r="F767" s="342"/>
      <c r="G767" s="342"/>
      <c r="H767" s="342"/>
      <c r="I767" s="342"/>
      <c r="J767" s="342"/>
      <c r="K767" s="342"/>
      <c r="L767" s="342"/>
      <c r="M767" s="342"/>
      <c r="N767" s="342"/>
      <c r="O767" s="342"/>
      <c r="P767" s="342"/>
      <c r="Q767" s="342"/>
      <c r="R767" s="342"/>
      <c r="S767" s="342"/>
      <c r="T767" s="342"/>
      <c r="U767" s="342"/>
      <c r="V767" s="342"/>
      <c r="W767" s="342"/>
      <c r="X767" s="342"/>
      <c r="Y767" s="342"/>
      <c r="Z767" s="342"/>
    </row>
    <row r="768" ht="12.75" customHeight="1">
      <c r="A768" s="342"/>
      <c r="B768" s="342"/>
      <c r="C768" s="342"/>
      <c r="D768" s="342"/>
      <c r="E768" s="342"/>
      <c r="F768" s="342"/>
      <c r="G768" s="342"/>
      <c r="H768" s="342"/>
      <c r="I768" s="342"/>
      <c r="J768" s="342"/>
      <c r="K768" s="342"/>
      <c r="L768" s="342"/>
      <c r="M768" s="342"/>
      <c r="N768" s="342"/>
      <c r="O768" s="342"/>
      <c r="P768" s="342"/>
      <c r="Q768" s="342"/>
      <c r="R768" s="342"/>
      <c r="S768" s="342"/>
      <c r="T768" s="342"/>
      <c r="U768" s="342"/>
      <c r="V768" s="342"/>
      <c r="W768" s="342"/>
      <c r="X768" s="342"/>
      <c r="Y768" s="342"/>
      <c r="Z768" s="342"/>
    </row>
    <row r="769" ht="12.75" customHeight="1">
      <c r="A769" s="342"/>
      <c r="B769" s="342"/>
      <c r="C769" s="342"/>
      <c r="D769" s="342"/>
      <c r="E769" s="342"/>
      <c r="F769" s="342"/>
      <c r="G769" s="342"/>
      <c r="H769" s="342"/>
      <c r="I769" s="342"/>
      <c r="J769" s="342"/>
      <c r="K769" s="342"/>
      <c r="L769" s="342"/>
      <c r="M769" s="342"/>
      <c r="N769" s="342"/>
      <c r="O769" s="342"/>
      <c r="P769" s="342"/>
      <c r="Q769" s="342"/>
      <c r="R769" s="342"/>
      <c r="S769" s="342"/>
      <c r="T769" s="342"/>
      <c r="U769" s="342"/>
      <c r="V769" s="342"/>
      <c r="W769" s="342"/>
      <c r="X769" s="342"/>
      <c r="Y769" s="342"/>
      <c r="Z769" s="342"/>
    </row>
    <row r="770" ht="12.75" customHeight="1">
      <c r="A770" s="342"/>
      <c r="B770" s="342"/>
      <c r="C770" s="342"/>
      <c r="D770" s="342"/>
      <c r="E770" s="342"/>
      <c r="F770" s="342"/>
      <c r="G770" s="342"/>
      <c r="H770" s="342"/>
      <c r="I770" s="342"/>
      <c r="J770" s="342"/>
      <c r="K770" s="342"/>
      <c r="L770" s="342"/>
      <c r="M770" s="342"/>
      <c r="N770" s="342"/>
      <c r="O770" s="342"/>
      <c r="P770" s="342"/>
      <c r="Q770" s="342"/>
      <c r="R770" s="342"/>
      <c r="S770" s="342"/>
      <c r="T770" s="342"/>
      <c r="U770" s="342"/>
      <c r="V770" s="342"/>
      <c r="W770" s="342"/>
      <c r="X770" s="342"/>
      <c r="Y770" s="342"/>
      <c r="Z770" s="342"/>
    </row>
    <row r="771" ht="12.75" customHeight="1">
      <c r="A771" s="342"/>
      <c r="B771" s="342"/>
      <c r="C771" s="342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</row>
    <row r="772" ht="12.75" customHeight="1">
      <c r="A772" s="342"/>
      <c r="B772" s="342"/>
      <c r="C772" s="342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</row>
    <row r="773" ht="12.75" customHeight="1">
      <c r="A773" s="342"/>
      <c r="B773" s="342"/>
      <c r="C773" s="342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</row>
    <row r="774" ht="12.75" customHeight="1">
      <c r="A774" s="342"/>
      <c r="B774" s="342"/>
      <c r="C774" s="342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</row>
    <row r="775" ht="12.75" customHeight="1">
      <c r="A775" s="342"/>
      <c r="B775" s="342"/>
      <c r="C775" s="342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</row>
    <row r="776" ht="12.75" customHeight="1">
      <c r="A776" s="342"/>
      <c r="B776" s="342"/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</row>
    <row r="777" ht="12.75" customHeight="1">
      <c r="A777" s="342"/>
      <c r="B777" s="342"/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</row>
    <row r="778" ht="12.75" customHeight="1">
      <c r="A778" s="342"/>
      <c r="B778" s="342"/>
      <c r="C778" s="342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</row>
    <row r="779" ht="12.75" customHeight="1">
      <c r="A779" s="342"/>
      <c r="B779" s="342"/>
      <c r="C779" s="342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</row>
    <row r="780" ht="12.75" customHeight="1">
      <c r="A780" s="342"/>
      <c r="B780" s="342"/>
      <c r="C780" s="342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</row>
    <row r="781" ht="12.75" customHeight="1">
      <c r="A781" s="342"/>
      <c r="B781" s="342"/>
      <c r="C781" s="342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</row>
    <row r="782" ht="12.75" customHeight="1">
      <c r="A782" s="342"/>
      <c r="B782" s="342"/>
      <c r="C782" s="342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</row>
    <row r="783" ht="12.75" customHeight="1">
      <c r="A783" s="342"/>
      <c r="B783" s="342"/>
      <c r="C783" s="342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</row>
    <row r="784" ht="12.75" customHeight="1">
      <c r="A784" s="342"/>
      <c r="B784" s="342"/>
      <c r="C784" s="342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</row>
    <row r="785" ht="12.75" customHeight="1">
      <c r="A785" s="342"/>
      <c r="B785" s="342"/>
      <c r="C785" s="342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</row>
    <row r="786" ht="12.75" customHeight="1">
      <c r="A786" s="342"/>
      <c r="B786" s="342"/>
      <c r="C786" s="342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</row>
    <row r="787" ht="12.75" customHeight="1">
      <c r="A787" s="342"/>
      <c r="B787" s="342"/>
      <c r="C787" s="342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</row>
    <row r="788" ht="12.75" customHeight="1">
      <c r="A788" s="342"/>
      <c r="B788" s="342"/>
      <c r="C788" s="342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</row>
    <row r="789" ht="12.75" customHeight="1">
      <c r="A789" s="342"/>
      <c r="B789" s="342"/>
      <c r="C789" s="342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</row>
    <row r="790" ht="12.75" customHeight="1">
      <c r="A790" s="342"/>
      <c r="B790" s="342"/>
      <c r="C790" s="342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</row>
    <row r="791" ht="12.75" customHeight="1">
      <c r="A791" s="342"/>
      <c r="B791" s="342"/>
      <c r="C791" s="342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</row>
    <row r="792" ht="12.75" customHeight="1">
      <c r="A792" s="342"/>
      <c r="B792" s="342"/>
      <c r="C792" s="342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</row>
    <row r="793" ht="12.75" customHeight="1">
      <c r="A793" s="342"/>
      <c r="B793" s="342"/>
      <c r="C793" s="342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</row>
    <row r="794" ht="12.75" customHeight="1">
      <c r="A794" s="342"/>
      <c r="B794" s="342"/>
      <c r="C794" s="342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</row>
    <row r="795" ht="12.75" customHeight="1">
      <c r="A795" s="342"/>
      <c r="B795" s="342"/>
      <c r="C795" s="342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</row>
    <row r="796" ht="12.75" customHeight="1">
      <c r="A796" s="342"/>
      <c r="B796" s="342"/>
      <c r="C796" s="342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</row>
    <row r="797" ht="12.75" customHeight="1">
      <c r="A797" s="342"/>
      <c r="B797" s="342"/>
      <c r="C797" s="342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</row>
    <row r="798" ht="12.75" customHeight="1">
      <c r="A798" s="342"/>
      <c r="B798" s="342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</row>
    <row r="799" ht="12.75" customHeight="1">
      <c r="A799" s="342"/>
      <c r="B799" s="342"/>
      <c r="C799" s="342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</row>
    <row r="800" ht="12.75" customHeight="1">
      <c r="A800" s="342"/>
      <c r="B800" s="342"/>
      <c r="C800" s="342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</row>
    <row r="801" ht="12.75" customHeight="1">
      <c r="A801" s="342"/>
      <c r="B801" s="342"/>
      <c r="C801" s="342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</row>
    <row r="802" ht="12.75" customHeight="1">
      <c r="A802" s="342"/>
      <c r="B802" s="342"/>
      <c r="C802" s="342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</row>
    <row r="803" ht="12.75" customHeight="1">
      <c r="A803" s="342"/>
      <c r="B803" s="342"/>
      <c r="C803" s="342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</row>
    <row r="804" ht="12.75" customHeight="1">
      <c r="A804" s="342"/>
      <c r="B804" s="342"/>
      <c r="C804" s="342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</row>
    <row r="805" ht="12.75" customHeight="1">
      <c r="A805" s="342"/>
      <c r="B805" s="342"/>
      <c r="C805" s="342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</row>
    <row r="806" ht="12.75" customHeight="1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</row>
    <row r="807" ht="12.75" customHeight="1">
      <c r="A807" s="342"/>
      <c r="B807" s="342"/>
      <c r="C807" s="342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</row>
    <row r="808" ht="12.75" customHeight="1">
      <c r="A808" s="342"/>
      <c r="B808" s="342"/>
      <c r="C808" s="342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</row>
    <row r="809" ht="12.75" customHeight="1">
      <c r="A809" s="342"/>
      <c r="B809" s="342"/>
      <c r="C809" s="342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</row>
    <row r="810" ht="12.75" customHeight="1">
      <c r="A810" s="342"/>
      <c r="B810" s="342"/>
      <c r="C810" s="342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</row>
    <row r="811" ht="12.75" customHeight="1">
      <c r="A811" s="342"/>
      <c r="B811" s="342"/>
      <c r="C811" s="342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</row>
    <row r="812" ht="12.75" customHeight="1">
      <c r="A812" s="342"/>
      <c r="B812" s="342"/>
      <c r="C812" s="342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</row>
    <row r="813" ht="12.75" customHeight="1">
      <c r="A813" s="342"/>
      <c r="B813" s="342"/>
      <c r="C813" s="342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</row>
    <row r="814" ht="12.75" customHeight="1">
      <c r="A814" s="342"/>
      <c r="B814" s="342"/>
      <c r="C814" s="342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</row>
    <row r="815" ht="12.75" customHeight="1">
      <c r="A815" s="342"/>
      <c r="B815" s="342"/>
      <c r="C815" s="342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</row>
    <row r="816" ht="12.75" customHeight="1">
      <c r="A816" s="342"/>
      <c r="B816" s="342"/>
      <c r="C816" s="342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</row>
    <row r="817" ht="12.75" customHeight="1">
      <c r="A817" s="342"/>
      <c r="B817" s="342"/>
      <c r="C817" s="342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</row>
    <row r="818" ht="12.75" customHeight="1">
      <c r="A818" s="342"/>
      <c r="B818" s="342"/>
      <c r="C818" s="342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</row>
    <row r="819" ht="12.75" customHeight="1">
      <c r="A819" s="342"/>
      <c r="B819" s="342"/>
      <c r="C819" s="342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</row>
    <row r="820" ht="12.75" customHeight="1">
      <c r="A820" s="342"/>
      <c r="B820" s="342"/>
      <c r="C820" s="342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</row>
    <row r="821" ht="12.75" customHeight="1">
      <c r="A821" s="342"/>
      <c r="B821" s="342"/>
      <c r="C821" s="342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</row>
    <row r="822" ht="12.75" customHeight="1">
      <c r="A822" s="342"/>
      <c r="B822" s="342"/>
      <c r="C822" s="342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</row>
    <row r="823" ht="12.75" customHeight="1">
      <c r="A823" s="342"/>
      <c r="B823" s="342"/>
      <c r="C823" s="342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</row>
    <row r="824" ht="12.75" customHeight="1">
      <c r="A824" s="342"/>
      <c r="B824" s="342"/>
      <c r="C824" s="342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</row>
    <row r="825" ht="12.75" customHeight="1">
      <c r="A825" s="342"/>
      <c r="B825" s="342"/>
      <c r="C825" s="342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</row>
    <row r="826" ht="12.75" customHeight="1">
      <c r="A826" s="342"/>
      <c r="B826" s="342"/>
      <c r="C826" s="342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</row>
    <row r="827" ht="12.75" customHeight="1">
      <c r="A827" s="342"/>
      <c r="B827" s="342"/>
      <c r="C827" s="342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</row>
    <row r="828" ht="12.75" customHeight="1">
      <c r="A828" s="342"/>
      <c r="B828" s="342"/>
      <c r="C828" s="342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</row>
    <row r="829" ht="12.75" customHeight="1">
      <c r="A829" s="342"/>
      <c r="B829" s="342"/>
      <c r="C829" s="342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</row>
    <row r="830" ht="12.75" customHeight="1">
      <c r="A830" s="342"/>
      <c r="B830" s="342"/>
      <c r="C830" s="342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</row>
    <row r="831" ht="12.75" customHeight="1">
      <c r="A831" s="342"/>
      <c r="B831" s="342"/>
      <c r="C831" s="342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</row>
    <row r="832" ht="12.75" customHeight="1">
      <c r="A832" s="342"/>
      <c r="B832" s="342"/>
      <c r="C832" s="342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</row>
    <row r="833" ht="12.75" customHeight="1">
      <c r="A833" s="342"/>
      <c r="B833" s="342"/>
      <c r="C833" s="342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</row>
    <row r="834" ht="12.75" customHeight="1">
      <c r="A834" s="342"/>
      <c r="B834" s="342"/>
      <c r="C834" s="342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</row>
    <row r="835" ht="12.75" customHeight="1">
      <c r="A835" s="342"/>
      <c r="B835" s="342"/>
      <c r="C835" s="342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</row>
    <row r="836" ht="12.75" customHeight="1">
      <c r="A836" s="342"/>
      <c r="B836" s="342"/>
      <c r="C836" s="342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</row>
    <row r="837" ht="12.75" customHeight="1">
      <c r="A837" s="342"/>
      <c r="B837" s="342"/>
      <c r="C837" s="342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</row>
    <row r="838" ht="12.75" customHeight="1">
      <c r="A838" s="342"/>
      <c r="B838" s="342"/>
      <c r="C838" s="342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</row>
    <row r="839" ht="12.75" customHeight="1">
      <c r="A839" s="342"/>
      <c r="B839" s="342"/>
      <c r="C839" s="342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</row>
    <row r="840" ht="12.75" customHeight="1">
      <c r="A840" s="342"/>
      <c r="B840" s="342"/>
      <c r="C840" s="342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</row>
    <row r="841" ht="12.75" customHeight="1">
      <c r="A841" s="342"/>
      <c r="B841" s="342"/>
      <c r="C841" s="342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</row>
    <row r="842" ht="12.75" customHeight="1">
      <c r="A842" s="342"/>
      <c r="B842" s="342"/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</row>
    <row r="843" ht="12.75" customHeight="1">
      <c r="A843" s="342"/>
      <c r="B843" s="342"/>
      <c r="C843" s="342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</row>
    <row r="844" ht="12.75" customHeight="1">
      <c r="A844" s="342"/>
      <c r="B844" s="342"/>
      <c r="C844" s="342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</row>
    <row r="845" ht="12.75" customHeight="1">
      <c r="A845" s="342"/>
      <c r="B845" s="342"/>
      <c r="C845" s="342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</row>
    <row r="846" ht="12.75" customHeight="1">
      <c r="A846" s="342"/>
      <c r="B846" s="342"/>
      <c r="C846" s="342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</row>
    <row r="847" ht="12.75" customHeight="1">
      <c r="A847" s="342"/>
      <c r="B847" s="342"/>
      <c r="C847" s="342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</row>
    <row r="848" ht="12.75" customHeight="1">
      <c r="A848" s="342"/>
      <c r="B848" s="342"/>
      <c r="C848" s="342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</row>
    <row r="849" ht="12.75" customHeight="1">
      <c r="A849" s="342"/>
      <c r="B849" s="342"/>
      <c r="C849" s="342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</row>
    <row r="850" ht="12.75" customHeight="1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</row>
    <row r="851" ht="12.75" customHeight="1">
      <c r="A851" s="342"/>
      <c r="B851" s="342"/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</row>
    <row r="852" ht="12.75" customHeight="1">
      <c r="A852" s="342"/>
      <c r="B852" s="342"/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</row>
    <row r="853" ht="12.75" customHeight="1">
      <c r="A853" s="342"/>
      <c r="B853" s="342"/>
      <c r="C853" s="342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</row>
    <row r="854" ht="12.75" customHeight="1">
      <c r="A854" s="342"/>
      <c r="B854" s="342"/>
      <c r="C854" s="342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</row>
    <row r="855" ht="12.75" customHeight="1">
      <c r="A855" s="342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</row>
    <row r="856" ht="12.75" customHeight="1">
      <c r="A856" s="342"/>
      <c r="B856" s="342"/>
      <c r="C856" s="342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</row>
    <row r="857" ht="12.75" customHeight="1">
      <c r="A857" s="342"/>
      <c r="B857" s="342"/>
      <c r="C857" s="342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</row>
    <row r="858" ht="12.75" customHeight="1">
      <c r="A858" s="342"/>
      <c r="B858" s="342"/>
      <c r="C858" s="342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</row>
    <row r="859" ht="12.75" customHeight="1">
      <c r="A859" s="342"/>
      <c r="B859" s="342"/>
      <c r="C859" s="342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</row>
    <row r="860" ht="12.75" customHeight="1">
      <c r="A860" s="342"/>
      <c r="B860" s="342"/>
      <c r="C860" s="342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</row>
    <row r="861" ht="12.75" customHeight="1">
      <c r="A861" s="342"/>
      <c r="B861" s="342"/>
      <c r="C861" s="342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</row>
    <row r="862" ht="12.75" customHeight="1">
      <c r="A862" s="342"/>
      <c r="B862" s="342"/>
      <c r="C862" s="342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</row>
    <row r="863" ht="12.75" customHeight="1">
      <c r="A863" s="342"/>
      <c r="B863" s="342"/>
      <c r="C863" s="342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</row>
    <row r="864" ht="12.75" customHeight="1">
      <c r="A864" s="342"/>
      <c r="B864" s="342"/>
      <c r="C864" s="342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</row>
    <row r="865" ht="12.75" customHeight="1">
      <c r="A865" s="342"/>
      <c r="B865" s="342"/>
      <c r="C865" s="342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</row>
    <row r="866" ht="12.75" customHeight="1">
      <c r="A866" s="342"/>
      <c r="B866" s="342"/>
      <c r="C866" s="342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</row>
    <row r="867" ht="12.75" customHeight="1">
      <c r="A867" s="342"/>
      <c r="B867" s="342"/>
      <c r="C867" s="342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</row>
    <row r="868" ht="12.75" customHeight="1">
      <c r="A868" s="342"/>
      <c r="B868" s="342"/>
      <c r="C868" s="342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</row>
    <row r="869" ht="12.75" customHeight="1">
      <c r="A869" s="342"/>
      <c r="B869" s="342"/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</row>
    <row r="870" ht="12.75" customHeight="1">
      <c r="A870" s="342"/>
      <c r="B870" s="342"/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</row>
    <row r="871" ht="12.75" customHeight="1">
      <c r="A871" s="342"/>
      <c r="B871" s="342"/>
      <c r="C871" s="342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</row>
    <row r="872" ht="12.75" customHeight="1">
      <c r="A872" s="342"/>
      <c r="B872" s="342"/>
      <c r="C872" s="342"/>
      <c r="D872" s="342"/>
      <c r="E872" s="342"/>
      <c r="F872" s="342"/>
      <c r="G872" s="342"/>
      <c r="H872" s="342"/>
      <c r="I872" s="34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</row>
    <row r="873" ht="12.75" customHeight="1">
      <c r="A873" s="342"/>
      <c r="B873" s="342"/>
      <c r="C873" s="342"/>
      <c r="D873" s="342"/>
      <c r="E873" s="342"/>
      <c r="F873" s="342"/>
      <c r="G873" s="342"/>
      <c r="H873" s="342"/>
      <c r="I873" s="342"/>
      <c r="J873" s="342"/>
      <c r="K873" s="342"/>
      <c r="L873" s="342"/>
      <c r="M873" s="342"/>
      <c r="N873" s="342"/>
      <c r="O873" s="342"/>
      <c r="P873" s="342"/>
      <c r="Q873" s="342"/>
      <c r="R873" s="342"/>
      <c r="S873" s="342"/>
      <c r="T873" s="342"/>
      <c r="U873" s="342"/>
      <c r="V873" s="342"/>
      <c r="W873" s="342"/>
      <c r="X873" s="342"/>
      <c r="Y873" s="342"/>
      <c r="Z873" s="342"/>
    </row>
    <row r="874" ht="12.75" customHeight="1">
      <c r="A874" s="342"/>
      <c r="B874" s="342"/>
      <c r="C874" s="342"/>
      <c r="D874" s="342"/>
      <c r="E874" s="342"/>
      <c r="F874" s="342"/>
      <c r="G874" s="342"/>
      <c r="H874" s="342"/>
      <c r="I874" s="342"/>
      <c r="J874" s="342"/>
      <c r="K874" s="34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</row>
    <row r="875" ht="12.75" customHeight="1">
      <c r="A875" s="342"/>
      <c r="B875" s="342"/>
      <c r="C875" s="342"/>
      <c r="D875" s="342"/>
      <c r="E875" s="342"/>
      <c r="F875" s="342"/>
      <c r="G875" s="342"/>
      <c r="H875" s="342"/>
      <c r="I875" s="34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</row>
    <row r="876" ht="12.75" customHeight="1">
      <c r="A876" s="342"/>
      <c r="B876" s="342"/>
      <c r="C876" s="342"/>
      <c r="D876" s="342"/>
      <c r="E876" s="342"/>
      <c r="F876" s="342"/>
      <c r="G876" s="342"/>
      <c r="H876" s="342"/>
      <c r="I876" s="34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</row>
    <row r="877" ht="12.75" customHeight="1">
      <c r="A877" s="342"/>
      <c r="B877" s="342"/>
      <c r="C877" s="342"/>
      <c r="D877" s="342"/>
      <c r="E877" s="342"/>
      <c r="F877" s="342"/>
      <c r="G877" s="342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</row>
    <row r="878" ht="12.75" customHeight="1">
      <c r="A878" s="342"/>
      <c r="B878" s="342"/>
      <c r="C878" s="342"/>
      <c r="D878" s="342"/>
      <c r="E878" s="342"/>
      <c r="F878" s="342"/>
      <c r="G878" s="342"/>
      <c r="H878" s="342"/>
      <c r="I878" s="342"/>
      <c r="J878" s="342"/>
      <c r="K878" s="342"/>
      <c r="L878" s="342"/>
      <c r="M878" s="342"/>
      <c r="N878" s="342"/>
      <c r="O878" s="342"/>
      <c r="P878" s="342"/>
      <c r="Q878" s="342"/>
      <c r="R878" s="342"/>
      <c r="S878" s="342"/>
      <c r="T878" s="342"/>
      <c r="U878" s="342"/>
      <c r="V878" s="342"/>
      <c r="W878" s="342"/>
      <c r="X878" s="342"/>
      <c r="Y878" s="342"/>
      <c r="Z878" s="342"/>
    </row>
    <row r="879" ht="12.75" customHeight="1">
      <c r="A879" s="342"/>
      <c r="B879" s="342"/>
      <c r="C879" s="342"/>
      <c r="D879" s="342"/>
      <c r="E879" s="342"/>
      <c r="F879" s="342"/>
      <c r="G879" s="342"/>
      <c r="H879" s="342"/>
      <c r="I879" s="34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</row>
    <row r="880" ht="12.75" customHeight="1">
      <c r="A880" s="342"/>
      <c r="B880" s="342"/>
      <c r="C880" s="342"/>
      <c r="D880" s="342"/>
      <c r="E880" s="342"/>
      <c r="F880" s="342"/>
      <c r="G880" s="342"/>
      <c r="H880" s="342"/>
      <c r="I880" s="342"/>
      <c r="J880" s="342"/>
      <c r="K880" s="342"/>
      <c r="L880" s="342"/>
      <c r="M880" s="342"/>
      <c r="N880" s="342"/>
      <c r="O880" s="342"/>
      <c r="P880" s="342"/>
      <c r="Q880" s="342"/>
      <c r="R880" s="342"/>
      <c r="S880" s="342"/>
      <c r="T880" s="342"/>
      <c r="U880" s="342"/>
      <c r="V880" s="342"/>
      <c r="W880" s="342"/>
      <c r="X880" s="342"/>
      <c r="Y880" s="342"/>
      <c r="Z880" s="342"/>
    </row>
    <row r="881" ht="12.75" customHeight="1">
      <c r="A881" s="342"/>
      <c r="B881" s="342"/>
      <c r="C881" s="342"/>
      <c r="D881" s="342"/>
      <c r="E881" s="342"/>
      <c r="F881" s="342"/>
      <c r="G881" s="342"/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</row>
    <row r="882" ht="12.75" customHeight="1">
      <c r="A882" s="342"/>
      <c r="B882" s="342"/>
      <c r="C882" s="342"/>
      <c r="D882" s="342"/>
      <c r="E882" s="342"/>
      <c r="F882" s="342"/>
      <c r="G882" s="342"/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</row>
    <row r="883" ht="12.75" customHeight="1">
      <c r="A883" s="342"/>
      <c r="B883" s="342"/>
      <c r="C883" s="342"/>
      <c r="D883" s="342"/>
      <c r="E883" s="342"/>
      <c r="F883" s="342"/>
      <c r="G883" s="342"/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</row>
    <row r="884" ht="12.75" customHeight="1">
      <c r="A884" s="342"/>
      <c r="B884" s="342"/>
      <c r="C884" s="342"/>
      <c r="D884" s="342"/>
      <c r="E884" s="342"/>
      <c r="F884" s="342"/>
      <c r="G884" s="342"/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</row>
    <row r="885" ht="12.75" customHeight="1">
      <c r="A885" s="342"/>
      <c r="B885" s="342"/>
      <c r="C885" s="342"/>
      <c r="D885" s="342"/>
      <c r="E885" s="342"/>
      <c r="F885" s="342"/>
      <c r="G885" s="342"/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</row>
    <row r="886" ht="12.75" customHeight="1">
      <c r="A886" s="342"/>
      <c r="B886" s="342"/>
      <c r="C886" s="342"/>
      <c r="D886" s="342"/>
      <c r="E886" s="342"/>
      <c r="F886" s="342"/>
      <c r="G886" s="342"/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</row>
    <row r="887" ht="12.75" customHeight="1">
      <c r="A887" s="342"/>
      <c r="B887" s="342"/>
      <c r="C887" s="342"/>
      <c r="D887" s="342"/>
      <c r="E887" s="342"/>
      <c r="F887" s="342"/>
      <c r="G887" s="342"/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</row>
    <row r="888" ht="12.75" customHeight="1">
      <c r="A888" s="342"/>
      <c r="B888" s="342"/>
      <c r="C888" s="342"/>
      <c r="D888" s="342"/>
      <c r="E888" s="342"/>
      <c r="F888" s="342"/>
      <c r="G888" s="342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</row>
    <row r="889" ht="12.75" customHeight="1">
      <c r="A889" s="342"/>
      <c r="B889" s="342"/>
      <c r="C889" s="342"/>
      <c r="D889" s="342"/>
      <c r="E889" s="342"/>
      <c r="F889" s="342"/>
      <c r="G889" s="342"/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</row>
    <row r="890" ht="12.75" customHeight="1">
      <c r="A890" s="342"/>
      <c r="B890" s="342"/>
      <c r="C890" s="342"/>
      <c r="D890" s="342"/>
      <c r="E890" s="342"/>
      <c r="F890" s="342"/>
      <c r="G890" s="342"/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</row>
    <row r="891" ht="12.75" customHeight="1">
      <c r="A891" s="342"/>
      <c r="B891" s="342"/>
      <c r="C891" s="342"/>
      <c r="D891" s="342"/>
      <c r="E891" s="342"/>
      <c r="F891" s="342"/>
      <c r="G891" s="342"/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</row>
    <row r="892" ht="12.75" customHeight="1">
      <c r="A892" s="342"/>
      <c r="B892" s="342"/>
      <c r="C892" s="342"/>
      <c r="D892" s="342"/>
      <c r="E892" s="342"/>
      <c r="F892" s="342"/>
      <c r="G892" s="342"/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</row>
    <row r="893" ht="12.75" customHeight="1">
      <c r="A893" s="342"/>
      <c r="B893" s="342"/>
      <c r="C893" s="342"/>
      <c r="D893" s="342"/>
      <c r="E893" s="342"/>
      <c r="F893" s="342"/>
      <c r="G893" s="342"/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</row>
    <row r="894" ht="12.75" customHeight="1">
      <c r="A894" s="342"/>
      <c r="B894" s="342"/>
      <c r="C894" s="342"/>
      <c r="D894" s="342"/>
      <c r="E894" s="342"/>
      <c r="F894" s="342"/>
      <c r="G894" s="342"/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</row>
    <row r="895" ht="12.75" customHeight="1">
      <c r="A895" s="342"/>
      <c r="B895" s="342"/>
      <c r="C895" s="342"/>
      <c r="D895" s="342"/>
      <c r="E895" s="342"/>
      <c r="F895" s="342"/>
      <c r="G895" s="342"/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</row>
    <row r="896" ht="12.75" customHeight="1">
      <c r="A896" s="342"/>
      <c r="B896" s="342"/>
      <c r="C896" s="342"/>
      <c r="D896" s="342"/>
      <c r="E896" s="342"/>
      <c r="F896" s="342"/>
      <c r="G896" s="342"/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</row>
    <row r="897" ht="12.75" customHeight="1">
      <c r="A897" s="342"/>
      <c r="B897" s="342"/>
      <c r="C897" s="342"/>
      <c r="D897" s="342"/>
      <c r="E897" s="342"/>
      <c r="F897" s="342"/>
      <c r="G897" s="342"/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</row>
    <row r="898" ht="12.75" customHeight="1">
      <c r="A898" s="342"/>
      <c r="B898" s="342"/>
      <c r="C898" s="342"/>
      <c r="D898" s="342"/>
      <c r="E898" s="342"/>
      <c r="F898" s="342"/>
      <c r="G898" s="342"/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</row>
    <row r="899" ht="12.75" customHeight="1">
      <c r="A899" s="342"/>
      <c r="B899" s="342"/>
      <c r="C899" s="342"/>
      <c r="D899" s="342"/>
      <c r="E899" s="342"/>
      <c r="F899" s="342"/>
      <c r="G899" s="342"/>
      <c r="H899" s="342"/>
      <c r="I899" s="34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</row>
    <row r="900" ht="12.75" customHeight="1">
      <c r="A900" s="342"/>
      <c r="B900" s="342"/>
      <c r="C900" s="342"/>
      <c r="D900" s="342"/>
      <c r="E900" s="342"/>
      <c r="F900" s="342"/>
      <c r="G900" s="342"/>
      <c r="H900" s="342"/>
      <c r="I900" s="34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</row>
    <row r="901" ht="12.75" customHeight="1">
      <c r="A901" s="342"/>
      <c r="B901" s="342"/>
      <c r="C901" s="342"/>
      <c r="D901" s="342"/>
      <c r="E901" s="342"/>
      <c r="F901" s="342"/>
      <c r="G901" s="342"/>
      <c r="H901" s="342"/>
      <c r="I901" s="342"/>
      <c r="J901" s="342"/>
      <c r="K901" s="342"/>
      <c r="L901" s="342"/>
      <c r="M901" s="342"/>
      <c r="N901" s="342"/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</row>
    <row r="902" ht="12.75" customHeight="1">
      <c r="A902" s="342"/>
      <c r="B902" s="342"/>
      <c r="C902" s="342"/>
      <c r="D902" s="342"/>
      <c r="E902" s="342"/>
      <c r="F902" s="342"/>
      <c r="G902" s="342"/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</row>
    <row r="903" ht="12.75" customHeight="1">
      <c r="A903" s="342"/>
      <c r="B903" s="342"/>
      <c r="C903" s="342"/>
      <c r="D903" s="342"/>
      <c r="E903" s="342"/>
      <c r="F903" s="342"/>
      <c r="G903" s="342"/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</row>
    <row r="904" ht="12.75" customHeight="1">
      <c r="A904" s="342"/>
      <c r="B904" s="342"/>
      <c r="C904" s="342"/>
      <c r="D904" s="342"/>
      <c r="E904" s="342"/>
      <c r="F904" s="342"/>
      <c r="G904" s="342"/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</row>
    <row r="905" ht="12.75" customHeight="1">
      <c r="A905" s="342"/>
      <c r="B905" s="342"/>
      <c r="C905" s="342"/>
      <c r="D905" s="342"/>
      <c r="E905" s="342"/>
      <c r="F905" s="342"/>
      <c r="G905" s="342"/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</row>
    <row r="906" ht="12.75" customHeight="1">
      <c r="A906" s="342"/>
      <c r="B906" s="342"/>
      <c r="C906" s="342"/>
      <c r="D906" s="342"/>
      <c r="E906" s="342"/>
      <c r="F906" s="342"/>
      <c r="G906" s="342"/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</row>
    <row r="907" ht="12.75" customHeight="1">
      <c r="A907" s="342"/>
      <c r="B907" s="342"/>
      <c r="C907" s="342"/>
      <c r="D907" s="342"/>
      <c r="E907" s="342"/>
      <c r="F907" s="342"/>
      <c r="G907" s="342"/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</row>
    <row r="908" ht="12.75" customHeight="1">
      <c r="A908" s="342"/>
      <c r="B908" s="342"/>
      <c r="C908" s="342"/>
      <c r="D908" s="342"/>
      <c r="E908" s="342"/>
      <c r="F908" s="342"/>
      <c r="G908" s="342"/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</row>
    <row r="909" ht="12.75" customHeight="1">
      <c r="A909" s="342"/>
      <c r="B909" s="342"/>
      <c r="C909" s="342"/>
      <c r="D909" s="342"/>
      <c r="E909" s="342"/>
      <c r="F909" s="342"/>
      <c r="G909" s="342"/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</row>
    <row r="910" ht="12.75" customHeight="1">
      <c r="A910" s="342"/>
      <c r="B910" s="342"/>
      <c r="C910" s="342"/>
      <c r="D910" s="342"/>
      <c r="E910" s="342"/>
      <c r="F910" s="342"/>
      <c r="G910" s="342"/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</row>
    <row r="911" ht="12.75" customHeight="1">
      <c r="A911" s="342"/>
      <c r="B911" s="342"/>
      <c r="C911" s="342"/>
      <c r="D911" s="342"/>
      <c r="E911" s="342"/>
      <c r="F911" s="342"/>
      <c r="G911" s="342"/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</row>
    <row r="912" ht="12.75" customHeight="1">
      <c r="A912" s="342"/>
      <c r="B912" s="342"/>
      <c r="C912" s="342"/>
      <c r="D912" s="342"/>
      <c r="E912" s="342"/>
      <c r="F912" s="342"/>
      <c r="G912" s="342"/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</row>
    <row r="913" ht="12.75" customHeight="1">
      <c r="A913" s="342"/>
      <c r="B913" s="342"/>
      <c r="C913" s="342"/>
      <c r="D913" s="342"/>
      <c r="E913" s="342"/>
      <c r="F913" s="342"/>
      <c r="G913" s="342"/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</row>
    <row r="914" ht="12.75" customHeight="1">
      <c r="A914" s="342"/>
      <c r="B914" s="342"/>
      <c r="C914" s="342"/>
      <c r="D914" s="342"/>
      <c r="E914" s="342"/>
      <c r="F914" s="342"/>
      <c r="G914" s="342"/>
      <c r="H914" s="342"/>
      <c r="I914" s="342"/>
      <c r="J914" s="342"/>
      <c r="K914" s="342"/>
      <c r="L914" s="342"/>
      <c r="M914" s="342"/>
      <c r="N914" s="342"/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</row>
    <row r="915" ht="12.75" customHeight="1">
      <c r="A915" s="342"/>
      <c r="B915" s="342"/>
      <c r="C915" s="342"/>
      <c r="D915" s="342"/>
      <c r="E915" s="342"/>
      <c r="F915" s="342"/>
      <c r="G915" s="342"/>
      <c r="H915" s="342"/>
      <c r="I915" s="342"/>
      <c r="J915" s="342"/>
      <c r="K915" s="342"/>
      <c r="L915" s="342"/>
      <c r="M915" s="342"/>
      <c r="N915" s="342"/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</row>
    <row r="916" ht="12.75" customHeight="1">
      <c r="A916" s="342"/>
      <c r="B916" s="342"/>
      <c r="C916" s="342"/>
      <c r="D916" s="342"/>
      <c r="E916" s="342"/>
      <c r="F916" s="342"/>
      <c r="G916" s="342"/>
      <c r="H916" s="342"/>
      <c r="I916" s="34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</row>
    <row r="917" ht="12.75" customHeight="1">
      <c r="A917" s="342"/>
      <c r="B917" s="342"/>
      <c r="C917" s="342"/>
      <c r="D917" s="342"/>
      <c r="E917" s="342"/>
      <c r="F917" s="342"/>
      <c r="G917" s="342"/>
      <c r="H917" s="342"/>
      <c r="I917" s="34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</row>
    <row r="918" ht="12.75" customHeight="1">
      <c r="A918" s="342"/>
      <c r="B918" s="342"/>
      <c r="C918" s="342"/>
      <c r="D918" s="342"/>
      <c r="E918" s="342"/>
      <c r="F918" s="342"/>
      <c r="G918" s="342"/>
      <c r="H918" s="342"/>
      <c r="I918" s="342"/>
      <c r="J918" s="342"/>
      <c r="K918" s="342"/>
      <c r="L918" s="342"/>
      <c r="M918" s="342"/>
      <c r="N918" s="342"/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</row>
    <row r="919" ht="12.75" customHeight="1">
      <c r="A919" s="342"/>
      <c r="B919" s="342"/>
      <c r="C919" s="342"/>
      <c r="D919" s="342"/>
      <c r="E919" s="342"/>
      <c r="F919" s="342"/>
      <c r="G919" s="342"/>
      <c r="H919" s="342"/>
      <c r="I919" s="342"/>
      <c r="J919" s="342"/>
      <c r="K919" s="342"/>
      <c r="L919" s="342"/>
      <c r="M919" s="342"/>
      <c r="N919" s="342"/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</row>
    <row r="920" ht="12.75" customHeight="1">
      <c r="A920" s="342"/>
      <c r="B920" s="342"/>
      <c r="C920" s="342"/>
      <c r="D920" s="342"/>
      <c r="E920" s="342"/>
      <c r="F920" s="342"/>
      <c r="G920" s="342"/>
      <c r="H920" s="342"/>
      <c r="I920" s="34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</row>
    <row r="921" ht="12.75" customHeight="1">
      <c r="A921" s="342"/>
      <c r="B921" s="342"/>
      <c r="C921" s="342"/>
      <c r="D921" s="342"/>
      <c r="E921" s="342"/>
      <c r="F921" s="342"/>
      <c r="G921" s="342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</row>
    <row r="922" ht="12.75" customHeight="1">
      <c r="A922" s="342"/>
      <c r="B922" s="342"/>
      <c r="C922" s="342"/>
      <c r="D922" s="342"/>
      <c r="E922" s="342"/>
      <c r="F922" s="342"/>
      <c r="G922" s="342"/>
      <c r="H922" s="342"/>
      <c r="I922" s="342"/>
      <c r="J922" s="342"/>
      <c r="K922" s="342"/>
      <c r="L922" s="342"/>
      <c r="M922" s="342"/>
      <c r="N922" s="342"/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</row>
    <row r="923" ht="12.75" customHeight="1">
      <c r="A923" s="342"/>
      <c r="B923" s="342"/>
      <c r="C923" s="342"/>
      <c r="D923" s="342"/>
      <c r="E923" s="342"/>
      <c r="F923" s="342"/>
      <c r="G923" s="342"/>
      <c r="H923" s="342"/>
      <c r="I923" s="342"/>
      <c r="J923" s="342"/>
      <c r="K923" s="342"/>
      <c r="L923" s="342"/>
      <c r="M923" s="342"/>
      <c r="N923" s="342"/>
      <c r="O923" s="342"/>
      <c r="P923" s="342"/>
      <c r="Q923" s="342"/>
      <c r="R923" s="342"/>
      <c r="S923" s="342"/>
      <c r="T923" s="342"/>
      <c r="U923" s="342"/>
      <c r="V923" s="342"/>
      <c r="W923" s="342"/>
      <c r="X923" s="342"/>
      <c r="Y923" s="342"/>
      <c r="Z923" s="342"/>
    </row>
    <row r="924" ht="12.75" customHeight="1">
      <c r="A924" s="342"/>
      <c r="B924" s="342"/>
      <c r="C924" s="342"/>
      <c r="D924" s="342"/>
      <c r="E924" s="342"/>
      <c r="F924" s="342"/>
      <c r="G924" s="342"/>
      <c r="H924" s="342"/>
      <c r="I924" s="34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</row>
    <row r="925" ht="12.75" customHeight="1">
      <c r="A925" s="342"/>
      <c r="B925" s="342"/>
      <c r="C925" s="342"/>
      <c r="D925" s="342"/>
      <c r="E925" s="342"/>
      <c r="F925" s="342"/>
      <c r="G925" s="342"/>
      <c r="H925" s="342"/>
      <c r="I925" s="34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</row>
    <row r="926" ht="12.75" customHeight="1">
      <c r="A926" s="342"/>
      <c r="B926" s="342"/>
      <c r="C926" s="342"/>
      <c r="D926" s="342"/>
      <c r="E926" s="342"/>
      <c r="F926" s="342"/>
      <c r="G926" s="342"/>
      <c r="H926" s="342"/>
      <c r="I926" s="34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</row>
    <row r="927" ht="12.75" customHeight="1">
      <c r="A927" s="342"/>
      <c r="B927" s="342"/>
      <c r="C927" s="342"/>
      <c r="D927" s="342"/>
      <c r="E927" s="342"/>
      <c r="F927" s="342"/>
      <c r="G927" s="342"/>
      <c r="H927" s="342"/>
      <c r="I927" s="34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</row>
    <row r="928" ht="12.75" customHeight="1">
      <c r="A928" s="342"/>
      <c r="B928" s="342"/>
      <c r="C928" s="342"/>
      <c r="D928" s="342"/>
      <c r="E928" s="342"/>
      <c r="F928" s="342"/>
      <c r="G928" s="342"/>
      <c r="H928" s="342"/>
      <c r="I928" s="342"/>
      <c r="J928" s="342"/>
      <c r="K928" s="342"/>
      <c r="L928" s="342"/>
      <c r="M928" s="342"/>
      <c r="N928" s="342"/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</row>
    <row r="929" ht="12.75" customHeight="1">
      <c r="A929" s="342"/>
      <c r="B929" s="342"/>
      <c r="C929" s="342"/>
      <c r="D929" s="342"/>
      <c r="E929" s="342"/>
      <c r="F929" s="342"/>
      <c r="G929" s="342"/>
      <c r="H929" s="342"/>
      <c r="I929" s="342"/>
      <c r="J929" s="342"/>
      <c r="K929" s="342"/>
      <c r="L929" s="342"/>
      <c r="M929" s="342"/>
      <c r="N929" s="342"/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</row>
    <row r="930" ht="12.75" customHeight="1">
      <c r="A930" s="342"/>
      <c r="B930" s="342"/>
      <c r="C930" s="342"/>
      <c r="D930" s="342"/>
      <c r="E930" s="342"/>
      <c r="F930" s="342"/>
      <c r="G930" s="342"/>
      <c r="H930" s="342"/>
      <c r="I930" s="34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</row>
    <row r="931" ht="12.75" customHeight="1">
      <c r="A931" s="342"/>
      <c r="B931" s="342"/>
      <c r="C931" s="342"/>
      <c r="D931" s="342"/>
      <c r="E931" s="342"/>
      <c r="F931" s="342"/>
      <c r="G931" s="342"/>
      <c r="H931" s="342"/>
      <c r="I931" s="342"/>
      <c r="J931" s="342"/>
      <c r="K931" s="342"/>
      <c r="L931" s="342"/>
      <c r="M931" s="342"/>
      <c r="N931" s="342"/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</row>
    <row r="932" ht="12.75" customHeight="1">
      <c r="A932" s="342"/>
      <c r="B932" s="342"/>
      <c r="C932" s="342"/>
      <c r="D932" s="342"/>
      <c r="E932" s="342"/>
      <c r="F932" s="342"/>
      <c r="G932" s="342"/>
      <c r="H932" s="342"/>
      <c r="I932" s="342"/>
      <c r="J932" s="342"/>
      <c r="K932" s="342"/>
      <c r="L932" s="342"/>
      <c r="M932" s="342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</row>
    <row r="933" ht="12.75" customHeight="1">
      <c r="A933" s="342"/>
      <c r="B933" s="342"/>
      <c r="C933" s="342"/>
      <c r="D933" s="342"/>
      <c r="E933" s="342"/>
      <c r="F933" s="342"/>
      <c r="G933" s="342"/>
      <c r="H933" s="342"/>
      <c r="I933" s="34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</row>
    <row r="934" ht="12.75" customHeight="1">
      <c r="A934" s="342"/>
      <c r="B934" s="342"/>
      <c r="C934" s="342"/>
      <c r="D934" s="342"/>
      <c r="E934" s="342"/>
      <c r="F934" s="342"/>
      <c r="G934" s="342"/>
      <c r="H934" s="342"/>
      <c r="I934" s="34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</row>
    <row r="935" ht="12.75" customHeight="1">
      <c r="A935" s="342"/>
      <c r="B935" s="342"/>
      <c r="C935" s="342"/>
      <c r="D935" s="342"/>
      <c r="E935" s="342"/>
      <c r="F935" s="342"/>
      <c r="G935" s="342"/>
      <c r="H935" s="342"/>
      <c r="I935" s="342"/>
      <c r="J935" s="342"/>
      <c r="K935" s="342"/>
      <c r="L935" s="342"/>
      <c r="M935" s="342"/>
      <c r="N935" s="342"/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</row>
    <row r="936" ht="12.75" customHeight="1">
      <c r="A936" s="342"/>
      <c r="B936" s="342"/>
      <c r="C936" s="342"/>
      <c r="D936" s="342"/>
      <c r="E936" s="342"/>
      <c r="F936" s="342"/>
      <c r="G936" s="342"/>
      <c r="H936" s="342"/>
      <c r="I936" s="342"/>
      <c r="J936" s="342"/>
      <c r="K936" s="342"/>
      <c r="L936" s="342"/>
      <c r="M936" s="342"/>
      <c r="N936" s="342"/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</row>
    <row r="937" ht="12.75" customHeight="1">
      <c r="A937" s="342"/>
      <c r="B937" s="342"/>
      <c r="C937" s="342"/>
      <c r="D937" s="342"/>
      <c r="E937" s="342"/>
      <c r="F937" s="342"/>
      <c r="G937" s="342"/>
      <c r="H937" s="342"/>
      <c r="I937" s="34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</row>
    <row r="938" ht="12.75" customHeight="1">
      <c r="A938" s="342"/>
      <c r="B938" s="342"/>
      <c r="C938" s="342"/>
      <c r="D938" s="342"/>
      <c r="E938" s="342"/>
      <c r="F938" s="342"/>
      <c r="G938" s="342"/>
      <c r="H938" s="342"/>
      <c r="I938" s="342"/>
      <c r="J938" s="342"/>
      <c r="K938" s="342"/>
      <c r="L938" s="342"/>
      <c r="M938" s="342"/>
      <c r="N938" s="342"/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</row>
    <row r="939" ht="12.75" customHeight="1">
      <c r="A939" s="342"/>
      <c r="B939" s="342"/>
      <c r="C939" s="342"/>
      <c r="D939" s="342"/>
      <c r="E939" s="342"/>
      <c r="F939" s="342"/>
      <c r="G939" s="342"/>
      <c r="H939" s="342"/>
      <c r="I939" s="342"/>
      <c r="J939" s="342"/>
      <c r="K939" s="342"/>
      <c r="L939" s="342"/>
      <c r="M939" s="342"/>
      <c r="N939" s="342"/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</row>
    <row r="940" ht="12.75" customHeight="1">
      <c r="A940" s="342"/>
      <c r="B940" s="342"/>
      <c r="C940" s="342"/>
      <c r="D940" s="342"/>
      <c r="E940" s="342"/>
      <c r="F940" s="342"/>
      <c r="G940" s="342"/>
      <c r="H940" s="342"/>
      <c r="I940" s="34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</row>
    <row r="941" ht="12.75" customHeight="1">
      <c r="A941" s="342"/>
      <c r="B941" s="342"/>
      <c r="C941" s="342"/>
      <c r="D941" s="342"/>
      <c r="E941" s="342"/>
      <c r="F941" s="342"/>
      <c r="G941" s="342"/>
      <c r="H941" s="342"/>
      <c r="I941" s="34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</row>
    <row r="942" ht="12.75" customHeight="1">
      <c r="A942" s="342"/>
      <c r="B942" s="342"/>
      <c r="C942" s="342"/>
      <c r="D942" s="342"/>
      <c r="E942" s="342"/>
      <c r="F942" s="342"/>
      <c r="G942" s="342"/>
      <c r="H942" s="342"/>
      <c r="I942" s="342"/>
      <c r="J942" s="342"/>
      <c r="K942" s="342"/>
      <c r="L942" s="342"/>
      <c r="M942" s="342"/>
      <c r="N942" s="342"/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</row>
    <row r="943" ht="12.75" customHeight="1">
      <c r="A943" s="342"/>
      <c r="B943" s="342"/>
      <c r="C943" s="342"/>
      <c r="D943" s="342"/>
      <c r="E943" s="342"/>
      <c r="F943" s="342"/>
      <c r="G943" s="342"/>
      <c r="H943" s="342"/>
      <c r="I943" s="342"/>
      <c r="J943" s="342"/>
      <c r="K943" s="342"/>
      <c r="L943" s="342"/>
      <c r="M943" s="342"/>
      <c r="N943" s="342"/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</row>
    <row r="944" ht="12.75" customHeight="1">
      <c r="A944" s="342"/>
      <c r="B944" s="342"/>
      <c r="C944" s="342"/>
      <c r="D944" s="342"/>
      <c r="E944" s="342"/>
      <c r="F944" s="342"/>
      <c r="G944" s="342"/>
      <c r="H944" s="342"/>
      <c r="I944" s="34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</row>
    <row r="945" ht="12.75" customHeight="1">
      <c r="A945" s="342"/>
      <c r="B945" s="342"/>
      <c r="C945" s="342"/>
      <c r="D945" s="342"/>
      <c r="E945" s="342"/>
      <c r="F945" s="342"/>
      <c r="G945" s="342"/>
      <c r="H945" s="342"/>
      <c r="I945" s="342"/>
      <c r="J945" s="342"/>
      <c r="K945" s="342"/>
      <c r="L945" s="342"/>
      <c r="M945" s="342"/>
      <c r="N945" s="342"/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</row>
    <row r="946" ht="12.75" customHeight="1">
      <c r="A946" s="342"/>
      <c r="B946" s="342"/>
      <c r="C946" s="342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342"/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</row>
    <row r="947" ht="12.75" customHeight="1">
      <c r="A947" s="342"/>
      <c r="B947" s="342"/>
      <c r="C947" s="342"/>
      <c r="D947" s="342"/>
      <c r="E947" s="342"/>
      <c r="F947" s="342"/>
      <c r="G947" s="342"/>
      <c r="H947" s="342"/>
      <c r="I947" s="342"/>
      <c r="J947" s="342"/>
      <c r="K947" s="342"/>
      <c r="L947" s="342"/>
      <c r="M947" s="342"/>
      <c r="N947" s="342"/>
      <c r="O947" s="342"/>
      <c r="P947" s="342"/>
      <c r="Q947" s="342"/>
      <c r="R947" s="342"/>
      <c r="S947" s="342"/>
      <c r="T947" s="342"/>
      <c r="U947" s="342"/>
      <c r="V947" s="342"/>
      <c r="W947" s="342"/>
      <c r="X947" s="342"/>
      <c r="Y947" s="342"/>
      <c r="Z947" s="342"/>
    </row>
    <row r="948" ht="12.75" customHeight="1">
      <c r="A948" s="342"/>
      <c r="B948" s="342"/>
      <c r="C948" s="342"/>
      <c r="D948" s="342"/>
      <c r="E948" s="342"/>
      <c r="F948" s="342"/>
      <c r="G948" s="342"/>
      <c r="H948" s="342"/>
      <c r="I948" s="342"/>
      <c r="J948" s="342"/>
      <c r="K948" s="342"/>
      <c r="L948" s="342"/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</row>
    <row r="949" ht="12.75" customHeight="1">
      <c r="A949" s="342"/>
      <c r="B949" s="342"/>
      <c r="C949" s="342"/>
      <c r="D949" s="342"/>
      <c r="E949" s="342"/>
      <c r="F949" s="342"/>
      <c r="G949" s="342"/>
      <c r="H949" s="342"/>
      <c r="I949" s="34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</row>
    <row r="950" ht="12.75" customHeight="1">
      <c r="A950" s="342"/>
      <c r="B950" s="342"/>
      <c r="C950" s="342"/>
      <c r="D950" s="342"/>
      <c r="E950" s="342"/>
      <c r="F950" s="342"/>
      <c r="G950" s="342"/>
      <c r="H950" s="342"/>
      <c r="I950" s="34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</row>
    <row r="951" ht="12.75" customHeight="1">
      <c r="A951" s="342"/>
      <c r="B951" s="342"/>
      <c r="C951" s="342"/>
      <c r="D951" s="342"/>
      <c r="E951" s="342"/>
      <c r="F951" s="342"/>
      <c r="G951" s="342"/>
      <c r="H951" s="342"/>
      <c r="I951" s="34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</row>
    <row r="952" ht="12.75" customHeight="1">
      <c r="A952" s="342"/>
      <c r="B952" s="342"/>
      <c r="C952" s="342"/>
      <c r="D952" s="342"/>
      <c r="E952" s="342"/>
      <c r="F952" s="342"/>
      <c r="G952" s="342"/>
      <c r="H952" s="342"/>
      <c r="I952" s="34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</row>
    <row r="953" ht="12.75" customHeight="1">
      <c r="A953" s="342"/>
      <c r="B953" s="342"/>
      <c r="C953" s="342"/>
      <c r="D953" s="342"/>
      <c r="E953" s="342"/>
      <c r="F953" s="342"/>
      <c r="G953" s="342"/>
      <c r="H953" s="342"/>
      <c r="I953" s="342"/>
      <c r="J953" s="342"/>
      <c r="K953" s="342"/>
      <c r="L953" s="342"/>
      <c r="M953" s="342"/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/>
      <c r="Z953" s="342"/>
    </row>
    <row r="954" ht="12.75" customHeight="1">
      <c r="A954" s="342"/>
      <c r="B954" s="342"/>
      <c r="C954" s="342"/>
      <c r="D954" s="342"/>
      <c r="E954" s="342"/>
      <c r="F954" s="342"/>
      <c r="G954" s="342"/>
      <c r="H954" s="342"/>
      <c r="I954" s="342"/>
      <c r="J954" s="342"/>
      <c r="K954" s="342"/>
      <c r="L954" s="342"/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/>
      <c r="Z954" s="342"/>
    </row>
    <row r="955" ht="12.75" customHeight="1">
      <c r="A955" s="342"/>
      <c r="B955" s="342"/>
      <c r="C955" s="342"/>
      <c r="D955" s="342"/>
      <c r="E955" s="342"/>
      <c r="F955" s="342"/>
      <c r="G955" s="342"/>
      <c r="H955" s="342"/>
      <c r="I955" s="34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</row>
    <row r="956" ht="12.75" customHeight="1">
      <c r="A956" s="342"/>
      <c r="B956" s="342"/>
      <c r="C956" s="342"/>
      <c r="D956" s="342"/>
      <c r="E956" s="342"/>
      <c r="F956" s="342"/>
      <c r="G956" s="342"/>
      <c r="H956" s="342"/>
      <c r="I956" s="342"/>
      <c r="J956" s="342"/>
      <c r="K956" s="342"/>
      <c r="L956" s="342"/>
      <c r="M956" s="342"/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/>
      <c r="Z956" s="342"/>
    </row>
    <row r="957" ht="12.75" customHeight="1">
      <c r="A957" s="342"/>
      <c r="B957" s="342"/>
      <c r="C957" s="342"/>
      <c r="D957" s="342"/>
      <c r="E957" s="342"/>
      <c r="F957" s="342"/>
      <c r="G957" s="342"/>
      <c r="H957" s="342"/>
      <c r="I957" s="342"/>
      <c r="J957" s="342"/>
      <c r="K957" s="342"/>
      <c r="L957" s="342"/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/>
      <c r="Z957" s="342"/>
    </row>
    <row r="958" ht="12.75" customHeight="1">
      <c r="A958" s="342"/>
      <c r="B958" s="342"/>
      <c r="C958" s="342"/>
      <c r="D958" s="342"/>
      <c r="E958" s="342"/>
      <c r="F958" s="342"/>
      <c r="G958" s="342"/>
      <c r="H958" s="342"/>
      <c r="I958" s="34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</row>
    <row r="959" ht="12.75" customHeight="1">
      <c r="A959" s="342"/>
      <c r="B959" s="342"/>
      <c r="C959" s="342"/>
      <c r="D959" s="342"/>
      <c r="E959" s="342"/>
      <c r="F959" s="342"/>
      <c r="G959" s="342"/>
      <c r="H959" s="342"/>
      <c r="I959" s="34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</row>
    <row r="960" ht="12.75" customHeight="1">
      <c r="A960" s="342"/>
      <c r="B960" s="342"/>
      <c r="C960" s="342"/>
      <c r="D960" s="342"/>
      <c r="E960" s="342"/>
      <c r="F960" s="342"/>
      <c r="G960" s="342"/>
      <c r="H960" s="342"/>
      <c r="I960" s="342"/>
      <c r="J960" s="342"/>
      <c r="K960" s="342"/>
      <c r="L960" s="342"/>
      <c r="M960" s="342"/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/>
      <c r="Z960" s="342"/>
    </row>
    <row r="961" ht="12.75" customHeight="1">
      <c r="A961" s="342"/>
      <c r="B961" s="342"/>
      <c r="C961" s="342"/>
      <c r="D961" s="342"/>
      <c r="E961" s="342"/>
      <c r="F961" s="342"/>
      <c r="G961" s="342"/>
      <c r="H961" s="342"/>
      <c r="I961" s="342"/>
      <c r="J961" s="342"/>
      <c r="K961" s="342"/>
      <c r="L961" s="342"/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/>
      <c r="Z961" s="342"/>
    </row>
    <row r="962" ht="12.75" customHeight="1">
      <c r="A962" s="342"/>
      <c r="B962" s="342"/>
      <c r="C962" s="342"/>
      <c r="D962" s="342"/>
      <c r="E962" s="342"/>
      <c r="F962" s="342"/>
      <c r="G962" s="342"/>
      <c r="H962" s="342"/>
      <c r="I962" s="34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</row>
    <row r="963" ht="12.75" customHeight="1">
      <c r="A963" s="342"/>
      <c r="B963" s="342"/>
      <c r="C963" s="342"/>
      <c r="D963" s="342"/>
      <c r="E963" s="342"/>
      <c r="F963" s="342"/>
      <c r="G963" s="342"/>
      <c r="H963" s="342"/>
      <c r="I963" s="342"/>
      <c r="J963" s="342"/>
      <c r="K963" s="342"/>
      <c r="L963" s="342"/>
      <c r="M963" s="342"/>
      <c r="N963" s="342"/>
      <c r="O963" s="342"/>
      <c r="P963" s="342"/>
      <c r="Q963" s="342"/>
      <c r="R963" s="342"/>
      <c r="S963" s="342"/>
      <c r="T963" s="342"/>
      <c r="U963" s="342"/>
      <c r="V963" s="342"/>
      <c r="W963" s="342"/>
      <c r="X963" s="342"/>
      <c r="Y963" s="342"/>
      <c r="Z963" s="342"/>
    </row>
    <row r="964" ht="12.75" customHeight="1">
      <c r="A964" s="342"/>
      <c r="B964" s="342"/>
      <c r="C964" s="342"/>
      <c r="D964" s="342"/>
      <c r="E964" s="342"/>
      <c r="F964" s="342"/>
      <c r="G964" s="342"/>
      <c r="H964" s="342"/>
      <c r="I964" s="342"/>
      <c r="J964" s="342"/>
      <c r="K964" s="342"/>
      <c r="L964" s="342"/>
      <c r="M964" s="342"/>
      <c r="N964" s="342"/>
      <c r="O964" s="342"/>
      <c r="P964" s="342"/>
      <c r="Q964" s="342"/>
      <c r="R964" s="342"/>
      <c r="S964" s="342"/>
      <c r="T964" s="342"/>
      <c r="U964" s="342"/>
      <c r="V964" s="342"/>
      <c r="W964" s="342"/>
      <c r="X964" s="342"/>
      <c r="Y964" s="342"/>
      <c r="Z964" s="342"/>
    </row>
    <row r="965" ht="12.75" customHeight="1">
      <c r="A965" s="342"/>
      <c r="B965" s="342"/>
      <c r="C965" s="342"/>
      <c r="D965" s="342"/>
      <c r="E965" s="342"/>
      <c r="F965" s="342"/>
      <c r="G965" s="342"/>
      <c r="H965" s="342"/>
      <c r="I965" s="342"/>
      <c r="J965" s="342"/>
      <c r="K965" s="342"/>
      <c r="L965" s="342"/>
      <c r="M965" s="342"/>
      <c r="N965" s="342"/>
      <c r="O965" s="342"/>
      <c r="P965" s="342"/>
      <c r="Q965" s="342"/>
      <c r="R965" s="342"/>
      <c r="S965" s="342"/>
      <c r="T965" s="342"/>
      <c r="U965" s="342"/>
      <c r="V965" s="342"/>
      <c r="W965" s="342"/>
      <c r="X965" s="342"/>
      <c r="Y965" s="342"/>
      <c r="Z965" s="342"/>
    </row>
    <row r="966" ht="12.75" customHeight="1">
      <c r="A966" s="342"/>
      <c r="B966" s="342"/>
      <c r="C966" s="342"/>
      <c r="D966" s="342"/>
      <c r="E966" s="342"/>
      <c r="F966" s="342"/>
      <c r="G966" s="342"/>
      <c r="H966" s="342"/>
      <c r="I966" s="342"/>
      <c r="J966" s="342"/>
      <c r="K966" s="342"/>
      <c r="L966" s="342"/>
      <c r="M966" s="342"/>
      <c r="N966" s="342"/>
      <c r="O966" s="342"/>
      <c r="P966" s="342"/>
      <c r="Q966" s="342"/>
      <c r="R966" s="342"/>
      <c r="S966" s="342"/>
      <c r="T966" s="342"/>
      <c r="U966" s="342"/>
      <c r="V966" s="342"/>
      <c r="W966" s="342"/>
      <c r="X966" s="342"/>
      <c r="Y966" s="342"/>
      <c r="Z966" s="342"/>
    </row>
    <row r="967" ht="12.75" customHeight="1">
      <c r="A967" s="342"/>
      <c r="B967" s="342"/>
      <c r="C967" s="342"/>
      <c r="D967" s="342"/>
      <c r="E967" s="342"/>
      <c r="F967" s="342"/>
      <c r="G967" s="342"/>
      <c r="H967" s="342"/>
      <c r="I967" s="342"/>
      <c r="J967" s="342"/>
      <c r="K967" s="342"/>
      <c r="L967" s="342"/>
      <c r="M967" s="342"/>
      <c r="N967" s="342"/>
      <c r="O967" s="342"/>
      <c r="P967" s="342"/>
      <c r="Q967" s="342"/>
      <c r="R967" s="342"/>
      <c r="S967" s="342"/>
      <c r="T967" s="342"/>
      <c r="U967" s="342"/>
      <c r="V967" s="342"/>
      <c r="W967" s="342"/>
      <c r="X967" s="342"/>
      <c r="Y967" s="342"/>
      <c r="Z967" s="342"/>
    </row>
    <row r="968" ht="12.75" customHeight="1">
      <c r="A968" s="342"/>
      <c r="B968" s="342"/>
      <c r="C968" s="342"/>
      <c r="D968" s="342"/>
      <c r="E968" s="342"/>
      <c r="F968" s="342"/>
      <c r="G968" s="342"/>
      <c r="H968" s="342"/>
      <c r="I968" s="342"/>
      <c r="J968" s="342"/>
      <c r="K968" s="342"/>
      <c r="L968" s="342"/>
      <c r="M968" s="342"/>
      <c r="N968" s="342"/>
      <c r="O968" s="342"/>
      <c r="P968" s="342"/>
      <c r="Q968" s="342"/>
      <c r="R968" s="342"/>
      <c r="S968" s="342"/>
      <c r="T968" s="342"/>
      <c r="U968" s="342"/>
      <c r="V968" s="342"/>
      <c r="W968" s="342"/>
      <c r="X968" s="342"/>
      <c r="Y968" s="342"/>
      <c r="Z968" s="342"/>
    </row>
    <row r="969" ht="12.75" customHeight="1">
      <c r="A969" s="342"/>
      <c r="B969" s="342"/>
      <c r="C969" s="342"/>
      <c r="D969" s="342"/>
      <c r="E969" s="342"/>
      <c r="F969" s="342"/>
      <c r="G969" s="342"/>
      <c r="H969" s="342"/>
      <c r="I969" s="342"/>
      <c r="J969" s="342"/>
      <c r="K969" s="342"/>
      <c r="L969" s="342"/>
      <c r="M969" s="342"/>
      <c r="N969" s="342"/>
      <c r="O969" s="342"/>
      <c r="P969" s="342"/>
      <c r="Q969" s="342"/>
      <c r="R969" s="342"/>
      <c r="S969" s="342"/>
      <c r="T969" s="342"/>
      <c r="U969" s="342"/>
      <c r="V969" s="342"/>
      <c r="W969" s="342"/>
      <c r="X969" s="342"/>
      <c r="Y969" s="342"/>
      <c r="Z969" s="342"/>
    </row>
    <row r="970" ht="12.75" customHeight="1">
      <c r="A970" s="342"/>
      <c r="B970" s="342"/>
      <c r="C970" s="342"/>
      <c r="D970" s="342"/>
      <c r="E970" s="342"/>
      <c r="F970" s="342"/>
      <c r="G970" s="342"/>
      <c r="H970" s="342"/>
      <c r="I970" s="342"/>
      <c r="J970" s="342"/>
      <c r="K970" s="342"/>
      <c r="L970" s="342"/>
      <c r="M970" s="342"/>
      <c r="N970" s="342"/>
      <c r="O970" s="342"/>
      <c r="P970" s="342"/>
      <c r="Q970" s="342"/>
      <c r="R970" s="342"/>
      <c r="S970" s="342"/>
      <c r="T970" s="342"/>
      <c r="U970" s="342"/>
      <c r="V970" s="342"/>
      <c r="W970" s="342"/>
      <c r="X970" s="342"/>
      <c r="Y970" s="342"/>
      <c r="Z970" s="342"/>
    </row>
    <row r="971" ht="12.75" customHeight="1">
      <c r="A971" s="342"/>
      <c r="B971" s="342"/>
      <c r="C971" s="342"/>
      <c r="D971" s="342"/>
      <c r="E971" s="342"/>
      <c r="F971" s="342"/>
      <c r="G971" s="342"/>
      <c r="H971" s="342"/>
      <c r="I971" s="342"/>
      <c r="J971" s="342"/>
      <c r="K971" s="342"/>
      <c r="L971" s="342"/>
      <c r="M971" s="342"/>
      <c r="N971" s="342"/>
      <c r="O971" s="342"/>
      <c r="P971" s="342"/>
      <c r="Q971" s="342"/>
      <c r="R971" s="342"/>
      <c r="S971" s="342"/>
      <c r="T971" s="342"/>
      <c r="U971" s="342"/>
      <c r="V971" s="342"/>
      <c r="W971" s="342"/>
      <c r="X971" s="342"/>
      <c r="Y971" s="342"/>
      <c r="Z971" s="342"/>
    </row>
    <row r="972" ht="12.75" customHeight="1">
      <c r="A972" s="342"/>
      <c r="B972" s="342"/>
      <c r="C972" s="342"/>
      <c r="D972" s="342"/>
      <c r="E972" s="342"/>
      <c r="F972" s="342"/>
      <c r="G972" s="342"/>
      <c r="H972" s="342"/>
      <c r="I972" s="342"/>
      <c r="J972" s="342"/>
      <c r="K972" s="342"/>
      <c r="L972" s="342"/>
      <c r="M972" s="342"/>
      <c r="N972" s="342"/>
      <c r="O972" s="342"/>
      <c r="P972" s="342"/>
      <c r="Q972" s="342"/>
      <c r="R972" s="342"/>
      <c r="S972" s="342"/>
      <c r="T972" s="342"/>
      <c r="U972" s="342"/>
      <c r="V972" s="342"/>
      <c r="W972" s="342"/>
      <c r="X972" s="342"/>
      <c r="Y972" s="342"/>
      <c r="Z972" s="342"/>
    </row>
    <row r="973" ht="12.75" customHeight="1">
      <c r="A973" s="342"/>
      <c r="B973" s="342"/>
      <c r="C973" s="342"/>
      <c r="D973" s="342"/>
      <c r="E973" s="342"/>
      <c r="F973" s="342"/>
      <c r="G973" s="342"/>
      <c r="H973" s="342"/>
      <c r="I973" s="342"/>
      <c r="J973" s="342"/>
      <c r="K973" s="342"/>
      <c r="L973" s="342"/>
      <c r="M973" s="342"/>
      <c r="N973" s="342"/>
      <c r="O973" s="342"/>
      <c r="P973" s="342"/>
      <c r="Q973" s="342"/>
      <c r="R973" s="342"/>
      <c r="S973" s="342"/>
      <c r="T973" s="342"/>
      <c r="U973" s="342"/>
      <c r="V973" s="342"/>
      <c r="W973" s="342"/>
      <c r="X973" s="342"/>
      <c r="Y973" s="342"/>
      <c r="Z973" s="342"/>
    </row>
    <row r="974" ht="12.75" customHeight="1">
      <c r="A974" s="342"/>
      <c r="B974" s="342"/>
      <c r="C974" s="342"/>
      <c r="D974" s="342"/>
      <c r="E974" s="342"/>
      <c r="F974" s="342"/>
      <c r="G974" s="342"/>
      <c r="H974" s="342"/>
      <c r="I974" s="342"/>
      <c r="J974" s="342"/>
      <c r="K974" s="342"/>
      <c r="L974" s="342"/>
      <c r="M974" s="342"/>
      <c r="N974" s="342"/>
      <c r="O974" s="342"/>
      <c r="P974" s="342"/>
      <c r="Q974" s="342"/>
      <c r="R974" s="342"/>
      <c r="S974" s="342"/>
      <c r="T974" s="342"/>
      <c r="U974" s="342"/>
      <c r="V974" s="342"/>
      <c r="W974" s="342"/>
      <c r="X974" s="342"/>
      <c r="Y974" s="342"/>
      <c r="Z974" s="342"/>
    </row>
    <row r="975" ht="12.75" customHeight="1">
      <c r="A975" s="342"/>
      <c r="B975" s="342"/>
      <c r="C975" s="342"/>
      <c r="D975" s="342"/>
      <c r="E975" s="342"/>
      <c r="F975" s="342"/>
      <c r="G975" s="342"/>
      <c r="H975" s="342"/>
      <c r="I975" s="342"/>
      <c r="J975" s="342"/>
      <c r="K975" s="342"/>
      <c r="L975" s="342"/>
      <c r="M975" s="342"/>
      <c r="N975" s="342"/>
      <c r="O975" s="342"/>
      <c r="P975" s="342"/>
      <c r="Q975" s="342"/>
      <c r="R975" s="342"/>
      <c r="S975" s="342"/>
      <c r="T975" s="342"/>
      <c r="U975" s="342"/>
      <c r="V975" s="342"/>
      <c r="W975" s="342"/>
      <c r="X975" s="342"/>
      <c r="Y975" s="342"/>
      <c r="Z975" s="342"/>
    </row>
    <row r="976" ht="12.75" customHeight="1">
      <c r="A976" s="342"/>
      <c r="B976" s="342"/>
      <c r="C976" s="342"/>
      <c r="D976" s="342"/>
      <c r="E976" s="342"/>
      <c r="F976" s="342"/>
      <c r="G976" s="342"/>
      <c r="H976" s="342"/>
      <c r="I976" s="342"/>
      <c r="J976" s="342"/>
      <c r="K976" s="342"/>
      <c r="L976" s="342"/>
      <c r="M976" s="342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2"/>
      <c r="Y976" s="342"/>
      <c r="Z976" s="342"/>
    </row>
    <row r="977" ht="12.75" customHeight="1">
      <c r="A977" s="342"/>
      <c r="B977" s="342"/>
      <c r="C977" s="342"/>
      <c r="D977" s="342"/>
      <c r="E977" s="342"/>
      <c r="F977" s="342"/>
      <c r="G977" s="342"/>
      <c r="H977" s="342"/>
      <c r="I977" s="342"/>
      <c r="J977" s="342"/>
      <c r="K977" s="342"/>
      <c r="L977" s="342"/>
      <c r="M977" s="342"/>
      <c r="N977" s="342"/>
      <c r="O977" s="342"/>
      <c r="P977" s="342"/>
      <c r="Q977" s="342"/>
      <c r="R977" s="342"/>
      <c r="S977" s="342"/>
      <c r="T977" s="342"/>
      <c r="U977" s="342"/>
      <c r="V977" s="342"/>
      <c r="W977" s="342"/>
      <c r="X977" s="342"/>
      <c r="Y977" s="342"/>
      <c r="Z977" s="342"/>
    </row>
    <row r="978" ht="12.75" customHeight="1">
      <c r="A978" s="342"/>
      <c r="B978" s="342"/>
      <c r="C978" s="342"/>
      <c r="D978" s="342"/>
      <c r="E978" s="342"/>
      <c r="F978" s="342"/>
      <c r="G978" s="342"/>
      <c r="H978" s="342"/>
      <c r="I978" s="342"/>
      <c r="J978" s="342"/>
      <c r="K978" s="342"/>
      <c r="L978" s="342"/>
      <c r="M978" s="342"/>
      <c r="N978" s="342"/>
      <c r="O978" s="342"/>
      <c r="P978" s="342"/>
      <c r="Q978" s="342"/>
      <c r="R978" s="342"/>
      <c r="S978" s="342"/>
      <c r="T978" s="342"/>
      <c r="U978" s="342"/>
      <c r="V978" s="342"/>
      <c r="W978" s="342"/>
      <c r="X978" s="342"/>
      <c r="Y978" s="342"/>
      <c r="Z978" s="342"/>
    </row>
    <row r="979" ht="12.75" customHeight="1">
      <c r="A979" s="342"/>
      <c r="B979" s="342"/>
      <c r="C979" s="342"/>
      <c r="D979" s="342"/>
      <c r="E979" s="342"/>
      <c r="F979" s="342"/>
      <c r="G979" s="342"/>
      <c r="H979" s="342"/>
      <c r="I979" s="342"/>
      <c r="J979" s="342"/>
      <c r="K979" s="342"/>
      <c r="L979" s="342"/>
      <c r="M979" s="342"/>
      <c r="N979" s="342"/>
      <c r="O979" s="342"/>
      <c r="P979" s="342"/>
      <c r="Q979" s="342"/>
      <c r="R979" s="342"/>
      <c r="S979" s="342"/>
      <c r="T979" s="342"/>
      <c r="U979" s="342"/>
      <c r="V979" s="342"/>
      <c r="W979" s="342"/>
      <c r="X979" s="342"/>
      <c r="Y979" s="342"/>
      <c r="Z979" s="342"/>
    </row>
    <row r="980" ht="12.75" customHeight="1">
      <c r="A980" s="342"/>
      <c r="B980" s="342"/>
      <c r="C980" s="342"/>
      <c r="D980" s="342"/>
      <c r="E980" s="342"/>
      <c r="F980" s="342"/>
      <c r="G980" s="342"/>
      <c r="H980" s="342"/>
      <c r="I980" s="342"/>
      <c r="J980" s="342"/>
      <c r="K980" s="342"/>
      <c r="L980" s="342"/>
      <c r="M980" s="342"/>
      <c r="N980" s="342"/>
      <c r="O980" s="342"/>
      <c r="P980" s="342"/>
      <c r="Q980" s="342"/>
      <c r="R980" s="342"/>
      <c r="S980" s="342"/>
      <c r="T980" s="342"/>
      <c r="U980" s="342"/>
      <c r="V980" s="342"/>
      <c r="W980" s="342"/>
      <c r="X980" s="342"/>
      <c r="Y980" s="342"/>
      <c r="Z980" s="342"/>
    </row>
    <row r="981" ht="12.75" customHeight="1">
      <c r="A981" s="342"/>
      <c r="B981" s="342"/>
      <c r="C981" s="342"/>
      <c r="D981" s="342"/>
      <c r="E981" s="342"/>
      <c r="F981" s="342"/>
      <c r="G981" s="342"/>
      <c r="H981" s="342"/>
      <c r="I981" s="342"/>
      <c r="J981" s="342"/>
      <c r="K981" s="342"/>
      <c r="L981" s="342"/>
      <c r="M981" s="342"/>
      <c r="N981" s="342"/>
      <c r="O981" s="342"/>
      <c r="P981" s="342"/>
      <c r="Q981" s="342"/>
      <c r="R981" s="342"/>
      <c r="S981" s="342"/>
      <c r="T981" s="342"/>
      <c r="U981" s="342"/>
      <c r="V981" s="342"/>
      <c r="W981" s="342"/>
      <c r="X981" s="342"/>
      <c r="Y981" s="342"/>
      <c r="Z981" s="342"/>
    </row>
    <row r="982" ht="12.75" customHeight="1">
      <c r="A982" s="342"/>
      <c r="B982" s="342"/>
      <c r="C982" s="342"/>
      <c r="D982" s="342"/>
      <c r="E982" s="342"/>
      <c r="F982" s="342"/>
      <c r="G982" s="342"/>
      <c r="H982" s="342"/>
      <c r="I982" s="342"/>
      <c r="J982" s="342"/>
      <c r="K982" s="342"/>
      <c r="L982" s="342"/>
      <c r="M982" s="342"/>
      <c r="N982" s="342"/>
      <c r="O982" s="342"/>
      <c r="P982" s="342"/>
      <c r="Q982" s="342"/>
      <c r="R982" s="342"/>
      <c r="S982" s="342"/>
      <c r="T982" s="342"/>
      <c r="U982" s="342"/>
      <c r="V982" s="342"/>
      <c r="W982" s="342"/>
      <c r="X982" s="342"/>
      <c r="Y982" s="342"/>
      <c r="Z982" s="342"/>
    </row>
    <row r="983" ht="12.75" customHeight="1">
      <c r="A983" s="342"/>
      <c r="B983" s="342"/>
      <c r="C983" s="342"/>
      <c r="D983" s="342"/>
      <c r="E983" s="342"/>
      <c r="F983" s="342"/>
      <c r="G983" s="342"/>
      <c r="H983" s="342"/>
      <c r="I983" s="342"/>
      <c r="J983" s="342"/>
      <c r="K983" s="342"/>
      <c r="L983" s="342"/>
      <c r="M983" s="342"/>
      <c r="N983" s="342"/>
      <c r="O983" s="342"/>
      <c r="P983" s="342"/>
      <c r="Q983" s="342"/>
      <c r="R983" s="342"/>
      <c r="S983" s="342"/>
      <c r="T983" s="342"/>
      <c r="U983" s="342"/>
      <c r="V983" s="342"/>
      <c r="W983" s="342"/>
      <c r="X983" s="342"/>
      <c r="Y983" s="342"/>
      <c r="Z983" s="342"/>
    </row>
    <row r="984" ht="12.75" customHeight="1">
      <c r="A984" s="342"/>
      <c r="B984" s="342"/>
      <c r="C984" s="342"/>
      <c r="D984" s="342"/>
      <c r="E984" s="342"/>
      <c r="F984" s="342"/>
      <c r="G984" s="342"/>
      <c r="H984" s="342"/>
      <c r="I984" s="342"/>
      <c r="J984" s="342"/>
      <c r="K984" s="342"/>
      <c r="L984" s="342"/>
      <c r="M984" s="342"/>
      <c r="N984" s="342"/>
      <c r="O984" s="342"/>
      <c r="P984" s="342"/>
      <c r="Q984" s="342"/>
      <c r="R984" s="342"/>
      <c r="S984" s="342"/>
      <c r="T984" s="342"/>
      <c r="U984" s="342"/>
      <c r="V984" s="342"/>
      <c r="W984" s="342"/>
      <c r="X984" s="342"/>
      <c r="Y984" s="342"/>
      <c r="Z984" s="342"/>
    </row>
    <row r="985" ht="12.75" customHeight="1">
      <c r="A985" s="342"/>
      <c r="B985" s="342"/>
      <c r="C985" s="342"/>
      <c r="D985" s="342"/>
      <c r="E985" s="342"/>
      <c r="F985" s="342"/>
      <c r="G985" s="342"/>
      <c r="H985" s="342"/>
      <c r="I985" s="342"/>
      <c r="J985" s="342"/>
      <c r="K985" s="342"/>
      <c r="L985" s="342"/>
      <c r="M985" s="342"/>
      <c r="N985" s="342"/>
      <c r="O985" s="342"/>
      <c r="P985" s="342"/>
      <c r="Q985" s="342"/>
      <c r="R985" s="342"/>
      <c r="S985" s="342"/>
      <c r="T985" s="342"/>
      <c r="U985" s="342"/>
      <c r="V985" s="342"/>
      <c r="W985" s="342"/>
      <c r="X985" s="342"/>
      <c r="Y985" s="342"/>
      <c r="Z985" s="342"/>
    </row>
    <row r="986" ht="12.75" customHeight="1">
      <c r="A986" s="342"/>
      <c r="B986" s="342"/>
      <c r="C986" s="342"/>
      <c r="D986" s="342"/>
      <c r="E986" s="342"/>
      <c r="F986" s="342"/>
      <c r="G986" s="342"/>
      <c r="H986" s="342"/>
      <c r="I986" s="342"/>
      <c r="J986" s="342"/>
      <c r="K986" s="342"/>
      <c r="L986" s="342"/>
      <c r="M986" s="342"/>
      <c r="N986" s="342"/>
      <c r="O986" s="342"/>
      <c r="P986" s="342"/>
      <c r="Q986" s="342"/>
      <c r="R986" s="342"/>
      <c r="S986" s="342"/>
      <c r="T986" s="342"/>
      <c r="U986" s="342"/>
      <c r="V986" s="342"/>
      <c r="W986" s="342"/>
      <c r="X986" s="342"/>
      <c r="Y986" s="342"/>
      <c r="Z986" s="342"/>
    </row>
    <row r="987" ht="12.75" customHeight="1">
      <c r="A987" s="342"/>
      <c r="B987" s="342"/>
      <c r="C987" s="342"/>
      <c r="D987" s="342"/>
      <c r="E987" s="342"/>
      <c r="F987" s="342"/>
      <c r="G987" s="342"/>
      <c r="H987" s="342"/>
      <c r="I987" s="342"/>
      <c r="J987" s="342"/>
      <c r="K987" s="342"/>
      <c r="L987" s="342"/>
      <c r="M987" s="342"/>
      <c r="N987" s="342"/>
      <c r="O987" s="342"/>
      <c r="P987" s="342"/>
      <c r="Q987" s="342"/>
      <c r="R987" s="342"/>
      <c r="S987" s="342"/>
      <c r="T987" s="342"/>
      <c r="U987" s="342"/>
      <c r="V987" s="342"/>
      <c r="W987" s="342"/>
      <c r="X987" s="342"/>
      <c r="Y987" s="342"/>
      <c r="Z987" s="342"/>
    </row>
    <row r="988" ht="12.75" customHeight="1">
      <c r="A988" s="342"/>
      <c r="B988" s="342"/>
      <c r="C988" s="342"/>
      <c r="D988" s="342"/>
      <c r="E988" s="342"/>
      <c r="F988" s="342"/>
      <c r="G988" s="342"/>
      <c r="H988" s="342"/>
      <c r="I988" s="342"/>
      <c r="J988" s="342"/>
      <c r="K988" s="342"/>
      <c r="L988" s="342"/>
      <c r="M988" s="342"/>
      <c r="N988" s="342"/>
      <c r="O988" s="342"/>
      <c r="P988" s="342"/>
      <c r="Q988" s="342"/>
      <c r="R988" s="342"/>
      <c r="S988" s="342"/>
      <c r="T988" s="342"/>
      <c r="U988" s="342"/>
      <c r="V988" s="342"/>
      <c r="W988" s="342"/>
      <c r="X988" s="342"/>
      <c r="Y988" s="342"/>
      <c r="Z988" s="342"/>
    </row>
    <row r="989" ht="12.75" customHeight="1">
      <c r="A989" s="342"/>
      <c r="B989" s="342"/>
      <c r="C989" s="342"/>
      <c r="D989" s="342"/>
      <c r="E989" s="342"/>
      <c r="F989" s="342"/>
      <c r="G989" s="342"/>
      <c r="H989" s="342"/>
      <c r="I989" s="342"/>
      <c r="J989" s="342"/>
      <c r="K989" s="342"/>
      <c r="L989" s="342"/>
      <c r="M989" s="342"/>
      <c r="N989" s="342"/>
      <c r="O989" s="342"/>
      <c r="P989" s="342"/>
      <c r="Q989" s="342"/>
      <c r="R989" s="342"/>
      <c r="S989" s="342"/>
      <c r="T989" s="342"/>
      <c r="U989" s="342"/>
      <c r="V989" s="342"/>
      <c r="W989" s="342"/>
      <c r="X989" s="342"/>
      <c r="Y989" s="342"/>
      <c r="Z989" s="342"/>
    </row>
    <row r="990" ht="12.75" customHeight="1">
      <c r="A990" s="342"/>
      <c r="B990" s="342"/>
      <c r="C990" s="342"/>
      <c r="D990" s="342"/>
      <c r="E990" s="342"/>
      <c r="F990" s="342"/>
      <c r="G990" s="342"/>
      <c r="H990" s="342"/>
      <c r="I990" s="342"/>
      <c r="J990" s="342"/>
      <c r="K990" s="342"/>
      <c r="L990" s="342"/>
      <c r="M990" s="342"/>
      <c r="N990" s="342"/>
      <c r="O990" s="342"/>
      <c r="P990" s="342"/>
      <c r="Q990" s="342"/>
      <c r="R990" s="342"/>
      <c r="S990" s="342"/>
      <c r="T990" s="342"/>
      <c r="U990" s="342"/>
      <c r="V990" s="342"/>
      <c r="W990" s="342"/>
      <c r="X990" s="342"/>
      <c r="Y990" s="342"/>
      <c r="Z990" s="342"/>
    </row>
    <row r="991" ht="12.75" customHeight="1">
      <c r="A991" s="342"/>
      <c r="B991" s="342"/>
      <c r="C991" s="342"/>
      <c r="D991" s="342"/>
      <c r="E991" s="342"/>
      <c r="F991" s="342"/>
      <c r="G991" s="342"/>
      <c r="H991" s="342"/>
      <c r="I991" s="342"/>
      <c r="J991" s="342"/>
      <c r="K991" s="342"/>
      <c r="L991" s="342"/>
      <c r="M991" s="342"/>
      <c r="N991" s="342"/>
      <c r="O991" s="342"/>
      <c r="P991" s="342"/>
      <c r="Q991" s="342"/>
      <c r="R991" s="342"/>
      <c r="S991" s="342"/>
      <c r="T991" s="342"/>
      <c r="U991" s="342"/>
      <c r="V991" s="342"/>
      <c r="W991" s="342"/>
      <c r="X991" s="342"/>
      <c r="Y991" s="342"/>
      <c r="Z991" s="342"/>
    </row>
    <row r="992" ht="12.75" customHeight="1">
      <c r="A992" s="342"/>
      <c r="B992" s="342"/>
      <c r="C992" s="342"/>
      <c r="D992" s="342"/>
      <c r="E992" s="342"/>
      <c r="F992" s="342"/>
      <c r="G992" s="342"/>
      <c r="H992" s="342"/>
      <c r="I992" s="342"/>
      <c r="J992" s="342"/>
      <c r="K992" s="342"/>
      <c r="L992" s="342"/>
      <c r="M992" s="342"/>
      <c r="N992" s="342"/>
      <c r="O992" s="342"/>
      <c r="P992" s="342"/>
      <c r="Q992" s="342"/>
      <c r="R992" s="342"/>
      <c r="S992" s="342"/>
      <c r="T992" s="342"/>
      <c r="U992" s="342"/>
      <c r="V992" s="342"/>
      <c r="W992" s="342"/>
      <c r="X992" s="342"/>
      <c r="Y992" s="342"/>
      <c r="Z992" s="342"/>
    </row>
    <row r="993" ht="12.75" customHeight="1">
      <c r="A993" s="342"/>
      <c r="B993" s="342"/>
      <c r="C993" s="342"/>
      <c r="D993" s="342"/>
      <c r="E993" s="342"/>
      <c r="F993" s="342"/>
      <c r="G993" s="342"/>
      <c r="H993" s="342"/>
      <c r="I993" s="342"/>
      <c r="J993" s="342"/>
      <c r="K993" s="342"/>
      <c r="L993" s="342"/>
      <c r="M993" s="342"/>
      <c r="N993" s="342"/>
      <c r="O993" s="342"/>
      <c r="P993" s="342"/>
      <c r="Q993" s="342"/>
      <c r="R993" s="342"/>
      <c r="S993" s="342"/>
      <c r="T993" s="342"/>
      <c r="U993" s="342"/>
      <c r="V993" s="342"/>
      <c r="W993" s="342"/>
      <c r="X993" s="342"/>
      <c r="Y993" s="342"/>
      <c r="Z993" s="342"/>
    </row>
    <row r="994" ht="12.75" customHeight="1">
      <c r="A994" s="342"/>
      <c r="B994" s="342"/>
      <c r="C994" s="342"/>
      <c r="D994" s="342"/>
      <c r="E994" s="342"/>
      <c r="F994" s="342"/>
      <c r="G994" s="342"/>
      <c r="H994" s="342"/>
      <c r="I994" s="342"/>
      <c r="J994" s="342"/>
      <c r="K994" s="342"/>
      <c r="L994" s="342"/>
      <c r="M994" s="342"/>
      <c r="N994" s="342"/>
      <c r="O994" s="342"/>
      <c r="P994" s="342"/>
      <c r="Q994" s="342"/>
      <c r="R994" s="342"/>
      <c r="S994" s="342"/>
      <c r="T994" s="342"/>
      <c r="U994" s="342"/>
      <c r="V994" s="342"/>
      <c r="W994" s="342"/>
      <c r="X994" s="342"/>
      <c r="Y994" s="342"/>
      <c r="Z994" s="342"/>
    </row>
    <row r="995" ht="12.75" customHeight="1">
      <c r="A995" s="342"/>
      <c r="B995" s="342"/>
      <c r="C995" s="342"/>
      <c r="D995" s="342"/>
      <c r="E995" s="342"/>
      <c r="F995" s="342"/>
      <c r="G995" s="342"/>
      <c r="H995" s="342"/>
      <c r="I995" s="342"/>
      <c r="J995" s="342"/>
      <c r="K995" s="342"/>
      <c r="L995" s="342"/>
      <c r="M995" s="342"/>
      <c r="N995" s="342"/>
      <c r="O995" s="342"/>
      <c r="P995" s="342"/>
      <c r="Q995" s="342"/>
      <c r="R995" s="342"/>
      <c r="S995" s="342"/>
      <c r="T995" s="342"/>
      <c r="U995" s="342"/>
      <c r="V995" s="342"/>
      <c r="W995" s="342"/>
      <c r="X995" s="342"/>
      <c r="Y995" s="342"/>
      <c r="Z995" s="342"/>
    </row>
    <row r="996" ht="12.75" customHeight="1">
      <c r="A996" s="342"/>
      <c r="B996" s="342"/>
      <c r="C996" s="342"/>
      <c r="D996" s="342"/>
      <c r="E996" s="342"/>
      <c r="F996" s="342"/>
      <c r="G996" s="342"/>
      <c r="H996" s="342"/>
      <c r="I996" s="342"/>
      <c r="J996" s="342"/>
      <c r="K996" s="342"/>
      <c r="L996" s="342"/>
      <c r="M996" s="342"/>
      <c r="N996" s="342"/>
      <c r="O996" s="342"/>
      <c r="P996" s="342"/>
      <c r="Q996" s="342"/>
      <c r="R996" s="342"/>
      <c r="S996" s="342"/>
      <c r="T996" s="342"/>
      <c r="U996" s="342"/>
      <c r="V996" s="342"/>
      <c r="W996" s="342"/>
      <c r="X996" s="342"/>
      <c r="Y996" s="342"/>
      <c r="Z996" s="342"/>
    </row>
    <row r="997" ht="12.75" customHeight="1">
      <c r="A997" s="342"/>
      <c r="B997" s="342"/>
      <c r="C997" s="342"/>
      <c r="D997" s="342"/>
      <c r="E997" s="342"/>
      <c r="F997" s="342"/>
      <c r="G997" s="342"/>
      <c r="H997" s="342"/>
      <c r="I997" s="342"/>
      <c r="J997" s="342"/>
      <c r="K997" s="342"/>
      <c r="L997" s="342"/>
      <c r="M997" s="342"/>
      <c r="N997" s="342"/>
      <c r="O997" s="342"/>
      <c r="P997" s="342"/>
      <c r="Q997" s="342"/>
      <c r="R997" s="342"/>
      <c r="S997" s="342"/>
      <c r="T997" s="342"/>
      <c r="U997" s="342"/>
      <c r="V997" s="342"/>
      <c r="W997" s="342"/>
      <c r="X997" s="342"/>
      <c r="Y997" s="342"/>
      <c r="Z997" s="342"/>
    </row>
    <row r="998" ht="12.75" customHeight="1">
      <c r="A998" s="342"/>
      <c r="B998" s="342"/>
      <c r="C998" s="342"/>
      <c r="D998" s="342"/>
      <c r="E998" s="342"/>
      <c r="F998" s="342"/>
      <c r="G998" s="342"/>
      <c r="H998" s="342"/>
      <c r="I998" s="342"/>
      <c r="J998" s="342"/>
      <c r="K998" s="342"/>
      <c r="L998" s="342"/>
      <c r="M998" s="342"/>
      <c r="N998" s="342"/>
      <c r="O998" s="342"/>
      <c r="P998" s="342"/>
      <c r="Q998" s="342"/>
      <c r="R998" s="342"/>
      <c r="S998" s="342"/>
      <c r="T998" s="342"/>
      <c r="U998" s="342"/>
      <c r="V998" s="342"/>
      <c r="W998" s="342"/>
      <c r="X998" s="342"/>
      <c r="Y998" s="342"/>
      <c r="Z998" s="342"/>
    </row>
    <row r="999" ht="12.75" customHeight="1">
      <c r="A999" s="342"/>
      <c r="B999" s="342"/>
      <c r="C999" s="342"/>
      <c r="D999" s="342"/>
      <c r="E999" s="342"/>
      <c r="F999" s="342"/>
      <c r="G999" s="342"/>
      <c r="H999" s="342"/>
      <c r="I999" s="342"/>
      <c r="J999" s="342"/>
      <c r="K999" s="342"/>
      <c r="L999" s="342"/>
      <c r="M999" s="342"/>
      <c r="N999" s="342"/>
      <c r="O999" s="342"/>
      <c r="P999" s="342"/>
      <c r="Q999" s="342"/>
      <c r="R999" s="342"/>
      <c r="S999" s="342"/>
      <c r="T999" s="342"/>
      <c r="U999" s="342"/>
      <c r="V999" s="342"/>
      <c r="W999" s="342"/>
      <c r="X999" s="342"/>
      <c r="Y999" s="342"/>
      <c r="Z999" s="342"/>
    </row>
    <row r="1000" ht="12.75" customHeight="1">
      <c r="A1000" s="342"/>
      <c r="B1000" s="342"/>
      <c r="C1000" s="342"/>
      <c r="D1000" s="342"/>
      <c r="E1000" s="342"/>
      <c r="F1000" s="342"/>
      <c r="G1000" s="342"/>
      <c r="H1000" s="342"/>
      <c r="I1000" s="342"/>
      <c r="J1000" s="342"/>
      <c r="K1000" s="342"/>
      <c r="L1000" s="342"/>
      <c r="M1000" s="342"/>
      <c r="N1000" s="342"/>
      <c r="O1000" s="342"/>
      <c r="P1000" s="342"/>
      <c r="Q1000" s="342"/>
      <c r="R1000" s="342"/>
      <c r="S1000" s="342"/>
      <c r="T1000" s="342"/>
      <c r="U1000" s="342"/>
      <c r="V1000" s="342"/>
      <c r="W1000" s="342"/>
      <c r="X1000" s="342"/>
      <c r="Y1000" s="342"/>
      <c r="Z1000" s="342"/>
    </row>
    <row r="1001" ht="12.75" customHeight="1">
      <c r="A1001" s="342"/>
      <c r="B1001" s="342"/>
      <c r="C1001" s="342"/>
      <c r="D1001" s="342"/>
      <c r="E1001" s="342"/>
      <c r="F1001" s="342"/>
      <c r="G1001" s="342"/>
      <c r="H1001" s="342"/>
      <c r="I1001" s="342"/>
      <c r="J1001" s="342"/>
      <c r="K1001" s="342"/>
      <c r="L1001" s="342"/>
      <c r="M1001" s="342"/>
      <c r="N1001" s="342"/>
      <c r="O1001" s="342"/>
      <c r="P1001" s="342"/>
      <c r="Q1001" s="342"/>
      <c r="R1001" s="342"/>
      <c r="S1001" s="342"/>
      <c r="T1001" s="342"/>
      <c r="U1001" s="342"/>
      <c r="V1001" s="342"/>
      <c r="W1001" s="342"/>
      <c r="X1001" s="342"/>
      <c r="Y1001" s="342"/>
      <c r="Z1001" s="342"/>
    </row>
    <row r="1002" ht="12.75" customHeight="1">
      <c r="A1002" s="342"/>
      <c r="B1002" s="342"/>
      <c r="C1002" s="342"/>
      <c r="D1002" s="342"/>
      <c r="E1002" s="342"/>
      <c r="F1002" s="342"/>
      <c r="G1002" s="342"/>
      <c r="H1002" s="342"/>
      <c r="I1002" s="342"/>
      <c r="J1002" s="342"/>
      <c r="K1002" s="342"/>
      <c r="L1002" s="342"/>
      <c r="M1002" s="342"/>
      <c r="N1002" s="342"/>
      <c r="O1002" s="342"/>
      <c r="P1002" s="342"/>
      <c r="Q1002" s="342"/>
      <c r="R1002" s="342"/>
      <c r="S1002" s="342"/>
      <c r="T1002" s="342"/>
      <c r="U1002" s="342"/>
      <c r="V1002" s="342"/>
      <c r="W1002" s="342"/>
      <c r="X1002" s="342"/>
      <c r="Y1002" s="342"/>
      <c r="Z1002" s="342"/>
    </row>
    <row r="1003" ht="12.75" customHeight="1">
      <c r="A1003" s="342"/>
      <c r="B1003" s="342"/>
      <c r="C1003" s="342"/>
      <c r="D1003" s="342"/>
      <c r="E1003" s="342"/>
      <c r="F1003" s="342"/>
      <c r="G1003" s="342"/>
      <c r="H1003" s="342"/>
      <c r="I1003" s="342"/>
      <c r="J1003" s="342"/>
      <c r="K1003" s="342"/>
      <c r="L1003" s="342"/>
      <c r="M1003" s="342"/>
      <c r="N1003" s="342"/>
      <c r="O1003" s="342"/>
      <c r="P1003" s="342"/>
      <c r="Q1003" s="342"/>
      <c r="R1003" s="342"/>
      <c r="S1003" s="342"/>
      <c r="T1003" s="342"/>
      <c r="U1003" s="342"/>
      <c r="V1003" s="342"/>
      <c r="W1003" s="342"/>
      <c r="X1003" s="342"/>
      <c r="Y1003" s="342"/>
      <c r="Z1003" s="342"/>
    </row>
    <row r="1004" ht="12.75" customHeight="1">
      <c r="A1004" s="342"/>
      <c r="B1004" s="342"/>
      <c r="C1004" s="342"/>
      <c r="D1004" s="342"/>
      <c r="E1004" s="342"/>
      <c r="F1004" s="342"/>
      <c r="G1004" s="342"/>
      <c r="H1004" s="342"/>
      <c r="I1004" s="342"/>
      <c r="J1004" s="342"/>
      <c r="K1004" s="342"/>
      <c r="L1004" s="342"/>
      <c r="M1004" s="342"/>
      <c r="N1004" s="342"/>
      <c r="O1004" s="342"/>
      <c r="P1004" s="342"/>
      <c r="Q1004" s="342"/>
      <c r="R1004" s="342"/>
      <c r="S1004" s="342"/>
      <c r="T1004" s="342"/>
      <c r="U1004" s="342"/>
      <c r="V1004" s="342"/>
      <c r="W1004" s="342"/>
      <c r="X1004" s="342"/>
      <c r="Y1004" s="342"/>
      <c r="Z1004" s="342"/>
    </row>
    <row r="1005" ht="12.75" customHeight="1">
      <c r="A1005" s="342"/>
      <c r="B1005" s="342"/>
      <c r="C1005" s="342"/>
      <c r="D1005" s="342"/>
      <c r="E1005" s="342"/>
      <c r="F1005" s="342"/>
      <c r="G1005" s="342"/>
      <c r="H1005" s="342"/>
      <c r="I1005" s="342"/>
      <c r="J1005" s="342"/>
      <c r="K1005" s="342"/>
      <c r="L1005" s="342"/>
      <c r="M1005" s="342"/>
      <c r="N1005" s="342"/>
      <c r="O1005" s="342"/>
      <c r="P1005" s="342"/>
      <c r="Q1005" s="342"/>
      <c r="R1005" s="342"/>
      <c r="S1005" s="342"/>
      <c r="T1005" s="342"/>
      <c r="U1005" s="342"/>
      <c r="V1005" s="342"/>
      <c r="W1005" s="342"/>
      <c r="X1005" s="342"/>
      <c r="Y1005" s="342"/>
      <c r="Z1005" s="342"/>
    </row>
    <row r="1006" ht="12.75" customHeight="1">
      <c r="A1006" s="342"/>
      <c r="B1006" s="342"/>
      <c r="C1006" s="342"/>
      <c r="D1006" s="342"/>
      <c r="E1006" s="342"/>
      <c r="F1006" s="342"/>
      <c r="G1006" s="342"/>
      <c r="H1006" s="342"/>
      <c r="I1006" s="342"/>
      <c r="J1006" s="342"/>
      <c r="K1006" s="342"/>
      <c r="L1006" s="342"/>
      <c r="M1006" s="342"/>
      <c r="N1006" s="342"/>
      <c r="O1006" s="342"/>
      <c r="P1006" s="342"/>
      <c r="Q1006" s="342"/>
      <c r="R1006" s="342"/>
      <c r="S1006" s="342"/>
      <c r="T1006" s="342"/>
      <c r="U1006" s="342"/>
      <c r="V1006" s="342"/>
      <c r="W1006" s="342"/>
      <c r="X1006" s="342"/>
      <c r="Y1006" s="342"/>
      <c r="Z1006" s="342"/>
    </row>
    <row r="1007" ht="12.75" customHeight="1">
      <c r="A1007" s="342"/>
      <c r="B1007" s="342"/>
      <c r="C1007" s="342"/>
      <c r="D1007" s="342"/>
      <c r="E1007" s="342"/>
      <c r="F1007" s="342"/>
      <c r="G1007" s="342"/>
      <c r="H1007" s="342"/>
      <c r="I1007" s="342"/>
      <c r="J1007" s="342"/>
      <c r="K1007" s="342"/>
      <c r="L1007" s="342"/>
      <c r="M1007" s="342"/>
      <c r="N1007" s="342"/>
      <c r="O1007" s="342"/>
      <c r="P1007" s="342"/>
      <c r="Q1007" s="342"/>
      <c r="R1007" s="342"/>
      <c r="S1007" s="342"/>
      <c r="T1007" s="342"/>
      <c r="U1007" s="342"/>
      <c r="V1007" s="342"/>
      <c r="W1007" s="342"/>
      <c r="X1007" s="342"/>
      <c r="Y1007" s="342"/>
      <c r="Z1007" s="342"/>
    </row>
    <row r="1008" ht="12.75" customHeight="1">
      <c r="A1008" s="342"/>
      <c r="B1008" s="342"/>
      <c r="C1008" s="342"/>
      <c r="D1008" s="342"/>
      <c r="E1008" s="342"/>
      <c r="F1008" s="342"/>
      <c r="G1008" s="342"/>
      <c r="H1008" s="342"/>
      <c r="I1008" s="342"/>
      <c r="J1008" s="342"/>
      <c r="K1008" s="342"/>
      <c r="L1008" s="342"/>
      <c r="M1008" s="342"/>
      <c r="N1008" s="342"/>
      <c r="O1008" s="342"/>
      <c r="P1008" s="342"/>
      <c r="Q1008" s="342"/>
      <c r="R1008" s="342"/>
      <c r="S1008" s="342"/>
      <c r="T1008" s="342"/>
      <c r="U1008" s="342"/>
      <c r="V1008" s="342"/>
      <c r="W1008" s="342"/>
      <c r="X1008" s="342"/>
      <c r="Y1008" s="342"/>
      <c r="Z1008" s="342"/>
    </row>
    <row r="1009" ht="12.75" customHeight="1">
      <c r="A1009" s="342"/>
      <c r="B1009" s="342"/>
      <c r="C1009" s="342"/>
      <c r="D1009" s="342"/>
      <c r="E1009" s="342"/>
      <c r="F1009" s="342"/>
      <c r="G1009" s="342"/>
      <c r="H1009" s="342"/>
      <c r="I1009" s="342"/>
      <c r="J1009" s="342"/>
      <c r="K1009" s="342"/>
      <c r="L1009" s="342"/>
      <c r="M1009" s="342"/>
      <c r="N1009" s="342"/>
      <c r="O1009" s="342"/>
      <c r="P1009" s="342"/>
      <c r="Q1009" s="342"/>
      <c r="R1009" s="342"/>
      <c r="S1009" s="342"/>
      <c r="T1009" s="342"/>
      <c r="U1009" s="342"/>
      <c r="V1009" s="342"/>
      <c r="W1009" s="342"/>
      <c r="X1009" s="342"/>
      <c r="Y1009" s="342"/>
      <c r="Z1009" s="342"/>
    </row>
    <row r="1010" ht="12.75" customHeight="1">
      <c r="A1010" s="342"/>
      <c r="B1010" s="342"/>
      <c r="C1010" s="342"/>
      <c r="D1010" s="342"/>
      <c r="E1010" s="342"/>
      <c r="F1010" s="342"/>
      <c r="G1010" s="342"/>
      <c r="H1010" s="342"/>
      <c r="I1010" s="342"/>
      <c r="J1010" s="342"/>
      <c r="K1010" s="342"/>
      <c r="L1010" s="342"/>
      <c r="M1010" s="342"/>
      <c r="N1010" s="342"/>
      <c r="O1010" s="342"/>
      <c r="P1010" s="342"/>
      <c r="Q1010" s="342"/>
      <c r="R1010" s="342"/>
      <c r="S1010" s="342"/>
      <c r="T1010" s="342"/>
      <c r="U1010" s="342"/>
      <c r="V1010" s="342"/>
      <c r="W1010" s="342"/>
      <c r="X1010" s="342"/>
      <c r="Y1010" s="342"/>
      <c r="Z1010" s="342"/>
    </row>
    <row r="1011" ht="12.75" customHeight="1">
      <c r="A1011" s="342"/>
      <c r="B1011" s="342"/>
      <c r="C1011" s="342"/>
      <c r="D1011" s="342"/>
      <c r="E1011" s="342"/>
      <c r="F1011" s="342"/>
      <c r="G1011" s="342"/>
      <c r="H1011" s="342"/>
      <c r="I1011" s="342"/>
      <c r="J1011" s="342"/>
      <c r="K1011" s="342"/>
      <c r="L1011" s="342"/>
      <c r="M1011" s="342"/>
      <c r="N1011" s="342"/>
      <c r="O1011" s="342"/>
      <c r="P1011" s="342"/>
      <c r="Q1011" s="342"/>
      <c r="R1011" s="342"/>
      <c r="S1011" s="342"/>
      <c r="T1011" s="342"/>
      <c r="U1011" s="342"/>
      <c r="V1011" s="342"/>
      <c r="W1011" s="342"/>
      <c r="X1011" s="342"/>
      <c r="Y1011" s="342"/>
      <c r="Z1011" s="342"/>
    </row>
    <row r="1012" ht="12.75" customHeight="1">
      <c r="A1012" s="342"/>
      <c r="B1012" s="342"/>
      <c r="C1012" s="342"/>
      <c r="D1012" s="342"/>
      <c r="E1012" s="342"/>
      <c r="F1012" s="342"/>
      <c r="G1012" s="342"/>
      <c r="H1012" s="342"/>
      <c r="I1012" s="342"/>
      <c r="J1012" s="342"/>
      <c r="K1012" s="342"/>
      <c r="L1012" s="342"/>
      <c r="M1012" s="342"/>
      <c r="N1012" s="342"/>
      <c r="O1012" s="342"/>
      <c r="P1012" s="342"/>
      <c r="Q1012" s="342"/>
      <c r="R1012" s="342"/>
      <c r="S1012" s="342"/>
      <c r="T1012" s="342"/>
      <c r="U1012" s="342"/>
      <c r="V1012" s="342"/>
      <c r="W1012" s="342"/>
      <c r="X1012" s="342"/>
      <c r="Y1012" s="342"/>
      <c r="Z1012" s="342"/>
    </row>
    <row r="1013" ht="12.75" customHeight="1">
      <c r="A1013" s="342"/>
      <c r="B1013" s="342"/>
      <c r="C1013" s="342"/>
      <c r="D1013" s="342"/>
      <c r="E1013" s="342"/>
      <c r="F1013" s="342"/>
      <c r="G1013" s="342"/>
      <c r="H1013" s="342"/>
      <c r="I1013" s="342"/>
      <c r="J1013" s="342"/>
      <c r="K1013" s="342"/>
      <c r="L1013" s="342"/>
      <c r="M1013" s="342"/>
      <c r="N1013" s="342"/>
      <c r="O1013" s="342"/>
      <c r="P1013" s="342"/>
      <c r="Q1013" s="342"/>
      <c r="R1013" s="342"/>
      <c r="S1013" s="342"/>
      <c r="T1013" s="342"/>
      <c r="U1013" s="342"/>
      <c r="V1013" s="342"/>
      <c r="W1013" s="342"/>
      <c r="X1013" s="342"/>
      <c r="Y1013" s="342"/>
      <c r="Z1013" s="342"/>
    </row>
    <row r="1014" ht="12.75" customHeight="1">
      <c r="A1014" s="342"/>
      <c r="B1014" s="342"/>
      <c r="C1014" s="342"/>
      <c r="D1014" s="342"/>
      <c r="E1014" s="342"/>
      <c r="F1014" s="342"/>
      <c r="G1014" s="342"/>
      <c r="H1014" s="342"/>
      <c r="I1014" s="342"/>
      <c r="J1014" s="342"/>
      <c r="K1014" s="342"/>
      <c r="L1014" s="342"/>
      <c r="M1014" s="342"/>
      <c r="N1014" s="342"/>
      <c r="O1014" s="342"/>
      <c r="P1014" s="342"/>
      <c r="Q1014" s="342"/>
      <c r="R1014" s="342"/>
      <c r="S1014" s="342"/>
      <c r="T1014" s="342"/>
      <c r="U1014" s="342"/>
      <c r="V1014" s="342"/>
      <c r="W1014" s="342"/>
      <c r="X1014" s="342"/>
      <c r="Y1014" s="342"/>
      <c r="Z1014" s="342"/>
    </row>
    <row r="1015" ht="12.75" customHeight="1">
      <c r="A1015" s="342"/>
      <c r="B1015" s="342"/>
      <c r="C1015" s="342"/>
      <c r="D1015" s="342"/>
      <c r="E1015" s="342"/>
      <c r="F1015" s="342"/>
      <c r="G1015" s="342"/>
      <c r="H1015" s="342"/>
      <c r="I1015" s="342"/>
      <c r="J1015" s="342"/>
      <c r="K1015" s="342"/>
      <c r="L1015" s="342"/>
      <c r="M1015" s="342"/>
      <c r="N1015" s="342"/>
      <c r="O1015" s="342"/>
      <c r="P1015" s="342"/>
      <c r="Q1015" s="342"/>
      <c r="R1015" s="342"/>
      <c r="S1015" s="342"/>
      <c r="T1015" s="342"/>
      <c r="U1015" s="342"/>
      <c r="V1015" s="342"/>
      <c r="W1015" s="342"/>
      <c r="X1015" s="342"/>
      <c r="Y1015" s="342"/>
      <c r="Z1015" s="342"/>
    </row>
    <row r="1016" ht="12.75" customHeight="1">
      <c r="A1016" s="342"/>
      <c r="B1016" s="342"/>
      <c r="C1016" s="342"/>
      <c r="D1016" s="342"/>
      <c r="E1016" s="342"/>
      <c r="F1016" s="342"/>
      <c r="G1016" s="342"/>
      <c r="H1016" s="342"/>
      <c r="I1016" s="342"/>
      <c r="J1016" s="342"/>
      <c r="K1016" s="342"/>
      <c r="L1016" s="342"/>
      <c r="M1016" s="342"/>
      <c r="N1016" s="342"/>
      <c r="O1016" s="342"/>
      <c r="P1016" s="342"/>
      <c r="Q1016" s="342"/>
      <c r="R1016" s="342"/>
      <c r="S1016" s="342"/>
      <c r="T1016" s="342"/>
      <c r="U1016" s="342"/>
      <c r="V1016" s="342"/>
      <c r="W1016" s="342"/>
      <c r="X1016" s="342"/>
      <c r="Y1016" s="342"/>
      <c r="Z1016" s="342"/>
    </row>
    <row r="1017" ht="12.75" customHeight="1">
      <c r="A1017" s="342"/>
      <c r="B1017" s="342"/>
      <c r="C1017" s="342"/>
      <c r="D1017" s="342"/>
      <c r="E1017" s="342"/>
      <c r="F1017" s="342"/>
      <c r="G1017" s="342"/>
      <c r="H1017" s="342"/>
      <c r="I1017" s="342"/>
      <c r="J1017" s="342"/>
      <c r="K1017" s="342"/>
      <c r="L1017" s="342"/>
      <c r="M1017" s="342"/>
      <c r="N1017" s="342"/>
      <c r="O1017" s="342"/>
      <c r="P1017" s="342"/>
      <c r="Q1017" s="342"/>
      <c r="R1017" s="342"/>
      <c r="S1017" s="342"/>
      <c r="T1017" s="342"/>
      <c r="U1017" s="342"/>
      <c r="V1017" s="342"/>
      <c r="W1017" s="342"/>
      <c r="X1017" s="342"/>
      <c r="Y1017" s="342"/>
      <c r="Z1017" s="342"/>
    </row>
    <row r="1018" ht="12.75" customHeight="1">
      <c r="A1018" s="342"/>
      <c r="B1018" s="342"/>
      <c r="C1018" s="342"/>
      <c r="D1018" s="342"/>
      <c r="E1018" s="342"/>
      <c r="F1018" s="342"/>
      <c r="G1018" s="342"/>
      <c r="H1018" s="342"/>
      <c r="I1018" s="342"/>
      <c r="J1018" s="342"/>
      <c r="K1018" s="342"/>
      <c r="L1018" s="342"/>
      <c r="M1018" s="342"/>
      <c r="N1018" s="342"/>
      <c r="O1018" s="342"/>
      <c r="P1018" s="342"/>
      <c r="Q1018" s="342"/>
      <c r="R1018" s="342"/>
      <c r="S1018" s="342"/>
      <c r="T1018" s="342"/>
      <c r="U1018" s="342"/>
      <c r="V1018" s="342"/>
      <c r="W1018" s="342"/>
      <c r="X1018" s="342"/>
      <c r="Y1018" s="342"/>
      <c r="Z1018" s="342"/>
    </row>
    <row r="1019" ht="12.75" customHeight="1">
      <c r="A1019" s="342"/>
      <c r="B1019" s="342"/>
      <c r="C1019" s="342"/>
      <c r="D1019" s="342"/>
      <c r="E1019" s="342"/>
      <c r="F1019" s="342"/>
      <c r="G1019" s="342"/>
      <c r="H1019" s="342"/>
      <c r="I1019" s="342"/>
      <c r="J1019" s="342"/>
      <c r="K1019" s="342"/>
      <c r="L1019" s="342"/>
      <c r="M1019" s="342"/>
      <c r="N1019" s="342"/>
      <c r="O1019" s="342"/>
      <c r="P1019" s="342"/>
      <c r="Q1019" s="342"/>
      <c r="R1019" s="342"/>
      <c r="S1019" s="342"/>
      <c r="T1019" s="342"/>
      <c r="U1019" s="342"/>
      <c r="V1019" s="342"/>
      <c r="W1019" s="342"/>
      <c r="X1019" s="342"/>
      <c r="Y1019" s="342"/>
      <c r="Z1019" s="342"/>
    </row>
  </sheetData>
  <mergeCells count="2">
    <mergeCell ref="A1:F1"/>
    <mergeCell ref="B2:F2"/>
  </mergeCells>
  <conditionalFormatting sqref="B4">
    <cfRule type="cellIs" dxfId="3" priority="1" operator="notEqual">
      <formula>"Choose District From Dropdown on 'ASA 1'"</formula>
    </cfRule>
  </conditionalFormatting>
  <printOptions/>
  <pageMargins bottom="0.21" footer="0.0" header="0.0" left="0.35" right="0.25" top="0.43"/>
  <pageSetup scale="91" orientation="landscape"/>
  <headerFooter>
    <oddHeader>&amp;LASA 2023&amp;RPage &amp;P of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13"/>
    <col customWidth="1" min="2" max="2" width="36.63"/>
    <col customWidth="1" min="3" max="3" width="18.88"/>
    <col customWidth="1" min="4" max="4" width="2.63"/>
    <col customWidth="1" min="5" max="5" width="36.63"/>
    <col customWidth="1" min="6" max="6" width="18.88"/>
    <col customWidth="1" min="7" max="26" width="9.13"/>
  </cols>
  <sheetData>
    <row r="1" ht="12.75" customHeight="1">
      <c r="A1" s="302" t="s">
        <v>575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ht="12.75" customHeight="1">
      <c r="B2" s="346" t="s">
        <v>230</v>
      </c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ht="14.25" customHeight="1">
      <c r="A3" s="342"/>
      <c r="B3" s="346"/>
      <c r="C3" s="346"/>
      <c r="D3" s="346"/>
      <c r="E3" s="346"/>
      <c r="F3" s="346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ht="12.75" customHeight="1">
      <c r="A4" s="346"/>
      <c r="B4" s="347" t="str">
        <f>'Cover Page'!D9</f>
        <v>Fremont SD 79</v>
      </c>
      <c r="C4" s="350" t="s">
        <v>209</v>
      </c>
      <c r="D4" s="346"/>
      <c r="E4" s="346"/>
      <c r="F4" s="346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ht="12.75" customHeight="1">
      <c r="A5" s="342"/>
      <c r="B5" s="346"/>
      <c r="C5" s="346"/>
      <c r="D5" s="346"/>
      <c r="E5" s="346"/>
      <c r="F5" s="346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ht="12.75" customHeight="1">
      <c r="A6" s="342"/>
      <c r="B6" s="374" t="s">
        <v>231</v>
      </c>
      <c r="C6" s="375" t="s">
        <v>232</v>
      </c>
      <c r="D6" s="342"/>
      <c r="E6" s="376" t="s">
        <v>231</v>
      </c>
      <c r="F6" s="377" t="s">
        <v>232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ht="12.75" customHeight="1">
      <c r="A7" s="220"/>
      <c r="B7" s="378" t="s">
        <v>576</v>
      </c>
      <c r="C7" s="379">
        <v>500.0</v>
      </c>
      <c r="D7" s="385"/>
      <c r="E7" s="378" t="s">
        <v>577</v>
      </c>
      <c r="F7" s="379">
        <v>700.0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</row>
    <row r="8" ht="12.75" customHeight="1">
      <c r="A8" s="220"/>
      <c r="B8" s="378" t="s">
        <v>578</v>
      </c>
      <c r="C8" s="379">
        <v>501.22</v>
      </c>
      <c r="D8" s="385"/>
      <c r="E8" s="378" t="s">
        <v>579</v>
      </c>
      <c r="F8" s="379">
        <v>710.0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ht="12.75" customHeight="1">
      <c r="A9" s="220"/>
      <c r="B9" s="378" t="s">
        <v>580</v>
      </c>
      <c r="C9" s="379">
        <v>508.91</v>
      </c>
      <c r="D9" s="385"/>
      <c r="E9" s="378" t="s">
        <v>581</v>
      </c>
      <c r="F9" s="379">
        <v>712.32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ht="12.75" customHeight="1">
      <c r="A10" s="220"/>
      <c r="B10" s="378" t="s">
        <v>582</v>
      </c>
      <c r="C10" s="379">
        <v>510.0</v>
      </c>
      <c r="D10" s="385"/>
      <c r="E10" s="378" t="s">
        <v>583</v>
      </c>
      <c r="F10" s="379">
        <v>720.0</v>
      </c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ht="12.75" customHeight="1">
      <c r="A11" s="220"/>
      <c r="B11" s="378" t="s">
        <v>584</v>
      </c>
      <c r="C11" s="379">
        <v>518.12</v>
      </c>
      <c r="D11" s="385"/>
      <c r="E11" s="378" t="s">
        <v>585</v>
      </c>
      <c r="F11" s="379">
        <v>720.02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ht="12.75" customHeight="1">
      <c r="A12" s="220"/>
      <c r="B12" s="378" t="s">
        <v>586</v>
      </c>
      <c r="C12" s="379">
        <v>518.45</v>
      </c>
      <c r="D12" s="385"/>
      <c r="E12" s="378" t="s">
        <v>587</v>
      </c>
      <c r="F12" s="379">
        <v>740.0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ht="12.75" customHeight="1">
      <c r="A13" s="220"/>
      <c r="B13" s="378" t="s">
        <v>588</v>
      </c>
      <c r="C13" s="379">
        <v>528.48</v>
      </c>
      <c r="D13" s="385"/>
      <c r="E13" s="378" t="s">
        <v>589</v>
      </c>
      <c r="F13" s="379">
        <v>743.9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ht="12.75" customHeight="1">
      <c r="A14" s="220"/>
      <c r="B14" s="378" t="s">
        <v>590</v>
      </c>
      <c r="C14" s="379">
        <v>529.13</v>
      </c>
      <c r="D14" s="385"/>
      <c r="E14" s="378" t="s">
        <v>591</v>
      </c>
      <c r="F14" s="379">
        <v>758.0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ht="12.75" customHeight="1">
      <c r="A15" s="220"/>
      <c r="B15" s="378" t="s">
        <v>592</v>
      </c>
      <c r="C15" s="379">
        <v>543.86</v>
      </c>
      <c r="D15" s="385"/>
      <c r="E15" s="378" t="s">
        <v>593</v>
      </c>
      <c r="F15" s="379">
        <v>779.97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 ht="12.75" customHeight="1">
      <c r="A16" s="220"/>
      <c r="B16" s="378" t="s">
        <v>594</v>
      </c>
      <c r="C16" s="379">
        <v>544.8</v>
      </c>
      <c r="D16" s="385"/>
      <c r="E16" s="378" t="s">
        <v>595</v>
      </c>
      <c r="F16" s="379">
        <v>780.82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ht="12.75" customHeight="1">
      <c r="A17" s="220"/>
      <c r="B17" s="378" t="s">
        <v>596</v>
      </c>
      <c r="C17" s="379">
        <v>550.0</v>
      </c>
      <c r="D17" s="385"/>
      <c r="E17" s="378" t="s">
        <v>597</v>
      </c>
      <c r="F17" s="379">
        <v>805.0</v>
      </c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ht="12.75" customHeight="1">
      <c r="A18" s="220"/>
      <c r="B18" s="378" t="s">
        <v>598</v>
      </c>
      <c r="C18" s="379">
        <v>550.45</v>
      </c>
      <c r="D18" s="385"/>
      <c r="E18" s="378" t="s">
        <v>599</v>
      </c>
      <c r="F18" s="379">
        <v>811.8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ht="12.75" customHeight="1">
      <c r="A19" s="220"/>
      <c r="B19" s="378" t="s">
        <v>600</v>
      </c>
      <c r="C19" s="379">
        <v>552.31</v>
      </c>
      <c r="D19" s="385"/>
      <c r="E19" s="378" t="s">
        <v>601</v>
      </c>
      <c r="F19" s="379">
        <v>815.9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ht="12.75" customHeight="1">
      <c r="A20" s="220"/>
      <c r="B20" s="378" t="s">
        <v>602</v>
      </c>
      <c r="C20" s="379">
        <v>560.43</v>
      </c>
      <c r="D20" s="385"/>
      <c r="E20" s="378" t="s">
        <v>603</v>
      </c>
      <c r="F20" s="379">
        <v>820.0</v>
      </c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ht="12.75" customHeight="1">
      <c r="A21" s="220"/>
      <c r="B21" s="378" t="s">
        <v>604</v>
      </c>
      <c r="C21" s="379">
        <v>567.0</v>
      </c>
      <c r="D21" s="385"/>
      <c r="E21" s="378" t="s">
        <v>605</v>
      </c>
      <c r="F21" s="379">
        <v>821.1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ht="12.75" customHeight="1">
      <c r="A22" s="220"/>
      <c r="B22" s="378" t="s">
        <v>606</v>
      </c>
      <c r="C22" s="379">
        <v>572.99</v>
      </c>
      <c r="D22" s="385"/>
      <c r="E22" s="378" t="s">
        <v>607</v>
      </c>
      <c r="F22" s="379">
        <v>825.0</v>
      </c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ht="12.75" customHeight="1">
      <c r="A23" s="220"/>
      <c r="B23" s="378" t="s">
        <v>608</v>
      </c>
      <c r="C23" s="379">
        <v>573.0</v>
      </c>
      <c r="D23" s="385"/>
      <c r="E23" s="378" t="s">
        <v>609</v>
      </c>
      <c r="F23" s="379">
        <v>852.04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ht="12.75" customHeight="1">
      <c r="A24" s="220"/>
      <c r="B24" s="378" t="s">
        <v>610</v>
      </c>
      <c r="C24" s="379">
        <v>583.02</v>
      </c>
      <c r="D24" s="385"/>
      <c r="E24" s="378" t="s">
        <v>611</v>
      </c>
      <c r="F24" s="379">
        <v>866.49</v>
      </c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ht="12.75" customHeight="1">
      <c r="A25" s="220"/>
      <c r="B25" s="378" t="s">
        <v>612</v>
      </c>
      <c r="C25" s="379">
        <v>595.0</v>
      </c>
      <c r="D25" s="385"/>
      <c r="E25" s="378" t="s">
        <v>613</v>
      </c>
      <c r="F25" s="379">
        <v>889.6</v>
      </c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ht="12.75" customHeight="1">
      <c r="A26" s="220"/>
      <c r="B26" s="378" t="s">
        <v>614</v>
      </c>
      <c r="C26" s="379">
        <v>599.0</v>
      </c>
      <c r="D26" s="385"/>
      <c r="E26" s="378" t="s">
        <v>615</v>
      </c>
      <c r="F26" s="379">
        <v>900.0</v>
      </c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ht="12.75" customHeight="1">
      <c r="A27" s="220"/>
      <c r="B27" s="378" t="s">
        <v>616</v>
      </c>
      <c r="C27" s="379">
        <v>600.0</v>
      </c>
      <c r="D27" s="385"/>
      <c r="E27" s="378" t="s">
        <v>617</v>
      </c>
      <c r="F27" s="379">
        <v>900.0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ht="12.75" customHeight="1">
      <c r="A28" s="220"/>
      <c r="B28" s="378" t="s">
        <v>618</v>
      </c>
      <c r="C28" s="379">
        <v>600.0</v>
      </c>
      <c r="D28" s="385"/>
      <c r="E28" s="378" t="s">
        <v>619</v>
      </c>
      <c r="F28" s="379">
        <v>900.0</v>
      </c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ht="12.75" customHeight="1">
      <c r="A29" s="220"/>
      <c r="B29" s="378" t="s">
        <v>620</v>
      </c>
      <c r="C29" s="379">
        <v>600.0</v>
      </c>
      <c r="D29" s="385"/>
      <c r="E29" s="378" t="s">
        <v>621</v>
      </c>
      <c r="F29" s="379">
        <v>904.94</v>
      </c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ht="12.75" customHeight="1">
      <c r="A30" s="220"/>
      <c r="B30" s="378" t="s">
        <v>622</v>
      </c>
      <c r="C30" s="379">
        <v>600.0</v>
      </c>
      <c r="D30" s="385"/>
      <c r="E30" s="378" t="s">
        <v>623</v>
      </c>
      <c r="F30" s="379">
        <v>925.0</v>
      </c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ht="12.75" customHeight="1">
      <c r="A31" s="220"/>
      <c r="B31" s="378" t="s">
        <v>624</v>
      </c>
      <c r="C31" s="379">
        <v>600.77</v>
      </c>
      <c r="D31" s="385"/>
      <c r="E31" s="378" t="s">
        <v>625</v>
      </c>
      <c r="F31" s="379">
        <v>930.0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ht="12.75" customHeight="1">
      <c r="A32" s="220"/>
      <c r="B32" s="378" t="s">
        <v>626</v>
      </c>
      <c r="C32" s="379">
        <v>608.0</v>
      </c>
      <c r="D32" s="385"/>
      <c r="E32" s="378" t="s">
        <v>627</v>
      </c>
      <c r="F32" s="379">
        <v>935.52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ht="12.75" customHeight="1">
      <c r="A33" s="220"/>
      <c r="B33" s="378" t="s">
        <v>628</v>
      </c>
      <c r="C33" s="379">
        <v>615.0</v>
      </c>
      <c r="D33" s="385"/>
      <c r="E33" s="378" t="s">
        <v>629</v>
      </c>
      <c r="F33" s="379">
        <v>940.0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2.75" customHeight="1">
      <c r="A34" s="220"/>
      <c r="B34" s="378" t="s">
        <v>630</v>
      </c>
      <c r="C34" s="379">
        <v>616.77</v>
      </c>
      <c r="D34" s="385"/>
      <c r="E34" s="378" t="s">
        <v>631</v>
      </c>
      <c r="F34" s="379">
        <v>941.5</v>
      </c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ht="12.75" customHeight="1">
      <c r="A35" s="220"/>
      <c r="B35" s="378" t="s">
        <v>632</v>
      </c>
      <c r="C35" s="379">
        <v>625.0</v>
      </c>
      <c r="D35" s="385"/>
      <c r="E35" s="378" t="s">
        <v>633</v>
      </c>
      <c r="F35" s="379">
        <v>941.88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ht="12.75" customHeight="1">
      <c r="A36" s="220"/>
      <c r="B36" s="378" t="s">
        <v>634</v>
      </c>
      <c r="C36" s="379">
        <v>626.73</v>
      </c>
      <c r="D36" s="385"/>
      <c r="E36" s="378" t="s">
        <v>635</v>
      </c>
      <c r="F36" s="379">
        <v>945.0</v>
      </c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ht="12.75" customHeight="1">
      <c r="A37" s="220"/>
      <c r="B37" s="378" t="s">
        <v>636</v>
      </c>
      <c r="C37" s="379">
        <v>627.0</v>
      </c>
      <c r="D37" s="385"/>
      <c r="E37" s="378" t="s">
        <v>637</v>
      </c>
      <c r="F37" s="379">
        <v>949.99</v>
      </c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ht="12.75" customHeight="1">
      <c r="A38" s="220"/>
      <c r="B38" s="378" t="s">
        <v>638</v>
      </c>
      <c r="C38" s="379">
        <v>631.4</v>
      </c>
      <c r="D38" s="385"/>
      <c r="E38" s="378" t="s">
        <v>639</v>
      </c>
      <c r="F38" s="379">
        <v>964.28</v>
      </c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ht="12.75" customHeight="1">
      <c r="A39" s="220"/>
      <c r="B39" s="378" t="s">
        <v>640</v>
      </c>
      <c r="C39" s="379">
        <v>640.0</v>
      </c>
      <c r="D39" s="385"/>
      <c r="E39" s="378" t="s">
        <v>641</v>
      </c>
      <c r="F39" s="379">
        <v>966.0</v>
      </c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</row>
    <row r="40" ht="12.75" customHeight="1">
      <c r="A40" s="220"/>
      <c r="B40" s="378" t="s">
        <v>642</v>
      </c>
      <c r="C40" s="379">
        <v>650.69</v>
      </c>
      <c r="D40" s="385"/>
      <c r="E40" s="378" t="s">
        <v>643</v>
      </c>
      <c r="F40" s="379">
        <v>974.18</v>
      </c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</row>
    <row r="41" ht="12.75" customHeight="1">
      <c r="A41" s="220"/>
      <c r="B41" s="378" t="s">
        <v>644</v>
      </c>
      <c r="C41" s="379">
        <v>660.0</v>
      </c>
      <c r="D41" s="385"/>
      <c r="E41" s="378" t="s">
        <v>645</v>
      </c>
      <c r="F41" s="379">
        <v>980.0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</row>
    <row r="42" ht="12.75" customHeight="1">
      <c r="A42" s="220"/>
      <c r="B42" s="381" t="s">
        <v>646</v>
      </c>
      <c r="C42" s="382">
        <v>700.0</v>
      </c>
      <c r="D42" s="385"/>
      <c r="E42" s="381"/>
      <c r="F42" s="382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</row>
    <row r="43" ht="12.75" customHeight="1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</row>
    <row r="44" ht="12.75" customHeight="1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</row>
    <row r="45" ht="12.75" customHeight="1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</row>
    <row r="46" ht="12.75" customHeight="1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</row>
    <row r="47" ht="12.75" customHeight="1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</row>
    <row r="48" ht="12.75" customHeight="1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</row>
    <row r="49" ht="12.75" customHeight="1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</row>
    <row r="50" ht="12.75" customHeight="1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</row>
    <row r="51" ht="12.75" customHeight="1">
      <c r="A51" s="342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ht="12.75" customHeight="1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</row>
    <row r="53" ht="12.75" customHeight="1">
      <c r="A53" s="342"/>
      <c r="B53" s="384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</row>
    <row r="54" ht="12.75" customHeight="1">
      <c r="A54" s="342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</row>
    <row r="55" ht="12.75" customHeight="1">
      <c r="A55" s="342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</row>
    <row r="56" ht="12.75" customHeight="1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ht="12.75" customHeight="1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</row>
    <row r="58" ht="12.75" customHeight="1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</row>
    <row r="59" ht="12.75" customHeight="1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</row>
    <row r="60" ht="12.75" customHeight="1">
      <c r="A60" s="342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</row>
    <row r="61" ht="12.75" customHeight="1">
      <c r="A61" s="342"/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</row>
    <row r="62" ht="12.75" customHeight="1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ht="12.75" customHeight="1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</row>
    <row r="64" ht="12.75" customHeight="1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</row>
    <row r="65" ht="12.75" customHeight="1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  <row r="66" ht="12.75" customHeight="1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</row>
    <row r="67" ht="12.75" customHeight="1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</row>
    <row r="68" ht="12.75" customHeight="1">
      <c r="A68" s="342"/>
      <c r="B68" s="342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</row>
    <row r="69" ht="12.75" customHeight="1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</row>
    <row r="70" ht="12.75" customHeight="1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</row>
    <row r="71" ht="12.75" customHeight="1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</row>
    <row r="72" ht="12.75" customHeight="1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ht="12.75" customHeight="1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</row>
    <row r="74" ht="12.75" customHeight="1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</row>
    <row r="75" ht="12.75" customHeight="1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ht="12.75" customHeight="1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</row>
    <row r="77" ht="12.75" customHeight="1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ht="12.75" customHeight="1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</row>
    <row r="79" ht="12.75" customHeight="1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</row>
    <row r="80" ht="12.75" customHeight="1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</row>
    <row r="81" ht="12.75" customHeight="1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</row>
    <row r="82" ht="12.75" customHeight="1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</row>
    <row r="83" ht="12.75" customHeight="1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ht="12.75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</row>
    <row r="85" ht="12.75" customHeight="1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</row>
    <row r="86" ht="12.75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</row>
    <row r="87" ht="12.75" customHeight="1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ht="12.75" customHeight="1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</row>
    <row r="89" ht="12.75" customHeight="1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ht="12.75" customHeight="1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ht="12.75" customHeight="1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ht="12.75" customHeight="1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ht="12.75" customHeight="1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</row>
    <row r="94" ht="12.75" customHeight="1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ht="12.75" customHeight="1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ht="12.75" customHeight="1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</row>
    <row r="97" ht="12.75" customHeight="1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</row>
    <row r="98" ht="12.75" customHeight="1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</row>
    <row r="99" ht="12.75" customHeight="1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ht="12.75" customHeight="1">
      <c r="A100" s="342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</row>
    <row r="101" ht="12.75" customHeight="1">
      <c r="A101" s="342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</row>
    <row r="102" ht="12.75" customHeight="1">
      <c r="A102" s="342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</row>
    <row r="103" ht="12.75" customHeight="1">
      <c r="A103" s="342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</row>
    <row r="104" ht="12.75" customHeight="1">
      <c r="A104" s="342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</row>
    <row r="105" ht="12.75" customHeight="1">
      <c r="A105" s="342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ht="12.75" customHeight="1">
      <c r="A106" s="342"/>
      <c r="B106" s="342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</row>
    <row r="107" ht="12.75" customHeight="1">
      <c r="A107" s="342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</row>
    <row r="108" ht="12.75" customHeight="1">
      <c r="A108" s="342"/>
      <c r="B108" s="342"/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</row>
    <row r="109" ht="12.75" customHeight="1">
      <c r="A109" s="342"/>
      <c r="B109" s="342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</row>
    <row r="110" ht="12.75" customHeight="1">
      <c r="A110" s="342"/>
      <c r="B110" s="342"/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</row>
    <row r="111" ht="12.75" customHeight="1">
      <c r="A111" s="342"/>
      <c r="B111" s="342"/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</row>
    <row r="112" ht="12.75" customHeight="1">
      <c r="A112" s="342"/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</row>
    <row r="113" ht="12.75" customHeight="1">
      <c r="A113" s="342"/>
      <c r="B113" s="342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</row>
    <row r="114" ht="12.75" customHeight="1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ht="12.75" customHeight="1">
      <c r="A115" s="342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ht="12.75" customHeight="1">
      <c r="A116" s="342"/>
      <c r="B116" s="342"/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ht="12.75" customHeight="1">
      <c r="A117" s="342"/>
      <c r="B117" s="342"/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</row>
    <row r="118" ht="12.75" customHeight="1">
      <c r="A118" s="342"/>
      <c r="B118" s="342"/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</row>
    <row r="119" ht="12.75" customHeight="1">
      <c r="A119" s="342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</row>
    <row r="120" ht="12.75" customHeight="1">
      <c r="A120" s="342"/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ht="12.75" customHeight="1">
      <c r="A121" s="342"/>
      <c r="B121" s="342"/>
      <c r="C121" s="342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</row>
    <row r="122" ht="12.75" customHeight="1">
      <c r="A122" s="342"/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</row>
    <row r="123" ht="12.75" customHeight="1">
      <c r="A123" s="342"/>
      <c r="B123" s="342"/>
      <c r="C123" s="342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</row>
    <row r="124" ht="12.75" customHeight="1">
      <c r="A124" s="342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</row>
    <row r="125" ht="12.75" customHeight="1">
      <c r="A125" s="342"/>
      <c r="B125" s="342"/>
      <c r="C125" s="342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</row>
    <row r="126" ht="12.75" customHeight="1">
      <c r="A126" s="342"/>
      <c r="B126" s="342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</row>
    <row r="127" ht="12.75" customHeight="1">
      <c r="A127" s="342"/>
      <c r="B127" s="342"/>
      <c r="C127" s="342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</row>
    <row r="128" ht="12.75" customHeight="1">
      <c r="A128" s="342"/>
      <c r="B128" s="342"/>
      <c r="C128" s="342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</row>
    <row r="129" ht="12.75" customHeight="1">
      <c r="A129" s="342"/>
      <c r="B129" s="342"/>
      <c r="C129" s="342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</row>
    <row r="130" ht="12.75" customHeight="1">
      <c r="A130" s="342"/>
      <c r="B130" s="342"/>
      <c r="C130" s="342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ht="12.75" customHeight="1">
      <c r="A131" s="342"/>
      <c r="B131" s="342"/>
      <c r="C131" s="342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</row>
    <row r="132" ht="12.75" customHeight="1">
      <c r="A132" s="342"/>
      <c r="B132" s="342"/>
      <c r="C132" s="342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</row>
    <row r="133" ht="12.75" customHeight="1">
      <c r="A133" s="342"/>
      <c r="B133" s="342"/>
      <c r="C133" s="342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</row>
    <row r="134" ht="12.75" customHeight="1">
      <c r="A134" s="342"/>
      <c r="B134" s="342"/>
      <c r="C134" s="342"/>
      <c r="D134" s="342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</row>
    <row r="135" ht="12.75" customHeight="1">
      <c r="A135" s="342"/>
      <c r="B135" s="342"/>
      <c r="C135" s="342"/>
      <c r="D135" s="342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ht="12.75" customHeight="1">
      <c r="A136" s="342"/>
      <c r="B136" s="342"/>
      <c r="C136" s="34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</row>
    <row r="137" ht="12.75" customHeight="1">
      <c r="A137" s="342"/>
      <c r="B137" s="342"/>
      <c r="C137" s="342"/>
      <c r="D137" s="342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</row>
    <row r="138" ht="12.75" customHeight="1">
      <c r="A138" s="342"/>
      <c r="B138" s="342"/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</row>
    <row r="139" ht="12.75" customHeight="1">
      <c r="A139" s="342"/>
      <c r="B139" s="342"/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342"/>
    </row>
    <row r="140" ht="12.75" customHeight="1">
      <c r="A140" s="342"/>
      <c r="B140" s="342"/>
      <c r="C140" s="342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ht="12.75" customHeight="1">
      <c r="A141" s="342"/>
      <c r="B141" s="342"/>
      <c r="C141" s="34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</row>
    <row r="142" ht="12.75" customHeight="1">
      <c r="A142" s="342"/>
      <c r="B142" s="342"/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</row>
    <row r="143" ht="12.75" customHeight="1">
      <c r="A143" s="342"/>
      <c r="B143" s="342"/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</row>
    <row r="144" ht="12.75" customHeight="1">
      <c r="A144" s="342"/>
      <c r="B144" s="342"/>
      <c r="C144" s="34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</row>
    <row r="145" ht="12.75" customHeight="1">
      <c r="A145" s="342"/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</row>
    <row r="146" ht="12.75" customHeight="1">
      <c r="A146" s="342"/>
      <c r="B146" s="342"/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</row>
    <row r="147" ht="12.75" customHeight="1">
      <c r="A147" s="342"/>
      <c r="B147" s="342"/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</row>
    <row r="148" ht="12.75" customHeight="1">
      <c r="A148" s="342"/>
      <c r="B148" s="342"/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</row>
    <row r="149" ht="12.75" customHeight="1">
      <c r="A149" s="342"/>
      <c r="B149" s="342"/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</row>
    <row r="150" ht="12.75" customHeight="1">
      <c r="A150" s="342"/>
      <c r="B150" s="342"/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</row>
    <row r="151" ht="12.75" customHeight="1">
      <c r="A151" s="342"/>
      <c r="B151" s="342"/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</row>
    <row r="152" ht="12.75" customHeight="1">
      <c r="A152" s="342"/>
      <c r="B152" s="342"/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</row>
    <row r="153" ht="12.75" customHeight="1">
      <c r="A153" s="342"/>
      <c r="B153" s="342"/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</row>
    <row r="154" ht="12.75" customHeight="1">
      <c r="A154" s="342"/>
      <c r="B154" s="342"/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</row>
    <row r="155" ht="12.75" customHeight="1">
      <c r="A155" s="342"/>
      <c r="B155" s="342"/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</row>
    <row r="156" ht="12.75" customHeight="1">
      <c r="A156" s="342"/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</row>
    <row r="157" ht="12.75" customHeight="1">
      <c r="A157" s="342"/>
      <c r="B157" s="342"/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</row>
    <row r="158" ht="12.75" customHeight="1">
      <c r="A158" s="342"/>
      <c r="B158" s="342"/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</row>
    <row r="159" ht="12.75" customHeight="1">
      <c r="A159" s="342"/>
      <c r="B159" s="342"/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</row>
    <row r="160" ht="12.75" customHeight="1">
      <c r="A160" s="342"/>
      <c r="B160" s="342"/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</row>
    <row r="161" ht="12.75" customHeight="1">
      <c r="A161" s="342"/>
      <c r="B161" s="342"/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</row>
    <row r="162" ht="12.75" customHeight="1">
      <c r="A162" s="342"/>
      <c r="B162" s="342"/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</row>
    <row r="163" ht="12.75" customHeight="1">
      <c r="A163" s="342"/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</row>
    <row r="164" ht="12.75" customHeight="1">
      <c r="A164" s="342"/>
      <c r="B164" s="342"/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</row>
    <row r="165" ht="12.75" customHeight="1">
      <c r="A165" s="342"/>
      <c r="B165" s="342"/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</row>
    <row r="166" ht="12.75" customHeight="1">
      <c r="A166" s="342"/>
      <c r="B166" s="342"/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</row>
    <row r="167" ht="12.75" customHeight="1">
      <c r="A167" s="342"/>
      <c r="B167" s="342"/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2"/>
      <c r="Z167" s="342"/>
    </row>
    <row r="168" ht="12.75" customHeight="1">
      <c r="A168" s="342"/>
      <c r="B168" s="342"/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</row>
    <row r="169" ht="12.75" customHeight="1">
      <c r="A169" s="342"/>
      <c r="B169" s="34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</row>
    <row r="170" ht="12.75" customHeight="1">
      <c r="A170" s="342"/>
      <c r="B170" s="342"/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</row>
    <row r="171" ht="12.75" customHeight="1">
      <c r="A171" s="342"/>
      <c r="B171" s="342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</row>
    <row r="172" ht="12.75" customHeight="1">
      <c r="A172" s="342"/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</row>
    <row r="173" ht="12.75" customHeight="1">
      <c r="A173" s="342"/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</row>
    <row r="174" ht="12.75" customHeight="1">
      <c r="A174" s="342"/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</row>
    <row r="175" ht="12.75" customHeight="1">
      <c r="A175" s="342"/>
      <c r="B175" s="342"/>
      <c r="C175" s="342"/>
      <c r="D175" s="342"/>
      <c r="E175" s="34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2"/>
      <c r="Z175" s="342"/>
    </row>
    <row r="176" ht="12.75" customHeight="1">
      <c r="A176" s="342"/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</row>
    <row r="177" ht="12.75" customHeight="1">
      <c r="A177" s="342"/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</row>
    <row r="178" ht="12.75" customHeight="1">
      <c r="A178" s="342"/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</row>
    <row r="179" ht="12.75" customHeight="1">
      <c r="A179" s="342"/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</row>
    <row r="180" ht="12.75" customHeight="1">
      <c r="A180" s="342"/>
      <c r="B180" s="342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</row>
    <row r="181" ht="12.75" customHeight="1">
      <c r="A181" s="342"/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</row>
    <row r="182" ht="12.75" customHeight="1">
      <c r="A182" s="342"/>
      <c r="B182" s="342"/>
      <c r="C182" s="342"/>
      <c r="D182" s="342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</row>
    <row r="183" ht="12.75" customHeight="1">
      <c r="A183" s="342"/>
      <c r="B183" s="342"/>
      <c r="C183" s="342"/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</row>
    <row r="184" ht="12.75" customHeight="1">
      <c r="A184" s="342"/>
      <c r="B184" s="34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</row>
    <row r="185" ht="12.75" customHeight="1">
      <c r="A185" s="342"/>
      <c r="B185" s="342"/>
      <c r="C185" s="342"/>
      <c r="D185" s="342"/>
      <c r="E185" s="34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2"/>
      <c r="Z185" s="342"/>
    </row>
    <row r="186" ht="12.75" customHeight="1">
      <c r="A186" s="342"/>
      <c r="B186" s="342"/>
      <c r="C186" s="342"/>
      <c r="D186" s="342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</row>
    <row r="187" ht="12.75" customHeight="1">
      <c r="A187" s="342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</row>
    <row r="188" ht="12.75" customHeight="1">
      <c r="A188" s="342"/>
      <c r="B188" s="34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</row>
    <row r="189" ht="12.75" customHeight="1">
      <c r="A189" s="342"/>
      <c r="B189" s="342"/>
      <c r="C189" s="342"/>
      <c r="D189" s="342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</row>
    <row r="190" ht="12.75" customHeight="1">
      <c r="A190" s="342"/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</row>
    <row r="191" ht="12.75" customHeight="1">
      <c r="A191" s="342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</row>
    <row r="192" ht="12.75" customHeight="1">
      <c r="A192" s="342"/>
      <c r="B192" s="34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</row>
    <row r="193" ht="12.75" customHeight="1">
      <c r="A193" s="342"/>
      <c r="B193" s="342"/>
      <c r="C193" s="342"/>
      <c r="D193" s="342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</row>
    <row r="194" ht="12.75" customHeight="1">
      <c r="A194" s="342"/>
      <c r="B194" s="342"/>
      <c r="C194" s="342"/>
      <c r="D194" s="342"/>
      <c r="E194" s="342"/>
      <c r="F194" s="342"/>
      <c r="G194" s="342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2"/>
      <c r="Z194" s="342"/>
    </row>
    <row r="195" ht="12.75" customHeight="1">
      <c r="A195" s="342"/>
      <c r="B195" s="342"/>
      <c r="C195" s="342"/>
      <c r="D195" s="342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</row>
    <row r="196" ht="12.75" customHeight="1">
      <c r="A196" s="342"/>
      <c r="B196" s="342"/>
      <c r="C196" s="342"/>
      <c r="D196" s="342"/>
      <c r="E196" s="342"/>
      <c r="F196" s="342"/>
      <c r="G196" s="342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2"/>
      <c r="Z196" s="342"/>
    </row>
    <row r="197" ht="12.75" customHeight="1">
      <c r="A197" s="342"/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2"/>
      <c r="Z197" s="342"/>
    </row>
    <row r="198" ht="12.75" customHeight="1">
      <c r="A198" s="342"/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</row>
    <row r="199" ht="12.75" customHeight="1">
      <c r="A199" s="342"/>
      <c r="B199" s="342"/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</row>
    <row r="200" ht="12.75" customHeight="1">
      <c r="A200" s="342"/>
      <c r="B200" s="34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</row>
    <row r="201" ht="12.75" customHeight="1">
      <c r="A201" s="342"/>
      <c r="B201" s="342"/>
      <c r="C201" s="34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</row>
    <row r="202" ht="12.75" customHeight="1">
      <c r="A202" s="342"/>
      <c r="B202" s="342"/>
      <c r="C202" s="34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</row>
    <row r="203" ht="12.75" customHeight="1">
      <c r="A203" s="342"/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</row>
    <row r="204" ht="12.75" customHeight="1">
      <c r="A204" s="342"/>
      <c r="B204" s="34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</row>
    <row r="205" ht="12.75" customHeight="1">
      <c r="A205" s="342"/>
      <c r="B205" s="34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</row>
    <row r="206" ht="12.75" customHeight="1">
      <c r="A206" s="342"/>
      <c r="B206" s="342"/>
      <c r="C206" s="342"/>
      <c r="D206" s="342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</row>
    <row r="207" ht="12.75" customHeight="1">
      <c r="A207" s="342"/>
      <c r="B207" s="342"/>
      <c r="C207" s="342"/>
      <c r="D207" s="342"/>
      <c r="E207" s="34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</row>
    <row r="208" ht="12.75" customHeight="1">
      <c r="A208" s="342"/>
      <c r="B208" s="342"/>
      <c r="C208" s="342"/>
      <c r="D208" s="342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</row>
    <row r="209" ht="12.75" customHeight="1">
      <c r="A209" s="342"/>
      <c r="B209" s="342"/>
      <c r="C209" s="342"/>
      <c r="D209" s="342"/>
      <c r="E209" s="34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</row>
    <row r="210" ht="12.75" customHeight="1">
      <c r="A210" s="342"/>
      <c r="B210" s="342"/>
      <c r="C210" s="342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</row>
    <row r="211" ht="12.75" customHeight="1">
      <c r="A211" s="342"/>
      <c r="B211" s="342"/>
      <c r="C211" s="342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</row>
    <row r="212" ht="12.75" customHeight="1">
      <c r="A212" s="342"/>
      <c r="B212" s="342"/>
      <c r="C212" s="342"/>
      <c r="D212" s="342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</row>
    <row r="213" ht="12.75" customHeight="1">
      <c r="A213" s="342"/>
      <c r="B213" s="342"/>
      <c r="C213" s="342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</row>
    <row r="214" ht="12.75" customHeight="1">
      <c r="A214" s="342"/>
      <c r="B214" s="342"/>
      <c r="C214" s="342"/>
      <c r="D214" s="342"/>
      <c r="E214" s="34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</row>
    <row r="215" ht="12.75" customHeight="1">
      <c r="A215" s="342"/>
      <c r="B215" s="342"/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</row>
    <row r="216" ht="12.75" customHeight="1">
      <c r="A216" s="342"/>
      <c r="B216" s="342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</row>
    <row r="217" ht="12.75" customHeight="1">
      <c r="A217" s="342"/>
      <c r="B217" s="342"/>
      <c r="C217" s="342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</row>
    <row r="218" ht="12.75" customHeight="1">
      <c r="A218" s="342"/>
      <c r="B218" s="342"/>
      <c r="C218" s="342"/>
      <c r="D218" s="342"/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</row>
    <row r="219" ht="12.75" customHeight="1">
      <c r="A219" s="342"/>
      <c r="B219" s="342"/>
      <c r="C219" s="342"/>
      <c r="D219" s="342"/>
      <c r="E219" s="34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</row>
    <row r="220" ht="12.75" customHeight="1">
      <c r="A220" s="342"/>
      <c r="B220" s="342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</row>
    <row r="221" ht="12.75" customHeight="1">
      <c r="A221" s="342"/>
      <c r="B221" s="342"/>
      <c r="C221" s="342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</row>
    <row r="222" ht="12.75" customHeight="1">
      <c r="A222" s="342"/>
      <c r="B222" s="342"/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</row>
    <row r="223" ht="12.75" customHeight="1">
      <c r="A223" s="342"/>
      <c r="B223" s="342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</row>
    <row r="224" ht="12.75" customHeight="1">
      <c r="A224" s="342"/>
      <c r="B224" s="342"/>
      <c r="C224" s="342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</row>
    <row r="225" ht="12.75" customHeight="1">
      <c r="A225" s="342"/>
      <c r="B225" s="342"/>
      <c r="C225" s="342"/>
      <c r="D225" s="342"/>
      <c r="E225" s="34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</row>
    <row r="226" ht="12.75" customHeight="1">
      <c r="A226" s="342"/>
      <c r="B226" s="342"/>
      <c r="C226" s="342"/>
      <c r="D226" s="342"/>
      <c r="E226" s="34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</row>
    <row r="227" ht="12.75" customHeight="1">
      <c r="A227" s="342"/>
      <c r="B227" s="342"/>
      <c r="C227" s="342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</row>
    <row r="228" ht="12.75" customHeight="1">
      <c r="A228" s="342"/>
      <c r="B228" s="342"/>
      <c r="C228" s="34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</row>
    <row r="229" ht="12.75" customHeight="1">
      <c r="A229" s="342"/>
      <c r="B229" s="342"/>
      <c r="C229" s="34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</row>
    <row r="230" ht="12.75" customHeight="1">
      <c r="A230" s="342"/>
      <c r="B230" s="342"/>
      <c r="C230" s="34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</row>
    <row r="231" ht="12.75" customHeight="1">
      <c r="A231" s="342"/>
      <c r="B231" s="342"/>
      <c r="C231" s="34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</row>
    <row r="232" ht="12.75" customHeight="1">
      <c r="A232" s="342"/>
      <c r="B232" s="342"/>
      <c r="C232" s="342"/>
      <c r="D232" s="342"/>
      <c r="E232" s="342"/>
      <c r="F232" s="342"/>
      <c r="G232" s="342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</row>
    <row r="233" ht="12.75" customHeight="1">
      <c r="A233" s="342"/>
      <c r="B233" s="342"/>
      <c r="C233" s="342"/>
      <c r="D233" s="342"/>
      <c r="E233" s="342"/>
      <c r="F233" s="342"/>
      <c r="G233" s="342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</row>
    <row r="234" ht="12.75" customHeight="1">
      <c r="A234" s="342"/>
      <c r="B234" s="342"/>
      <c r="C234" s="342"/>
      <c r="D234" s="342"/>
      <c r="E234" s="342"/>
      <c r="F234" s="342"/>
      <c r="G234" s="342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</row>
    <row r="235" ht="12.75" customHeight="1">
      <c r="A235" s="342"/>
      <c r="B235" s="342"/>
      <c r="C235" s="342"/>
      <c r="D235" s="342"/>
      <c r="E235" s="342"/>
      <c r="F235" s="342"/>
      <c r="G235" s="342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</row>
    <row r="236" ht="12.75" customHeight="1">
      <c r="A236" s="342"/>
      <c r="B236" s="342"/>
      <c r="C236" s="342"/>
      <c r="D236" s="342"/>
      <c r="E236" s="342"/>
      <c r="F236" s="342"/>
      <c r="G236" s="342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</row>
    <row r="237" ht="12.75" customHeight="1">
      <c r="A237" s="342"/>
      <c r="B237" s="342"/>
      <c r="C237" s="342"/>
      <c r="D237" s="342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</row>
    <row r="238" ht="12.75" customHeight="1">
      <c r="A238" s="342"/>
      <c r="B238" s="342"/>
      <c r="C238" s="342"/>
      <c r="D238" s="342"/>
      <c r="E238" s="34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2"/>
      <c r="Z238" s="342"/>
    </row>
    <row r="239" ht="12.75" customHeight="1">
      <c r="A239" s="342"/>
      <c r="B239" s="342"/>
      <c r="C239" s="342"/>
      <c r="D239" s="342"/>
      <c r="E239" s="342"/>
      <c r="F239" s="342"/>
      <c r="G239" s="342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2"/>
      <c r="Z239" s="342"/>
    </row>
    <row r="240" ht="12.75" customHeight="1">
      <c r="A240" s="342"/>
      <c r="B240" s="342"/>
      <c r="C240" s="342"/>
      <c r="D240" s="342"/>
      <c r="E240" s="342"/>
      <c r="F240" s="342"/>
      <c r="G240" s="342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2"/>
      <c r="Z240" s="342"/>
    </row>
    <row r="241" ht="12.75" customHeight="1">
      <c r="A241" s="342"/>
      <c r="B241" s="342"/>
      <c r="C241" s="342"/>
      <c r="D241" s="342"/>
      <c r="E241" s="34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2"/>
      <c r="Z241" s="342"/>
    </row>
    <row r="242" ht="12.75" customHeight="1">
      <c r="A242" s="342"/>
      <c r="B242" s="342"/>
      <c r="C242" s="342"/>
      <c r="D242" s="342"/>
      <c r="E242" s="34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2"/>
      <c r="Z242" s="342"/>
    </row>
    <row r="243" ht="12.75" customHeight="1">
      <c r="A243" s="342"/>
      <c r="B243" s="342"/>
      <c r="C243" s="342"/>
      <c r="D243" s="342"/>
      <c r="E243" s="342"/>
      <c r="F243" s="342"/>
      <c r="G243" s="342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2"/>
      <c r="Z243" s="342"/>
    </row>
    <row r="244" ht="12.75" customHeight="1">
      <c r="A244" s="342"/>
      <c r="B244" s="342"/>
      <c r="C244" s="342"/>
      <c r="D244" s="342"/>
      <c r="E244" s="342"/>
      <c r="F244" s="342"/>
      <c r="G244" s="342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</row>
    <row r="245" ht="12.75" customHeight="1">
      <c r="A245" s="342"/>
      <c r="B245" s="342"/>
      <c r="C245" s="342"/>
      <c r="D245" s="342"/>
      <c r="E245" s="342"/>
      <c r="F245" s="342"/>
      <c r="G245" s="342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2"/>
      <c r="Z245" s="342"/>
    </row>
    <row r="246" ht="12.75" customHeight="1">
      <c r="A246" s="342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2"/>
      <c r="Z246" s="342"/>
    </row>
    <row r="247" ht="12.75" customHeight="1">
      <c r="A247" s="342"/>
      <c r="B247" s="342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2"/>
      <c r="Z247" s="342"/>
    </row>
    <row r="248" ht="12.75" customHeight="1">
      <c r="A248" s="342"/>
      <c r="B248" s="342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2"/>
      <c r="Z248" s="342"/>
    </row>
    <row r="249" ht="12.75" customHeight="1">
      <c r="A249" s="342"/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342"/>
    </row>
    <row r="250" ht="12.75" customHeight="1">
      <c r="A250" s="342"/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2"/>
      <c r="Z250" s="342"/>
    </row>
    <row r="251" ht="12.75" customHeight="1">
      <c r="A251" s="342"/>
      <c r="B251" s="342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2"/>
      <c r="Z251" s="342"/>
    </row>
    <row r="252" ht="12.75" customHeight="1">
      <c r="A252" s="342"/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2"/>
      <c r="Z252" s="342"/>
    </row>
    <row r="253" ht="12.75" customHeight="1">
      <c r="A253" s="342"/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2"/>
      <c r="Z253" s="342"/>
    </row>
    <row r="254" ht="12.75" customHeight="1">
      <c r="A254" s="342"/>
      <c r="B254" s="342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2"/>
      <c r="Z254" s="342"/>
    </row>
    <row r="255" ht="12.75" customHeight="1">
      <c r="A255" s="342"/>
      <c r="B255" s="342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2"/>
      <c r="Z255" s="342"/>
    </row>
    <row r="256" ht="12.75" customHeight="1">
      <c r="A256" s="342"/>
      <c r="B256" s="342"/>
      <c r="C256" s="342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2"/>
      <c r="Z256" s="342"/>
    </row>
    <row r="257" ht="12.75" customHeight="1">
      <c r="A257" s="342"/>
      <c r="B257" s="342"/>
      <c r="C257" s="34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2"/>
      <c r="Z257" s="342"/>
    </row>
    <row r="258" ht="12.75" customHeight="1">
      <c r="A258" s="342"/>
      <c r="B258" s="342"/>
      <c r="C258" s="34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</row>
    <row r="259" ht="12.75" customHeight="1">
      <c r="A259" s="342"/>
      <c r="B259" s="342"/>
      <c r="C259" s="34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</row>
    <row r="260" ht="12.75" customHeight="1">
      <c r="A260" s="342"/>
      <c r="B260" s="342"/>
      <c r="C260" s="34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</row>
    <row r="261" ht="12.75" customHeight="1">
      <c r="A261" s="342"/>
      <c r="B261" s="342"/>
      <c r="C261" s="342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</row>
    <row r="262" ht="12.75" customHeight="1">
      <c r="A262" s="342"/>
      <c r="B262" s="342"/>
      <c r="C262" s="342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</row>
    <row r="263" ht="12.75" customHeight="1">
      <c r="A263" s="342"/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</row>
    <row r="264" ht="12.75" customHeight="1">
      <c r="A264" s="342"/>
      <c r="B264" s="342"/>
      <c r="C264" s="342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</row>
    <row r="265" ht="12.75" customHeight="1">
      <c r="A265" s="342"/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</row>
    <row r="266" ht="12.75" customHeight="1">
      <c r="A266" s="342"/>
      <c r="B266" s="342"/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</row>
    <row r="267" ht="12.75" customHeight="1">
      <c r="A267" s="342"/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</row>
    <row r="268" ht="12.75" customHeight="1">
      <c r="A268" s="342"/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2"/>
      <c r="Z268" s="342"/>
    </row>
    <row r="269" ht="12.75" customHeight="1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</row>
    <row r="270" ht="12.75" customHeight="1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</row>
    <row r="271" ht="12.75" customHeight="1">
      <c r="A271" s="342"/>
      <c r="B271" s="342"/>
      <c r="C271" s="342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</row>
    <row r="272" ht="12.75" customHeight="1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</row>
    <row r="273" ht="12.75" customHeight="1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2"/>
      <c r="Z273" s="342"/>
    </row>
    <row r="274" ht="12.75" customHeight="1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</row>
    <row r="275" ht="12.75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</row>
    <row r="276" ht="12.75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</row>
    <row r="277" ht="12.75" customHeight="1">
      <c r="A277" s="342"/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</row>
    <row r="278" ht="12.75" customHeight="1">
      <c r="A278" s="342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</row>
    <row r="279" ht="12.75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</row>
    <row r="280" ht="12.75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</row>
    <row r="281" ht="12.75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</row>
    <row r="282" ht="12.75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</row>
    <row r="283" ht="12.75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</row>
    <row r="284" ht="12.75" customHeight="1">
      <c r="A284" s="342"/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2"/>
    </row>
    <row r="285" ht="12.75" customHeight="1">
      <c r="A285" s="342"/>
      <c r="B285" s="342"/>
      <c r="C285" s="342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</row>
    <row r="286" ht="12.75" customHeight="1">
      <c r="A286" s="342"/>
      <c r="B286" s="342"/>
      <c r="C286" s="34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</row>
    <row r="287" ht="12.75" customHeight="1">
      <c r="A287" s="342"/>
      <c r="B287" s="342"/>
      <c r="C287" s="34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2"/>
      <c r="Z287" s="342"/>
    </row>
    <row r="288" ht="12.75" customHeight="1">
      <c r="A288" s="342"/>
      <c r="B288" s="342"/>
      <c r="C288" s="34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2"/>
      <c r="Z288" s="342"/>
    </row>
    <row r="289" ht="12.75" customHeight="1">
      <c r="A289" s="342"/>
      <c r="B289" s="342"/>
      <c r="C289" s="34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</row>
    <row r="290" ht="12.75" customHeight="1">
      <c r="A290" s="342"/>
      <c r="B290" s="342"/>
      <c r="C290" s="342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</row>
    <row r="291" ht="12.75" customHeight="1">
      <c r="A291" s="342"/>
      <c r="B291" s="342"/>
      <c r="C291" s="342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2"/>
    </row>
    <row r="292" ht="12.75" customHeight="1">
      <c r="A292" s="342"/>
      <c r="B292" s="342"/>
      <c r="C292" s="342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2"/>
      <c r="Z292" s="342"/>
    </row>
    <row r="293" ht="12.75" customHeight="1">
      <c r="A293" s="342"/>
      <c r="B293" s="342"/>
      <c r="C293" s="342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/>
      <c r="Z293" s="342"/>
    </row>
    <row r="294" ht="12.75" customHeight="1">
      <c r="A294" s="342"/>
      <c r="B294" s="342"/>
      <c r="C294" s="342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2"/>
      <c r="Z294" s="342"/>
    </row>
    <row r="295" ht="12.75" customHeight="1">
      <c r="A295" s="342"/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</row>
    <row r="296" ht="12.75" customHeight="1">
      <c r="A296" s="342"/>
      <c r="B296" s="342"/>
      <c r="C296" s="342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2"/>
      <c r="Z296" s="342"/>
    </row>
    <row r="297" ht="12.75" customHeight="1">
      <c r="A297" s="342"/>
      <c r="B297" s="342"/>
      <c r="C297" s="342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</row>
    <row r="298" ht="12.75" customHeight="1">
      <c r="A298" s="342"/>
      <c r="B298" s="342"/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2"/>
      <c r="Z298" s="342"/>
    </row>
    <row r="299" ht="12.75" customHeight="1">
      <c r="A299" s="342"/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</row>
    <row r="300" ht="12.75" customHeight="1">
      <c r="A300" s="342"/>
      <c r="B300" s="342"/>
      <c r="C300" s="342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</row>
    <row r="301" ht="12.75" customHeight="1">
      <c r="A301" s="342"/>
      <c r="B301" s="342"/>
      <c r="C301" s="342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</row>
    <row r="302" ht="12.75" customHeight="1">
      <c r="A302" s="342"/>
      <c r="B302" s="342"/>
      <c r="C302" s="342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</row>
    <row r="303" ht="12.75" customHeight="1">
      <c r="A303" s="342"/>
      <c r="B303" s="342"/>
      <c r="C303" s="342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</row>
    <row r="304" ht="12.75" customHeight="1">
      <c r="A304" s="342"/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</row>
    <row r="305" ht="12.75" customHeight="1">
      <c r="A305" s="342"/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</row>
    <row r="306" ht="12.75" customHeight="1">
      <c r="A306" s="342"/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</row>
    <row r="307" ht="12.75" customHeight="1">
      <c r="A307" s="342"/>
      <c r="B307" s="342"/>
      <c r="C307" s="342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</row>
    <row r="308" ht="12.75" customHeight="1">
      <c r="A308" s="342"/>
      <c r="B308" s="342"/>
      <c r="C308" s="342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2"/>
      <c r="Z308" s="342"/>
    </row>
    <row r="309" ht="12.75" customHeight="1">
      <c r="A309" s="342"/>
      <c r="B309" s="342"/>
      <c r="C309" s="342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</row>
    <row r="310" ht="12.75" customHeight="1">
      <c r="A310" s="342"/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</row>
    <row r="311" ht="12.75" customHeight="1">
      <c r="A311" s="342"/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</row>
    <row r="312" ht="12.75" customHeight="1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</row>
    <row r="313" ht="12.75" customHeight="1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2"/>
      <c r="Z313" s="342"/>
    </row>
    <row r="314" ht="12.75" customHeight="1">
      <c r="A314" s="342"/>
      <c r="B314" s="342"/>
      <c r="C314" s="342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</row>
    <row r="315" ht="12.75" customHeight="1">
      <c r="A315" s="342"/>
      <c r="B315" s="342"/>
      <c r="C315" s="342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</row>
    <row r="316" ht="12.75" customHeight="1">
      <c r="A316" s="342"/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</row>
    <row r="317" ht="12.75" customHeight="1">
      <c r="A317" s="342"/>
      <c r="B317" s="342"/>
      <c r="C317" s="342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/>
      <c r="Z317" s="342"/>
    </row>
    <row r="318" ht="12.75" customHeight="1">
      <c r="A318" s="342"/>
      <c r="B318" s="342"/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  <c r="Y318" s="342"/>
      <c r="Z318" s="342"/>
    </row>
    <row r="319" ht="12.75" customHeight="1">
      <c r="A319" s="342"/>
      <c r="B319" s="342"/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  <c r="Y319" s="342"/>
      <c r="Z319" s="342"/>
    </row>
    <row r="320" ht="12.75" customHeight="1">
      <c r="A320" s="342"/>
      <c r="B320" s="342"/>
      <c r="C320" s="342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  <c r="Y320" s="342"/>
      <c r="Z320" s="342"/>
    </row>
    <row r="321" ht="12.75" customHeight="1">
      <c r="A321" s="342"/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</row>
    <row r="322" ht="12.75" customHeight="1">
      <c r="A322" s="342"/>
      <c r="B322" s="342"/>
      <c r="C322" s="342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</row>
    <row r="323" ht="12.75" customHeight="1">
      <c r="A323" s="342"/>
      <c r="B323" s="342"/>
      <c r="C323" s="342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</row>
    <row r="324" ht="12.75" customHeight="1">
      <c r="A324" s="342"/>
      <c r="B324" s="342"/>
      <c r="C324" s="342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</row>
    <row r="325" ht="12.75" customHeight="1">
      <c r="A325" s="342"/>
      <c r="B325" s="342"/>
      <c r="C325" s="342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  <c r="Y325" s="342"/>
      <c r="Z325" s="342"/>
    </row>
    <row r="326" ht="12.75" customHeight="1">
      <c r="A326" s="342"/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</row>
    <row r="327" ht="12.75" customHeight="1">
      <c r="A327" s="342"/>
      <c r="B327" s="342"/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  <c r="Y327" s="342"/>
      <c r="Z327" s="342"/>
    </row>
    <row r="328" ht="12.75" customHeight="1">
      <c r="A328" s="342"/>
      <c r="B328" s="342"/>
      <c r="C328" s="342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</row>
    <row r="329" ht="12.75" customHeight="1">
      <c r="A329" s="342"/>
      <c r="B329" s="342"/>
      <c r="C329" s="342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  <c r="Y329" s="342"/>
      <c r="Z329" s="342"/>
    </row>
    <row r="330" ht="12.75" customHeight="1">
      <c r="A330" s="342"/>
      <c r="B330" s="342"/>
      <c r="C330" s="342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  <c r="Y330" s="342"/>
      <c r="Z330" s="342"/>
    </row>
    <row r="331" ht="12.75" customHeight="1">
      <c r="A331" s="342"/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/>
    </row>
    <row r="332" ht="12.75" customHeight="1">
      <c r="A332" s="342"/>
      <c r="B332" s="342"/>
      <c r="C332" s="342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</row>
    <row r="333" ht="12.75" customHeight="1">
      <c r="A333" s="342"/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</row>
    <row r="334" ht="12.75" customHeight="1">
      <c r="A334" s="342"/>
      <c r="B334" s="342"/>
      <c r="C334" s="342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</row>
    <row r="335" ht="12.75" customHeight="1">
      <c r="A335" s="342"/>
      <c r="B335" s="342"/>
      <c r="C335" s="342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  <c r="Y335" s="342"/>
      <c r="Z335" s="342"/>
    </row>
    <row r="336" ht="12.75" customHeight="1">
      <c r="A336" s="342"/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</row>
    <row r="337" ht="12.75" customHeight="1">
      <c r="A337" s="342"/>
      <c r="B337" s="342"/>
      <c r="C337" s="342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</row>
    <row r="338" ht="12.75" customHeight="1">
      <c r="A338" s="342"/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</row>
    <row r="339" ht="12.75" customHeight="1">
      <c r="A339" s="342"/>
      <c r="B339" s="342"/>
      <c r="C339" s="342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</row>
    <row r="340" ht="12.75" customHeight="1">
      <c r="A340" s="342"/>
      <c r="B340" s="342"/>
      <c r="C340" s="342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  <c r="Y340" s="342"/>
      <c r="Z340" s="342"/>
    </row>
    <row r="341" ht="12.75" customHeight="1">
      <c r="A341" s="342"/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2"/>
      <c r="Z341" s="342"/>
    </row>
    <row r="342" ht="12.75" customHeight="1">
      <c r="A342" s="342"/>
      <c r="B342" s="342"/>
      <c r="C342" s="342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  <c r="Y342" s="342"/>
      <c r="Z342" s="342"/>
    </row>
    <row r="343" ht="12.75" customHeight="1">
      <c r="A343" s="342"/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</row>
    <row r="344" ht="12.75" customHeight="1">
      <c r="A344" s="342"/>
      <c r="B344" s="342"/>
      <c r="C344" s="342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</row>
    <row r="345" ht="12.75" customHeight="1">
      <c r="A345" s="342"/>
      <c r="B345" s="342"/>
      <c r="C345" s="342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  <c r="Y345" s="342"/>
      <c r="Z345" s="342"/>
    </row>
    <row r="346" ht="12.75" customHeight="1">
      <c r="A346" s="342"/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2"/>
      <c r="Z346" s="342"/>
    </row>
    <row r="347" ht="12.75" customHeight="1">
      <c r="A347" s="342"/>
      <c r="B347" s="342"/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/>
    </row>
    <row r="348" ht="12.75" customHeight="1">
      <c r="A348" s="342"/>
      <c r="B348" s="342"/>
      <c r="C348" s="342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  <c r="Y348" s="342"/>
      <c r="Z348" s="342"/>
    </row>
    <row r="349" ht="12.75" customHeight="1">
      <c r="A349" s="342"/>
      <c r="B349" s="342"/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</row>
    <row r="350" ht="12.75" customHeight="1">
      <c r="A350" s="342"/>
      <c r="B350" s="342"/>
      <c r="C350" s="342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</row>
    <row r="351" ht="12.75" customHeight="1">
      <c r="A351" s="342"/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2"/>
      <c r="Z351" s="342"/>
    </row>
    <row r="352" ht="12.75" customHeight="1">
      <c r="A352" s="342"/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/>
    </row>
    <row r="353" ht="12.75" customHeight="1">
      <c r="A353" s="342"/>
      <c r="B353" s="342"/>
      <c r="C353" s="342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</row>
    <row r="354" ht="12.75" customHeight="1">
      <c r="A354" s="342"/>
      <c r="B354" s="342"/>
      <c r="C354" s="342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/>
      <c r="Z354" s="342"/>
    </row>
    <row r="355" ht="12.75" customHeight="1">
      <c r="A355" s="342"/>
      <c r="B355" s="342"/>
      <c r="C355" s="342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  <c r="Y355" s="342"/>
      <c r="Z355" s="342"/>
    </row>
    <row r="356" ht="12.75" customHeight="1">
      <c r="A356" s="342"/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2"/>
      <c r="Z356" s="342"/>
    </row>
    <row r="357" ht="12.75" customHeight="1">
      <c r="A357" s="342"/>
      <c r="B357" s="342"/>
      <c r="C357" s="342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  <c r="Y357" s="342"/>
      <c r="Z357" s="342"/>
    </row>
    <row r="358" ht="12.75" customHeight="1">
      <c r="A358" s="342"/>
      <c r="B358" s="342"/>
      <c r="C358" s="342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  <c r="Y358" s="342"/>
      <c r="Z358" s="342"/>
    </row>
    <row r="359" ht="12.75" customHeight="1">
      <c r="A359" s="342"/>
      <c r="B359" s="342"/>
      <c r="C359" s="342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  <c r="Y359" s="342"/>
      <c r="Z359" s="342"/>
    </row>
    <row r="360" ht="12.75" customHeight="1">
      <c r="A360" s="342"/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  <c r="Y360" s="342"/>
      <c r="Z360" s="342"/>
    </row>
    <row r="361" ht="12.75" customHeight="1">
      <c r="A361" s="342"/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2"/>
      <c r="Z361" s="342"/>
    </row>
    <row r="362" ht="12.75" customHeight="1">
      <c r="A362" s="342"/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  <c r="Y362" s="342"/>
      <c r="Z362" s="342"/>
    </row>
    <row r="363" ht="12.75" customHeight="1">
      <c r="A363" s="342"/>
      <c r="B363" s="342"/>
      <c r="C363" s="342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  <c r="Y363" s="342"/>
      <c r="Z363" s="342"/>
    </row>
    <row r="364" ht="12.75" customHeight="1">
      <c r="A364" s="342"/>
      <c r="B364" s="342"/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  <c r="Y364" s="342"/>
      <c r="Z364" s="342"/>
    </row>
    <row r="365" ht="12.75" customHeight="1">
      <c r="A365" s="342"/>
      <c r="B365" s="342"/>
      <c r="C365" s="342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  <c r="Y365" s="342"/>
      <c r="Z365" s="342"/>
    </row>
    <row r="366" ht="12.75" customHeight="1">
      <c r="A366" s="342"/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</row>
    <row r="367" ht="12.75" customHeight="1">
      <c r="A367" s="342"/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</row>
    <row r="368" ht="12.75" customHeight="1">
      <c r="A368" s="342"/>
      <c r="B368" s="342"/>
      <c r="C368" s="342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</row>
    <row r="369" ht="12.75" customHeight="1">
      <c r="A369" s="342"/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</row>
    <row r="370" ht="12.75" customHeight="1">
      <c r="A370" s="342"/>
      <c r="B370" s="342"/>
      <c r="C370" s="342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  <c r="Y370" s="342"/>
      <c r="Z370" s="342"/>
    </row>
    <row r="371" ht="12.75" customHeight="1">
      <c r="A371" s="342"/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2"/>
      <c r="Z371" s="342"/>
    </row>
    <row r="372" ht="12.75" customHeight="1">
      <c r="A372" s="342"/>
      <c r="B372" s="342"/>
      <c r="C372" s="342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  <c r="Y372" s="342"/>
      <c r="Z372" s="342"/>
    </row>
    <row r="373" ht="12.75" customHeight="1">
      <c r="A373" s="342"/>
      <c r="B373" s="342"/>
      <c r="C373" s="342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</row>
    <row r="374" ht="12.75" customHeight="1">
      <c r="A374" s="342"/>
      <c r="B374" s="342"/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</row>
    <row r="375" ht="12.75" customHeight="1">
      <c r="A375" s="342"/>
      <c r="B375" s="342"/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</row>
    <row r="376" ht="12.75" customHeight="1">
      <c r="A376" s="342"/>
      <c r="B376" s="342"/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  <c r="Y376" s="342"/>
      <c r="Z376" s="342"/>
    </row>
    <row r="377" ht="12.75" customHeight="1">
      <c r="A377" s="342"/>
      <c r="B377" s="342"/>
      <c r="C377" s="342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</row>
    <row r="378" ht="12.75" customHeight="1">
      <c r="A378" s="342"/>
      <c r="B378" s="342"/>
      <c r="C378" s="342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</row>
    <row r="379" ht="12.75" customHeight="1">
      <c r="A379" s="342"/>
      <c r="B379" s="342"/>
      <c r="C379" s="342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  <c r="Y379" s="342"/>
      <c r="Z379" s="342"/>
    </row>
    <row r="380" ht="12.75" customHeight="1">
      <c r="A380" s="342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</row>
    <row r="381" ht="12.75" customHeight="1">
      <c r="A381" s="342"/>
      <c r="B381" s="342"/>
      <c r="C381" s="342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</row>
    <row r="382" ht="12.75" customHeight="1">
      <c r="A382" s="342"/>
      <c r="B382" s="342"/>
      <c r="C382" s="342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</row>
    <row r="383" ht="12.75" customHeight="1">
      <c r="A383" s="342"/>
      <c r="B383" s="342"/>
      <c r="C383" s="342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</row>
    <row r="384" ht="12.75" customHeight="1">
      <c r="A384" s="342"/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</row>
    <row r="385" ht="12.75" customHeight="1">
      <c r="A385" s="342"/>
      <c r="B385" s="342"/>
      <c r="C385" s="342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</row>
    <row r="386" ht="12.75" customHeight="1">
      <c r="A386" s="342"/>
      <c r="B386" s="342"/>
      <c r="C386" s="342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</row>
    <row r="387" ht="12.75" customHeight="1">
      <c r="A387" s="342"/>
      <c r="B387" s="342"/>
      <c r="C387" s="342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</row>
    <row r="388" ht="12.75" customHeight="1">
      <c r="A388" s="342"/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</row>
    <row r="389" ht="12.75" customHeight="1">
      <c r="A389" s="342"/>
      <c r="B389" s="342"/>
      <c r="C389" s="342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</row>
    <row r="390" ht="12.75" customHeight="1">
      <c r="A390" s="342"/>
      <c r="B390" s="342"/>
      <c r="C390" s="342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</row>
    <row r="391" ht="12.75" customHeight="1">
      <c r="A391" s="342"/>
      <c r="B391" s="342"/>
      <c r="C391" s="342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</row>
    <row r="392" ht="12.75" customHeight="1">
      <c r="A392" s="342"/>
      <c r="B392" s="342"/>
      <c r="C392" s="342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</row>
    <row r="393" ht="12.75" customHeight="1">
      <c r="A393" s="342"/>
      <c r="B393" s="342"/>
      <c r="C393" s="342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</row>
    <row r="394" ht="12.75" customHeight="1">
      <c r="A394" s="342"/>
      <c r="B394" s="342"/>
      <c r="C394" s="342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</row>
    <row r="395" ht="12.75" customHeight="1">
      <c r="A395" s="342"/>
      <c r="B395" s="342"/>
      <c r="C395" s="342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</row>
    <row r="396" ht="12.75" customHeight="1">
      <c r="A396" s="342"/>
      <c r="B396" s="342"/>
      <c r="C396" s="342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</row>
    <row r="397" ht="12.75" customHeight="1">
      <c r="A397" s="342"/>
      <c r="B397" s="342"/>
      <c r="C397" s="342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</row>
    <row r="398" ht="12.75" customHeight="1">
      <c r="A398" s="342"/>
      <c r="B398" s="342"/>
      <c r="C398" s="342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</row>
    <row r="399" ht="12.75" customHeight="1">
      <c r="A399" s="342"/>
      <c r="B399" s="342"/>
      <c r="C399" s="342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</row>
    <row r="400" ht="12.75" customHeight="1">
      <c r="A400" s="342"/>
      <c r="B400" s="342"/>
      <c r="C400" s="342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</row>
    <row r="401" ht="12.75" customHeight="1">
      <c r="A401" s="342"/>
      <c r="B401" s="342"/>
      <c r="C401" s="342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</row>
    <row r="402" ht="12.75" customHeight="1">
      <c r="A402" s="342"/>
      <c r="B402" s="342"/>
      <c r="C402" s="342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</row>
    <row r="403" ht="12.75" customHeight="1">
      <c r="A403" s="342"/>
      <c r="B403" s="342"/>
      <c r="C403" s="342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</row>
    <row r="404" ht="12.75" customHeight="1">
      <c r="A404" s="342"/>
      <c r="B404" s="342"/>
      <c r="C404" s="342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</row>
    <row r="405" ht="12.75" customHeight="1">
      <c r="A405" s="342"/>
      <c r="B405" s="342"/>
      <c r="C405" s="342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</row>
    <row r="406" ht="12.75" customHeight="1">
      <c r="A406" s="342"/>
      <c r="B406" s="342"/>
      <c r="C406" s="342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</row>
    <row r="407" ht="12.75" customHeight="1">
      <c r="A407" s="342"/>
      <c r="B407" s="342"/>
      <c r="C407" s="342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</row>
    <row r="408" ht="12.75" customHeight="1">
      <c r="A408" s="342"/>
      <c r="B408" s="342"/>
      <c r="C408" s="342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</row>
    <row r="409" ht="12.75" customHeight="1">
      <c r="A409" s="342"/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</row>
    <row r="410" ht="12.75" customHeight="1">
      <c r="A410" s="342"/>
      <c r="B410" s="342"/>
      <c r="C410" s="342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</row>
    <row r="411" ht="12.75" customHeight="1">
      <c r="A411" s="342"/>
      <c r="B411" s="342"/>
      <c r="C411" s="342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</row>
    <row r="412" ht="12.75" customHeight="1">
      <c r="A412" s="342"/>
      <c r="B412" s="342"/>
      <c r="C412" s="342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</row>
    <row r="413" ht="12.75" customHeight="1">
      <c r="A413" s="342"/>
      <c r="B413" s="342"/>
      <c r="C413" s="342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</row>
    <row r="414" ht="12.75" customHeight="1">
      <c r="A414" s="342"/>
      <c r="B414" s="342"/>
      <c r="C414" s="342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</row>
    <row r="415" ht="12.75" customHeight="1">
      <c r="A415" s="342"/>
      <c r="B415" s="342"/>
      <c r="C415" s="342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</row>
    <row r="416" ht="12.75" customHeight="1">
      <c r="A416" s="342"/>
      <c r="B416" s="342"/>
      <c r="C416" s="342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</row>
    <row r="417" ht="12.75" customHeight="1">
      <c r="A417" s="342"/>
      <c r="B417" s="342"/>
      <c r="C417" s="342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</row>
    <row r="418" ht="12.75" customHeight="1">
      <c r="A418" s="342"/>
      <c r="B418" s="342"/>
      <c r="C418" s="342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</row>
    <row r="419" ht="12.75" customHeight="1">
      <c r="A419" s="342"/>
      <c r="B419" s="342"/>
      <c r="C419" s="342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</row>
    <row r="420" ht="12.75" customHeight="1">
      <c r="A420" s="342"/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</row>
    <row r="421" ht="12.75" customHeight="1">
      <c r="A421" s="342"/>
      <c r="B421" s="342"/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</row>
    <row r="422" ht="12.75" customHeight="1">
      <c r="A422" s="342"/>
      <c r="B422" s="342"/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</row>
    <row r="423" ht="12.75" customHeight="1">
      <c r="A423" s="342"/>
      <c r="B423" s="342"/>
      <c r="C423" s="342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</row>
    <row r="424" ht="12.75" customHeight="1">
      <c r="A424" s="342"/>
      <c r="B424" s="342"/>
      <c r="C424" s="342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</row>
    <row r="425" ht="12.75" customHeight="1">
      <c r="A425" s="342"/>
      <c r="B425" s="342"/>
      <c r="C425" s="342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</row>
    <row r="426" ht="12.75" customHeight="1">
      <c r="A426" s="342"/>
      <c r="B426" s="342"/>
      <c r="C426" s="342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</row>
    <row r="427" ht="12.75" customHeight="1">
      <c r="A427" s="342"/>
      <c r="B427" s="342"/>
      <c r="C427" s="342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</row>
    <row r="428" ht="12.75" customHeight="1">
      <c r="A428" s="342"/>
      <c r="B428" s="342"/>
      <c r="C428" s="342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</row>
    <row r="429" ht="12.75" customHeight="1">
      <c r="A429" s="342"/>
      <c r="B429" s="342"/>
      <c r="C429" s="342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</row>
    <row r="430" ht="12.75" customHeight="1">
      <c r="A430" s="342"/>
      <c r="B430" s="342"/>
      <c r="C430" s="342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</row>
    <row r="431" ht="12.75" customHeight="1">
      <c r="A431" s="342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</row>
    <row r="432" ht="12.75" customHeight="1">
      <c r="A432" s="342"/>
      <c r="B432" s="342"/>
      <c r="C432" s="342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</row>
    <row r="433" ht="12.75" customHeight="1">
      <c r="A433" s="342"/>
      <c r="B433" s="342"/>
      <c r="C433" s="342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</row>
    <row r="434" ht="12.75" customHeight="1">
      <c r="A434" s="342"/>
      <c r="B434" s="342"/>
      <c r="C434" s="342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</row>
    <row r="435" ht="12.75" customHeight="1">
      <c r="A435" s="342"/>
      <c r="B435" s="342"/>
      <c r="C435" s="342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</row>
    <row r="436" ht="12.75" customHeight="1">
      <c r="A436" s="342"/>
      <c r="B436" s="342"/>
      <c r="C436" s="342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</row>
    <row r="437" ht="12.75" customHeight="1">
      <c r="A437" s="342"/>
      <c r="B437" s="342"/>
      <c r="C437" s="342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</row>
    <row r="438" ht="12.75" customHeight="1">
      <c r="A438" s="342"/>
      <c r="B438" s="342"/>
      <c r="C438" s="342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</row>
    <row r="439" ht="12.75" customHeight="1">
      <c r="A439" s="342"/>
      <c r="B439" s="342"/>
      <c r="C439" s="342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</row>
    <row r="440" ht="12.75" customHeight="1">
      <c r="A440" s="342"/>
      <c r="B440" s="342"/>
      <c r="C440" s="342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</row>
    <row r="441" ht="12.75" customHeight="1">
      <c r="A441" s="342"/>
      <c r="B441" s="342"/>
      <c r="C441" s="34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</row>
    <row r="442" ht="12.75" customHeight="1">
      <c r="A442" s="342"/>
      <c r="B442" s="342"/>
      <c r="C442" s="34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</row>
    <row r="443" ht="12.75" customHeight="1">
      <c r="A443" s="342"/>
      <c r="B443" s="342"/>
      <c r="C443" s="342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</row>
    <row r="444" ht="12.75" customHeight="1">
      <c r="A444" s="342"/>
      <c r="B444" s="342"/>
      <c r="C444" s="342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</row>
    <row r="445" ht="12.75" customHeight="1">
      <c r="A445" s="342"/>
      <c r="B445" s="342"/>
      <c r="C445" s="342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</row>
    <row r="446" ht="12.75" customHeight="1">
      <c r="A446" s="342"/>
      <c r="B446" s="342"/>
      <c r="C446" s="342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</row>
    <row r="447" ht="12.75" customHeight="1">
      <c r="A447" s="342"/>
      <c r="B447" s="342"/>
      <c r="C447" s="342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</row>
    <row r="448" ht="12.75" customHeight="1">
      <c r="A448" s="342"/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</row>
    <row r="449" ht="12.75" customHeight="1">
      <c r="A449" s="342"/>
      <c r="B449" s="342"/>
      <c r="C449" s="342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</row>
    <row r="450" ht="12.75" customHeight="1">
      <c r="A450" s="342"/>
      <c r="B450" s="342"/>
      <c r="C450" s="342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</row>
    <row r="451" ht="12.75" customHeight="1">
      <c r="A451" s="342"/>
      <c r="B451" s="342"/>
      <c r="C451" s="342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</row>
    <row r="452" ht="12.75" customHeight="1">
      <c r="A452" s="342"/>
      <c r="B452" s="342"/>
      <c r="C452" s="342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</row>
    <row r="453" ht="12.75" customHeight="1">
      <c r="A453" s="342"/>
      <c r="B453" s="342"/>
      <c r="C453" s="342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</row>
    <row r="454" ht="12.75" customHeight="1">
      <c r="A454" s="342"/>
      <c r="B454" s="342"/>
      <c r="C454" s="342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</row>
    <row r="455" ht="12.75" customHeight="1">
      <c r="A455" s="342"/>
      <c r="B455" s="342"/>
      <c r="C455" s="342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</row>
    <row r="456" ht="12.75" customHeight="1">
      <c r="A456" s="342"/>
      <c r="B456" s="342"/>
      <c r="C456" s="342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</row>
    <row r="457" ht="12.75" customHeight="1">
      <c r="A457" s="342"/>
      <c r="B457" s="342"/>
      <c r="C457" s="342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</row>
    <row r="458" ht="12.75" customHeight="1">
      <c r="A458" s="342"/>
      <c r="B458" s="342"/>
      <c r="C458" s="342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</row>
    <row r="459" ht="12.75" customHeight="1">
      <c r="A459" s="342"/>
      <c r="B459" s="342"/>
      <c r="C459" s="342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</row>
    <row r="460" ht="12.75" customHeight="1">
      <c r="A460" s="342"/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</row>
    <row r="461" ht="12.75" customHeight="1">
      <c r="A461" s="342"/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</row>
    <row r="462" ht="12.75" customHeight="1">
      <c r="A462" s="342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</row>
    <row r="463" ht="12.75" customHeight="1">
      <c r="A463" s="342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</row>
    <row r="464" ht="12.75" customHeight="1">
      <c r="A464" s="342"/>
      <c r="B464" s="342"/>
      <c r="C464" s="342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</row>
    <row r="465" ht="12.75" customHeight="1">
      <c r="A465" s="342"/>
      <c r="B465" s="342"/>
      <c r="C465" s="342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</row>
    <row r="466" ht="12.75" customHeight="1">
      <c r="A466" s="342"/>
      <c r="B466" s="342"/>
      <c r="C466" s="342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</row>
    <row r="467" ht="12.75" customHeight="1">
      <c r="A467" s="342"/>
      <c r="B467" s="342"/>
      <c r="C467" s="342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</row>
    <row r="468" ht="12.75" customHeight="1">
      <c r="A468" s="342"/>
      <c r="B468" s="342"/>
      <c r="C468" s="342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</row>
    <row r="469" ht="12.75" customHeight="1">
      <c r="A469" s="342"/>
      <c r="B469" s="342"/>
      <c r="C469" s="342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</row>
    <row r="470" ht="12.75" customHeight="1">
      <c r="A470" s="342"/>
      <c r="B470" s="342"/>
      <c r="C470" s="342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</row>
    <row r="471" ht="12.75" customHeight="1">
      <c r="A471" s="342"/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</row>
    <row r="472" ht="12.75" customHeight="1">
      <c r="A472" s="342"/>
      <c r="B472" s="342"/>
      <c r="C472" s="342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</row>
    <row r="473" ht="12.75" customHeight="1">
      <c r="A473" s="342"/>
      <c r="B473" s="342"/>
      <c r="C473" s="342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</row>
    <row r="474" ht="12.75" customHeight="1">
      <c r="A474" s="342"/>
      <c r="B474" s="342"/>
      <c r="C474" s="342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</row>
    <row r="475" ht="12.75" customHeight="1">
      <c r="A475" s="342"/>
      <c r="B475" s="342"/>
      <c r="C475" s="342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</row>
    <row r="476" ht="12.75" customHeight="1">
      <c r="A476" s="342"/>
      <c r="B476" s="342"/>
      <c r="C476" s="342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</row>
    <row r="477" ht="12.75" customHeight="1">
      <c r="A477" s="342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</row>
    <row r="478" ht="12.75" customHeight="1">
      <c r="A478" s="342"/>
      <c r="B478" s="342"/>
      <c r="C478" s="342"/>
      <c r="D478" s="342"/>
      <c r="E478" s="342"/>
      <c r="F478" s="342"/>
      <c r="G478" s="342"/>
      <c r="H478" s="342"/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</row>
    <row r="479" ht="12.75" customHeight="1">
      <c r="A479" s="342"/>
      <c r="B479" s="342"/>
      <c r="C479" s="342"/>
      <c r="D479" s="342"/>
      <c r="E479" s="342"/>
      <c r="F479" s="342"/>
      <c r="G479" s="342"/>
      <c r="H479" s="342"/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</row>
    <row r="480" ht="12.75" customHeight="1">
      <c r="A480" s="342"/>
      <c r="B480" s="342"/>
      <c r="C480" s="342"/>
      <c r="D480" s="342"/>
      <c r="E480" s="342"/>
      <c r="F480" s="342"/>
      <c r="G480" s="342"/>
      <c r="H480" s="342"/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</row>
    <row r="481" ht="12.75" customHeight="1">
      <c r="A481" s="342"/>
      <c r="B481" s="342"/>
      <c r="C481" s="342"/>
      <c r="D481" s="342"/>
      <c r="E481" s="342"/>
      <c r="F481" s="342"/>
      <c r="G481" s="342"/>
      <c r="H481" s="342"/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</row>
    <row r="482" ht="12.75" customHeight="1">
      <c r="A482" s="342"/>
      <c r="B482" s="342"/>
      <c r="C482" s="342"/>
      <c r="D482" s="342"/>
      <c r="E482" s="342"/>
      <c r="F482" s="342"/>
      <c r="G482" s="342"/>
      <c r="H482" s="342"/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</row>
    <row r="483" ht="12.75" customHeight="1">
      <c r="A483" s="342"/>
      <c r="B483" s="342"/>
      <c r="C483" s="342"/>
      <c r="D483" s="342"/>
      <c r="E483" s="342"/>
      <c r="F483" s="342"/>
      <c r="G483" s="342"/>
      <c r="H483" s="342"/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</row>
    <row r="484" ht="12.75" customHeight="1">
      <c r="A484" s="342"/>
      <c r="B484" s="342"/>
      <c r="C484" s="342"/>
      <c r="D484" s="342"/>
      <c r="E484" s="342"/>
      <c r="F484" s="342"/>
      <c r="G484" s="342"/>
      <c r="H484" s="342"/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</row>
    <row r="485" ht="12.75" customHeight="1">
      <c r="A485" s="342"/>
      <c r="B485" s="342"/>
      <c r="C485" s="342"/>
      <c r="D485" s="342"/>
      <c r="E485" s="342"/>
      <c r="F485" s="342"/>
      <c r="G485" s="342"/>
      <c r="H485" s="342"/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</row>
    <row r="486" ht="12.75" customHeight="1">
      <c r="A486" s="342"/>
      <c r="B486" s="342"/>
      <c r="C486" s="342"/>
      <c r="D486" s="342"/>
      <c r="E486" s="342"/>
      <c r="F486" s="342"/>
      <c r="G486" s="342"/>
      <c r="H486" s="342"/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</row>
    <row r="487" ht="12.75" customHeight="1">
      <c r="A487" s="342"/>
      <c r="B487" s="342"/>
      <c r="C487" s="342"/>
      <c r="D487" s="342"/>
      <c r="E487" s="342"/>
      <c r="F487" s="342"/>
      <c r="G487" s="342"/>
      <c r="H487" s="342"/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</row>
    <row r="488" ht="12.75" customHeight="1">
      <c r="A488" s="342"/>
      <c r="B488" s="342"/>
      <c r="C488" s="342"/>
      <c r="D488" s="342"/>
      <c r="E488" s="342"/>
      <c r="F488" s="342"/>
      <c r="G488" s="342"/>
      <c r="H488" s="342"/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</row>
    <row r="489" ht="12.75" customHeight="1">
      <c r="A489" s="342"/>
      <c r="B489" s="342"/>
      <c r="C489" s="342"/>
      <c r="D489" s="342"/>
      <c r="E489" s="342"/>
      <c r="F489" s="342"/>
      <c r="G489" s="342"/>
      <c r="H489" s="342"/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</row>
    <row r="490" ht="12.75" customHeight="1">
      <c r="A490" s="342"/>
      <c r="B490" s="342"/>
      <c r="C490" s="342"/>
      <c r="D490" s="342"/>
      <c r="E490" s="342"/>
      <c r="F490" s="342"/>
      <c r="G490" s="342"/>
      <c r="H490" s="342"/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</row>
    <row r="491" ht="12.75" customHeight="1">
      <c r="A491" s="342"/>
      <c r="B491" s="342"/>
      <c r="C491" s="342"/>
      <c r="D491" s="342"/>
      <c r="E491" s="342"/>
      <c r="F491" s="342"/>
      <c r="G491" s="342"/>
      <c r="H491" s="342"/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</row>
    <row r="492" ht="12.75" customHeight="1">
      <c r="A492" s="342"/>
      <c r="B492" s="342"/>
      <c r="C492" s="342"/>
      <c r="D492" s="342"/>
      <c r="E492" s="342"/>
      <c r="F492" s="342"/>
      <c r="G492" s="342"/>
      <c r="H492" s="342"/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</row>
    <row r="493" ht="12.75" customHeight="1">
      <c r="A493" s="342"/>
      <c r="B493" s="342"/>
      <c r="C493" s="342"/>
      <c r="D493" s="342"/>
      <c r="E493" s="342"/>
      <c r="F493" s="342"/>
      <c r="G493" s="342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</row>
    <row r="494" ht="12.75" customHeight="1">
      <c r="A494" s="342"/>
      <c r="B494" s="342"/>
      <c r="C494" s="342"/>
      <c r="D494" s="342"/>
      <c r="E494" s="342"/>
      <c r="F494" s="342"/>
      <c r="G494" s="342"/>
      <c r="H494" s="342"/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</row>
    <row r="495" ht="12.75" customHeight="1">
      <c r="A495" s="342"/>
      <c r="B495" s="342"/>
      <c r="C495" s="342"/>
      <c r="D495" s="342"/>
      <c r="E495" s="342"/>
      <c r="F495" s="342"/>
      <c r="G495" s="342"/>
      <c r="H495" s="342"/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</row>
    <row r="496" ht="12.75" customHeight="1">
      <c r="A496" s="342"/>
      <c r="B496" s="342"/>
      <c r="C496" s="342"/>
      <c r="D496" s="342"/>
      <c r="E496" s="342"/>
      <c r="F496" s="342"/>
      <c r="G496" s="342"/>
      <c r="H496" s="342"/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</row>
    <row r="497" ht="12.75" customHeight="1">
      <c r="A497" s="342"/>
      <c r="B497" s="342"/>
      <c r="C497" s="342"/>
      <c r="D497" s="342"/>
      <c r="E497" s="342"/>
      <c r="F497" s="342"/>
      <c r="G497" s="342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</row>
    <row r="498" ht="12.75" customHeight="1">
      <c r="A498" s="342"/>
      <c r="B498" s="342"/>
      <c r="C498" s="342"/>
      <c r="D498" s="342"/>
      <c r="E498" s="342"/>
      <c r="F498" s="342"/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</row>
    <row r="499" ht="12.75" customHeight="1">
      <c r="A499" s="342"/>
      <c r="B499" s="342"/>
      <c r="C499" s="342"/>
      <c r="D499" s="342"/>
      <c r="E499" s="342"/>
      <c r="F499" s="342"/>
      <c r="G499" s="342"/>
      <c r="H499" s="342"/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</row>
    <row r="500" ht="12.75" customHeight="1">
      <c r="A500" s="342"/>
      <c r="B500" s="342"/>
      <c r="C500" s="342"/>
      <c r="D500" s="342"/>
      <c r="E500" s="342"/>
      <c r="F500" s="342"/>
      <c r="G500" s="342"/>
      <c r="H500" s="342"/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</row>
    <row r="501" ht="12.75" customHeight="1">
      <c r="A501" s="342"/>
      <c r="B501" s="342"/>
      <c r="C501" s="342"/>
      <c r="D501" s="342"/>
      <c r="E501" s="342"/>
      <c r="F501" s="342"/>
      <c r="G501" s="342"/>
      <c r="H501" s="342"/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</row>
    <row r="502" ht="12.75" customHeight="1">
      <c r="A502" s="342"/>
      <c r="B502" s="342"/>
      <c r="C502" s="342"/>
      <c r="D502" s="342"/>
      <c r="E502" s="342"/>
      <c r="F502" s="342"/>
      <c r="G502" s="342"/>
      <c r="H502" s="342"/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</row>
    <row r="503" ht="12.75" customHeight="1">
      <c r="A503" s="342"/>
      <c r="B503" s="342"/>
      <c r="C503" s="342"/>
      <c r="D503" s="342"/>
      <c r="E503" s="342"/>
      <c r="F503" s="342"/>
      <c r="G503" s="342"/>
      <c r="H503" s="342"/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</row>
    <row r="504" ht="12.75" customHeight="1">
      <c r="A504" s="342"/>
      <c r="B504" s="342"/>
      <c r="C504" s="342"/>
      <c r="D504" s="342"/>
      <c r="E504" s="342"/>
      <c r="F504" s="342"/>
      <c r="G504" s="342"/>
      <c r="H504" s="342"/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</row>
    <row r="505" ht="12.75" customHeight="1">
      <c r="A505" s="342"/>
      <c r="B505" s="342"/>
      <c r="C505" s="342"/>
      <c r="D505" s="342"/>
      <c r="E505" s="342"/>
      <c r="F505" s="342"/>
      <c r="G505" s="342"/>
      <c r="H505" s="342"/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</row>
    <row r="506" ht="12.75" customHeight="1">
      <c r="A506" s="342"/>
      <c r="B506" s="342"/>
      <c r="C506" s="342"/>
      <c r="D506" s="342"/>
      <c r="E506" s="342"/>
      <c r="F506" s="342"/>
      <c r="G506" s="342"/>
      <c r="H506" s="342"/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</row>
    <row r="507" ht="12.75" customHeight="1">
      <c r="A507" s="342"/>
      <c r="B507" s="342"/>
      <c r="C507" s="342"/>
      <c r="D507" s="342"/>
      <c r="E507" s="342"/>
      <c r="F507" s="342"/>
      <c r="G507" s="342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</row>
    <row r="508" ht="12.75" customHeight="1">
      <c r="A508" s="342"/>
      <c r="B508" s="342"/>
      <c r="C508" s="342"/>
      <c r="D508" s="342"/>
      <c r="E508" s="342"/>
      <c r="F508" s="342"/>
      <c r="G508" s="342"/>
      <c r="H508" s="342"/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</row>
    <row r="509" ht="12.75" customHeight="1">
      <c r="A509" s="342"/>
      <c r="B509" s="342"/>
      <c r="C509" s="342"/>
      <c r="D509" s="342"/>
      <c r="E509" s="342"/>
      <c r="F509" s="342"/>
      <c r="G509" s="342"/>
      <c r="H509" s="342"/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</row>
    <row r="510" ht="12.75" customHeight="1">
      <c r="A510" s="342"/>
      <c r="B510" s="342"/>
      <c r="C510" s="342"/>
      <c r="D510" s="342"/>
      <c r="E510" s="342"/>
      <c r="F510" s="342"/>
      <c r="G510" s="342"/>
      <c r="H510" s="342"/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</row>
    <row r="511" ht="12.75" customHeight="1">
      <c r="A511" s="342"/>
      <c r="B511" s="342"/>
      <c r="C511" s="342"/>
      <c r="D511" s="342"/>
      <c r="E511" s="342"/>
      <c r="F511" s="342"/>
      <c r="G511" s="342"/>
      <c r="H511" s="342"/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</row>
    <row r="512" ht="12.75" customHeight="1">
      <c r="A512" s="342"/>
      <c r="B512" s="342"/>
      <c r="C512" s="342"/>
      <c r="D512" s="342"/>
      <c r="E512" s="342"/>
      <c r="F512" s="342"/>
      <c r="G512" s="342"/>
      <c r="H512" s="342"/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</row>
    <row r="513" ht="12.75" customHeight="1">
      <c r="A513" s="342"/>
      <c r="B513" s="342"/>
      <c r="C513" s="342"/>
      <c r="D513" s="342"/>
      <c r="E513" s="342"/>
      <c r="F513" s="342"/>
      <c r="G513" s="342"/>
      <c r="H513" s="342"/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</row>
    <row r="514" ht="12.75" customHeight="1">
      <c r="A514" s="342"/>
      <c r="B514" s="342"/>
      <c r="C514" s="342"/>
      <c r="D514" s="342"/>
      <c r="E514" s="342"/>
      <c r="F514" s="342"/>
      <c r="G514" s="342"/>
      <c r="H514" s="342"/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</row>
    <row r="515" ht="12.75" customHeight="1">
      <c r="A515" s="342"/>
      <c r="B515" s="342"/>
      <c r="C515" s="342"/>
      <c r="D515" s="342"/>
      <c r="E515" s="342"/>
      <c r="F515" s="342"/>
      <c r="G515" s="342"/>
      <c r="H515" s="342"/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</row>
    <row r="516" ht="12.75" customHeight="1">
      <c r="A516" s="342"/>
      <c r="B516" s="342"/>
      <c r="C516" s="342"/>
      <c r="D516" s="342"/>
      <c r="E516" s="342"/>
      <c r="F516" s="342"/>
      <c r="G516" s="342"/>
      <c r="H516" s="342"/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</row>
    <row r="517" ht="12.75" customHeight="1">
      <c r="A517" s="342"/>
      <c r="B517" s="342"/>
      <c r="C517" s="342"/>
      <c r="D517" s="342"/>
      <c r="E517" s="342"/>
      <c r="F517" s="342"/>
      <c r="G517" s="342"/>
      <c r="H517" s="342"/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</row>
    <row r="518" ht="12.75" customHeight="1">
      <c r="A518" s="342"/>
      <c r="B518" s="342"/>
      <c r="C518" s="342"/>
      <c r="D518" s="342"/>
      <c r="E518" s="342"/>
      <c r="F518" s="342"/>
      <c r="G518" s="342"/>
      <c r="H518" s="342"/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</row>
    <row r="519" ht="12.75" customHeight="1">
      <c r="A519" s="342"/>
      <c r="B519" s="342"/>
      <c r="C519" s="342"/>
      <c r="D519" s="342"/>
      <c r="E519" s="342"/>
      <c r="F519" s="342"/>
      <c r="G519" s="342"/>
      <c r="H519" s="342"/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</row>
    <row r="520" ht="12.75" customHeight="1">
      <c r="A520" s="342"/>
      <c r="B520" s="342"/>
      <c r="C520" s="342"/>
      <c r="D520" s="342"/>
      <c r="E520" s="342"/>
      <c r="F520" s="342"/>
      <c r="G520" s="342"/>
      <c r="H520" s="342"/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</row>
    <row r="521" ht="12.75" customHeight="1">
      <c r="A521" s="342"/>
      <c r="B521" s="342"/>
      <c r="C521" s="342"/>
      <c r="D521" s="342"/>
      <c r="E521" s="342"/>
      <c r="F521" s="342"/>
      <c r="G521" s="342"/>
      <c r="H521" s="342"/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</row>
    <row r="522" ht="12.75" customHeight="1">
      <c r="A522" s="342"/>
      <c r="B522" s="342"/>
      <c r="C522" s="342"/>
      <c r="D522" s="342"/>
      <c r="E522" s="342"/>
      <c r="F522" s="342"/>
      <c r="G522" s="342"/>
      <c r="H522" s="342"/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</row>
    <row r="523" ht="12.75" customHeight="1">
      <c r="A523" s="342"/>
      <c r="B523" s="342"/>
      <c r="C523" s="342"/>
      <c r="D523" s="342"/>
      <c r="E523" s="342"/>
      <c r="F523" s="342"/>
      <c r="G523" s="342"/>
      <c r="H523" s="342"/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</row>
    <row r="524" ht="12.75" customHeight="1">
      <c r="A524" s="342"/>
      <c r="B524" s="342"/>
      <c r="C524" s="342"/>
      <c r="D524" s="342"/>
      <c r="E524" s="342"/>
      <c r="F524" s="342"/>
      <c r="G524" s="342"/>
      <c r="H524" s="342"/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</row>
    <row r="525" ht="12.75" customHeight="1">
      <c r="A525" s="342"/>
      <c r="B525" s="342"/>
      <c r="C525" s="342"/>
      <c r="D525" s="342"/>
      <c r="E525" s="342"/>
      <c r="F525" s="342"/>
      <c r="G525" s="342"/>
      <c r="H525" s="342"/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</row>
    <row r="526" ht="12.75" customHeight="1">
      <c r="A526" s="342"/>
      <c r="B526" s="342"/>
      <c r="C526" s="342"/>
      <c r="D526" s="342"/>
      <c r="E526" s="342"/>
      <c r="F526" s="342"/>
      <c r="G526" s="342"/>
      <c r="H526" s="342"/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</row>
    <row r="527" ht="12.75" customHeight="1">
      <c r="A527" s="342"/>
      <c r="B527" s="342"/>
      <c r="C527" s="342"/>
      <c r="D527" s="342"/>
      <c r="E527" s="342"/>
      <c r="F527" s="342"/>
      <c r="G527" s="342"/>
      <c r="H527" s="342"/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</row>
    <row r="528" ht="12.75" customHeight="1">
      <c r="A528" s="342"/>
      <c r="B528" s="342"/>
      <c r="C528" s="342"/>
      <c r="D528" s="342"/>
      <c r="E528" s="342"/>
      <c r="F528" s="342"/>
      <c r="G528" s="342"/>
      <c r="H528" s="342"/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</row>
    <row r="529" ht="12.75" customHeight="1">
      <c r="A529" s="342"/>
      <c r="B529" s="342"/>
      <c r="C529" s="342"/>
      <c r="D529" s="342"/>
      <c r="E529" s="342"/>
      <c r="F529" s="342"/>
      <c r="G529" s="342"/>
      <c r="H529" s="342"/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</row>
    <row r="530" ht="12.75" customHeight="1">
      <c r="A530" s="342"/>
      <c r="B530" s="342"/>
      <c r="C530" s="342"/>
      <c r="D530" s="342"/>
      <c r="E530" s="342"/>
      <c r="F530" s="342"/>
      <c r="G530" s="342"/>
      <c r="H530" s="342"/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</row>
    <row r="531" ht="12.75" customHeight="1">
      <c r="A531" s="342"/>
      <c r="B531" s="342"/>
      <c r="C531" s="342"/>
      <c r="D531" s="342"/>
      <c r="E531" s="342"/>
      <c r="F531" s="342"/>
      <c r="G531" s="342"/>
      <c r="H531" s="342"/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</row>
    <row r="532" ht="12.75" customHeight="1">
      <c r="A532" s="342"/>
      <c r="B532" s="342"/>
      <c r="C532" s="342"/>
      <c r="D532" s="342"/>
      <c r="E532" s="342"/>
      <c r="F532" s="342"/>
      <c r="G532" s="342"/>
      <c r="H532" s="342"/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</row>
    <row r="533" ht="12.75" customHeight="1">
      <c r="A533" s="342"/>
      <c r="B533" s="342"/>
      <c r="C533" s="342"/>
      <c r="D533" s="342"/>
      <c r="E533" s="342"/>
      <c r="F533" s="342"/>
      <c r="G533" s="342"/>
      <c r="H533" s="342"/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</row>
    <row r="534" ht="12.75" customHeight="1">
      <c r="A534" s="342"/>
      <c r="B534" s="342"/>
      <c r="C534" s="342"/>
      <c r="D534" s="342"/>
      <c r="E534" s="342"/>
      <c r="F534" s="342"/>
      <c r="G534" s="342"/>
      <c r="H534" s="342"/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</row>
    <row r="535" ht="12.75" customHeight="1">
      <c r="A535" s="342"/>
      <c r="B535" s="342"/>
      <c r="C535" s="342"/>
      <c r="D535" s="342"/>
      <c r="E535" s="342"/>
      <c r="F535" s="342"/>
      <c r="G535" s="342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</row>
    <row r="536" ht="12.75" customHeight="1">
      <c r="A536" s="342"/>
      <c r="B536" s="342"/>
      <c r="C536" s="342"/>
      <c r="D536" s="342"/>
      <c r="E536" s="342"/>
      <c r="F536" s="342"/>
      <c r="G536" s="342"/>
      <c r="H536" s="342"/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</row>
    <row r="537" ht="12.75" customHeight="1">
      <c r="A537" s="342"/>
      <c r="B537" s="342"/>
      <c r="C537" s="342"/>
      <c r="D537" s="342"/>
      <c r="E537" s="342"/>
      <c r="F537" s="342"/>
      <c r="G537" s="342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</row>
    <row r="538" ht="12.75" customHeight="1">
      <c r="A538" s="342"/>
      <c r="B538" s="342"/>
      <c r="C538" s="342"/>
      <c r="D538" s="342"/>
      <c r="E538" s="342"/>
      <c r="F538" s="342"/>
      <c r="G538" s="342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</row>
    <row r="539" ht="12.75" customHeight="1">
      <c r="A539" s="342"/>
      <c r="B539" s="342"/>
      <c r="C539" s="342"/>
      <c r="D539" s="342"/>
      <c r="E539" s="342"/>
      <c r="F539" s="342"/>
      <c r="G539" s="342"/>
      <c r="H539" s="342"/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</row>
    <row r="540" ht="12.75" customHeight="1">
      <c r="A540" s="342"/>
      <c r="B540" s="342"/>
      <c r="C540" s="342"/>
      <c r="D540" s="342"/>
      <c r="E540" s="342"/>
      <c r="F540" s="342"/>
      <c r="G540" s="342"/>
      <c r="H540" s="342"/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</row>
    <row r="541" ht="12.75" customHeight="1">
      <c r="A541" s="342"/>
      <c r="B541" s="342"/>
      <c r="C541" s="342"/>
      <c r="D541" s="342"/>
      <c r="E541" s="342"/>
      <c r="F541" s="342"/>
      <c r="G541" s="342"/>
      <c r="H541" s="342"/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</row>
    <row r="542" ht="12.75" customHeight="1">
      <c r="A542" s="342"/>
      <c r="B542" s="342"/>
      <c r="C542" s="342"/>
      <c r="D542" s="342"/>
      <c r="E542" s="342"/>
      <c r="F542" s="342"/>
      <c r="G542" s="342"/>
      <c r="H542" s="342"/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</row>
    <row r="543" ht="12.75" customHeight="1">
      <c r="A543" s="342"/>
      <c r="B543" s="342"/>
      <c r="C543" s="342"/>
      <c r="D543" s="342"/>
      <c r="E543" s="342"/>
      <c r="F543" s="342"/>
      <c r="G543" s="342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</row>
    <row r="544" ht="12.75" customHeight="1">
      <c r="A544" s="342"/>
      <c r="B544" s="342"/>
      <c r="C544" s="342"/>
      <c r="D544" s="342"/>
      <c r="E544" s="342"/>
      <c r="F544" s="342"/>
      <c r="G544" s="342"/>
      <c r="H544" s="342"/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</row>
    <row r="545" ht="12.75" customHeight="1">
      <c r="A545" s="342"/>
      <c r="B545" s="342"/>
      <c r="C545" s="342"/>
      <c r="D545" s="342"/>
      <c r="E545" s="342"/>
      <c r="F545" s="342"/>
      <c r="G545" s="342"/>
      <c r="H545" s="342"/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</row>
    <row r="546" ht="12.75" customHeight="1">
      <c r="A546" s="342"/>
      <c r="B546" s="342"/>
      <c r="C546" s="342"/>
      <c r="D546" s="342"/>
      <c r="E546" s="342"/>
      <c r="F546" s="342"/>
      <c r="G546" s="342"/>
      <c r="H546" s="342"/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</row>
    <row r="547" ht="12.75" customHeight="1">
      <c r="A547" s="342"/>
      <c r="B547" s="342"/>
      <c r="C547" s="342"/>
      <c r="D547" s="342"/>
      <c r="E547" s="342"/>
      <c r="F547" s="342"/>
      <c r="G547" s="342"/>
      <c r="H547" s="342"/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</row>
    <row r="548" ht="12.75" customHeight="1">
      <c r="A548" s="342"/>
      <c r="B548" s="342"/>
      <c r="C548" s="342"/>
      <c r="D548" s="342"/>
      <c r="E548" s="342"/>
      <c r="F548" s="342"/>
      <c r="G548" s="342"/>
      <c r="H548" s="342"/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</row>
    <row r="549" ht="12.75" customHeight="1">
      <c r="A549" s="342"/>
      <c r="B549" s="342"/>
      <c r="C549" s="342"/>
      <c r="D549" s="342"/>
      <c r="E549" s="342"/>
      <c r="F549" s="342"/>
      <c r="G549" s="342"/>
      <c r="H549" s="342"/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</row>
    <row r="550" ht="12.75" customHeight="1">
      <c r="A550" s="342"/>
      <c r="B550" s="342"/>
      <c r="C550" s="342"/>
      <c r="D550" s="342"/>
      <c r="E550" s="342"/>
      <c r="F550" s="342"/>
      <c r="G550" s="342"/>
      <c r="H550" s="342"/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</row>
    <row r="551" ht="12.75" customHeight="1">
      <c r="A551" s="342"/>
      <c r="B551" s="342"/>
      <c r="C551" s="342"/>
      <c r="D551" s="342"/>
      <c r="E551" s="342"/>
      <c r="F551" s="342"/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</row>
    <row r="552" ht="12.75" customHeight="1">
      <c r="A552" s="342"/>
      <c r="B552" s="342"/>
      <c r="C552" s="342"/>
      <c r="D552" s="342"/>
      <c r="E552" s="342"/>
      <c r="F552" s="342"/>
      <c r="G552" s="342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</row>
    <row r="553" ht="12.75" customHeight="1">
      <c r="A553" s="342"/>
      <c r="B553" s="342"/>
      <c r="C553" s="342"/>
      <c r="D553" s="342"/>
      <c r="E553" s="342"/>
      <c r="F553" s="342"/>
      <c r="G553" s="342"/>
      <c r="H553" s="342"/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</row>
    <row r="554" ht="12.75" customHeight="1">
      <c r="A554" s="342"/>
      <c r="B554" s="342"/>
      <c r="C554" s="342"/>
      <c r="D554" s="342"/>
      <c r="E554" s="342"/>
      <c r="F554" s="342"/>
      <c r="G554" s="342"/>
      <c r="H554" s="342"/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</row>
    <row r="555" ht="12.75" customHeight="1">
      <c r="A555" s="342"/>
      <c r="B555" s="342"/>
      <c r="C555" s="342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</row>
    <row r="556" ht="12.75" customHeight="1">
      <c r="A556" s="342"/>
      <c r="B556" s="342"/>
      <c r="C556" s="342"/>
      <c r="D556" s="342"/>
      <c r="E556" s="342"/>
      <c r="F556" s="342"/>
      <c r="G556" s="342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</row>
    <row r="557" ht="12.75" customHeight="1">
      <c r="A557" s="342"/>
      <c r="B557" s="342"/>
      <c r="C557" s="342"/>
      <c r="D557" s="342"/>
      <c r="E557" s="342"/>
      <c r="F557" s="342"/>
      <c r="G557" s="342"/>
      <c r="H557" s="342"/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</row>
    <row r="558" ht="12.75" customHeight="1">
      <c r="A558" s="342"/>
      <c r="B558" s="342"/>
      <c r="C558" s="342"/>
      <c r="D558" s="342"/>
      <c r="E558" s="342"/>
      <c r="F558" s="342"/>
      <c r="G558" s="342"/>
      <c r="H558" s="342"/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</row>
    <row r="559" ht="12.75" customHeight="1">
      <c r="A559" s="342"/>
      <c r="B559" s="342"/>
      <c r="C559" s="342"/>
      <c r="D559" s="342"/>
      <c r="E559" s="342"/>
      <c r="F559" s="342"/>
      <c r="G559" s="342"/>
      <c r="H559" s="342"/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</row>
    <row r="560" ht="12.75" customHeight="1">
      <c r="A560" s="342"/>
      <c r="B560" s="342"/>
      <c r="C560" s="342"/>
      <c r="D560" s="342"/>
      <c r="E560" s="342"/>
      <c r="F560" s="342"/>
      <c r="G560" s="342"/>
      <c r="H560" s="342"/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</row>
    <row r="561" ht="12.75" customHeight="1">
      <c r="A561" s="342"/>
      <c r="B561" s="342"/>
      <c r="C561" s="342"/>
      <c r="D561" s="342"/>
      <c r="E561" s="342"/>
      <c r="F561" s="342"/>
      <c r="G561" s="342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</row>
    <row r="562" ht="12.75" customHeight="1">
      <c r="A562" s="342"/>
      <c r="B562" s="342"/>
      <c r="C562" s="342"/>
      <c r="D562" s="342"/>
      <c r="E562" s="342"/>
      <c r="F562" s="342"/>
      <c r="G562" s="342"/>
      <c r="H562" s="342"/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</row>
    <row r="563" ht="12.75" customHeight="1">
      <c r="A563" s="342"/>
      <c r="B563" s="342"/>
      <c r="C563" s="342"/>
      <c r="D563" s="342"/>
      <c r="E563" s="342"/>
      <c r="F563" s="342"/>
      <c r="G563" s="342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</row>
    <row r="564" ht="12.75" customHeight="1">
      <c r="A564" s="342"/>
      <c r="B564" s="342"/>
      <c r="C564" s="342"/>
      <c r="D564" s="342"/>
      <c r="E564" s="342"/>
      <c r="F564" s="342"/>
      <c r="G564" s="342"/>
      <c r="H564" s="342"/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</row>
    <row r="565" ht="12.75" customHeight="1">
      <c r="A565" s="342"/>
      <c r="B565" s="342"/>
      <c r="C565" s="342"/>
      <c r="D565" s="342"/>
      <c r="E565" s="342"/>
      <c r="F565" s="342"/>
      <c r="G565" s="342"/>
      <c r="H565" s="342"/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</row>
    <row r="566" ht="12.75" customHeight="1">
      <c r="A566" s="342"/>
      <c r="B566" s="342"/>
      <c r="C566" s="342"/>
      <c r="D566" s="342"/>
      <c r="E566" s="342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</row>
    <row r="567" ht="12.75" customHeight="1">
      <c r="A567" s="342"/>
      <c r="B567" s="342"/>
      <c r="C567" s="342"/>
      <c r="D567" s="342"/>
      <c r="E567" s="342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</row>
    <row r="568" ht="12.75" customHeight="1">
      <c r="A568" s="342"/>
      <c r="B568" s="342"/>
      <c r="C568" s="342"/>
      <c r="D568" s="342"/>
      <c r="E568" s="342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</row>
    <row r="569" ht="12.75" customHeight="1">
      <c r="A569" s="342"/>
      <c r="B569" s="342"/>
      <c r="C569" s="342"/>
      <c r="D569" s="342"/>
      <c r="E569" s="342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</row>
    <row r="570" ht="12.75" customHeight="1">
      <c r="A570" s="342"/>
      <c r="B570" s="342"/>
      <c r="C570" s="342"/>
      <c r="D570" s="342"/>
      <c r="E570" s="342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</row>
    <row r="571" ht="12.75" customHeight="1">
      <c r="A571" s="342"/>
      <c r="B571" s="342"/>
      <c r="C571" s="342"/>
      <c r="D571" s="342"/>
      <c r="E571" s="342"/>
      <c r="F571" s="342"/>
      <c r="G571" s="342"/>
      <c r="H571" s="342"/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</row>
    <row r="572" ht="12.75" customHeight="1">
      <c r="A572" s="342"/>
      <c r="B572" s="342"/>
      <c r="C572" s="342"/>
      <c r="D572" s="342"/>
      <c r="E572" s="342"/>
      <c r="F572" s="342"/>
      <c r="G572" s="342"/>
      <c r="H572" s="342"/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</row>
    <row r="573" ht="12.75" customHeight="1">
      <c r="A573" s="342"/>
      <c r="B573" s="342"/>
      <c r="C573" s="342"/>
      <c r="D573" s="342"/>
      <c r="E573" s="342"/>
      <c r="F573" s="342"/>
      <c r="G573" s="342"/>
      <c r="H573" s="342"/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</row>
    <row r="574" ht="12.75" customHeight="1">
      <c r="A574" s="342"/>
      <c r="B574" s="342"/>
      <c r="C574" s="342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</row>
    <row r="575" ht="12.75" customHeight="1">
      <c r="A575" s="342"/>
      <c r="B575" s="342"/>
      <c r="C575" s="342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</row>
    <row r="576" ht="12.75" customHeight="1">
      <c r="A576" s="342"/>
      <c r="B576" s="342"/>
      <c r="C576" s="342"/>
      <c r="D576" s="342"/>
      <c r="E576" s="342"/>
      <c r="F576" s="342"/>
      <c r="G576" s="342"/>
      <c r="H576" s="342"/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</row>
    <row r="577" ht="12.75" customHeight="1">
      <c r="A577" s="342"/>
      <c r="B577" s="342"/>
      <c r="C577" s="342"/>
      <c r="D577" s="342"/>
      <c r="E577" s="342"/>
      <c r="F577" s="342"/>
      <c r="G577" s="342"/>
      <c r="H577" s="342"/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</row>
    <row r="578" ht="12.75" customHeight="1">
      <c r="A578" s="342"/>
      <c r="B578" s="342"/>
      <c r="C578" s="342"/>
      <c r="D578" s="342"/>
      <c r="E578" s="342"/>
      <c r="F578" s="342"/>
      <c r="G578" s="342"/>
      <c r="H578" s="342"/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</row>
    <row r="579" ht="12.75" customHeight="1">
      <c r="A579" s="342"/>
      <c r="B579" s="342"/>
      <c r="C579" s="342"/>
      <c r="D579" s="342"/>
      <c r="E579" s="342"/>
      <c r="F579" s="342"/>
      <c r="G579" s="342"/>
      <c r="H579" s="342"/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</row>
    <row r="580" ht="12.75" customHeight="1">
      <c r="A580" s="342"/>
      <c r="B580" s="342"/>
      <c r="C580" s="342"/>
      <c r="D580" s="342"/>
      <c r="E580" s="342"/>
      <c r="F580" s="342"/>
      <c r="G580" s="342"/>
      <c r="H580" s="342"/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</row>
    <row r="581" ht="12.75" customHeight="1">
      <c r="A581" s="342"/>
      <c r="B581" s="342"/>
      <c r="C581" s="342"/>
      <c r="D581" s="342"/>
      <c r="E581" s="342"/>
      <c r="F581" s="342"/>
      <c r="G581" s="342"/>
      <c r="H581" s="342"/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</row>
    <row r="582" ht="12.75" customHeight="1">
      <c r="A582" s="342"/>
      <c r="B582" s="342"/>
      <c r="C582" s="342"/>
      <c r="D582" s="342"/>
      <c r="E582" s="342"/>
      <c r="F582" s="342"/>
      <c r="G582" s="342"/>
      <c r="H582" s="342"/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</row>
    <row r="583" ht="12.75" customHeight="1">
      <c r="A583" s="342"/>
      <c r="B583" s="342"/>
      <c r="C583" s="342"/>
      <c r="D583" s="342"/>
      <c r="E583" s="342"/>
      <c r="F583" s="342"/>
      <c r="G583" s="342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</row>
    <row r="584" ht="12.75" customHeight="1">
      <c r="A584" s="342"/>
      <c r="B584" s="342"/>
      <c r="C584" s="342"/>
      <c r="D584" s="342"/>
      <c r="E584" s="342"/>
      <c r="F584" s="342"/>
      <c r="G584" s="342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</row>
    <row r="585" ht="12.75" customHeight="1">
      <c r="A585" s="342"/>
      <c r="B585" s="342"/>
      <c r="C585" s="342"/>
      <c r="D585" s="342"/>
      <c r="E585" s="342"/>
      <c r="F585" s="342"/>
      <c r="G585" s="342"/>
      <c r="H585" s="342"/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</row>
    <row r="586" ht="12.75" customHeight="1">
      <c r="A586" s="342"/>
      <c r="B586" s="342"/>
      <c r="C586" s="342"/>
      <c r="D586" s="342"/>
      <c r="E586" s="342"/>
      <c r="F586" s="342"/>
      <c r="G586" s="342"/>
      <c r="H586" s="342"/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</row>
    <row r="587" ht="12.75" customHeight="1">
      <c r="A587" s="342"/>
      <c r="B587" s="342"/>
      <c r="C587" s="342"/>
      <c r="D587" s="342"/>
      <c r="E587" s="342"/>
      <c r="F587" s="342"/>
      <c r="G587" s="342"/>
      <c r="H587" s="342"/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</row>
    <row r="588" ht="12.75" customHeight="1">
      <c r="A588" s="342"/>
      <c r="B588" s="342"/>
      <c r="C588" s="342"/>
      <c r="D588" s="342"/>
      <c r="E588" s="342"/>
      <c r="F588" s="342"/>
      <c r="G588" s="342"/>
      <c r="H588" s="342"/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</row>
    <row r="589" ht="12.75" customHeight="1">
      <c r="A589" s="342"/>
      <c r="B589" s="342"/>
      <c r="C589" s="342"/>
      <c r="D589" s="342"/>
      <c r="E589" s="342"/>
      <c r="F589" s="342"/>
      <c r="G589" s="342"/>
      <c r="H589" s="342"/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</row>
    <row r="590" ht="12.75" customHeight="1">
      <c r="A590" s="342"/>
      <c r="B590" s="342"/>
      <c r="C590" s="342"/>
      <c r="D590" s="342"/>
      <c r="E590" s="342"/>
      <c r="F590" s="342"/>
      <c r="G590" s="342"/>
      <c r="H590" s="342"/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</row>
    <row r="591" ht="12.75" customHeight="1">
      <c r="A591" s="342"/>
      <c r="B591" s="342"/>
      <c r="C591" s="342"/>
      <c r="D591" s="342"/>
      <c r="E591" s="342"/>
      <c r="F591" s="342"/>
      <c r="G591" s="342"/>
      <c r="H591" s="342"/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</row>
    <row r="592" ht="12.75" customHeight="1">
      <c r="A592" s="342"/>
      <c r="B592" s="342"/>
      <c r="C592" s="342"/>
      <c r="D592" s="342"/>
      <c r="E592" s="342"/>
      <c r="F592" s="342"/>
      <c r="G592" s="342"/>
      <c r="H592" s="342"/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</row>
    <row r="593" ht="12.75" customHeight="1">
      <c r="A593" s="342"/>
      <c r="B593" s="342"/>
      <c r="C593" s="342"/>
      <c r="D593" s="342"/>
      <c r="E593" s="342"/>
      <c r="F593" s="342"/>
      <c r="G593" s="342"/>
      <c r="H593" s="342"/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</row>
    <row r="594" ht="12.75" customHeight="1">
      <c r="A594" s="342"/>
      <c r="B594" s="342"/>
      <c r="C594" s="342"/>
      <c r="D594" s="342"/>
      <c r="E594" s="342"/>
      <c r="F594" s="342"/>
      <c r="G594" s="342"/>
      <c r="H594" s="342"/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</row>
    <row r="595" ht="12.75" customHeight="1">
      <c r="A595" s="342"/>
      <c r="B595" s="342"/>
      <c r="C595" s="342"/>
      <c r="D595" s="342"/>
      <c r="E595" s="342"/>
      <c r="F595" s="342"/>
      <c r="G595" s="342"/>
      <c r="H595" s="342"/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</row>
    <row r="596" ht="12.75" customHeight="1">
      <c r="A596" s="342"/>
      <c r="B596" s="342"/>
      <c r="C596" s="342"/>
      <c r="D596" s="342"/>
      <c r="E596" s="342"/>
      <c r="F596" s="342"/>
      <c r="G596" s="342"/>
      <c r="H596" s="342"/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</row>
    <row r="597" ht="12.75" customHeight="1">
      <c r="A597" s="342"/>
      <c r="B597" s="342"/>
      <c r="C597" s="342"/>
      <c r="D597" s="342"/>
      <c r="E597" s="342"/>
      <c r="F597" s="342"/>
      <c r="G597" s="342"/>
      <c r="H597" s="342"/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</row>
    <row r="598" ht="12.75" customHeight="1">
      <c r="A598" s="342"/>
      <c r="B598" s="342"/>
      <c r="C598" s="342"/>
      <c r="D598" s="342"/>
      <c r="E598" s="342"/>
      <c r="F598" s="342"/>
      <c r="G598" s="342"/>
      <c r="H598" s="342"/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</row>
    <row r="599" ht="12.75" customHeight="1">
      <c r="A599" s="342"/>
      <c r="B599" s="342"/>
      <c r="C599" s="342"/>
      <c r="D599" s="342"/>
      <c r="E599" s="342"/>
      <c r="F599" s="342"/>
      <c r="G599" s="342"/>
      <c r="H599" s="342"/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</row>
    <row r="600" ht="12.75" customHeight="1">
      <c r="A600" s="342"/>
      <c r="B600" s="342"/>
      <c r="C600" s="342"/>
      <c r="D600" s="342"/>
      <c r="E600" s="342"/>
      <c r="F600" s="342"/>
      <c r="G600" s="342"/>
      <c r="H600" s="342"/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</row>
    <row r="601" ht="12.75" customHeight="1">
      <c r="A601" s="342"/>
      <c r="B601" s="342"/>
      <c r="C601" s="342"/>
      <c r="D601" s="342"/>
      <c r="E601" s="342"/>
      <c r="F601" s="342"/>
      <c r="G601" s="342"/>
      <c r="H601" s="342"/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</row>
    <row r="602" ht="12.75" customHeight="1">
      <c r="A602" s="342"/>
      <c r="B602" s="342"/>
      <c r="C602" s="342"/>
      <c r="D602" s="342"/>
      <c r="E602" s="342"/>
      <c r="F602" s="342"/>
      <c r="G602" s="342"/>
      <c r="H602" s="342"/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</row>
    <row r="603" ht="12.75" customHeight="1">
      <c r="A603" s="342"/>
      <c r="B603" s="342"/>
      <c r="C603" s="342"/>
      <c r="D603" s="342"/>
      <c r="E603" s="342"/>
      <c r="F603" s="342"/>
      <c r="G603" s="342"/>
      <c r="H603" s="342"/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</row>
    <row r="604" ht="12.75" customHeight="1">
      <c r="A604" s="342"/>
      <c r="B604" s="342"/>
      <c r="C604" s="342"/>
      <c r="D604" s="342"/>
      <c r="E604" s="342"/>
      <c r="F604" s="342"/>
      <c r="G604" s="342"/>
      <c r="H604" s="342"/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</row>
    <row r="605" ht="12.75" customHeight="1">
      <c r="A605" s="342"/>
      <c r="B605" s="342"/>
      <c r="C605" s="342"/>
      <c r="D605" s="342"/>
      <c r="E605" s="342"/>
      <c r="F605" s="342"/>
      <c r="G605" s="342"/>
      <c r="H605" s="342"/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</row>
    <row r="606" ht="12.75" customHeight="1">
      <c r="A606" s="342"/>
      <c r="B606" s="342"/>
      <c r="C606" s="342"/>
      <c r="D606" s="342"/>
      <c r="E606" s="342"/>
      <c r="F606" s="342"/>
      <c r="G606" s="342"/>
      <c r="H606" s="342"/>
      <c r="I606" s="342"/>
      <c r="J606" s="342"/>
      <c r="K606" s="342"/>
      <c r="L606" s="342"/>
      <c r="M606" s="342"/>
      <c r="N606" s="342"/>
      <c r="O606" s="342"/>
      <c r="P606" s="342"/>
      <c r="Q606" s="342"/>
      <c r="R606" s="342"/>
      <c r="S606" s="342"/>
      <c r="T606" s="342"/>
      <c r="U606" s="342"/>
      <c r="V606" s="342"/>
      <c r="W606" s="342"/>
      <c r="X606" s="342"/>
      <c r="Y606" s="342"/>
      <c r="Z606" s="342"/>
    </row>
    <row r="607" ht="12.75" customHeight="1">
      <c r="A607" s="342"/>
      <c r="B607" s="342"/>
      <c r="C607" s="342"/>
      <c r="D607" s="342"/>
      <c r="E607" s="342"/>
      <c r="F607" s="342"/>
      <c r="G607" s="342"/>
      <c r="H607" s="342"/>
      <c r="I607" s="342"/>
      <c r="J607" s="342"/>
      <c r="K607" s="342"/>
      <c r="L607" s="342"/>
      <c r="M607" s="342"/>
      <c r="N607" s="342"/>
      <c r="O607" s="342"/>
      <c r="P607" s="342"/>
      <c r="Q607" s="342"/>
      <c r="R607" s="342"/>
      <c r="S607" s="342"/>
      <c r="T607" s="342"/>
      <c r="U607" s="342"/>
      <c r="V607" s="342"/>
      <c r="W607" s="342"/>
      <c r="X607" s="342"/>
      <c r="Y607" s="342"/>
      <c r="Z607" s="342"/>
    </row>
    <row r="608" ht="12.75" customHeight="1">
      <c r="A608" s="342"/>
      <c r="B608" s="342"/>
      <c r="C608" s="342"/>
      <c r="D608" s="342"/>
      <c r="E608" s="342"/>
      <c r="F608" s="342"/>
      <c r="G608" s="342"/>
      <c r="H608" s="342"/>
      <c r="I608" s="342"/>
      <c r="J608" s="342"/>
      <c r="K608" s="342"/>
      <c r="L608" s="342"/>
      <c r="M608" s="342"/>
      <c r="N608" s="342"/>
      <c r="O608" s="342"/>
      <c r="P608" s="342"/>
      <c r="Q608" s="342"/>
      <c r="R608" s="342"/>
      <c r="S608" s="342"/>
      <c r="T608" s="342"/>
      <c r="U608" s="342"/>
      <c r="V608" s="342"/>
      <c r="W608" s="342"/>
      <c r="X608" s="342"/>
      <c r="Y608" s="342"/>
      <c r="Z608" s="342"/>
    </row>
    <row r="609" ht="12.75" customHeight="1">
      <c r="A609" s="342"/>
      <c r="B609" s="342"/>
      <c r="C609" s="342"/>
      <c r="D609" s="342"/>
      <c r="E609" s="342"/>
      <c r="F609" s="342"/>
      <c r="G609" s="342"/>
      <c r="H609" s="342"/>
      <c r="I609" s="342"/>
      <c r="J609" s="342"/>
      <c r="K609" s="342"/>
      <c r="L609" s="342"/>
      <c r="M609" s="342"/>
      <c r="N609" s="342"/>
      <c r="O609" s="342"/>
      <c r="P609" s="342"/>
      <c r="Q609" s="342"/>
      <c r="R609" s="342"/>
      <c r="S609" s="342"/>
      <c r="T609" s="342"/>
      <c r="U609" s="342"/>
      <c r="V609" s="342"/>
      <c r="W609" s="342"/>
      <c r="X609" s="342"/>
      <c r="Y609" s="342"/>
      <c r="Z609" s="342"/>
    </row>
    <row r="610" ht="12.75" customHeight="1">
      <c r="A610" s="342"/>
      <c r="B610" s="342"/>
      <c r="C610" s="342"/>
      <c r="D610" s="342"/>
      <c r="E610" s="342"/>
      <c r="F610" s="342"/>
      <c r="G610" s="342"/>
      <c r="H610" s="342"/>
      <c r="I610" s="342"/>
      <c r="J610" s="342"/>
      <c r="K610" s="342"/>
      <c r="L610" s="342"/>
      <c r="M610" s="342"/>
      <c r="N610" s="342"/>
      <c r="O610" s="342"/>
      <c r="P610" s="342"/>
      <c r="Q610" s="342"/>
      <c r="R610" s="342"/>
      <c r="S610" s="342"/>
      <c r="T610" s="342"/>
      <c r="U610" s="342"/>
      <c r="V610" s="342"/>
      <c r="W610" s="342"/>
      <c r="X610" s="342"/>
      <c r="Y610" s="342"/>
      <c r="Z610" s="342"/>
    </row>
    <row r="611" ht="12.75" customHeight="1">
      <c r="A611" s="342"/>
      <c r="B611" s="342"/>
      <c r="C611" s="342"/>
      <c r="D611" s="342"/>
      <c r="E611" s="342"/>
      <c r="F611" s="342"/>
      <c r="G611" s="342"/>
      <c r="H611" s="342"/>
      <c r="I611" s="342"/>
      <c r="J611" s="342"/>
      <c r="K611" s="342"/>
      <c r="L611" s="342"/>
      <c r="M611" s="342"/>
      <c r="N611" s="342"/>
      <c r="O611" s="342"/>
      <c r="P611" s="342"/>
      <c r="Q611" s="342"/>
      <c r="R611" s="342"/>
      <c r="S611" s="342"/>
      <c r="T611" s="342"/>
      <c r="U611" s="342"/>
      <c r="V611" s="342"/>
      <c r="W611" s="342"/>
      <c r="X611" s="342"/>
      <c r="Y611" s="342"/>
      <c r="Z611" s="342"/>
    </row>
    <row r="612" ht="12.75" customHeight="1">
      <c r="A612" s="342"/>
      <c r="B612" s="342"/>
      <c r="C612" s="342"/>
      <c r="D612" s="342"/>
      <c r="E612" s="342"/>
      <c r="F612" s="342"/>
      <c r="G612" s="342"/>
      <c r="H612" s="342"/>
      <c r="I612" s="342"/>
      <c r="J612" s="342"/>
      <c r="K612" s="342"/>
      <c r="L612" s="342"/>
      <c r="M612" s="342"/>
      <c r="N612" s="342"/>
      <c r="O612" s="342"/>
      <c r="P612" s="342"/>
      <c r="Q612" s="342"/>
      <c r="R612" s="342"/>
      <c r="S612" s="342"/>
      <c r="T612" s="342"/>
      <c r="U612" s="342"/>
      <c r="V612" s="342"/>
      <c r="W612" s="342"/>
      <c r="X612" s="342"/>
      <c r="Y612" s="342"/>
      <c r="Z612" s="342"/>
    </row>
    <row r="613" ht="12.75" customHeight="1">
      <c r="A613" s="342"/>
      <c r="B613" s="342"/>
      <c r="C613" s="342"/>
      <c r="D613" s="342"/>
      <c r="E613" s="342"/>
      <c r="F613" s="342"/>
      <c r="G613" s="342"/>
      <c r="H613" s="342"/>
      <c r="I613" s="342"/>
      <c r="J613" s="342"/>
      <c r="K613" s="342"/>
      <c r="L613" s="342"/>
      <c r="M613" s="342"/>
      <c r="N613" s="342"/>
      <c r="O613" s="342"/>
      <c r="P613" s="342"/>
      <c r="Q613" s="342"/>
      <c r="R613" s="342"/>
      <c r="S613" s="342"/>
      <c r="T613" s="342"/>
      <c r="U613" s="342"/>
      <c r="V613" s="342"/>
      <c r="W613" s="342"/>
      <c r="X613" s="342"/>
      <c r="Y613" s="342"/>
      <c r="Z613" s="342"/>
    </row>
    <row r="614" ht="12.75" customHeight="1">
      <c r="A614" s="342"/>
      <c r="B614" s="342"/>
      <c r="C614" s="342"/>
      <c r="D614" s="342"/>
      <c r="E614" s="342"/>
      <c r="F614" s="342"/>
      <c r="G614" s="342"/>
      <c r="H614" s="342"/>
      <c r="I614" s="342"/>
      <c r="J614" s="342"/>
      <c r="K614" s="342"/>
      <c r="L614" s="342"/>
      <c r="M614" s="342"/>
      <c r="N614" s="342"/>
      <c r="O614" s="342"/>
      <c r="P614" s="342"/>
      <c r="Q614" s="342"/>
      <c r="R614" s="342"/>
      <c r="S614" s="342"/>
      <c r="T614" s="342"/>
      <c r="U614" s="342"/>
      <c r="V614" s="342"/>
      <c r="W614" s="342"/>
      <c r="X614" s="342"/>
      <c r="Y614" s="342"/>
      <c r="Z614" s="342"/>
    </row>
    <row r="615" ht="12.75" customHeight="1">
      <c r="A615" s="342"/>
      <c r="B615" s="342"/>
      <c r="C615" s="342"/>
      <c r="D615" s="342"/>
      <c r="E615" s="342"/>
      <c r="F615" s="342"/>
      <c r="G615" s="342"/>
      <c r="H615" s="342"/>
      <c r="I615" s="342"/>
      <c r="J615" s="342"/>
      <c r="K615" s="342"/>
      <c r="L615" s="342"/>
      <c r="M615" s="342"/>
      <c r="N615" s="342"/>
      <c r="O615" s="342"/>
      <c r="P615" s="342"/>
      <c r="Q615" s="342"/>
      <c r="R615" s="342"/>
      <c r="S615" s="342"/>
      <c r="T615" s="342"/>
      <c r="U615" s="342"/>
      <c r="V615" s="342"/>
      <c r="W615" s="342"/>
      <c r="X615" s="342"/>
      <c r="Y615" s="342"/>
      <c r="Z615" s="342"/>
    </row>
    <row r="616" ht="12.75" customHeight="1">
      <c r="A616" s="342"/>
      <c r="B616" s="342"/>
      <c r="C616" s="342"/>
      <c r="D616" s="342"/>
      <c r="E616" s="342"/>
      <c r="F616" s="342"/>
      <c r="G616" s="342"/>
      <c r="H616" s="342"/>
      <c r="I616" s="342"/>
      <c r="J616" s="342"/>
      <c r="K616" s="342"/>
      <c r="L616" s="342"/>
      <c r="M616" s="342"/>
      <c r="N616" s="342"/>
      <c r="O616" s="342"/>
      <c r="P616" s="342"/>
      <c r="Q616" s="342"/>
      <c r="R616" s="342"/>
      <c r="S616" s="342"/>
      <c r="T616" s="342"/>
      <c r="U616" s="342"/>
      <c r="V616" s="342"/>
      <c r="W616" s="342"/>
      <c r="X616" s="342"/>
      <c r="Y616" s="342"/>
      <c r="Z616" s="342"/>
    </row>
    <row r="617" ht="12.75" customHeight="1">
      <c r="A617" s="342"/>
      <c r="B617" s="342"/>
      <c r="C617" s="342"/>
      <c r="D617" s="342"/>
      <c r="E617" s="342"/>
      <c r="F617" s="342"/>
      <c r="G617" s="342"/>
      <c r="H617" s="342"/>
      <c r="I617" s="342"/>
      <c r="J617" s="342"/>
      <c r="K617" s="342"/>
      <c r="L617" s="342"/>
      <c r="M617" s="342"/>
      <c r="N617" s="342"/>
      <c r="O617" s="342"/>
      <c r="P617" s="342"/>
      <c r="Q617" s="342"/>
      <c r="R617" s="342"/>
      <c r="S617" s="342"/>
      <c r="T617" s="342"/>
      <c r="U617" s="342"/>
      <c r="V617" s="342"/>
      <c r="W617" s="342"/>
      <c r="X617" s="342"/>
      <c r="Y617" s="342"/>
      <c r="Z617" s="342"/>
    </row>
    <row r="618" ht="12.75" customHeight="1">
      <c r="A618" s="342"/>
      <c r="B618" s="342"/>
      <c r="C618" s="342"/>
      <c r="D618" s="342"/>
      <c r="E618" s="342"/>
      <c r="F618" s="342"/>
      <c r="G618" s="342"/>
      <c r="H618" s="342"/>
      <c r="I618" s="342"/>
      <c r="J618" s="342"/>
      <c r="K618" s="342"/>
      <c r="L618" s="342"/>
      <c r="M618" s="342"/>
      <c r="N618" s="342"/>
      <c r="O618" s="342"/>
      <c r="P618" s="342"/>
      <c r="Q618" s="342"/>
      <c r="R618" s="342"/>
      <c r="S618" s="342"/>
      <c r="T618" s="342"/>
      <c r="U618" s="342"/>
      <c r="V618" s="342"/>
      <c r="W618" s="342"/>
      <c r="X618" s="342"/>
      <c r="Y618" s="342"/>
      <c r="Z618" s="342"/>
    </row>
    <row r="619" ht="12.75" customHeight="1">
      <c r="A619" s="342"/>
      <c r="B619" s="342"/>
      <c r="C619" s="342"/>
      <c r="D619" s="342"/>
      <c r="E619" s="342"/>
      <c r="F619" s="342"/>
      <c r="G619" s="342"/>
      <c r="H619" s="342"/>
      <c r="I619" s="342"/>
      <c r="J619" s="342"/>
      <c r="K619" s="342"/>
      <c r="L619" s="342"/>
      <c r="M619" s="342"/>
      <c r="N619" s="342"/>
      <c r="O619" s="342"/>
      <c r="P619" s="342"/>
      <c r="Q619" s="342"/>
      <c r="R619" s="342"/>
      <c r="S619" s="342"/>
      <c r="T619" s="342"/>
      <c r="U619" s="342"/>
      <c r="V619" s="342"/>
      <c r="W619" s="342"/>
      <c r="X619" s="342"/>
      <c r="Y619" s="342"/>
      <c r="Z619" s="342"/>
    </row>
    <row r="620" ht="12.75" customHeight="1">
      <c r="A620" s="342"/>
      <c r="B620" s="342"/>
      <c r="C620" s="342"/>
      <c r="D620" s="342"/>
      <c r="E620" s="342"/>
      <c r="F620" s="342"/>
      <c r="G620" s="342"/>
      <c r="H620" s="342"/>
      <c r="I620" s="342"/>
      <c r="J620" s="342"/>
      <c r="K620" s="342"/>
      <c r="L620" s="342"/>
      <c r="M620" s="342"/>
      <c r="N620" s="342"/>
      <c r="O620" s="342"/>
      <c r="P620" s="342"/>
      <c r="Q620" s="342"/>
      <c r="R620" s="342"/>
      <c r="S620" s="342"/>
      <c r="T620" s="342"/>
      <c r="U620" s="342"/>
      <c r="V620" s="342"/>
      <c r="W620" s="342"/>
      <c r="X620" s="342"/>
      <c r="Y620" s="342"/>
      <c r="Z620" s="342"/>
    </row>
    <row r="621" ht="12.75" customHeight="1">
      <c r="A621" s="342"/>
      <c r="B621" s="342"/>
      <c r="C621" s="342"/>
      <c r="D621" s="342"/>
      <c r="E621" s="342"/>
      <c r="F621" s="342"/>
      <c r="G621" s="342"/>
      <c r="H621" s="342"/>
      <c r="I621" s="342"/>
      <c r="J621" s="342"/>
      <c r="K621" s="342"/>
      <c r="L621" s="342"/>
      <c r="M621" s="342"/>
      <c r="N621" s="342"/>
      <c r="O621" s="342"/>
      <c r="P621" s="342"/>
      <c r="Q621" s="342"/>
      <c r="R621" s="342"/>
      <c r="S621" s="342"/>
      <c r="T621" s="342"/>
      <c r="U621" s="342"/>
      <c r="V621" s="342"/>
      <c r="W621" s="342"/>
      <c r="X621" s="342"/>
      <c r="Y621" s="342"/>
      <c r="Z621" s="342"/>
    </row>
    <row r="622" ht="12.75" customHeight="1">
      <c r="A622" s="342"/>
      <c r="B622" s="342"/>
      <c r="C622" s="342"/>
      <c r="D622" s="342"/>
      <c r="E622" s="342"/>
      <c r="F622" s="342"/>
      <c r="G622" s="342"/>
      <c r="H622" s="342"/>
      <c r="I622" s="342"/>
      <c r="J622" s="342"/>
      <c r="K622" s="342"/>
      <c r="L622" s="342"/>
      <c r="M622" s="342"/>
      <c r="N622" s="342"/>
      <c r="O622" s="342"/>
      <c r="P622" s="342"/>
      <c r="Q622" s="342"/>
      <c r="R622" s="342"/>
      <c r="S622" s="342"/>
      <c r="T622" s="342"/>
      <c r="U622" s="342"/>
      <c r="V622" s="342"/>
      <c r="W622" s="342"/>
      <c r="X622" s="342"/>
      <c r="Y622" s="342"/>
      <c r="Z622" s="342"/>
    </row>
    <row r="623" ht="12.75" customHeight="1">
      <c r="A623" s="342"/>
      <c r="B623" s="342"/>
      <c r="C623" s="342"/>
      <c r="D623" s="342"/>
      <c r="E623" s="342"/>
      <c r="F623" s="342"/>
      <c r="G623" s="342"/>
      <c r="H623" s="342"/>
      <c r="I623" s="342"/>
      <c r="J623" s="342"/>
      <c r="K623" s="342"/>
      <c r="L623" s="342"/>
      <c r="M623" s="342"/>
      <c r="N623" s="342"/>
      <c r="O623" s="342"/>
      <c r="P623" s="342"/>
      <c r="Q623" s="342"/>
      <c r="R623" s="342"/>
      <c r="S623" s="342"/>
      <c r="T623" s="342"/>
      <c r="U623" s="342"/>
      <c r="V623" s="342"/>
      <c r="W623" s="342"/>
      <c r="X623" s="342"/>
      <c r="Y623" s="342"/>
      <c r="Z623" s="342"/>
    </row>
    <row r="624" ht="12.75" customHeight="1">
      <c r="A624" s="342"/>
      <c r="B624" s="342"/>
      <c r="C624" s="342"/>
      <c r="D624" s="342"/>
      <c r="E624" s="342"/>
      <c r="F624" s="342"/>
      <c r="G624" s="342"/>
      <c r="H624" s="342"/>
      <c r="I624" s="342"/>
      <c r="J624" s="342"/>
      <c r="K624" s="342"/>
      <c r="L624" s="342"/>
      <c r="M624" s="342"/>
      <c r="N624" s="342"/>
      <c r="O624" s="342"/>
      <c r="P624" s="342"/>
      <c r="Q624" s="342"/>
      <c r="R624" s="342"/>
      <c r="S624" s="342"/>
      <c r="T624" s="342"/>
      <c r="U624" s="342"/>
      <c r="V624" s="342"/>
      <c r="W624" s="342"/>
      <c r="X624" s="342"/>
      <c r="Y624" s="342"/>
      <c r="Z624" s="342"/>
    </row>
    <row r="625" ht="12.75" customHeight="1">
      <c r="A625" s="342"/>
      <c r="B625" s="342"/>
      <c r="C625" s="342"/>
      <c r="D625" s="342"/>
      <c r="E625" s="342"/>
      <c r="F625" s="342"/>
      <c r="G625" s="342"/>
      <c r="H625" s="342"/>
      <c r="I625" s="342"/>
      <c r="J625" s="342"/>
      <c r="K625" s="342"/>
      <c r="L625" s="342"/>
      <c r="M625" s="342"/>
      <c r="N625" s="342"/>
      <c r="O625" s="342"/>
      <c r="P625" s="342"/>
      <c r="Q625" s="342"/>
      <c r="R625" s="342"/>
      <c r="S625" s="342"/>
      <c r="T625" s="342"/>
      <c r="U625" s="342"/>
      <c r="V625" s="342"/>
      <c r="W625" s="342"/>
      <c r="X625" s="342"/>
      <c r="Y625" s="342"/>
      <c r="Z625" s="342"/>
    </row>
    <row r="626" ht="12.75" customHeight="1">
      <c r="A626" s="342"/>
      <c r="B626" s="342"/>
      <c r="C626" s="342"/>
      <c r="D626" s="342"/>
      <c r="E626" s="342"/>
      <c r="F626" s="342"/>
      <c r="G626" s="342"/>
      <c r="H626" s="342"/>
      <c r="I626" s="342"/>
      <c r="J626" s="342"/>
      <c r="K626" s="342"/>
      <c r="L626" s="342"/>
      <c r="M626" s="342"/>
      <c r="N626" s="342"/>
      <c r="O626" s="342"/>
      <c r="P626" s="342"/>
      <c r="Q626" s="342"/>
      <c r="R626" s="342"/>
      <c r="S626" s="342"/>
      <c r="T626" s="342"/>
      <c r="U626" s="342"/>
      <c r="V626" s="342"/>
      <c r="W626" s="342"/>
      <c r="X626" s="342"/>
      <c r="Y626" s="342"/>
      <c r="Z626" s="342"/>
    </row>
    <row r="627" ht="12.75" customHeight="1">
      <c r="A627" s="342"/>
      <c r="B627" s="342"/>
      <c r="C627" s="342"/>
      <c r="D627" s="342"/>
      <c r="E627" s="342"/>
      <c r="F627" s="342"/>
      <c r="G627" s="342"/>
      <c r="H627" s="342"/>
      <c r="I627" s="342"/>
      <c r="J627" s="342"/>
      <c r="K627" s="342"/>
      <c r="L627" s="342"/>
      <c r="M627" s="342"/>
      <c r="N627" s="342"/>
      <c r="O627" s="342"/>
      <c r="P627" s="342"/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</row>
    <row r="628" ht="12.75" customHeight="1">
      <c r="A628" s="342"/>
      <c r="B628" s="342"/>
      <c r="C628" s="342"/>
      <c r="D628" s="342"/>
      <c r="E628" s="342"/>
      <c r="F628" s="342"/>
      <c r="G628" s="342"/>
      <c r="H628" s="342"/>
      <c r="I628" s="342"/>
      <c r="J628" s="342"/>
      <c r="K628" s="342"/>
      <c r="L628" s="342"/>
      <c r="M628" s="342"/>
      <c r="N628" s="342"/>
      <c r="O628" s="342"/>
      <c r="P628" s="342"/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</row>
    <row r="629" ht="12.75" customHeight="1">
      <c r="A629" s="342"/>
      <c r="B629" s="342"/>
      <c r="C629" s="342"/>
      <c r="D629" s="342"/>
      <c r="E629" s="342"/>
      <c r="F629" s="342"/>
      <c r="G629" s="342"/>
      <c r="H629" s="342"/>
      <c r="I629" s="342"/>
      <c r="J629" s="342"/>
      <c r="K629" s="342"/>
      <c r="L629" s="342"/>
      <c r="M629" s="342"/>
      <c r="N629" s="342"/>
      <c r="O629" s="342"/>
      <c r="P629" s="342"/>
      <c r="Q629" s="342"/>
      <c r="R629" s="342"/>
      <c r="S629" s="342"/>
      <c r="T629" s="342"/>
      <c r="U629" s="342"/>
      <c r="V629" s="342"/>
      <c r="W629" s="342"/>
      <c r="X629" s="342"/>
      <c r="Y629" s="342"/>
      <c r="Z629" s="342"/>
    </row>
    <row r="630" ht="12.75" customHeight="1">
      <c r="A630" s="342"/>
      <c r="B630" s="342"/>
      <c r="C630" s="342"/>
      <c r="D630" s="342"/>
      <c r="E630" s="342"/>
      <c r="F630" s="342"/>
      <c r="G630" s="342"/>
      <c r="H630" s="342"/>
      <c r="I630" s="342"/>
      <c r="J630" s="342"/>
      <c r="K630" s="342"/>
      <c r="L630" s="342"/>
      <c r="M630" s="342"/>
      <c r="N630" s="342"/>
      <c r="O630" s="342"/>
      <c r="P630" s="342"/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</row>
    <row r="631" ht="12.75" customHeight="1">
      <c r="A631" s="342"/>
      <c r="B631" s="342"/>
      <c r="C631" s="342"/>
      <c r="D631" s="342"/>
      <c r="E631" s="342"/>
      <c r="F631" s="342"/>
      <c r="G631" s="342"/>
      <c r="H631" s="342"/>
      <c r="I631" s="342"/>
      <c r="J631" s="342"/>
      <c r="K631" s="342"/>
      <c r="L631" s="342"/>
      <c r="M631" s="342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</row>
    <row r="632" ht="12.75" customHeight="1">
      <c r="A632" s="342"/>
      <c r="B632" s="342"/>
      <c r="C632" s="342"/>
      <c r="D632" s="342"/>
      <c r="E632" s="342"/>
      <c r="F632" s="342"/>
      <c r="G632" s="342"/>
      <c r="H632" s="342"/>
      <c r="I632" s="342"/>
      <c r="J632" s="342"/>
      <c r="K632" s="342"/>
      <c r="L632" s="342"/>
      <c r="M632" s="342"/>
      <c r="N632" s="342"/>
      <c r="O632" s="342"/>
      <c r="P632" s="342"/>
      <c r="Q632" s="342"/>
      <c r="R632" s="342"/>
      <c r="S632" s="342"/>
      <c r="T632" s="342"/>
      <c r="U632" s="342"/>
      <c r="V632" s="342"/>
      <c r="W632" s="342"/>
      <c r="X632" s="342"/>
      <c r="Y632" s="342"/>
      <c r="Z632" s="342"/>
    </row>
    <row r="633" ht="12.75" customHeight="1">
      <c r="A633" s="342"/>
      <c r="B633" s="342"/>
      <c r="C633" s="342"/>
      <c r="D633" s="342"/>
      <c r="E633" s="342"/>
      <c r="F633" s="342"/>
      <c r="G633" s="342"/>
      <c r="H633" s="342"/>
      <c r="I633" s="342"/>
      <c r="J633" s="342"/>
      <c r="K633" s="342"/>
      <c r="L633" s="342"/>
      <c r="M633" s="342"/>
      <c r="N633" s="342"/>
      <c r="O633" s="342"/>
      <c r="P633" s="342"/>
      <c r="Q633" s="342"/>
      <c r="R633" s="342"/>
      <c r="S633" s="342"/>
      <c r="T633" s="342"/>
      <c r="U633" s="342"/>
      <c r="V633" s="342"/>
      <c r="W633" s="342"/>
      <c r="X633" s="342"/>
      <c r="Y633" s="342"/>
      <c r="Z633" s="342"/>
    </row>
    <row r="634" ht="12.75" customHeight="1">
      <c r="A634" s="342"/>
      <c r="B634" s="342"/>
      <c r="C634" s="342"/>
      <c r="D634" s="342"/>
      <c r="E634" s="342"/>
      <c r="F634" s="342"/>
      <c r="G634" s="342"/>
      <c r="H634" s="342"/>
      <c r="I634" s="342"/>
      <c r="J634" s="342"/>
      <c r="K634" s="342"/>
      <c r="L634" s="342"/>
      <c r="M634" s="342"/>
      <c r="N634" s="342"/>
      <c r="O634" s="342"/>
      <c r="P634" s="342"/>
      <c r="Q634" s="342"/>
      <c r="R634" s="342"/>
      <c r="S634" s="342"/>
      <c r="T634" s="342"/>
      <c r="U634" s="342"/>
      <c r="V634" s="342"/>
      <c r="W634" s="342"/>
      <c r="X634" s="342"/>
      <c r="Y634" s="342"/>
      <c r="Z634" s="342"/>
    </row>
    <row r="635" ht="12.75" customHeight="1">
      <c r="A635" s="342"/>
      <c r="B635" s="342"/>
      <c r="C635" s="342"/>
      <c r="D635" s="342"/>
      <c r="E635" s="342"/>
      <c r="F635" s="342"/>
      <c r="G635" s="342"/>
      <c r="H635" s="342"/>
      <c r="I635" s="342"/>
      <c r="J635" s="342"/>
      <c r="K635" s="342"/>
      <c r="L635" s="342"/>
      <c r="M635" s="342"/>
      <c r="N635" s="342"/>
      <c r="O635" s="342"/>
      <c r="P635" s="342"/>
      <c r="Q635" s="342"/>
      <c r="R635" s="342"/>
      <c r="S635" s="342"/>
      <c r="T635" s="342"/>
      <c r="U635" s="342"/>
      <c r="V635" s="342"/>
      <c r="W635" s="342"/>
      <c r="X635" s="342"/>
      <c r="Y635" s="342"/>
      <c r="Z635" s="342"/>
    </row>
    <row r="636" ht="12.75" customHeight="1">
      <c r="A636" s="342"/>
      <c r="B636" s="342"/>
      <c r="C636" s="342"/>
      <c r="D636" s="342"/>
      <c r="E636" s="342"/>
      <c r="F636" s="342"/>
      <c r="G636" s="342"/>
      <c r="H636" s="342"/>
      <c r="I636" s="342"/>
      <c r="J636" s="342"/>
      <c r="K636" s="342"/>
      <c r="L636" s="342"/>
      <c r="M636" s="342"/>
      <c r="N636" s="342"/>
      <c r="O636" s="342"/>
      <c r="P636" s="342"/>
      <c r="Q636" s="342"/>
      <c r="R636" s="342"/>
      <c r="S636" s="342"/>
      <c r="T636" s="342"/>
      <c r="U636" s="342"/>
      <c r="V636" s="342"/>
      <c r="W636" s="342"/>
      <c r="X636" s="342"/>
      <c r="Y636" s="342"/>
      <c r="Z636" s="342"/>
    </row>
    <row r="637" ht="12.75" customHeight="1">
      <c r="A637" s="342"/>
      <c r="B637" s="342"/>
      <c r="C637" s="342"/>
      <c r="D637" s="342"/>
      <c r="E637" s="342"/>
      <c r="F637" s="342"/>
      <c r="G637" s="342"/>
      <c r="H637" s="342"/>
      <c r="I637" s="342"/>
      <c r="J637" s="342"/>
      <c r="K637" s="342"/>
      <c r="L637" s="342"/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</row>
    <row r="638" ht="12.75" customHeight="1">
      <c r="A638" s="342"/>
      <c r="B638" s="342"/>
      <c r="C638" s="342"/>
      <c r="D638" s="342"/>
      <c r="E638" s="342"/>
      <c r="F638" s="342"/>
      <c r="G638" s="342"/>
      <c r="H638" s="342"/>
      <c r="I638" s="342"/>
      <c r="J638" s="342"/>
      <c r="K638" s="342"/>
      <c r="L638" s="342"/>
      <c r="M638" s="342"/>
      <c r="N638" s="342"/>
      <c r="O638" s="342"/>
      <c r="P638" s="342"/>
      <c r="Q638" s="342"/>
      <c r="R638" s="342"/>
      <c r="S638" s="342"/>
      <c r="T638" s="342"/>
      <c r="U638" s="342"/>
      <c r="V638" s="342"/>
      <c r="W638" s="342"/>
      <c r="X638" s="342"/>
      <c r="Y638" s="342"/>
      <c r="Z638" s="342"/>
    </row>
    <row r="639" ht="12.75" customHeight="1">
      <c r="A639" s="342"/>
      <c r="B639" s="342"/>
      <c r="C639" s="342"/>
      <c r="D639" s="342"/>
      <c r="E639" s="342"/>
      <c r="F639" s="342"/>
      <c r="G639" s="342"/>
      <c r="H639" s="342"/>
      <c r="I639" s="342"/>
      <c r="J639" s="342"/>
      <c r="K639" s="342"/>
      <c r="L639" s="342"/>
      <c r="M639" s="342"/>
      <c r="N639" s="342"/>
      <c r="O639" s="342"/>
      <c r="P639" s="342"/>
      <c r="Q639" s="342"/>
      <c r="R639" s="342"/>
      <c r="S639" s="342"/>
      <c r="T639" s="342"/>
      <c r="U639" s="342"/>
      <c r="V639" s="342"/>
      <c r="W639" s="342"/>
      <c r="X639" s="342"/>
      <c r="Y639" s="342"/>
      <c r="Z639" s="342"/>
    </row>
    <row r="640" ht="12.75" customHeight="1">
      <c r="A640" s="342"/>
      <c r="B640" s="342"/>
      <c r="C640" s="342"/>
      <c r="D640" s="342"/>
      <c r="E640" s="342"/>
      <c r="F640" s="342"/>
      <c r="G640" s="342"/>
      <c r="H640" s="342"/>
      <c r="I640" s="342"/>
      <c r="J640" s="342"/>
      <c r="K640" s="342"/>
      <c r="L640" s="342"/>
      <c r="M640" s="342"/>
      <c r="N640" s="342"/>
      <c r="O640" s="342"/>
      <c r="P640" s="342"/>
      <c r="Q640" s="342"/>
      <c r="R640" s="342"/>
      <c r="S640" s="342"/>
      <c r="T640" s="342"/>
      <c r="U640" s="342"/>
      <c r="V640" s="342"/>
      <c r="W640" s="342"/>
      <c r="X640" s="342"/>
      <c r="Y640" s="342"/>
      <c r="Z640" s="342"/>
    </row>
    <row r="641" ht="12.75" customHeight="1">
      <c r="A641" s="342"/>
      <c r="B641" s="342"/>
      <c r="C641" s="342"/>
      <c r="D641" s="342"/>
      <c r="E641" s="342"/>
      <c r="F641" s="342"/>
      <c r="G641" s="342"/>
      <c r="H641" s="342"/>
      <c r="I641" s="342"/>
      <c r="J641" s="342"/>
      <c r="K641" s="342"/>
      <c r="L641" s="342"/>
      <c r="M641" s="342"/>
      <c r="N641" s="342"/>
      <c r="O641" s="342"/>
      <c r="P641" s="342"/>
      <c r="Q641" s="342"/>
      <c r="R641" s="342"/>
      <c r="S641" s="342"/>
      <c r="T641" s="342"/>
      <c r="U641" s="342"/>
      <c r="V641" s="342"/>
      <c r="W641" s="342"/>
      <c r="X641" s="342"/>
      <c r="Y641" s="342"/>
      <c r="Z641" s="342"/>
    </row>
    <row r="642" ht="12.75" customHeight="1">
      <c r="A642" s="342"/>
      <c r="B642" s="342"/>
      <c r="C642" s="342"/>
      <c r="D642" s="342"/>
      <c r="E642" s="342"/>
      <c r="F642" s="342"/>
      <c r="G642" s="342"/>
      <c r="H642" s="342"/>
      <c r="I642" s="342"/>
      <c r="J642" s="342"/>
      <c r="K642" s="342"/>
      <c r="L642" s="342"/>
      <c r="M642" s="342"/>
      <c r="N642" s="342"/>
      <c r="O642" s="342"/>
      <c r="P642" s="342"/>
      <c r="Q642" s="342"/>
      <c r="R642" s="342"/>
      <c r="S642" s="342"/>
      <c r="T642" s="342"/>
      <c r="U642" s="342"/>
      <c r="V642" s="342"/>
      <c r="W642" s="342"/>
      <c r="X642" s="342"/>
      <c r="Y642" s="342"/>
      <c r="Z642" s="342"/>
    </row>
    <row r="643" ht="12.75" customHeight="1">
      <c r="A643" s="342"/>
      <c r="B643" s="342"/>
      <c r="C643" s="342"/>
      <c r="D643" s="342"/>
      <c r="E643" s="342"/>
      <c r="F643" s="342"/>
      <c r="G643" s="342"/>
      <c r="H643" s="342"/>
      <c r="I643" s="342"/>
      <c r="J643" s="342"/>
      <c r="K643" s="342"/>
      <c r="L643" s="342"/>
      <c r="M643" s="342"/>
      <c r="N643" s="342"/>
      <c r="O643" s="342"/>
      <c r="P643" s="342"/>
      <c r="Q643" s="342"/>
      <c r="R643" s="342"/>
      <c r="S643" s="342"/>
      <c r="T643" s="342"/>
      <c r="U643" s="342"/>
      <c r="V643" s="342"/>
      <c r="W643" s="342"/>
      <c r="X643" s="342"/>
      <c r="Y643" s="342"/>
      <c r="Z643" s="342"/>
    </row>
    <row r="644" ht="12.75" customHeight="1">
      <c r="A644" s="342"/>
      <c r="B644" s="342"/>
      <c r="C644" s="342"/>
      <c r="D644" s="342"/>
      <c r="E644" s="342"/>
      <c r="F644" s="342"/>
      <c r="G644" s="342"/>
      <c r="H644" s="342"/>
      <c r="I644" s="342"/>
      <c r="J644" s="342"/>
      <c r="K644" s="342"/>
      <c r="L644" s="342"/>
      <c r="M644" s="342"/>
      <c r="N644" s="342"/>
      <c r="O644" s="342"/>
      <c r="P644" s="342"/>
      <c r="Q644" s="342"/>
      <c r="R644" s="342"/>
      <c r="S644" s="342"/>
      <c r="T644" s="342"/>
      <c r="U644" s="342"/>
      <c r="V644" s="342"/>
      <c r="W644" s="342"/>
      <c r="X644" s="342"/>
      <c r="Y644" s="342"/>
      <c r="Z644" s="342"/>
    </row>
    <row r="645" ht="12.75" customHeight="1">
      <c r="A645" s="342"/>
      <c r="B645" s="342"/>
      <c r="C645" s="342"/>
      <c r="D645" s="342"/>
      <c r="E645" s="342"/>
      <c r="F645" s="342"/>
      <c r="G645" s="342"/>
      <c r="H645" s="342"/>
      <c r="I645" s="342"/>
      <c r="J645" s="342"/>
      <c r="K645" s="342"/>
      <c r="L645" s="342"/>
      <c r="M645" s="342"/>
      <c r="N645" s="342"/>
      <c r="O645" s="342"/>
      <c r="P645" s="342"/>
      <c r="Q645" s="342"/>
      <c r="R645" s="342"/>
      <c r="S645" s="342"/>
      <c r="T645" s="342"/>
      <c r="U645" s="342"/>
      <c r="V645" s="342"/>
      <c r="W645" s="342"/>
      <c r="X645" s="342"/>
      <c r="Y645" s="342"/>
      <c r="Z645" s="342"/>
    </row>
    <row r="646" ht="12.75" customHeight="1">
      <c r="A646" s="342"/>
      <c r="B646" s="342"/>
      <c r="C646" s="342"/>
      <c r="D646" s="342"/>
      <c r="E646" s="342"/>
      <c r="F646" s="342"/>
      <c r="G646" s="342"/>
      <c r="H646" s="342"/>
      <c r="I646" s="342"/>
      <c r="J646" s="342"/>
      <c r="K646" s="342"/>
      <c r="L646" s="342"/>
      <c r="M646" s="342"/>
      <c r="N646" s="342"/>
      <c r="O646" s="342"/>
      <c r="P646" s="342"/>
      <c r="Q646" s="342"/>
      <c r="R646" s="342"/>
      <c r="S646" s="342"/>
      <c r="T646" s="342"/>
      <c r="U646" s="342"/>
      <c r="V646" s="342"/>
      <c r="W646" s="342"/>
      <c r="X646" s="342"/>
      <c r="Y646" s="342"/>
      <c r="Z646" s="342"/>
    </row>
    <row r="647" ht="12.75" customHeight="1">
      <c r="A647" s="342"/>
      <c r="B647" s="342"/>
      <c r="C647" s="342"/>
      <c r="D647" s="342"/>
      <c r="E647" s="342"/>
      <c r="F647" s="342"/>
      <c r="G647" s="342"/>
      <c r="H647" s="342"/>
      <c r="I647" s="342"/>
      <c r="J647" s="342"/>
      <c r="K647" s="342"/>
      <c r="L647" s="342"/>
      <c r="M647" s="342"/>
      <c r="N647" s="342"/>
      <c r="O647" s="342"/>
      <c r="P647" s="342"/>
      <c r="Q647" s="342"/>
      <c r="R647" s="342"/>
      <c r="S647" s="342"/>
      <c r="T647" s="342"/>
      <c r="U647" s="342"/>
      <c r="V647" s="342"/>
      <c r="W647" s="342"/>
      <c r="X647" s="342"/>
      <c r="Y647" s="342"/>
      <c r="Z647" s="342"/>
    </row>
    <row r="648" ht="12.75" customHeight="1">
      <c r="A648" s="342"/>
      <c r="B648" s="342"/>
      <c r="C648" s="342"/>
      <c r="D648" s="342"/>
      <c r="E648" s="342"/>
      <c r="F648" s="342"/>
      <c r="G648" s="342"/>
      <c r="H648" s="342"/>
      <c r="I648" s="342"/>
      <c r="J648" s="342"/>
      <c r="K648" s="342"/>
      <c r="L648" s="342"/>
      <c r="M648" s="342"/>
      <c r="N648" s="342"/>
      <c r="O648" s="342"/>
      <c r="P648" s="342"/>
      <c r="Q648" s="342"/>
      <c r="R648" s="342"/>
      <c r="S648" s="342"/>
      <c r="T648" s="342"/>
      <c r="U648" s="342"/>
      <c r="V648" s="342"/>
      <c r="W648" s="342"/>
      <c r="X648" s="342"/>
      <c r="Y648" s="342"/>
      <c r="Z648" s="342"/>
    </row>
    <row r="649" ht="12.75" customHeight="1">
      <c r="A649" s="342"/>
      <c r="B649" s="342"/>
      <c r="C649" s="342"/>
      <c r="D649" s="342"/>
      <c r="E649" s="342"/>
      <c r="F649" s="342"/>
      <c r="G649" s="342"/>
      <c r="H649" s="342"/>
      <c r="I649" s="342"/>
      <c r="J649" s="342"/>
      <c r="K649" s="342"/>
      <c r="L649" s="342"/>
      <c r="M649" s="342"/>
      <c r="N649" s="342"/>
      <c r="O649" s="342"/>
      <c r="P649" s="342"/>
      <c r="Q649" s="342"/>
      <c r="R649" s="342"/>
      <c r="S649" s="342"/>
      <c r="T649" s="342"/>
      <c r="U649" s="342"/>
      <c r="V649" s="342"/>
      <c r="W649" s="342"/>
      <c r="X649" s="342"/>
      <c r="Y649" s="342"/>
      <c r="Z649" s="342"/>
    </row>
    <row r="650" ht="12.75" customHeight="1">
      <c r="A650" s="342"/>
      <c r="B650" s="342"/>
      <c r="C650" s="342"/>
      <c r="D650" s="342"/>
      <c r="E650" s="342"/>
      <c r="F650" s="342"/>
      <c r="G650" s="342"/>
      <c r="H650" s="342"/>
      <c r="I650" s="342"/>
      <c r="J650" s="342"/>
      <c r="K650" s="342"/>
      <c r="L650" s="342"/>
      <c r="M650" s="342"/>
      <c r="N650" s="342"/>
      <c r="O650" s="342"/>
      <c r="P650" s="342"/>
      <c r="Q650" s="342"/>
      <c r="R650" s="342"/>
      <c r="S650" s="342"/>
      <c r="T650" s="342"/>
      <c r="U650" s="342"/>
      <c r="V650" s="342"/>
      <c r="W650" s="342"/>
      <c r="X650" s="342"/>
      <c r="Y650" s="342"/>
      <c r="Z650" s="342"/>
    </row>
    <row r="651" ht="12.75" customHeight="1">
      <c r="A651" s="342"/>
      <c r="B651" s="342"/>
      <c r="C651" s="342"/>
      <c r="D651" s="342"/>
      <c r="E651" s="342"/>
      <c r="F651" s="342"/>
      <c r="G651" s="342"/>
      <c r="H651" s="342"/>
      <c r="I651" s="342"/>
      <c r="J651" s="342"/>
      <c r="K651" s="342"/>
      <c r="L651" s="342"/>
      <c r="M651" s="342"/>
      <c r="N651" s="342"/>
      <c r="O651" s="342"/>
      <c r="P651" s="342"/>
      <c r="Q651" s="342"/>
      <c r="R651" s="342"/>
      <c r="S651" s="342"/>
      <c r="T651" s="342"/>
      <c r="U651" s="342"/>
      <c r="V651" s="342"/>
      <c r="W651" s="342"/>
      <c r="X651" s="342"/>
      <c r="Y651" s="342"/>
      <c r="Z651" s="342"/>
    </row>
    <row r="652" ht="12.75" customHeight="1">
      <c r="A652" s="342"/>
      <c r="B652" s="342"/>
      <c r="C652" s="342"/>
      <c r="D652" s="342"/>
      <c r="E652" s="342"/>
      <c r="F652" s="342"/>
      <c r="G652" s="342"/>
      <c r="H652" s="342"/>
      <c r="I652" s="342"/>
      <c r="J652" s="342"/>
      <c r="K652" s="342"/>
      <c r="L652" s="342"/>
      <c r="M652" s="342"/>
      <c r="N652" s="342"/>
      <c r="O652" s="342"/>
      <c r="P652" s="342"/>
      <c r="Q652" s="342"/>
      <c r="R652" s="342"/>
      <c r="S652" s="342"/>
      <c r="T652" s="342"/>
      <c r="U652" s="342"/>
      <c r="V652" s="342"/>
      <c r="W652" s="342"/>
      <c r="X652" s="342"/>
      <c r="Y652" s="342"/>
      <c r="Z652" s="342"/>
    </row>
    <row r="653" ht="12.75" customHeight="1">
      <c r="A653" s="342"/>
      <c r="B653" s="342"/>
      <c r="C653" s="342"/>
      <c r="D653" s="342"/>
      <c r="E653" s="342"/>
      <c r="F653" s="342"/>
      <c r="G653" s="342"/>
      <c r="H653" s="342"/>
      <c r="I653" s="342"/>
      <c r="J653" s="342"/>
      <c r="K653" s="342"/>
      <c r="L653" s="342"/>
      <c r="M653" s="342"/>
      <c r="N653" s="342"/>
      <c r="O653" s="342"/>
      <c r="P653" s="342"/>
      <c r="Q653" s="342"/>
      <c r="R653" s="342"/>
      <c r="S653" s="342"/>
      <c r="T653" s="342"/>
      <c r="U653" s="342"/>
      <c r="V653" s="342"/>
      <c r="W653" s="342"/>
      <c r="X653" s="342"/>
      <c r="Y653" s="342"/>
      <c r="Z653" s="342"/>
    </row>
    <row r="654" ht="12.75" customHeight="1">
      <c r="A654" s="342"/>
      <c r="B654" s="342"/>
      <c r="C654" s="342"/>
      <c r="D654" s="342"/>
      <c r="E654" s="342"/>
      <c r="F654" s="342"/>
      <c r="G654" s="342"/>
      <c r="H654" s="342"/>
      <c r="I654" s="342"/>
      <c r="J654" s="342"/>
      <c r="K654" s="342"/>
      <c r="L654" s="342"/>
      <c r="M654" s="342"/>
      <c r="N654" s="342"/>
      <c r="O654" s="342"/>
      <c r="P654" s="342"/>
      <c r="Q654" s="342"/>
      <c r="R654" s="342"/>
      <c r="S654" s="342"/>
      <c r="T654" s="342"/>
      <c r="U654" s="342"/>
      <c r="V654" s="342"/>
      <c r="W654" s="342"/>
      <c r="X654" s="342"/>
      <c r="Y654" s="342"/>
      <c r="Z654" s="342"/>
    </row>
    <row r="655" ht="12.75" customHeight="1">
      <c r="A655" s="342"/>
      <c r="B655" s="342"/>
      <c r="C655" s="342"/>
      <c r="D655" s="342"/>
      <c r="E655" s="342"/>
      <c r="F655" s="342"/>
      <c r="G655" s="342"/>
      <c r="H655" s="342"/>
      <c r="I655" s="342"/>
      <c r="J655" s="342"/>
      <c r="K655" s="342"/>
      <c r="L655" s="342"/>
      <c r="M655" s="342"/>
      <c r="N655" s="342"/>
      <c r="O655" s="342"/>
      <c r="P655" s="342"/>
      <c r="Q655" s="342"/>
      <c r="R655" s="342"/>
      <c r="S655" s="342"/>
      <c r="T655" s="342"/>
      <c r="U655" s="342"/>
      <c r="V655" s="342"/>
      <c r="W655" s="342"/>
      <c r="X655" s="342"/>
      <c r="Y655" s="342"/>
      <c r="Z655" s="342"/>
    </row>
    <row r="656" ht="12.75" customHeight="1">
      <c r="A656" s="342"/>
      <c r="B656" s="342"/>
      <c r="C656" s="342"/>
      <c r="D656" s="342"/>
      <c r="E656" s="342"/>
      <c r="F656" s="342"/>
      <c r="G656" s="342"/>
      <c r="H656" s="342"/>
      <c r="I656" s="342"/>
      <c r="J656" s="342"/>
      <c r="K656" s="342"/>
      <c r="L656" s="342"/>
      <c r="M656" s="342"/>
      <c r="N656" s="342"/>
      <c r="O656" s="342"/>
      <c r="P656" s="342"/>
      <c r="Q656" s="342"/>
      <c r="R656" s="342"/>
      <c r="S656" s="342"/>
      <c r="T656" s="342"/>
      <c r="U656" s="342"/>
      <c r="V656" s="342"/>
      <c r="W656" s="342"/>
      <c r="X656" s="342"/>
      <c r="Y656" s="342"/>
      <c r="Z656" s="342"/>
    </row>
    <row r="657" ht="12.75" customHeight="1">
      <c r="A657" s="342"/>
      <c r="B657" s="342"/>
      <c r="C657" s="342"/>
      <c r="D657" s="342"/>
      <c r="E657" s="342"/>
      <c r="F657" s="342"/>
      <c r="G657" s="342"/>
      <c r="H657" s="342"/>
      <c r="I657" s="342"/>
      <c r="J657" s="342"/>
      <c r="K657" s="342"/>
      <c r="L657" s="342"/>
      <c r="M657" s="342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2"/>
      <c r="Y657" s="342"/>
      <c r="Z657" s="342"/>
    </row>
    <row r="658" ht="12.75" customHeight="1">
      <c r="A658" s="342"/>
      <c r="B658" s="342"/>
      <c r="C658" s="342"/>
      <c r="D658" s="342"/>
      <c r="E658" s="342"/>
      <c r="F658" s="342"/>
      <c r="G658" s="342"/>
      <c r="H658" s="342"/>
      <c r="I658" s="342"/>
      <c r="J658" s="342"/>
      <c r="K658" s="342"/>
      <c r="L658" s="342"/>
      <c r="M658" s="342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2"/>
      <c r="Y658" s="342"/>
      <c r="Z658" s="342"/>
    </row>
    <row r="659" ht="12.75" customHeight="1">
      <c r="A659" s="342"/>
      <c r="B659" s="342"/>
      <c r="C659" s="342"/>
      <c r="D659" s="342"/>
      <c r="E659" s="342"/>
      <c r="F659" s="342"/>
      <c r="G659" s="342"/>
      <c r="H659" s="342"/>
      <c r="I659" s="342"/>
      <c r="J659" s="342"/>
      <c r="K659" s="342"/>
      <c r="L659" s="342"/>
      <c r="M659" s="342"/>
      <c r="N659" s="342"/>
      <c r="O659" s="342"/>
      <c r="P659" s="342"/>
      <c r="Q659" s="342"/>
      <c r="R659" s="342"/>
      <c r="S659" s="342"/>
      <c r="T659" s="342"/>
      <c r="U659" s="342"/>
      <c r="V659" s="342"/>
      <c r="W659" s="342"/>
      <c r="X659" s="342"/>
      <c r="Y659" s="342"/>
      <c r="Z659" s="342"/>
    </row>
    <row r="660" ht="12.75" customHeight="1">
      <c r="A660" s="342"/>
      <c r="B660" s="342"/>
      <c r="C660" s="342"/>
      <c r="D660" s="342"/>
      <c r="E660" s="342"/>
      <c r="F660" s="342"/>
      <c r="G660" s="342"/>
      <c r="H660" s="342"/>
      <c r="I660" s="342"/>
      <c r="J660" s="342"/>
      <c r="K660" s="342"/>
      <c r="L660" s="342"/>
      <c r="M660" s="342"/>
      <c r="N660" s="342"/>
      <c r="O660" s="342"/>
      <c r="P660" s="342"/>
      <c r="Q660" s="342"/>
      <c r="R660" s="342"/>
      <c r="S660" s="342"/>
      <c r="T660" s="342"/>
      <c r="U660" s="342"/>
      <c r="V660" s="342"/>
      <c r="W660" s="342"/>
      <c r="X660" s="342"/>
      <c r="Y660" s="342"/>
      <c r="Z660" s="342"/>
    </row>
    <row r="661" ht="12.75" customHeight="1">
      <c r="A661" s="342"/>
      <c r="B661" s="342"/>
      <c r="C661" s="342"/>
      <c r="D661" s="342"/>
      <c r="E661" s="342"/>
      <c r="F661" s="342"/>
      <c r="G661" s="342"/>
      <c r="H661" s="342"/>
      <c r="I661" s="342"/>
      <c r="J661" s="342"/>
      <c r="K661" s="342"/>
      <c r="L661" s="342"/>
      <c r="M661" s="342"/>
      <c r="N661" s="342"/>
      <c r="O661" s="342"/>
      <c r="P661" s="342"/>
      <c r="Q661" s="342"/>
      <c r="R661" s="342"/>
      <c r="S661" s="342"/>
      <c r="T661" s="342"/>
      <c r="U661" s="342"/>
      <c r="V661" s="342"/>
      <c r="W661" s="342"/>
      <c r="X661" s="342"/>
      <c r="Y661" s="342"/>
      <c r="Z661" s="342"/>
    </row>
    <row r="662" ht="12.75" customHeight="1">
      <c r="A662" s="342"/>
      <c r="B662" s="342"/>
      <c r="C662" s="342"/>
      <c r="D662" s="342"/>
      <c r="E662" s="342"/>
      <c r="F662" s="342"/>
      <c r="G662" s="342"/>
      <c r="H662" s="342"/>
      <c r="I662" s="342"/>
      <c r="J662" s="342"/>
      <c r="K662" s="342"/>
      <c r="L662" s="342"/>
      <c r="M662" s="342"/>
      <c r="N662" s="342"/>
      <c r="O662" s="342"/>
      <c r="P662" s="342"/>
      <c r="Q662" s="342"/>
      <c r="R662" s="342"/>
      <c r="S662" s="342"/>
      <c r="T662" s="342"/>
      <c r="U662" s="342"/>
      <c r="V662" s="342"/>
      <c r="W662" s="342"/>
      <c r="X662" s="342"/>
      <c r="Y662" s="342"/>
      <c r="Z662" s="342"/>
    </row>
    <row r="663" ht="12.75" customHeight="1">
      <c r="A663" s="342"/>
      <c r="B663" s="342"/>
      <c r="C663" s="342"/>
      <c r="D663" s="342"/>
      <c r="E663" s="342"/>
      <c r="F663" s="342"/>
      <c r="G663" s="342"/>
      <c r="H663" s="342"/>
      <c r="I663" s="342"/>
      <c r="J663" s="342"/>
      <c r="K663" s="342"/>
      <c r="L663" s="342"/>
      <c r="M663" s="342"/>
      <c r="N663" s="342"/>
      <c r="O663" s="342"/>
      <c r="P663" s="342"/>
      <c r="Q663" s="342"/>
      <c r="R663" s="342"/>
      <c r="S663" s="342"/>
      <c r="T663" s="342"/>
      <c r="U663" s="342"/>
      <c r="V663" s="342"/>
      <c r="W663" s="342"/>
      <c r="X663" s="342"/>
      <c r="Y663" s="342"/>
      <c r="Z663" s="342"/>
    </row>
    <row r="664" ht="12.75" customHeight="1">
      <c r="A664" s="342"/>
      <c r="B664" s="342"/>
      <c r="C664" s="342"/>
      <c r="D664" s="342"/>
      <c r="E664" s="342"/>
      <c r="F664" s="342"/>
      <c r="G664" s="342"/>
      <c r="H664" s="342"/>
      <c r="I664" s="342"/>
      <c r="J664" s="342"/>
      <c r="K664" s="342"/>
      <c r="L664" s="342"/>
      <c r="M664" s="342"/>
      <c r="N664" s="342"/>
      <c r="O664" s="342"/>
      <c r="P664" s="342"/>
      <c r="Q664" s="342"/>
      <c r="R664" s="342"/>
      <c r="S664" s="342"/>
      <c r="T664" s="342"/>
      <c r="U664" s="342"/>
      <c r="V664" s="342"/>
      <c r="W664" s="342"/>
      <c r="X664" s="342"/>
      <c r="Y664" s="342"/>
      <c r="Z664" s="342"/>
    </row>
    <row r="665" ht="12.75" customHeight="1">
      <c r="A665" s="342"/>
      <c r="B665" s="342"/>
      <c r="C665" s="342"/>
      <c r="D665" s="342"/>
      <c r="E665" s="342"/>
      <c r="F665" s="342"/>
      <c r="G665" s="342"/>
      <c r="H665" s="342"/>
      <c r="I665" s="342"/>
      <c r="J665" s="342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342"/>
      <c r="X665" s="342"/>
      <c r="Y665" s="342"/>
      <c r="Z665" s="342"/>
    </row>
    <row r="666" ht="12.75" customHeight="1">
      <c r="A666" s="342"/>
      <c r="B666" s="342"/>
      <c r="C666" s="342"/>
      <c r="D666" s="342"/>
      <c r="E666" s="342"/>
      <c r="F666" s="342"/>
      <c r="G666" s="342"/>
      <c r="H666" s="342"/>
      <c r="I666" s="342"/>
      <c r="J666" s="342"/>
      <c r="K666" s="342"/>
      <c r="L666" s="342"/>
      <c r="M666" s="342"/>
      <c r="N666" s="342"/>
      <c r="O666" s="342"/>
      <c r="P666" s="342"/>
      <c r="Q666" s="342"/>
      <c r="R666" s="342"/>
      <c r="S666" s="342"/>
      <c r="T666" s="342"/>
      <c r="U666" s="342"/>
      <c r="V666" s="342"/>
      <c r="W666" s="342"/>
      <c r="X666" s="342"/>
      <c r="Y666" s="342"/>
      <c r="Z666" s="342"/>
    </row>
    <row r="667" ht="12.75" customHeight="1">
      <c r="A667" s="342"/>
      <c r="B667" s="342"/>
      <c r="C667" s="342"/>
      <c r="D667" s="342"/>
      <c r="E667" s="342"/>
      <c r="F667" s="342"/>
      <c r="G667" s="342"/>
      <c r="H667" s="342"/>
      <c r="I667" s="342"/>
      <c r="J667" s="342"/>
      <c r="K667" s="342"/>
      <c r="L667" s="342"/>
      <c r="M667" s="342"/>
      <c r="N667" s="342"/>
      <c r="O667" s="342"/>
      <c r="P667" s="342"/>
      <c r="Q667" s="342"/>
      <c r="R667" s="342"/>
      <c r="S667" s="342"/>
      <c r="T667" s="342"/>
      <c r="U667" s="342"/>
      <c r="V667" s="342"/>
      <c r="W667" s="342"/>
      <c r="X667" s="342"/>
      <c r="Y667" s="342"/>
      <c r="Z667" s="342"/>
    </row>
    <row r="668" ht="12.75" customHeight="1">
      <c r="A668" s="342"/>
      <c r="B668" s="342"/>
      <c r="C668" s="342"/>
      <c r="D668" s="342"/>
      <c r="E668" s="342"/>
      <c r="F668" s="342"/>
      <c r="G668" s="342"/>
      <c r="H668" s="342"/>
      <c r="I668" s="342"/>
      <c r="J668" s="342"/>
      <c r="K668" s="342"/>
      <c r="L668" s="342"/>
      <c r="M668" s="342"/>
      <c r="N668" s="342"/>
      <c r="O668" s="342"/>
      <c r="P668" s="342"/>
      <c r="Q668" s="342"/>
      <c r="R668" s="342"/>
      <c r="S668" s="342"/>
      <c r="T668" s="342"/>
      <c r="U668" s="342"/>
      <c r="V668" s="342"/>
      <c r="W668" s="342"/>
      <c r="X668" s="342"/>
      <c r="Y668" s="342"/>
      <c r="Z668" s="342"/>
    </row>
    <row r="669" ht="12.75" customHeight="1">
      <c r="A669" s="342"/>
      <c r="B669" s="342"/>
      <c r="C669" s="342"/>
      <c r="D669" s="342"/>
      <c r="E669" s="342"/>
      <c r="F669" s="342"/>
      <c r="G669" s="342"/>
      <c r="H669" s="342"/>
      <c r="I669" s="342"/>
      <c r="J669" s="342"/>
      <c r="K669" s="342"/>
      <c r="L669" s="342"/>
      <c r="M669" s="342"/>
      <c r="N669" s="342"/>
      <c r="O669" s="342"/>
      <c r="P669" s="342"/>
      <c r="Q669" s="342"/>
      <c r="R669" s="342"/>
      <c r="S669" s="342"/>
      <c r="T669" s="342"/>
      <c r="U669" s="342"/>
      <c r="V669" s="342"/>
      <c r="W669" s="342"/>
      <c r="X669" s="342"/>
      <c r="Y669" s="342"/>
      <c r="Z669" s="342"/>
    </row>
    <row r="670" ht="12.75" customHeight="1">
      <c r="A670" s="342"/>
      <c r="B670" s="342"/>
      <c r="C670" s="342"/>
      <c r="D670" s="342"/>
      <c r="E670" s="342"/>
      <c r="F670" s="342"/>
      <c r="G670" s="342"/>
      <c r="H670" s="342"/>
      <c r="I670" s="342"/>
      <c r="J670" s="342"/>
      <c r="K670" s="342"/>
      <c r="L670" s="342"/>
      <c r="M670" s="342"/>
      <c r="N670" s="342"/>
      <c r="O670" s="342"/>
      <c r="P670" s="342"/>
      <c r="Q670" s="342"/>
      <c r="R670" s="342"/>
      <c r="S670" s="342"/>
      <c r="T670" s="342"/>
      <c r="U670" s="342"/>
      <c r="V670" s="342"/>
      <c r="W670" s="342"/>
      <c r="X670" s="342"/>
      <c r="Y670" s="342"/>
      <c r="Z670" s="342"/>
    </row>
    <row r="671" ht="12.75" customHeight="1">
      <c r="A671" s="342"/>
      <c r="B671" s="342"/>
      <c r="C671" s="342"/>
      <c r="D671" s="342"/>
      <c r="E671" s="342"/>
      <c r="F671" s="342"/>
      <c r="G671" s="342"/>
      <c r="H671" s="342"/>
      <c r="I671" s="342"/>
      <c r="J671" s="342"/>
      <c r="K671" s="342"/>
      <c r="L671" s="342"/>
      <c r="M671" s="342"/>
      <c r="N671" s="342"/>
      <c r="O671" s="342"/>
      <c r="P671" s="342"/>
      <c r="Q671" s="342"/>
      <c r="R671" s="342"/>
      <c r="S671" s="342"/>
      <c r="T671" s="342"/>
      <c r="U671" s="342"/>
      <c r="V671" s="342"/>
      <c r="W671" s="342"/>
      <c r="X671" s="342"/>
      <c r="Y671" s="342"/>
      <c r="Z671" s="342"/>
    </row>
    <row r="672" ht="12.75" customHeight="1">
      <c r="A672" s="342"/>
      <c r="B672" s="342"/>
      <c r="C672" s="342"/>
      <c r="D672" s="342"/>
      <c r="E672" s="342"/>
      <c r="F672" s="342"/>
      <c r="G672" s="342"/>
      <c r="H672" s="342"/>
      <c r="I672" s="342"/>
      <c r="J672" s="342"/>
      <c r="K672" s="342"/>
      <c r="L672" s="342"/>
      <c r="M672" s="342"/>
      <c r="N672" s="342"/>
      <c r="O672" s="342"/>
      <c r="P672" s="342"/>
      <c r="Q672" s="342"/>
      <c r="R672" s="342"/>
      <c r="S672" s="342"/>
      <c r="T672" s="342"/>
      <c r="U672" s="342"/>
      <c r="V672" s="342"/>
      <c r="W672" s="342"/>
      <c r="X672" s="342"/>
      <c r="Y672" s="342"/>
      <c r="Z672" s="342"/>
    </row>
    <row r="673" ht="12.75" customHeight="1">
      <c r="A673" s="342"/>
      <c r="B673" s="342"/>
      <c r="C673" s="342"/>
      <c r="D673" s="342"/>
      <c r="E673" s="342"/>
      <c r="F673" s="342"/>
      <c r="G673" s="342"/>
      <c r="H673" s="342"/>
      <c r="I673" s="342"/>
      <c r="J673" s="342"/>
      <c r="K673" s="342"/>
      <c r="L673" s="342"/>
      <c r="M673" s="342"/>
      <c r="N673" s="342"/>
      <c r="O673" s="342"/>
      <c r="P673" s="342"/>
      <c r="Q673" s="342"/>
      <c r="R673" s="342"/>
      <c r="S673" s="342"/>
      <c r="T673" s="342"/>
      <c r="U673" s="342"/>
      <c r="V673" s="342"/>
      <c r="W673" s="342"/>
      <c r="X673" s="342"/>
      <c r="Y673" s="342"/>
      <c r="Z673" s="342"/>
    </row>
    <row r="674" ht="12.75" customHeight="1">
      <c r="A674" s="342"/>
      <c r="B674" s="342"/>
      <c r="C674" s="342"/>
      <c r="D674" s="342"/>
      <c r="E674" s="342"/>
      <c r="F674" s="342"/>
      <c r="G674" s="342"/>
      <c r="H674" s="342"/>
      <c r="I674" s="342"/>
      <c r="J674" s="342"/>
      <c r="K674" s="342"/>
      <c r="L674" s="342"/>
      <c r="M674" s="342"/>
      <c r="N674" s="342"/>
      <c r="O674" s="342"/>
      <c r="P674" s="342"/>
      <c r="Q674" s="342"/>
      <c r="R674" s="342"/>
      <c r="S674" s="342"/>
      <c r="T674" s="342"/>
      <c r="U674" s="342"/>
      <c r="V674" s="342"/>
      <c r="W674" s="342"/>
      <c r="X674" s="342"/>
      <c r="Y674" s="342"/>
      <c r="Z674" s="342"/>
    </row>
    <row r="675" ht="12.75" customHeight="1">
      <c r="A675" s="342"/>
      <c r="B675" s="342"/>
      <c r="C675" s="342"/>
      <c r="D675" s="342"/>
      <c r="E675" s="342"/>
      <c r="F675" s="342"/>
      <c r="G675" s="342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</row>
    <row r="676" ht="12.75" customHeight="1">
      <c r="A676" s="342"/>
      <c r="B676" s="342"/>
      <c r="C676" s="342"/>
      <c r="D676" s="342"/>
      <c r="E676" s="342"/>
      <c r="F676" s="342"/>
      <c r="G676" s="342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342"/>
      <c r="U676" s="342"/>
      <c r="V676" s="342"/>
      <c r="W676" s="342"/>
      <c r="X676" s="342"/>
      <c r="Y676" s="342"/>
      <c r="Z676" s="342"/>
    </row>
    <row r="677" ht="12.75" customHeight="1">
      <c r="A677" s="342"/>
      <c r="B677" s="342"/>
      <c r="C677" s="342"/>
      <c r="D677" s="342"/>
      <c r="E677" s="342"/>
      <c r="F677" s="342"/>
      <c r="G677" s="342"/>
      <c r="H677" s="342"/>
      <c r="I677" s="342"/>
      <c r="J677" s="342"/>
      <c r="K677" s="342"/>
      <c r="L677" s="342"/>
      <c r="M677" s="342"/>
      <c r="N677" s="342"/>
      <c r="O677" s="342"/>
      <c r="P677" s="342"/>
      <c r="Q677" s="342"/>
      <c r="R677" s="342"/>
      <c r="S677" s="342"/>
      <c r="T677" s="342"/>
      <c r="U677" s="342"/>
      <c r="V677" s="342"/>
      <c r="W677" s="342"/>
      <c r="X677" s="342"/>
      <c r="Y677" s="342"/>
      <c r="Z677" s="342"/>
    </row>
    <row r="678" ht="12.75" customHeight="1">
      <c r="A678" s="342"/>
      <c r="B678" s="342"/>
      <c r="C678" s="342"/>
      <c r="D678" s="342"/>
      <c r="E678" s="342"/>
      <c r="F678" s="342"/>
      <c r="G678" s="342"/>
      <c r="H678" s="342"/>
      <c r="I678" s="342"/>
      <c r="J678" s="342"/>
      <c r="K678" s="342"/>
      <c r="L678" s="342"/>
      <c r="M678" s="342"/>
      <c r="N678" s="342"/>
      <c r="O678" s="342"/>
      <c r="P678" s="342"/>
      <c r="Q678" s="342"/>
      <c r="R678" s="342"/>
      <c r="S678" s="342"/>
      <c r="T678" s="342"/>
      <c r="U678" s="342"/>
      <c r="V678" s="342"/>
      <c r="W678" s="342"/>
      <c r="X678" s="342"/>
      <c r="Y678" s="342"/>
      <c r="Z678" s="342"/>
    </row>
    <row r="679" ht="12.75" customHeight="1">
      <c r="A679" s="342"/>
      <c r="B679" s="342"/>
      <c r="C679" s="342"/>
      <c r="D679" s="342"/>
      <c r="E679" s="342"/>
      <c r="F679" s="342"/>
      <c r="G679" s="342"/>
      <c r="H679" s="342"/>
      <c r="I679" s="342"/>
      <c r="J679" s="342"/>
      <c r="K679" s="342"/>
      <c r="L679" s="342"/>
      <c r="M679" s="342"/>
      <c r="N679" s="342"/>
      <c r="O679" s="342"/>
      <c r="P679" s="342"/>
      <c r="Q679" s="342"/>
      <c r="R679" s="342"/>
      <c r="S679" s="342"/>
      <c r="T679" s="342"/>
      <c r="U679" s="342"/>
      <c r="V679" s="342"/>
      <c r="W679" s="342"/>
      <c r="X679" s="342"/>
      <c r="Y679" s="342"/>
      <c r="Z679" s="342"/>
    </row>
    <row r="680" ht="12.75" customHeight="1">
      <c r="A680" s="342"/>
      <c r="B680" s="342"/>
      <c r="C680" s="342"/>
      <c r="D680" s="342"/>
      <c r="E680" s="342"/>
      <c r="F680" s="342"/>
      <c r="G680" s="342"/>
      <c r="H680" s="342"/>
      <c r="I680" s="342"/>
      <c r="J680" s="342"/>
      <c r="K680" s="342"/>
      <c r="L680" s="342"/>
      <c r="M680" s="342"/>
      <c r="N680" s="342"/>
      <c r="O680" s="342"/>
      <c r="P680" s="342"/>
      <c r="Q680" s="342"/>
      <c r="R680" s="342"/>
      <c r="S680" s="342"/>
      <c r="T680" s="342"/>
      <c r="U680" s="342"/>
      <c r="V680" s="342"/>
      <c r="W680" s="342"/>
      <c r="X680" s="342"/>
      <c r="Y680" s="342"/>
      <c r="Z680" s="342"/>
    </row>
    <row r="681" ht="12.75" customHeight="1">
      <c r="A681" s="342"/>
      <c r="B681" s="342"/>
      <c r="C681" s="342"/>
      <c r="D681" s="342"/>
      <c r="E681" s="342"/>
      <c r="F681" s="342"/>
      <c r="G681" s="342"/>
      <c r="H681" s="342"/>
      <c r="I681" s="342"/>
      <c r="J681" s="342"/>
      <c r="K681" s="342"/>
      <c r="L681" s="342"/>
      <c r="M681" s="342"/>
      <c r="N681" s="342"/>
      <c r="O681" s="342"/>
      <c r="P681" s="342"/>
      <c r="Q681" s="342"/>
      <c r="R681" s="342"/>
      <c r="S681" s="342"/>
      <c r="T681" s="342"/>
      <c r="U681" s="342"/>
      <c r="V681" s="342"/>
      <c r="W681" s="342"/>
      <c r="X681" s="342"/>
      <c r="Y681" s="342"/>
      <c r="Z681" s="342"/>
    </row>
    <row r="682" ht="12.75" customHeight="1">
      <c r="A682" s="342"/>
      <c r="B682" s="342"/>
      <c r="C682" s="342"/>
      <c r="D682" s="342"/>
      <c r="E682" s="342"/>
      <c r="F682" s="342"/>
      <c r="G682" s="342"/>
      <c r="H682" s="342"/>
      <c r="I682" s="342"/>
      <c r="J682" s="342"/>
      <c r="K682" s="342"/>
      <c r="L682" s="342"/>
      <c r="M682" s="342"/>
      <c r="N682" s="342"/>
      <c r="O682" s="342"/>
      <c r="P682" s="342"/>
      <c r="Q682" s="342"/>
      <c r="R682" s="342"/>
      <c r="S682" s="342"/>
      <c r="T682" s="342"/>
      <c r="U682" s="342"/>
      <c r="V682" s="342"/>
      <c r="W682" s="342"/>
      <c r="X682" s="342"/>
      <c r="Y682" s="342"/>
      <c r="Z682" s="342"/>
    </row>
    <row r="683" ht="12.75" customHeight="1">
      <c r="A683" s="342"/>
      <c r="B683" s="342"/>
      <c r="C683" s="342"/>
      <c r="D683" s="342"/>
      <c r="E683" s="342"/>
      <c r="F683" s="342"/>
      <c r="G683" s="342"/>
      <c r="H683" s="342"/>
      <c r="I683" s="342"/>
      <c r="J683" s="342"/>
      <c r="K683" s="342"/>
      <c r="L683" s="342"/>
      <c r="M683" s="342"/>
      <c r="N683" s="342"/>
      <c r="O683" s="342"/>
      <c r="P683" s="342"/>
      <c r="Q683" s="342"/>
      <c r="R683" s="342"/>
      <c r="S683" s="342"/>
      <c r="T683" s="342"/>
      <c r="U683" s="342"/>
      <c r="V683" s="342"/>
      <c r="W683" s="342"/>
      <c r="X683" s="342"/>
      <c r="Y683" s="342"/>
      <c r="Z683" s="342"/>
    </row>
    <row r="684" ht="12.75" customHeight="1">
      <c r="A684" s="342"/>
      <c r="B684" s="342"/>
      <c r="C684" s="342"/>
      <c r="D684" s="342"/>
      <c r="E684" s="342"/>
      <c r="F684" s="342"/>
      <c r="G684" s="342"/>
      <c r="H684" s="342"/>
      <c r="I684" s="342"/>
      <c r="J684" s="342"/>
      <c r="K684" s="342"/>
      <c r="L684" s="342"/>
      <c r="M684" s="342"/>
      <c r="N684" s="342"/>
      <c r="O684" s="342"/>
      <c r="P684" s="342"/>
      <c r="Q684" s="342"/>
      <c r="R684" s="342"/>
      <c r="S684" s="342"/>
      <c r="T684" s="342"/>
      <c r="U684" s="342"/>
      <c r="V684" s="342"/>
      <c r="W684" s="342"/>
      <c r="X684" s="342"/>
      <c r="Y684" s="342"/>
      <c r="Z684" s="342"/>
    </row>
    <row r="685" ht="12.75" customHeight="1">
      <c r="A685" s="342"/>
      <c r="B685" s="342"/>
      <c r="C685" s="342"/>
      <c r="D685" s="342"/>
      <c r="E685" s="342"/>
      <c r="F685" s="342"/>
      <c r="G685" s="342"/>
      <c r="H685" s="342"/>
      <c r="I685" s="342"/>
      <c r="J685" s="342"/>
      <c r="K685" s="342"/>
      <c r="L685" s="342"/>
      <c r="M685" s="342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2"/>
      <c r="Y685" s="342"/>
      <c r="Z685" s="342"/>
    </row>
    <row r="686" ht="12.75" customHeight="1">
      <c r="A686" s="342"/>
      <c r="B686" s="342"/>
      <c r="C686" s="342"/>
      <c r="D686" s="342"/>
      <c r="E686" s="342"/>
      <c r="F686" s="342"/>
      <c r="G686" s="342"/>
      <c r="H686" s="342"/>
      <c r="I686" s="342"/>
      <c r="J686" s="342"/>
      <c r="K686" s="342"/>
      <c r="L686" s="342"/>
      <c r="M686" s="342"/>
      <c r="N686" s="342"/>
      <c r="O686" s="342"/>
      <c r="P686" s="342"/>
      <c r="Q686" s="342"/>
      <c r="R686" s="342"/>
      <c r="S686" s="342"/>
      <c r="T686" s="342"/>
      <c r="U686" s="342"/>
      <c r="V686" s="342"/>
      <c r="W686" s="342"/>
      <c r="X686" s="342"/>
      <c r="Y686" s="342"/>
      <c r="Z686" s="342"/>
    </row>
    <row r="687" ht="12.75" customHeight="1">
      <c r="A687" s="342"/>
      <c r="B687" s="342"/>
      <c r="C687" s="342"/>
      <c r="D687" s="342"/>
      <c r="E687" s="342"/>
      <c r="F687" s="342"/>
      <c r="G687" s="342"/>
      <c r="H687" s="342"/>
      <c r="I687" s="342"/>
      <c r="J687" s="342"/>
      <c r="K687" s="342"/>
      <c r="L687" s="342"/>
      <c r="M687" s="342"/>
      <c r="N687" s="342"/>
      <c r="O687" s="342"/>
      <c r="P687" s="342"/>
      <c r="Q687" s="342"/>
      <c r="R687" s="342"/>
      <c r="S687" s="342"/>
      <c r="T687" s="342"/>
      <c r="U687" s="342"/>
      <c r="V687" s="342"/>
      <c r="W687" s="342"/>
      <c r="X687" s="342"/>
      <c r="Y687" s="342"/>
      <c r="Z687" s="342"/>
    </row>
    <row r="688" ht="12.75" customHeight="1">
      <c r="A688" s="342"/>
      <c r="B688" s="342"/>
      <c r="C688" s="342"/>
      <c r="D688" s="342"/>
      <c r="E688" s="342"/>
      <c r="F688" s="342"/>
      <c r="G688" s="342"/>
      <c r="H688" s="342"/>
      <c r="I688" s="342"/>
      <c r="J688" s="342"/>
      <c r="K688" s="342"/>
      <c r="L688" s="342"/>
      <c r="M688" s="342"/>
      <c r="N688" s="342"/>
      <c r="O688" s="342"/>
      <c r="P688" s="342"/>
      <c r="Q688" s="342"/>
      <c r="R688" s="342"/>
      <c r="S688" s="342"/>
      <c r="T688" s="342"/>
      <c r="U688" s="342"/>
      <c r="V688" s="342"/>
      <c r="W688" s="342"/>
      <c r="X688" s="342"/>
      <c r="Y688" s="342"/>
      <c r="Z688" s="342"/>
    </row>
    <row r="689" ht="12.75" customHeight="1">
      <c r="A689" s="342"/>
      <c r="B689" s="342"/>
      <c r="C689" s="342"/>
      <c r="D689" s="342"/>
      <c r="E689" s="342"/>
      <c r="F689" s="342"/>
      <c r="G689" s="342"/>
      <c r="H689" s="342"/>
      <c r="I689" s="342"/>
      <c r="J689" s="342"/>
      <c r="K689" s="342"/>
      <c r="L689" s="342"/>
      <c r="M689" s="342"/>
      <c r="N689" s="342"/>
      <c r="O689" s="342"/>
      <c r="P689" s="342"/>
      <c r="Q689" s="342"/>
      <c r="R689" s="342"/>
      <c r="S689" s="342"/>
      <c r="T689" s="342"/>
      <c r="U689" s="342"/>
      <c r="V689" s="342"/>
      <c r="W689" s="342"/>
      <c r="X689" s="342"/>
      <c r="Y689" s="342"/>
      <c r="Z689" s="342"/>
    </row>
    <row r="690" ht="12.75" customHeight="1">
      <c r="A690" s="342"/>
      <c r="B690" s="342"/>
      <c r="C690" s="342"/>
      <c r="D690" s="342"/>
      <c r="E690" s="342"/>
      <c r="F690" s="342"/>
      <c r="G690" s="342"/>
      <c r="H690" s="342"/>
      <c r="I690" s="342"/>
      <c r="J690" s="342"/>
      <c r="K690" s="342"/>
      <c r="L690" s="342"/>
      <c r="M690" s="342"/>
      <c r="N690" s="342"/>
      <c r="O690" s="342"/>
      <c r="P690" s="342"/>
      <c r="Q690" s="342"/>
      <c r="R690" s="342"/>
      <c r="S690" s="342"/>
      <c r="T690" s="342"/>
      <c r="U690" s="342"/>
      <c r="V690" s="342"/>
      <c r="W690" s="342"/>
      <c r="X690" s="342"/>
      <c r="Y690" s="342"/>
      <c r="Z690" s="342"/>
    </row>
    <row r="691" ht="12.75" customHeight="1">
      <c r="A691" s="342"/>
      <c r="B691" s="342"/>
      <c r="C691" s="342"/>
      <c r="D691" s="342"/>
      <c r="E691" s="342"/>
      <c r="F691" s="342"/>
      <c r="G691" s="342"/>
      <c r="H691" s="342"/>
      <c r="I691" s="342"/>
      <c r="J691" s="342"/>
      <c r="K691" s="342"/>
      <c r="L691" s="342"/>
      <c r="M691" s="342"/>
      <c r="N691" s="342"/>
      <c r="O691" s="342"/>
      <c r="P691" s="342"/>
      <c r="Q691" s="342"/>
      <c r="R691" s="342"/>
      <c r="S691" s="342"/>
      <c r="T691" s="342"/>
      <c r="U691" s="342"/>
      <c r="V691" s="342"/>
      <c r="W691" s="342"/>
      <c r="X691" s="342"/>
      <c r="Y691" s="342"/>
      <c r="Z691" s="342"/>
    </row>
    <row r="692" ht="12.75" customHeight="1">
      <c r="A692" s="342"/>
      <c r="B692" s="342"/>
      <c r="C692" s="342"/>
      <c r="D692" s="342"/>
      <c r="E692" s="342"/>
      <c r="F692" s="342"/>
      <c r="G692" s="342"/>
      <c r="H692" s="342"/>
      <c r="I692" s="342"/>
      <c r="J692" s="342"/>
      <c r="K692" s="342"/>
      <c r="L692" s="342"/>
      <c r="M692" s="342"/>
      <c r="N692" s="342"/>
      <c r="O692" s="342"/>
      <c r="P692" s="342"/>
      <c r="Q692" s="342"/>
      <c r="R692" s="342"/>
      <c r="S692" s="342"/>
      <c r="T692" s="342"/>
      <c r="U692" s="342"/>
      <c r="V692" s="342"/>
      <c r="W692" s="342"/>
      <c r="X692" s="342"/>
      <c r="Y692" s="342"/>
      <c r="Z692" s="342"/>
    </row>
    <row r="693" ht="12.75" customHeight="1">
      <c r="A693" s="342"/>
      <c r="B693" s="342"/>
      <c r="C693" s="342"/>
      <c r="D693" s="342"/>
      <c r="E693" s="342"/>
      <c r="F693" s="342"/>
      <c r="G693" s="342"/>
      <c r="H693" s="342"/>
      <c r="I693" s="342"/>
      <c r="J693" s="342"/>
      <c r="K693" s="342"/>
      <c r="L693" s="342"/>
      <c r="M693" s="342"/>
      <c r="N693" s="342"/>
      <c r="O693" s="342"/>
      <c r="P693" s="342"/>
      <c r="Q693" s="342"/>
      <c r="R693" s="342"/>
      <c r="S693" s="342"/>
      <c r="T693" s="342"/>
      <c r="U693" s="342"/>
      <c r="V693" s="342"/>
      <c r="W693" s="342"/>
      <c r="X693" s="342"/>
      <c r="Y693" s="342"/>
      <c r="Z693" s="342"/>
    </row>
    <row r="694" ht="12.75" customHeight="1">
      <c r="A694" s="342"/>
      <c r="B694" s="342"/>
      <c r="C694" s="342"/>
      <c r="D694" s="342"/>
      <c r="E694" s="342"/>
      <c r="F694" s="342"/>
      <c r="G694" s="342"/>
      <c r="H694" s="342"/>
      <c r="I694" s="342"/>
      <c r="J694" s="342"/>
      <c r="K694" s="342"/>
      <c r="L694" s="342"/>
      <c r="M694" s="342"/>
      <c r="N694" s="342"/>
      <c r="O694" s="342"/>
      <c r="P694" s="342"/>
      <c r="Q694" s="342"/>
      <c r="R694" s="342"/>
      <c r="S694" s="342"/>
      <c r="T694" s="342"/>
      <c r="U694" s="342"/>
      <c r="V694" s="342"/>
      <c r="W694" s="342"/>
      <c r="X694" s="342"/>
      <c r="Y694" s="342"/>
      <c r="Z694" s="342"/>
    </row>
    <row r="695" ht="12.75" customHeight="1">
      <c r="A695" s="342"/>
      <c r="B695" s="342"/>
      <c r="C695" s="342"/>
      <c r="D695" s="342"/>
      <c r="E695" s="342"/>
      <c r="F695" s="342"/>
      <c r="G695" s="342"/>
      <c r="H695" s="342"/>
      <c r="I695" s="342"/>
      <c r="J695" s="342"/>
      <c r="K695" s="342"/>
      <c r="L695" s="342"/>
      <c r="M695" s="342"/>
      <c r="N695" s="342"/>
      <c r="O695" s="342"/>
      <c r="P695" s="342"/>
      <c r="Q695" s="342"/>
      <c r="R695" s="342"/>
      <c r="S695" s="342"/>
      <c r="T695" s="342"/>
      <c r="U695" s="342"/>
      <c r="V695" s="342"/>
      <c r="W695" s="342"/>
      <c r="X695" s="342"/>
      <c r="Y695" s="342"/>
      <c r="Z695" s="342"/>
    </row>
    <row r="696" ht="12.75" customHeight="1">
      <c r="A696" s="342"/>
      <c r="B696" s="342"/>
      <c r="C696" s="342"/>
      <c r="D696" s="342"/>
      <c r="E696" s="342"/>
      <c r="F696" s="342"/>
      <c r="G696" s="342"/>
      <c r="H696" s="342"/>
      <c r="I696" s="342"/>
      <c r="J696" s="342"/>
      <c r="K696" s="342"/>
      <c r="L696" s="342"/>
      <c r="M696" s="342"/>
      <c r="N696" s="342"/>
      <c r="O696" s="342"/>
      <c r="P696" s="342"/>
      <c r="Q696" s="342"/>
      <c r="R696" s="342"/>
      <c r="S696" s="342"/>
      <c r="T696" s="342"/>
      <c r="U696" s="342"/>
      <c r="V696" s="342"/>
      <c r="W696" s="342"/>
      <c r="X696" s="342"/>
      <c r="Y696" s="342"/>
      <c r="Z696" s="342"/>
    </row>
    <row r="697" ht="12.75" customHeight="1">
      <c r="A697" s="342"/>
      <c r="B697" s="342"/>
      <c r="C697" s="342"/>
      <c r="D697" s="342"/>
      <c r="E697" s="342"/>
      <c r="F697" s="342"/>
      <c r="G697" s="342"/>
      <c r="H697" s="342"/>
      <c r="I697" s="342"/>
      <c r="J697" s="342"/>
      <c r="K697" s="342"/>
      <c r="L697" s="342"/>
      <c r="M697" s="342"/>
      <c r="N697" s="342"/>
      <c r="O697" s="342"/>
      <c r="P697" s="342"/>
      <c r="Q697" s="342"/>
      <c r="R697" s="342"/>
      <c r="S697" s="342"/>
      <c r="T697" s="342"/>
      <c r="U697" s="342"/>
      <c r="V697" s="342"/>
      <c r="W697" s="342"/>
      <c r="X697" s="342"/>
      <c r="Y697" s="342"/>
      <c r="Z697" s="342"/>
    </row>
    <row r="698" ht="12.75" customHeight="1">
      <c r="A698" s="342"/>
      <c r="B698" s="342"/>
      <c r="C698" s="342"/>
      <c r="D698" s="342"/>
      <c r="E698" s="342"/>
      <c r="F698" s="342"/>
      <c r="G698" s="342"/>
      <c r="H698" s="342"/>
      <c r="I698" s="342"/>
      <c r="J698" s="342"/>
      <c r="K698" s="342"/>
      <c r="L698" s="342"/>
      <c r="M698" s="342"/>
      <c r="N698" s="342"/>
      <c r="O698" s="342"/>
      <c r="P698" s="342"/>
      <c r="Q698" s="342"/>
      <c r="R698" s="342"/>
      <c r="S698" s="342"/>
      <c r="T698" s="342"/>
      <c r="U698" s="342"/>
      <c r="V698" s="342"/>
      <c r="W698" s="342"/>
      <c r="X698" s="342"/>
      <c r="Y698" s="342"/>
      <c r="Z698" s="342"/>
    </row>
    <row r="699" ht="12.75" customHeight="1">
      <c r="A699" s="342"/>
      <c r="B699" s="342"/>
      <c r="C699" s="342"/>
      <c r="D699" s="342"/>
      <c r="E699" s="342"/>
      <c r="F699" s="342"/>
      <c r="G699" s="342"/>
      <c r="H699" s="342"/>
      <c r="I699" s="342"/>
      <c r="J699" s="342"/>
      <c r="K699" s="342"/>
      <c r="L699" s="342"/>
      <c r="M699" s="342"/>
      <c r="N699" s="342"/>
      <c r="O699" s="342"/>
      <c r="P699" s="342"/>
      <c r="Q699" s="342"/>
      <c r="R699" s="342"/>
      <c r="S699" s="342"/>
      <c r="T699" s="342"/>
      <c r="U699" s="342"/>
      <c r="V699" s="342"/>
      <c r="W699" s="342"/>
      <c r="X699" s="342"/>
      <c r="Y699" s="342"/>
      <c r="Z699" s="342"/>
    </row>
    <row r="700" ht="12.75" customHeight="1">
      <c r="A700" s="342"/>
      <c r="B700" s="342"/>
      <c r="C700" s="342"/>
      <c r="D700" s="342"/>
      <c r="E700" s="342"/>
      <c r="F700" s="342"/>
      <c r="G700" s="342"/>
      <c r="H700" s="342"/>
      <c r="I700" s="342"/>
      <c r="J700" s="342"/>
      <c r="K700" s="342"/>
      <c r="L700" s="342"/>
      <c r="M700" s="342"/>
      <c r="N700" s="342"/>
      <c r="O700" s="342"/>
      <c r="P700" s="342"/>
      <c r="Q700" s="342"/>
      <c r="R700" s="342"/>
      <c r="S700" s="342"/>
      <c r="T700" s="342"/>
      <c r="U700" s="342"/>
      <c r="V700" s="342"/>
      <c r="W700" s="342"/>
      <c r="X700" s="342"/>
      <c r="Y700" s="342"/>
      <c r="Z700" s="342"/>
    </row>
    <row r="701" ht="12.75" customHeight="1">
      <c r="A701" s="342"/>
      <c r="B701" s="342"/>
      <c r="C701" s="342"/>
      <c r="D701" s="342"/>
      <c r="E701" s="342"/>
      <c r="F701" s="342"/>
      <c r="G701" s="342"/>
      <c r="H701" s="342"/>
      <c r="I701" s="342"/>
      <c r="J701" s="342"/>
      <c r="K701" s="342"/>
      <c r="L701" s="342"/>
      <c r="M701" s="342"/>
      <c r="N701" s="342"/>
      <c r="O701" s="342"/>
      <c r="P701" s="342"/>
      <c r="Q701" s="342"/>
      <c r="R701" s="342"/>
      <c r="S701" s="342"/>
      <c r="T701" s="342"/>
      <c r="U701" s="342"/>
      <c r="V701" s="342"/>
      <c r="W701" s="342"/>
      <c r="X701" s="342"/>
      <c r="Y701" s="342"/>
      <c r="Z701" s="342"/>
    </row>
    <row r="702" ht="12.75" customHeight="1">
      <c r="A702" s="342"/>
      <c r="B702" s="342"/>
      <c r="C702" s="342"/>
      <c r="D702" s="342"/>
      <c r="E702" s="342"/>
      <c r="F702" s="342"/>
      <c r="G702" s="342"/>
      <c r="H702" s="342"/>
      <c r="I702" s="342"/>
      <c r="J702" s="342"/>
      <c r="K702" s="342"/>
      <c r="L702" s="342"/>
      <c r="M702" s="342"/>
      <c r="N702" s="342"/>
      <c r="O702" s="342"/>
      <c r="P702" s="342"/>
      <c r="Q702" s="342"/>
      <c r="R702" s="342"/>
      <c r="S702" s="342"/>
      <c r="T702" s="342"/>
      <c r="U702" s="342"/>
      <c r="V702" s="342"/>
      <c r="W702" s="342"/>
      <c r="X702" s="342"/>
      <c r="Y702" s="342"/>
      <c r="Z702" s="342"/>
    </row>
    <row r="703" ht="12.75" customHeight="1">
      <c r="A703" s="342"/>
      <c r="B703" s="342"/>
      <c r="C703" s="342"/>
      <c r="D703" s="342"/>
      <c r="E703" s="342"/>
      <c r="F703" s="342"/>
      <c r="G703" s="342"/>
      <c r="H703" s="342"/>
      <c r="I703" s="342"/>
      <c r="J703" s="342"/>
      <c r="K703" s="342"/>
      <c r="L703" s="342"/>
      <c r="M703" s="342"/>
      <c r="N703" s="342"/>
      <c r="O703" s="342"/>
      <c r="P703" s="342"/>
      <c r="Q703" s="342"/>
      <c r="R703" s="342"/>
      <c r="S703" s="342"/>
      <c r="T703" s="342"/>
      <c r="U703" s="342"/>
      <c r="V703" s="342"/>
      <c r="W703" s="342"/>
      <c r="X703" s="342"/>
      <c r="Y703" s="342"/>
      <c r="Z703" s="342"/>
    </row>
    <row r="704" ht="12.75" customHeight="1">
      <c r="A704" s="342"/>
      <c r="B704" s="342"/>
      <c r="C704" s="342"/>
      <c r="D704" s="342"/>
      <c r="E704" s="342"/>
      <c r="F704" s="342"/>
      <c r="G704" s="342"/>
      <c r="H704" s="342"/>
      <c r="I704" s="342"/>
      <c r="J704" s="342"/>
      <c r="K704" s="342"/>
      <c r="L704" s="342"/>
      <c r="M704" s="342"/>
      <c r="N704" s="342"/>
      <c r="O704" s="342"/>
      <c r="P704" s="342"/>
      <c r="Q704" s="342"/>
      <c r="R704" s="342"/>
      <c r="S704" s="342"/>
      <c r="T704" s="342"/>
      <c r="U704" s="342"/>
      <c r="V704" s="342"/>
      <c r="W704" s="342"/>
      <c r="X704" s="342"/>
      <c r="Y704" s="342"/>
      <c r="Z704" s="342"/>
    </row>
    <row r="705" ht="12.75" customHeight="1">
      <c r="A705" s="342"/>
      <c r="B705" s="342"/>
      <c r="C705" s="342"/>
      <c r="D705" s="342"/>
      <c r="E705" s="342"/>
      <c r="F705" s="342"/>
      <c r="G705" s="342"/>
      <c r="H705" s="342"/>
      <c r="I705" s="342"/>
      <c r="J705" s="342"/>
      <c r="K705" s="342"/>
      <c r="L705" s="342"/>
      <c r="M705" s="342"/>
      <c r="N705" s="342"/>
      <c r="O705" s="342"/>
      <c r="P705" s="342"/>
      <c r="Q705" s="342"/>
      <c r="R705" s="342"/>
      <c r="S705" s="342"/>
      <c r="T705" s="342"/>
      <c r="U705" s="342"/>
      <c r="V705" s="342"/>
      <c r="W705" s="342"/>
      <c r="X705" s="342"/>
      <c r="Y705" s="342"/>
      <c r="Z705" s="342"/>
    </row>
    <row r="706" ht="12.75" customHeight="1">
      <c r="A706" s="342"/>
      <c r="B706" s="342"/>
      <c r="C706" s="342"/>
      <c r="D706" s="342"/>
      <c r="E706" s="342"/>
      <c r="F706" s="342"/>
      <c r="G706" s="342"/>
      <c r="H706" s="342"/>
      <c r="I706" s="342"/>
      <c r="J706" s="342"/>
      <c r="K706" s="342"/>
      <c r="L706" s="342"/>
      <c r="M706" s="342"/>
      <c r="N706" s="342"/>
      <c r="O706" s="342"/>
      <c r="P706" s="342"/>
      <c r="Q706" s="342"/>
      <c r="R706" s="342"/>
      <c r="S706" s="342"/>
      <c r="T706" s="342"/>
      <c r="U706" s="342"/>
      <c r="V706" s="342"/>
      <c r="W706" s="342"/>
      <c r="X706" s="342"/>
      <c r="Y706" s="342"/>
      <c r="Z706" s="342"/>
    </row>
    <row r="707" ht="12.75" customHeight="1">
      <c r="A707" s="342"/>
      <c r="B707" s="342"/>
      <c r="C707" s="342"/>
      <c r="D707" s="342"/>
      <c r="E707" s="342"/>
      <c r="F707" s="342"/>
      <c r="G707" s="342"/>
      <c r="H707" s="342"/>
      <c r="I707" s="342"/>
      <c r="J707" s="342"/>
      <c r="K707" s="342"/>
      <c r="L707" s="342"/>
      <c r="M707" s="342"/>
      <c r="N707" s="342"/>
      <c r="O707" s="342"/>
      <c r="P707" s="342"/>
      <c r="Q707" s="342"/>
      <c r="R707" s="342"/>
      <c r="S707" s="342"/>
      <c r="T707" s="342"/>
      <c r="U707" s="342"/>
      <c r="V707" s="342"/>
      <c r="W707" s="342"/>
      <c r="X707" s="342"/>
      <c r="Y707" s="342"/>
      <c r="Z707" s="342"/>
    </row>
    <row r="708" ht="12.75" customHeight="1">
      <c r="A708" s="342"/>
      <c r="B708" s="342"/>
      <c r="C708" s="342"/>
      <c r="D708" s="342"/>
      <c r="E708" s="342"/>
      <c r="F708" s="342"/>
      <c r="G708" s="342"/>
      <c r="H708" s="342"/>
      <c r="I708" s="342"/>
      <c r="J708" s="342"/>
      <c r="K708" s="342"/>
      <c r="L708" s="342"/>
      <c r="M708" s="342"/>
      <c r="N708" s="342"/>
      <c r="O708" s="342"/>
      <c r="P708" s="342"/>
      <c r="Q708" s="342"/>
      <c r="R708" s="342"/>
      <c r="S708" s="342"/>
      <c r="T708" s="342"/>
      <c r="U708" s="342"/>
      <c r="V708" s="342"/>
      <c r="W708" s="342"/>
      <c r="X708" s="342"/>
      <c r="Y708" s="342"/>
      <c r="Z708" s="342"/>
    </row>
    <row r="709" ht="12.75" customHeight="1">
      <c r="A709" s="342"/>
      <c r="B709" s="342"/>
      <c r="C709" s="342"/>
      <c r="D709" s="342"/>
      <c r="E709" s="342"/>
      <c r="F709" s="342"/>
      <c r="G709" s="342"/>
      <c r="H709" s="342"/>
      <c r="I709" s="342"/>
      <c r="J709" s="342"/>
      <c r="K709" s="342"/>
      <c r="L709" s="342"/>
      <c r="M709" s="342"/>
      <c r="N709" s="342"/>
      <c r="O709" s="342"/>
      <c r="P709" s="342"/>
      <c r="Q709" s="342"/>
      <c r="R709" s="342"/>
      <c r="S709" s="342"/>
      <c r="T709" s="342"/>
      <c r="U709" s="342"/>
      <c r="V709" s="342"/>
      <c r="W709" s="342"/>
      <c r="X709" s="342"/>
      <c r="Y709" s="342"/>
      <c r="Z709" s="342"/>
    </row>
    <row r="710" ht="12.75" customHeight="1">
      <c r="A710" s="342"/>
      <c r="B710" s="342"/>
      <c r="C710" s="342"/>
      <c r="D710" s="342"/>
      <c r="E710" s="342"/>
      <c r="F710" s="342"/>
      <c r="G710" s="342"/>
      <c r="H710" s="342"/>
      <c r="I710" s="342"/>
      <c r="J710" s="342"/>
      <c r="K710" s="342"/>
      <c r="L710" s="342"/>
      <c r="M710" s="342"/>
      <c r="N710" s="342"/>
      <c r="O710" s="342"/>
      <c r="P710" s="342"/>
      <c r="Q710" s="342"/>
      <c r="R710" s="342"/>
      <c r="S710" s="342"/>
      <c r="T710" s="342"/>
      <c r="U710" s="342"/>
      <c r="V710" s="342"/>
      <c r="W710" s="342"/>
      <c r="X710" s="342"/>
      <c r="Y710" s="342"/>
      <c r="Z710" s="342"/>
    </row>
    <row r="711" ht="12.75" customHeight="1">
      <c r="A711" s="342"/>
      <c r="B711" s="342"/>
      <c r="C711" s="342"/>
      <c r="D711" s="342"/>
      <c r="E711" s="342"/>
      <c r="F711" s="342"/>
      <c r="G711" s="342"/>
      <c r="H711" s="342"/>
      <c r="I711" s="342"/>
      <c r="J711" s="342"/>
      <c r="K711" s="342"/>
      <c r="L711" s="342"/>
      <c r="M711" s="342"/>
      <c r="N711" s="342"/>
      <c r="O711" s="342"/>
      <c r="P711" s="342"/>
      <c r="Q711" s="342"/>
      <c r="R711" s="342"/>
      <c r="S711" s="342"/>
      <c r="T711" s="342"/>
      <c r="U711" s="342"/>
      <c r="V711" s="342"/>
      <c r="W711" s="342"/>
      <c r="X711" s="342"/>
      <c r="Y711" s="342"/>
      <c r="Z711" s="342"/>
    </row>
    <row r="712" ht="12.75" customHeight="1">
      <c r="A712" s="342"/>
      <c r="B712" s="342"/>
      <c r="C712" s="342"/>
      <c r="D712" s="342"/>
      <c r="E712" s="342"/>
      <c r="F712" s="342"/>
      <c r="G712" s="342"/>
      <c r="H712" s="342"/>
      <c r="I712" s="342"/>
      <c r="J712" s="342"/>
      <c r="K712" s="342"/>
      <c r="L712" s="342"/>
      <c r="M712" s="342"/>
      <c r="N712" s="342"/>
      <c r="O712" s="342"/>
      <c r="P712" s="342"/>
      <c r="Q712" s="342"/>
      <c r="R712" s="342"/>
      <c r="S712" s="342"/>
      <c r="T712" s="342"/>
      <c r="U712" s="342"/>
      <c r="V712" s="342"/>
      <c r="W712" s="342"/>
      <c r="X712" s="342"/>
      <c r="Y712" s="342"/>
      <c r="Z712" s="342"/>
    </row>
    <row r="713" ht="12.75" customHeight="1">
      <c r="A713" s="342"/>
      <c r="B713" s="342"/>
      <c r="C713" s="342"/>
      <c r="D713" s="342"/>
      <c r="E713" s="342"/>
      <c r="F713" s="342"/>
      <c r="G713" s="342"/>
      <c r="H713" s="342"/>
      <c r="I713" s="342"/>
      <c r="J713" s="342"/>
      <c r="K713" s="342"/>
      <c r="L713" s="342"/>
      <c r="M713" s="342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2"/>
      <c r="Y713" s="342"/>
      <c r="Z713" s="342"/>
    </row>
    <row r="714" ht="12.75" customHeight="1">
      <c r="A714" s="342"/>
      <c r="B714" s="342"/>
      <c r="C714" s="342"/>
      <c r="D714" s="342"/>
      <c r="E714" s="342"/>
      <c r="F714" s="342"/>
      <c r="G714" s="342"/>
      <c r="H714" s="342"/>
      <c r="I714" s="342"/>
      <c r="J714" s="342"/>
      <c r="K714" s="342"/>
      <c r="L714" s="342"/>
      <c r="M714" s="342"/>
      <c r="N714" s="342"/>
      <c r="O714" s="342"/>
      <c r="P714" s="342"/>
      <c r="Q714" s="342"/>
      <c r="R714" s="342"/>
      <c r="S714" s="342"/>
      <c r="T714" s="342"/>
      <c r="U714" s="342"/>
      <c r="V714" s="342"/>
      <c r="W714" s="342"/>
      <c r="X714" s="342"/>
      <c r="Y714" s="342"/>
      <c r="Z714" s="342"/>
    </row>
    <row r="715" ht="12.75" customHeight="1">
      <c r="A715" s="342"/>
      <c r="B715" s="342"/>
      <c r="C715" s="342"/>
      <c r="D715" s="342"/>
      <c r="E715" s="342"/>
      <c r="F715" s="342"/>
      <c r="G715" s="342"/>
      <c r="H715" s="342"/>
      <c r="I715" s="342"/>
      <c r="J715" s="342"/>
      <c r="K715" s="342"/>
      <c r="L715" s="342"/>
      <c r="M715" s="342"/>
      <c r="N715" s="342"/>
      <c r="O715" s="342"/>
      <c r="P715" s="342"/>
      <c r="Q715" s="342"/>
      <c r="R715" s="342"/>
      <c r="S715" s="342"/>
      <c r="T715" s="342"/>
      <c r="U715" s="342"/>
      <c r="V715" s="342"/>
      <c r="W715" s="342"/>
      <c r="X715" s="342"/>
      <c r="Y715" s="342"/>
      <c r="Z715" s="342"/>
    </row>
    <row r="716" ht="12.75" customHeight="1">
      <c r="A716" s="342"/>
      <c r="B716" s="342"/>
      <c r="C716" s="342"/>
      <c r="D716" s="342"/>
      <c r="E716" s="342"/>
      <c r="F716" s="342"/>
      <c r="G716" s="342"/>
      <c r="H716" s="342"/>
      <c r="I716" s="342"/>
      <c r="J716" s="342"/>
      <c r="K716" s="342"/>
      <c r="L716" s="342"/>
      <c r="M716" s="342"/>
      <c r="N716" s="342"/>
      <c r="O716" s="342"/>
      <c r="P716" s="342"/>
      <c r="Q716" s="342"/>
      <c r="R716" s="342"/>
      <c r="S716" s="342"/>
      <c r="T716" s="342"/>
      <c r="U716" s="342"/>
      <c r="V716" s="342"/>
      <c r="W716" s="342"/>
      <c r="X716" s="342"/>
      <c r="Y716" s="342"/>
      <c r="Z716" s="342"/>
    </row>
    <row r="717" ht="12.75" customHeight="1">
      <c r="A717" s="342"/>
      <c r="B717" s="342"/>
      <c r="C717" s="342"/>
      <c r="D717" s="342"/>
      <c r="E717" s="342"/>
      <c r="F717" s="342"/>
      <c r="G717" s="342"/>
      <c r="H717" s="342"/>
      <c r="I717" s="342"/>
      <c r="J717" s="342"/>
      <c r="K717" s="342"/>
      <c r="L717" s="342"/>
      <c r="M717" s="342"/>
      <c r="N717" s="342"/>
      <c r="O717" s="342"/>
      <c r="P717" s="342"/>
      <c r="Q717" s="342"/>
      <c r="R717" s="342"/>
      <c r="S717" s="342"/>
      <c r="T717" s="342"/>
      <c r="U717" s="342"/>
      <c r="V717" s="342"/>
      <c r="W717" s="342"/>
      <c r="X717" s="342"/>
      <c r="Y717" s="342"/>
      <c r="Z717" s="342"/>
    </row>
    <row r="718" ht="12.75" customHeight="1">
      <c r="A718" s="342"/>
      <c r="B718" s="342"/>
      <c r="C718" s="342"/>
      <c r="D718" s="342"/>
      <c r="E718" s="342"/>
      <c r="F718" s="342"/>
      <c r="G718" s="342"/>
      <c r="H718" s="342"/>
      <c r="I718" s="342"/>
      <c r="J718" s="342"/>
      <c r="K718" s="342"/>
      <c r="L718" s="342"/>
      <c r="M718" s="342"/>
      <c r="N718" s="342"/>
      <c r="O718" s="342"/>
      <c r="P718" s="342"/>
      <c r="Q718" s="342"/>
      <c r="R718" s="342"/>
      <c r="S718" s="342"/>
      <c r="T718" s="342"/>
      <c r="U718" s="342"/>
      <c r="V718" s="342"/>
      <c r="W718" s="342"/>
      <c r="X718" s="342"/>
      <c r="Y718" s="342"/>
      <c r="Z718" s="342"/>
    </row>
    <row r="719" ht="12.75" customHeight="1">
      <c r="A719" s="342"/>
      <c r="B719" s="342"/>
      <c r="C719" s="342"/>
      <c r="D719" s="342"/>
      <c r="E719" s="342"/>
      <c r="F719" s="342"/>
      <c r="G719" s="342"/>
      <c r="H719" s="342"/>
      <c r="I719" s="342"/>
      <c r="J719" s="342"/>
      <c r="K719" s="342"/>
      <c r="L719" s="342"/>
      <c r="M719" s="342"/>
      <c r="N719" s="342"/>
      <c r="O719" s="342"/>
      <c r="P719" s="342"/>
      <c r="Q719" s="342"/>
      <c r="R719" s="342"/>
      <c r="S719" s="342"/>
      <c r="T719" s="342"/>
      <c r="U719" s="342"/>
      <c r="V719" s="342"/>
      <c r="W719" s="342"/>
      <c r="X719" s="342"/>
      <c r="Y719" s="342"/>
      <c r="Z719" s="342"/>
    </row>
    <row r="720" ht="12.75" customHeight="1">
      <c r="A720" s="342"/>
      <c r="B720" s="342"/>
      <c r="C720" s="342"/>
      <c r="D720" s="342"/>
      <c r="E720" s="342"/>
      <c r="F720" s="342"/>
      <c r="G720" s="342"/>
      <c r="H720" s="342"/>
      <c r="I720" s="342"/>
      <c r="J720" s="342"/>
      <c r="K720" s="342"/>
      <c r="L720" s="342"/>
      <c r="M720" s="342"/>
      <c r="N720" s="342"/>
      <c r="O720" s="342"/>
      <c r="P720" s="342"/>
      <c r="Q720" s="342"/>
      <c r="R720" s="342"/>
      <c r="S720" s="342"/>
      <c r="T720" s="342"/>
      <c r="U720" s="342"/>
      <c r="V720" s="342"/>
      <c r="W720" s="342"/>
      <c r="X720" s="342"/>
      <c r="Y720" s="342"/>
      <c r="Z720" s="342"/>
    </row>
    <row r="721" ht="12.75" customHeight="1">
      <c r="A721" s="342"/>
      <c r="B721" s="342"/>
      <c r="C721" s="342"/>
      <c r="D721" s="342"/>
      <c r="E721" s="342"/>
      <c r="F721" s="342"/>
      <c r="G721" s="342"/>
      <c r="H721" s="342"/>
      <c r="I721" s="342"/>
      <c r="J721" s="342"/>
      <c r="K721" s="342"/>
      <c r="L721" s="342"/>
      <c r="M721" s="342"/>
      <c r="N721" s="342"/>
      <c r="O721" s="342"/>
      <c r="P721" s="342"/>
      <c r="Q721" s="342"/>
      <c r="R721" s="342"/>
      <c r="S721" s="342"/>
      <c r="T721" s="342"/>
      <c r="U721" s="342"/>
      <c r="V721" s="342"/>
      <c r="W721" s="342"/>
      <c r="X721" s="342"/>
      <c r="Y721" s="342"/>
      <c r="Z721" s="342"/>
    </row>
    <row r="722" ht="12.75" customHeight="1">
      <c r="A722" s="342"/>
      <c r="B722" s="342"/>
      <c r="C722" s="342"/>
      <c r="D722" s="342"/>
      <c r="E722" s="342"/>
      <c r="F722" s="342"/>
      <c r="G722" s="342"/>
      <c r="H722" s="342"/>
      <c r="I722" s="342"/>
      <c r="J722" s="342"/>
      <c r="K722" s="342"/>
      <c r="L722" s="342"/>
      <c r="M722" s="342"/>
      <c r="N722" s="342"/>
      <c r="O722" s="342"/>
      <c r="P722" s="342"/>
      <c r="Q722" s="342"/>
      <c r="R722" s="342"/>
      <c r="S722" s="342"/>
      <c r="T722" s="342"/>
      <c r="U722" s="342"/>
      <c r="V722" s="342"/>
      <c r="W722" s="342"/>
      <c r="X722" s="342"/>
      <c r="Y722" s="342"/>
      <c r="Z722" s="342"/>
    </row>
    <row r="723" ht="12.75" customHeight="1">
      <c r="A723" s="342"/>
      <c r="B723" s="342"/>
      <c r="C723" s="342"/>
      <c r="D723" s="342"/>
      <c r="E723" s="342"/>
      <c r="F723" s="342"/>
      <c r="G723" s="342"/>
      <c r="H723" s="342"/>
      <c r="I723" s="342"/>
      <c r="J723" s="342"/>
      <c r="K723" s="342"/>
      <c r="L723" s="342"/>
      <c r="M723" s="342"/>
      <c r="N723" s="342"/>
      <c r="O723" s="342"/>
      <c r="P723" s="342"/>
      <c r="Q723" s="342"/>
      <c r="R723" s="342"/>
      <c r="S723" s="342"/>
      <c r="T723" s="342"/>
      <c r="U723" s="342"/>
      <c r="V723" s="342"/>
      <c r="W723" s="342"/>
      <c r="X723" s="342"/>
      <c r="Y723" s="342"/>
      <c r="Z723" s="342"/>
    </row>
    <row r="724" ht="12.75" customHeight="1">
      <c r="A724" s="342"/>
      <c r="B724" s="342"/>
      <c r="C724" s="342"/>
      <c r="D724" s="342"/>
      <c r="E724" s="342"/>
      <c r="F724" s="342"/>
      <c r="G724" s="342"/>
      <c r="H724" s="342"/>
      <c r="I724" s="342"/>
      <c r="J724" s="342"/>
      <c r="K724" s="342"/>
      <c r="L724" s="342"/>
      <c r="M724" s="342"/>
      <c r="N724" s="342"/>
      <c r="O724" s="342"/>
      <c r="P724" s="342"/>
      <c r="Q724" s="342"/>
      <c r="R724" s="342"/>
      <c r="S724" s="342"/>
      <c r="T724" s="342"/>
      <c r="U724" s="342"/>
      <c r="V724" s="342"/>
      <c r="W724" s="342"/>
      <c r="X724" s="342"/>
      <c r="Y724" s="342"/>
      <c r="Z724" s="342"/>
    </row>
    <row r="725" ht="12.75" customHeight="1">
      <c r="A725" s="342"/>
      <c r="B725" s="342"/>
      <c r="C725" s="342"/>
      <c r="D725" s="342"/>
      <c r="E725" s="342"/>
      <c r="F725" s="342"/>
      <c r="G725" s="342"/>
      <c r="H725" s="342"/>
      <c r="I725" s="342"/>
      <c r="J725" s="342"/>
      <c r="K725" s="342"/>
      <c r="L725" s="342"/>
      <c r="M725" s="342"/>
      <c r="N725" s="342"/>
      <c r="O725" s="342"/>
      <c r="P725" s="342"/>
      <c r="Q725" s="342"/>
      <c r="R725" s="342"/>
      <c r="S725" s="342"/>
      <c r="T725" s="342"/>
      <c r="U725" s="342"/>
      <c r="V725" s="342"/>
      <c r="W725" s="342"/>
      <c r="X725" s="342"/>
      <c r="Y725" s="342"/>
      <c r="Z725" s="342"/>
    </row>
    <row r="726" ht="12.75" customHeight="1">
      <c r="A726" s="342"/>
      <c r="B726" s="342"/>
      <c r="C726" s="342"/>
      <c r="D726" s="342"/>
      <c r="E726" s="342"/>
      <c r="F726" s="342"/>
      <c r="G726" s="342"/>
      <c r="H726" s="342"/>
      <c r="I726" s="342"/>
      <c r="J726" s="342"/>
      <c r="K726" s="342"/>
      <c r="L726" s="342"/>
      <c r="M726" s="342"/>
      <c r="N726" s="342"/>
      <c r="O726" s="342"/>
      <c r="P726" s="342"/>
      <c r="Q726" s="342"/>
      <c r="R726" s="342"/>
      <c r="S726" s="342"/>
      <c r="T726" s="342"/>
      <c r="U726" s="342"/>
      <c r="V726" s="342"/>
      <c r="W726" s="342"/>
      <c r="X726" s="342"/>
      <c r="Y726" s="342"/>
      <c r="Z726" s="342"/>
    </row>
    <row r="727" ht="12.75" customHeight="1">
      <c r="A727" s="342"/>
      <c r="B727" s="342"/>
      <c r="C727" s="342"/>
      <c r="D727" s="342"/>
      <c r="E727" s="342"/>
      <c r="F727" s="342"/>
      <c r="G727" s="342"/>
      <c r="H727" s="342"/>
      <c r="I727" s="342"/>
      <c r="J727" s="342"/>
      <c r="K727" s="342"/>
      <c r="L727" s="342"/>
      <c r="M727" s="342"/>
      <c r="N727" s="342"/>
      <c r="O727" s="342"/>
      <c r="P727" s="342"/>
      <c r="Q727" s="342"/>
      <c r="R727" s="342"/>
      <c r="S727" s="342"/>
      <c r="T727" s="342"/>
      <c r="U727" s="342"/>
      <c r="V727" s="342"/>
      <c r="W727" s="342"/>
      <c r="X727" s="342"/>
      <c r="Y727" s="342"/>
      <c r="Z727" s="342"/>
    </row>
    <row r="728" ht="12.75" customHeight="1">
      <c r="A728" s="342"/>
      <c r="B728" s="342"/>
      <c r="C728" s="342"/>
      <c r="D728" s="342"/>
      <c r="E728" s="342"/>
      <c r="F728" s="342"/>
      <c r="G728" s="342"/>
      <c r="H728" s="342"/>
      <c r="I728" s="342"/>
      <c r="J728" s="342"/>
      <c r="K728" s="342"/>
      <c r="L728" s="342"/>
      <c r="M728" s="342"/>
      <c r="N728" s="342"/>
      <c r="O728" s="342"/>
      <c r="P728" s="342"/>
      <c r="Q728" s="342"/>
      <c r="R728" s="342"/>
      <c r="S728" s="342"/>
      <c r="T728" s="342"/>
      <c r="U728" s="342"/>
      <c r="V728" s="342"/>
      <c r="W728" s="342"/>
      <c r="X728" s="342"/>
      <c r="Y728" s="342"/>
      <c r="Z728" s="342"/>
    </row>
    <row r="729" ht="12.75" customHeight="1">
      <c r="A729" s="342"/>
      <c r="B729" s="342"/>
      <c r="C729" s="342"/>
      <c r="D729" s="342"/>
      <c r="E729" s="342"/>
      <c r="F729" s="342"/>
      <c r="G729" s="342"/>
      <c r="H729" s="342"/>
      <c r="I729" s="342"/>
      <c r="J729" s="342"/>
      <c r="K729" s="342"/>
      <c r="L729" s="342"/>
      <c r="M729" s="342"/>
      <c r="N729" s="342"/>
      <c r="O729" s="342"/>
      <c r="P729" s="342"/>
      <c r="Q729" s="342"/>
      <c r="R729" s="342"/>
      <c r="S729" s="342"/>
      <c r="T729" s="342"/>
      <c r="U729" s="342"/>
      <c r="V729" s="342"/>
      <c r="W729" s="342"/>
      <c r="X729" s="342"/>
      <c r="Y729" s="342"/>
      <c r="Z729" s="342"/>
    </row>
    <row r="730" ht="12.75" customHeight="1">
      <c r="A730" s="342"/>
      <c r="B730" s="342"/>
      <c r="C730" s="342"/>
      <c r="D730" s="342"/>
      <c r="E730" s="342"/>
      <c r="F730" s="342"/>
      <c r="G730" s="342"/>
      <c r="H730" s="342"/>
      <c r="I730" s="342"/>
      <c r="J730" s="342"/>
      <c r="K730" s="342"/>
      <c r="L730" s="342"/>
      <c r="M730" s="342"/>
      <c r="N730" s="342"/>
      <c r="O730" s="342"/>
      <c r="P730" s="342"/>
      <c r="Q730" s="342"/>
      <c r="R730" s="342"/>
      <c r="S730" s="342"/>
      <c r="T730" s="342"/>
      <c r="U730" s="342"/>
      <c r="V730" s="342"/>
      <c r="W730" s="342"/>
      <c r="X730" s="342"/>
      <c r="Y730" s="342"/>
      <c r="Z730" s="342"/>
    </row>
    <row r="731" ht="12.75" customHeight="1">
      <c r="A731" s="342"/>
      <c r="B731" s="342"/>
      <c r="C731" s="342"/>
      <c r="D731" s="342"/>
      <c r="E731" s="342"/>
      <c r="F731" s="342"/>
      <c r="G731" s="342"/>
      <c r="H731" s="342"/>
      <c r="I731" s="342"/>
      <c r="J731" s="342"/>
      <c r="K731" s="342"/>
      <c r="L731" s="342"/>
      <c r="M731" s="342"/>
      <c r="N731" s="342"/>
      <c r="O731" s="342"/>
      <c r="P731" s="342"/>
      <c r="Q731" s="342"/>
      <c r="R731" s="342"/>
      <c r="S731" s="342"/>
      <c r="T731" s="342"/>
      <c r="U731" s="342"/>
      <c r="V731" s="342"/>
      <c r="W731" s="342"/>
      <c r="X731" s="342"/>
      <c r="Y731" s="342"/>
      <c r="Z731" s="342"/>
    </row>
    <row r="732" ht="12.75" customHeight="1">
      <c r="A732" s="342"/>
      <c r="B732" s="342"/>
      <c r="C732" s="342"/>
      <c r="D732" s="342"/>
      <c r="E732" s="342"/>
      <c r="F732" s="342"/>
      <c r="G732" s="342"/>
      <c r="H732" s="342"/>
      <c r="I732" s="342"/>
      <c r="J732" s="342"/>
      <c r="K732" s="342"/>
      <c r="L732" s="342"/>
      <c r="M732" s="342"/>
      <c r="N732" s="342"/>
      <c r="O732" s="342"/>
      <c r="P732" s="342"/>
      <c r="Q732" s="342"/>
      <c r="R732" s="342"/>
      <c r="S732" s="342"/>
      <c r="T732" s="342"/>
      <c r="U732" s="342"/>
      <c r="V732" s="342"/>
      <c r="W732" s="342"/>
      <c r="X732" s="342"/>
      <c r="Y732" s="342"/>
      <c r="Z732" s="342"/>
    </row>
    <row r="733" ht="12.75" customHeight="1">
      <c r="A733" s="342"/>
      <c r="B733" s="342"/>
      <c r="C733" s="342"/>
      <c r="D733" s="342"/>
      <c r="E733" s="342"/>
      <c r="F733" s="342"/>
      <c r="G733" s="342"/>
      <c r="H733" s="342"/>
      <c r="I733" s="342"/>
      <c r="J733" s="342"/>
      <c r="K733" s="342"/>
      <c r="L733" s="342"/>
      <c r="M733" s="342"/>
      <c r="N733" s="342"/>
      <c r="O733" s="342"/>
      <c r="P733" s="342"/>
      <c r="Q733" s="342"/>
      <c r="R733" s="342"/>
      <c r="S733" s="342"/>
      <c r="T733" s="342"/>
      <c r="U733" s="342"/>
      <c r="V733" s="342"/>
      <c r="W733" s="342"/>
      <c r="X733" s="342"/>
      <c r="Y733" s="342"/>
      <c r="Z733" s="342"/>
    </row>
    <row r="734" ht="12.75" customHeight="1">
      <c r="A734" s="342"/>
      <c r="B734" s="342"/>
      <c r="C734" s="342"/>
      <c r="D734" s="342"/>
      <c r="E734" s="342"/>
      <c r="F734" s="342"/>
      <c r="G734" s="342"/>
      <c r="H734" s="342"/>
      <c r="I734" s="342"/>
      <c r="J734" s="342"/>
      <c r="K734" s="342"/>
      <c r="L734" s="342"/>
      <c r="M734" s="342"/>
      <c r="N734" s="342"/>
      <c r="O734" s="342"/>
      <c r="P734" s="342"/>
      <c r="Q734" s="342"/>
      <c r="R734" s="342"/>
      <c r="S734" s="342"/>
      <c r="T734" s="342"/>
      <c r="U734" s="342"/>
      <c r="V734" s="342"/>
      <c r="W734" s="342"/>
      <c r="X734" s="342"/>
      <c r="Y734" s="342"/>
      <c r="Z734" s="342"/>
    </row>
    <row r="735" ht="12.75" customHeight="1">
      <c r="A735" s="342"/>
      <c r="B735" s="342"/>
      <c r="C735" s="342"/>
      <c r="D735" s="342"/>
      <c r="E735" s="342"/>
      <c r="F735" s="342"/>
      <c r="G735" s="342"/>
      <c r="H735" s="342"/>
      <c r="I735" s="342"/>
      <c r="J735" s="342"/>
      <c r="K735" s="342"/>
      <c r="L735" s="342"/>
      <c r="M735" s="342"/>
      <c r="N735" s="342"/>
      <c r="O735" s="342"/>
      <c r="P735" s="342"/>
      <c r="Q735" s="342"/>
      <c r="R735" s="342"/>
      <c r="S735" s="342"/>
      <c r="T735" s="342"/>
      <c r="U735" s="342"/>
      <c r="V735" s="342"/>
      <c r="W735" s="342"/>
      <c r="X735" s="342"/>
      <c r="Y735" s="342"/>
      <c r="Z735" s="342"/>
    </row>
    <row r="736" ht="12.75" customHeight="1">
      <c r="A736" s="342"/>
      <c r="B736" s="342"/>
      <c r="C736" s="342"/>
      <c r="D736" s="342"/>
      <c r="E736" s="342"/>
      <c r="F736" s="342"/>
      <c r="G736" s="342"/>
      <c r="H736" s="342"/>
      <c r="I736" s="342"/>
      <c r="J736" s="342"/>
      <c r="K736" s="342"/>
      <c r="L736" s="342"/>
      <c r="M736" s="342"/>
      <c r="N736" s="342"/>
      <c r="O736" s="342"/>
      <c r="P736" s="342"/>
      <c r="Q736" s="342"/>
      <c r="R736" s="342"/>
      <c r="S736" s="342"/>
      <c r="T736" s="342"/>
      <c r="U736" s="342"/>
      <c r="V736" s="342"/>
      <c r="W736" s="342"/>
      <c r="X736" s="342"/>
      <c r="Y736" s="342"/>
      <c r="Z736" s="342"/>
    </row>
    <row r="737" ht="12.75" customHeight="1">
      <c r="A737" s="342"/>
      <c r="B737" s="342"/>
      <c r="C737" s="342"/>
      <c r="D737" s="342"/>
      <c r="E737" s="342"/>
      <c r="F737" s="342"/>
      <c r="G737" s="342"/>
      <c r="H737" s="342"/>
      <c r="I737" s="342"/>
      <c r="J737" s="342"/>
      <c r="K737" s="342"/>
      <c r="L737" s="342"/>
      <c r="M737" s="342"/>
      <c r="N737" s="342"/>
      <c r="O737" s="342"/>
      <c r="P737" s="342"/>
      <c r="Q737" s="342"/>
      <c r="R737" s="342"/>
      <c r="S737" s="342"/>
      <c r="T737" s="342"/>
      <c r="U737" s="342"/>
      <c r="V737" s="342"/>
      <c r="W737" s="342"/>
      <c r="X737" s="342"/>
      <c r="Y737" s="342"/>
      <c r="Z737" s="342"/>
    </row>
    <row r="738" ht="12.75" customHeight="1">
      <c r="A738" s="342"/>
      <c r="B738" s="342"/>
      <c r="C738" s="342"/>
      <c r="D738" s="342"/>
      <c r="E738" s="342"/>
      <c r="F738" s="342"/>
      <c r="G738" s="342"/>
      <c r="H738" s="342"/>
      <c r="I738" s="342"/>
      <c r="J738" s="342"/>
      <c r="K738" s="342"/>
      <c r="L738" s="342"/>
      <c r="M738" s="342"/>
      <c r="N738" s="342"/>
      <c r="O738" s="342"/>
      <c r="P738" s="342"/>
      <c r="Q738" s="342"/>
      <c r="R738" s="342"/>
      <c r="S738" s="342"/>
      <c r="T738" s="342"/>
      <c r="U738" s="342"/>
      <c r="V738" s="342"/>
      <c r="W738" s="342"/>
      <c r="X738" s="342"/>
      <c r="Y738" s="342"/>
      <c r="Z738" s="342"/>
    </row>
    <row r="739" ht="12.75" customHeight="1">
      <c r="A739" s="342"/>
      <c r="B739" s="342"/>
      <c r="C739" s="342"/>
      <c r="D739" s="342"/>
      <c r="E739" s="342"/>
      <c r="F739" s="342"/>
      <c r="G739" s="342"/>
      <c r="H739" s="342"/>
      <c r="I739" s="342"/>
      <c r="J739" s="342"/>
      <c r="K739" s="342"/>
      <c r="L739" s="342"/>
      <c r="M739" s="342"/>
      <c r="N739" s="342"/>
      <c r="O739" s="342"/>
      <c r="P739" s="342"/>
      <c r="Q739" s="342"/>
      <c r="R739" s="342"/>
      <c r="S739" s="342"/>
      <c r="T739" s="342"/>
      <c r="U739" s="342"/>
      <c r="V739" s="342"/>
      <c r="W739" s="342"/>
      <c r="X739" s="342"/>
      <c r="Y739" s="342"/>
      <c r="Z739" s="342"/>
    </row>
    <row r="740" ht="12.75" customHeight="1">
      <c r="A740" s="342"/>
      <c r="B740" s="342"/>
      <c r="C740" s="342"/>
      <c r="D740" s="342"/>
      <c r="E740" s="342"/>
      <c r="F740" s="342"/>
      <c r="G740" s="342"/>
      <c r="H740" s="342"/>
      <c r="I740" s="342"/>
      <c r="J740" s="342"/>
      <c r="K740" s="342"/>
      <c r="L740" s="342"/>
      <c r="M740" s="342"/>
      <c r="N740" s="342"/>
      <c r="O740" s="342"/>
      <c r="P740" s="342"/>
      <c r="Q740" s="342"/>
      <c r="R740" s="342"/>
      <c r="S740" s="342"/>
      <c r="T740" s="342"/>
      <c r="U740" s="342"/>
      <c r="V740" s="342"/>
      <c r="W740" s="342"/>
      <c r="X740" s="342"/>
      <c r="Y740" s="342"/>
      <c r="Z740" s="342"/>
    </row>
    <row r="741" ht="12.75" customHeight="1">
      <c r="A741" s="342"/>
      <c r="B741" s="342"/>
      <c r="C741" s="342"/>
      <c r="D741" s="342"/>
      <c r="E741" s="342"/>
      <c r="F741" s="342"/>
      <c r="G741" s="342"/>
      <c r="H741" s="342"/>
      <c r="I741" s="342"/>
      <c r="J741" s="342"/>
      <c r="K741" s="342"/>
      <c r="L741" s="342"/>
      <c r="M741" s="342"/>
      <c r="N741" s="342"/>
      <c r="O741" s="342"/>
      <c r="P741" s="342"/>
      <c r="Q741" s="342"/>
      <c r="R741" s="342"/>
      <c r="S741" s="342"/>
      <c r="T741" s="342"/>
      <c r="U741" s="342"/>
      <c r="V741" s="342"/>
      <c r="W741" s="342"/>
      <c r="X741" s="342"/>
      <c r="Y741" s="342"/>
      <c r="Z741" s="342"/>
    </row>
    <row r="742" ht="12.75" customHeight="1">
      <c r="A742" s="342"/>
      <c r="B742" s="342"/>
      <c r="C742" s="342"/>
      <c r="D742" s="342"/>
      <c r="E742" s="342"/>
      <c r="F742" s="342"/>
      <c r="G742" s="342"/>
      <c r="H742" s="342"/>
      <c r="I742" s="342"/>
      <c r="J742" s="342"/>
      <c r="K742" s="342"/>
      <c r="L742" s="342"/>
      <c r="M742" s="342"/>
      <c r="N742" s="342"/>
      <c r="O742" s="342"/>
      <c r="P742" s="342"/>
      <c r="Q742" s="342"/>
      <c r="R742" s="342"/>
      <c r="S742" s="342"/>
      <c r="T742" s="342"/>
      <c r="U742" s="342"/>
      <c r="V742" s="342"/>
      <c r="W742" s="342"/>
      <c r="X742" s="342"/>
      <c r="Y742" s="342"/>
      <c r="Z742" s="342"/>
    </row>
    <row r="743" ht="12.75" customHeight="1">
      <c r="A743" s="342"/>
      <c r="B743" s="342"/>
      <c r="C743" s="342"/>
      <c r="D743" s="342"/>
      <c r="E743" s="342"/>
      <c r="F743" s="342"/>
      <c r="G743" s="342"/>
      <c r="H743" s="342"/>
      <c r="I743" s="342"/>
      <c r="J743" s="342"/>
      <c r="K743" s="342"/>
      <c r="L743" s="342"/>
      <c r="M743" s="342"/>
      <c r="N743" s="342"/>
      <c r="O743" s="342"/>
      <c r="P743" s="342"/>
      <c r="Q743" s="342"/>
      <c r="R743" s="342"/>
      <c r="S743" s="342"/>
      <c r="T743" s="342"/>
      <c r="U743" s="342"/>
      <c r="V743" s="342"/>
      <c r="W743" s="342"/>
      <c r="X743" s="342"/>
      <c r="Y743" s="342"/>
      <c r="Z743" s="342"/>
    </row>
    <row r="744" ht="12.75" customHeight="1">
      <c r="A744" s="342"/>
      <c r="B744" s="342"/>
      <c r="C744" s="342"/>
      <c r="D744" s="342"/>
      <c r="E744" s="342"/>
      <c r="F744" s="342"/>
      <c r="G744" s="342"/>
      <c r="H744" s="342"/>
      <c r="I744" s="342"/>
      <c r="J744" s="342"/>
      <c r="K744" s="342"/>
      <c r="L744" s="342"/>
      <c r="M744" s="342"/>
      <c r="N744" s="342"/>
      <c r="O744" s="342"/>
      <c r="P744" s="342"/>
      <c r="Q744" s="342"/>
      <c r="R744" s="342"/>
      <c r="S744" s="342"/>
      <c r="T744" s="342"/>
      <c r="U744" s="342"/>
      <c r="V744" s="342"/>
      <c r="W744" s="342"/>
      <c r="X744" s="342"/>
      <c r="Y744" s="342"/>
      <c r="Z744" s="342"/>
    </row>
    <row r="745" ht="12.75" customHeight="1">
      <c r="A745" s="342"/>
      <c r="B745" s="342"/>
      <c r="C745" s="342"/>
      <c r="D745" s="342"/>
      <c r="E745" s="342"/>
      <c r="F745" s="342"/>
      <c r="G745" s="342"/>
      <c r="H745" s="342"/>
      <c r="I745" s="342"/>
      <c r="J745" s="342"/>
      <c r="K745" s="342"/>
      <c r="L745" s="342"/>
      <c r="M745" s="342"/>
      <c r="N745" s="342"/>
      <c r="O745" s="342"/>
      <c r="P745" s="342"/>
      <c r="Q745" s="342"/>
      <c r="R745" s="342"/>
      <c r="S745" s="342"/>
      <c r="T745" s="342"/>
      <c r="U745" s="342"/>
      <c r="V745" s="342"/>
      <c r="W745" s="342"/>
      <c r="X745" s="342"/>
      <c r="Y745" s="342"/>
      <c r="Z745" s="342"/>
    </row>
    <row r="746" ht="12.75" customHeight="1">
      <c r="A746" s="342"/>
      <c r="B746" s="342"/>
      <c r="C746" s="342"/>
      <c r="D746" s="342"/>
      <c r="E746" s="342"/>
      <c r="F746" s="342"/>
      <c r="G746" s="342"/>
      <c r="H746" s="342"/>
      <c r="I746" s="342"/>
      <c r="J746" s="342"/>
      <c r="K746" s="342"/>
      <c r="L746" s="342"/>
      <c r="M746" s="342"/>
      <c r="N746" s="342"/>
      <c r="O746" s="342"/>
      <c r="P746" s="342"/>
      <c r="Q746" s="342"/>
      <c r="R746" s="342"/>
      <c r="S746" s="342"/>
      <c r="T746" s="342"/>
      <c r="U746" s="342"/>
      <c r="V746" s="342"/>
      <c r="W746" s="342"/>
      <c r="X746" s="342"/>
      <c r="Y746" s="342"/>
      <c r="Z746" s="342"/>
    </row>
    <row r="747" ht="12.75" customHeight="1">
      <c r="A747" s="342"/>
      <c r="B747" s="342"/>
      <c r="C747" s="342"/>
      <c r="D747" s="342"/>
      <c r="E747" s="342"/>
      <c r="F747" s="342"/>
      <c r="G747" s="342"/>
      <c r="H747" s="342"/>
      <c r="I747" s="342"/>
      <c r="J747" s="342"/>
      <c r="K747" s="342"/>
      <c r="L747" s="342"/>
      <c r="M747" s="342"/>
      <c r="N747" s="342"/>
      <c r="O747" s="342"/>
      <c r="P747" s="342"/>
      <c r="Q747" s="342"/>
      <c r="R747" s="342"/>
      <c r="S747" s="342"/>
      <c r="T747" s="342"/>
      <c r="U747" s="342"/>
      <c r="V747" s="342"/>
      <c r="W747" s="342"/>
      <c r="X747" s="342"/>
      <c r="Y747" s="342"/>
      <c r="Z747" s="342"/>
    </row>
    <row r="748" ht="12.75" customHeight="1">
      <c r="A748" s="342"/>
      <c r="B748" s="342"/>
      <c r="C748" s="342"/>
      <c r="D748" s="342"/>
      <c r="E748" s="342"/>
      <c r="F748" s="342"/>
      <c r="G748" s="342"/>
      <c r="H748" s="342"/>
      <c r="I748" s="342"/>
      <c r="J748" s="342"/>
      <c r="K748" s="342"/>
      <c r="L748" s="342"/>
      <c r="M748" s="342"/>
      <c r="N748" s="342"/>
      <c r="O748" s="342"/>
      <c r="P748" s="342"/>
      <c r="Q748" s="342"/>
      <c r="R748" s="342"/>
      <c r="S748" s="342"/>
      <c r="T748" s="342"/>
      <c r="U748" s="342"/>
      <c r="V748" s="342"/>
      <c r="W748" s="342"/>
      <c r="X748" s="342"/>
      <c r="Y748" s="342"/>
      <c r="Z748" s="342"/>
    </row>
    <row r="749" ht="12.75" customHeight="1">
      <c r="A749" s="342"/>
      <c r="B749" s="342"/>
      <c r="C749" s="342"/>
      <c r="D749" s="342"/>
      <c r="E749" s="342"/>
      <c r="F749" s="342"/>
      <c r="G749" s="342"/>
      <c r="H749" s="342"/>
      <c r="I749" s="342"/>
      <c r="J749" s="342"/>
      <c r="K749" s="342"/>
      <c r="L749" s="342"/>
      <c r="M749" s="342"/>
      <c r="N749" s="342"/>
      <c r="O749" s="342"/>
      <c r="P749" s="342"/>
      <c r="Q749" s="342"/>
      <c r="R749" s="342"/>
      <c r="S749" s="342"/>
      <c r="T749" s="342"/>
      <c r="U749" s="342"/>
      <c r="V749" s="342"/>
      <c r="W749" s="342"/>
      <c r="X749" s="342"/>
      <c r="Y749" s="342"/>
      <c r="Z749" s="342"/>
    </row>
    <row r="750" ht="12.75" customHeight="1">
      <c r="A750" s="342"/>
      <c r="B750" s="342"/>
      <c r="C750" s="342"/>
      <c r="D750" s="342"/>
      <c r="E750" s="342"/>
      <c r="F750" s="342"/>
      <c r="G750" s="342"/>
      <c r="H750" s="342"/>
      <c r="I750" s="342"/>
      <c r="J750" s="342"/>
      <c r="K750" s="342"/>
      <c r="L750" s="342"/>
      <c r="M750" s="342"/>
      <c r="N750" s="342"/>
      <c r="O750" s="342"/>
      <c r="P750" s="342"/>
      <c r="Q750" s="342"/>
      <c r="R750" s="342"/>
      <c r="S750" s="342"/>
      <c r="T750" s="342"/>
      <c r="U750" s="342"/>
      <c r="V750" s="342"/>
      <c r="W750" s="342"/>
      <c r="X750" s="342"/>
      <c r="Y750" s="342"/>
      <c r="Z750" s="342"/>
    </row>
    <row r="751" ht="12.75" customHeight="1">
      <c r="A751" s="342"/>
      <c r="B751" s="342"/>
      <c r="C751" s="342"/>
      <c r="D751" s="342"/>
      <c r="E751" s="342"/>
      <c r="F751" s="342"/>
      <c r="G751" s="342"/>
      <c r="H751" s="342"/>
      <c r="I751" s="342"/>
      <c r="J751" s="342"/>
      <c r="K751" s="342"/>
      <c r="L751" s="342"/>
      <c r="M751" s="342"/>
      <c r="N751" s="342"/>
      <c r="O751" s="342"/>
      <c r="P751" s="342"/>
      <c r="Q751" s="342"/>
      <c r="R751" s="342"/>
      <c r="S751" s="342"/>
      <c r="T751" s="342"/>
      <c r="U751" s="342"/>
      <c r="V751" s="342"/>
      <c r="W751" s="342"/>
      <c r="X751" s="342"/>
      <c r="Y751" s="342"/>
      <c r="Z751" s="342"/>
    </row>
    <row r="752" ht="12.75" customHeight="1">
      <c r="A752" s="342"/>
      <c r="B752" s="342"/>
      <c r="C752" s="342"/>
      <c r="D752" s="342"/>
      <c r="E752" s="342"/>
      <c r="F752" s="342"/>
      <c r="G752" s="342"/>
      <c r="H752" s="342"/>
      <c r="I752" s="342"/>
      <c r="J752" s="342"/>
      <c r="K752" s="342"/>
      <c r="L752" s="342"/>
      <c r="M752" s="342"/>
      <c r="N752" s="342"/>
      <c r="O752" s="342"/>
      <c r="P752" s="342"/>
      <c r="Q752" s="342"/>
      <c r="R752" s="342"/>
      <c r="S752" s="342"/>
      <c r="T752" s="342"/>
      <c r="U752" s="342"/>
      <c r="V752" s="342"/>
      <c r="W752" s="342"/>
      <c r="X752" s="342"/>
      <c r="Y752" s="342"/>
      <c r="Z752" s="342"/>
    </row>
    <row r="753" ht="12.75" customHeight="1">
      <c r="A753" s="342"/>
      <c r="B753" s="342"/>
      <c r="C753" s="342"/>
      <c r="D753" s="342"/>
      <c r="E753" s="342"/>
      <c r="F753" s="342"/>
      <c r="G753" s="342"/>
      <c r="H753" s="342"/>
      <c r="I753" s="342"/>
      <c r="J753" s="342"/>
      <c r="K753" s="342"/>
      <c r="L753" s="342"/>
      <c r="M753" s="342"/>
      <c r="N753" s="342"/>
      <c r="O753" s="342"/>
      <c r="P753" s="342"/>
      <c r="Q753" s="342"/>
      <c r="R753" s="342"/>
      <c r="S753" s="342"/>
      <c r="T753" s="342"/>
      <c r="U753" s="342"/>
      <c r="V753" s="342"/>
      <c r="W753" s="342"/>
      <c r="X753" s="342"/>
      <c r="Y753" s="342"/>
      <c r="Z753" s="342"/>
    </row>
    <row r="754" ht="12.75" customHeight="1">
      <c r="A754" s="342"/>
      <c r="B754" s="342"/>
      <c r="C754" s="342"/>
      <c r="D754" s="342"/>
      <c r="E754" s="342"/>
      <c r="F754" s="342"/>
      <c r="G754" s="342"/>
      <c r="H754" s="342"/>
      <c r="I754" s="342"/>
      <c r="J754" s="342"/>
      <c r="K754" s="342"/>
      <c r="L754" s="342"/>
      <c r="M754" s="342"/>
      <c r="N754" s="342"/>
      <c r="O754" s="342"/>
      <c r="P754" s="342"/>
      <c r="Q754" s="342"/>
      <c r="R754" s="342"/>
      <c r="S754" s="342"/>
      <c r="T754" s="342"/>
      <c r="U754" s="342"/>
      <c r="V754" s="342"/>
      <c r="W754" s="342"/>
      <c r="X754" s="342"/>
      <c r="Y754" s="342"/>
      <c r="Z754" s="342"/>
    </row>
    <row r="755" ht="12.75" customHeight="1">
      <c r="A755" s="342"/>
      <c r="B755" s="342"/>
      <c r="C755" s="342"/>
      <c r="D755" s="342"/>
      <c r="E755" s="342"/>
      <c r="F755" s="342"/>
      <c r="G755" s="342"/>
      <c r="H755" s="342"/>
      <c r="I755" s="342"/>
      <c r="J755" s="342"/>
      <c r="K755" s="342"/>
      <c r="L755" s="342"/>
      <c r="M755" s="342"/>
      <c r="N755" s="342"/>
      <c r="O755" s="342"/>
      <c r="P755" s="342"/>
      <c r="Q755" s="342"/>
      <c r="R755" s="342"/>
      <c r="S755" s="342"/>
      <c r="T755" s="342"/>
      <c r="U755" s="342"/>
      <c r="V755" s="342"/>
      <c r="W755" s="342"/>
      <c r="X755" s="342"/>
      <c r="Y755" s="342"/>
      <c r="Z755" s="342"/>
    </row>
    <row r="756" ht="12.75" customHeight="1">
      <c r="A756" s="342"/>
      <c r="B756" s="342"/>
      <c r="C756" s="342"/>
      <c r="D756" s="342"/>
      <c r="E756" s="342"/>
      <c r="F756" s="342"/>
      <c r="G756" s="342"/>
      <c r="H756" s="342"/>
      <c r="I756" s="342"/>
      <c r="J756" s="342"/>
      <c r="K756" s="342"/>
      <c r="L756" s="342"/>
      <c r="M756" s="342"/>
      <c r="N756" s="342"/>
      <c r="O756" s="342"/>
      <c r="P756" s="342"/>
      <c r="Q756" s="342"/>
      <c r="R756" s="342"/>
      <c r="S756" s="342"/>
      <c r="T756" s="342"/>
      <c r="U756" s="342"/>
      <c r="V756" s="342"/>
      <c r="W756" s="342"/>
      <c r="X756" s="342"/>
      <c r="Y756" s="342"/>
      <c r="Z756" s="342"/>
    </row>
    <row r="757" ht="12.75" customHeight="1">
      <c r="A757" s="342"/>
      <c r="B757" s="342"/>
      <c r="C757" s="342"/>
      <c r="D757" s="342"/>
      <c r="E757" s="342"/>
      <c r="F757" s="342"/>
      <c r="G757" s="342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</row>
    <row r="758" ht="12.75" customHeight="1">
      <c r="A758" s="342"/>
      <c r="B758" s="342"/>
      <c r="C758" s="342"/>
      <c r="D758" s="342"/>
      <c r="E758" s="342"/>
      <c r="F758" s="342"/>
      <c r="G758" s="342"/>
      <c r="H758" s="342"/>
      <c r="I758" s="342"/>
      <c r="J758" s="342"/>
      <c r="K758" s="342"/>
      <c r="L758" s="342"/>
      <c r="M758" s="342"/>
      <c r="N758" s="342"/>
      <c r="O758" s="342"/>
      <c r="P758" s="342"/>
      <c r="Q758" s="342"/>
      <c r="R758" s="342"/>
      <c r="S758" s="342"/>
      <c r="T758" s="342"/>
      <c r="U758" s="342"/>
      <c r="V758" s="342"/>
      <c r="W758" s="342"/>
      <c r="X758" s="342"/>
      <c r="Y758" s="342"/>
      <c r="Z758" s="342"/>
    </row>
    <row r="759" ht="12.75" customHeight="1">
      <c r="A759" s="342"/>
      <c r="B759" s="342"/>
      <c r="C759" s="342"/>
      <c r="D759" s="342"/>
      <c r="E759" s="342"/>
      <c r="F759" s="342"/>
      <c r="G759" s="342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2"/>
      <c r="W759" s="342"/>
      <c r="X759" s="342"/>
      <c r="Y759" s="342"/>
      <c r="Z759" s="342"/>
    </row>
    <row r="760" ht="12.75" customHeight="1">
      <c r="A760" s="342"/>
      <c r="B760" s="342"/>
      <c r="C760" s="342"/>
      <c r="D760" s="342"/>
      <c r="E760" s="342"/>
      <c r="F760" s="342"/>
      <c r="G760" s="342"/>
      <c r="H760" s="342"/>
      <c r="I760" s="342"/>
      <c r="J760" s="342"/>
      <c r="K760" s="342"/>
      <c r="L760" s="342"/>
      <c r="M760" s="342"/>
      <c r="N760" s="342"/>
      <c r="O760" s="342"/>
      <c r="P760" s="342"/>
      <c r="Q760" s="342"/>
      <c r="R760" s="342"/>
      <c r="S760" s="342"/>
      <c r="T760" s="342"/>
      <c r="U760" s="342"/>
      <c r="V760" s="342"/>
      <c r="W760" s="342"/>
      <c r="X760" s="342"/>
      <c r="Y760" s="342"/>
      <c r="Z760" s="342"/>
    </row>
    <row r="761" ht="12.75" customHeight="1">
      <c r="A761" s="342"/>
      <c r="B761" s="342"/>
      <c r="C761" s="342"/>
      <c r="D761" s="342"/>
      <c r="E761" s="342"/>
      <c r="F761" s="342"/>
      <c r="G761" s="342"/>
      <c r="H761" s="342"/>
      <c r="I761" s="342"/>
      <c r="J761" s="342"/>
      <c r="K761" s="342"/>
      <c r="L761" s="342"/>
      <c r="M761" s="342"/>
      <c r="N761" s="342"/>
      <c r="O761" s="342"/>
      <c r="P761" s="342"/>
      <c r="Q761" s="342"/>
      <c r="R761" s="342"/>
      <c r="S761" s="342"/>
      <c r="T761" s="342"/>
      <c r="U761" s="342"/>
      <c r="V761" s="342"/>
      <c r="W761" s="342"/>
      <c r="X761" s="342"/>
      <c r="Y761" s="342"/>
      <c r="Z761" s="342"/>
    </row>
    <row r="762" ht="12.75" customHeight="1">
      <c r="A762" s="342"/>
      <c r="B762" s="342"/>
      <c r="C762" s="342"/>
      <c r="D762" s="342"/>
      <c r="E762" s="342"/>
      <c r="F762" s="342"/>
      <c r="G762" s="342"/>
      <c r="H762" s="342"/>
      <c r="I762" s="342"/>
      <c r="J762" s="342"/>
      <c r="K762" s="342"/>
      <c r="L762" s="342"/>
      <c r="M762" s="342"/>
      <c r="N762" s="342"/>
      <c r="O762" s="342"/>
      <c r="P762" s="342"/>
      <c r="Q762" s="342"/>
      <c r="R762" s="342"/>
      <c r="S762" s="342"/>
      <c r="T762" s="342"/>
      <c r="U762" s="342"/>
      <c r="V762" s="342"/>
      <c r="W762" s="342"/>
      <c r="X762" s="342"/>
      <c r="Y762" s="342"/>
      <c r="Z762" s="342"/>
    </row>
    <row r="763" ht="12.75" customHeight="1">
      <c r="A763" s="342"/>
      <c r="B763" s="342"/>
      <c r="C763" s="342"/>
      <c r="D763" s="342"/>
      <c r="E763" s="342"/>
      <c r="F763" s="342"/>
      <c r="G763" s="342"/>
      <c r="H763" s="342"/>
      <c r="I763" s="342"/>
      <c r="J763" s="342"/>
      <c r="K763" s="342"/>
      <c r="L763" s="342"/>
      <c r="M763" s="342"/>
      <c r="N763" s="342"/>
      <c r="O763" s="342"/>
      <c r="P763" s="342"/>
      <c r="Q763" s="342"/>
      <c r="R763" s="342"/>
      <c r="S763" s="342"/>
      <c r="T763" s="342"/>
      <c r="U763" s="342"/>
      <c r="V763" s="342"/>
      <c r="W763" s="342"/>
      <c r="X763" s="342"/>
      <c r="Y763" s="342"/>
      <c r="Z763" s="342"/>
    </row>
    <row r="764" ht="12.75" customHeight="1">
      <c r="A764" s="342"/>
      <c r="B764" s="342"/>
      <c r="C764" s="342"/>
      <c r="D764" s="342"/>
      <c r="E764" s="342"/>
      <c r="F764" s="342"/>
      <c r="G764" s="342"/>
      <c r="H764" s="342"/>
      <c r="I764" s="342"/>
      <c r="J764" s="342"/>
      <c r="K764" s="342"/>
      <c r="L764" s="342"/>
      <c r="M764" s="342"/>
      <c r="N764" s="342"/>
      <c r="O764" s="342"/>
      <c r="P764" s="342"/>
      <c r="Q764" s="342"/>
      <c r="R764" s="342"/>
      <c r="S764" s="342"/>
      <c r="T764" s="342"/>
      <c r="U764" s="342"/>
      <c r="V764" s="342"/>
      <c r="W764" s="342"/>
      <c r="X764" s="342"/>
      <c r="Y764" s="342"/>
      <c r="Z764" s="342"/>
    </row>
    <row r="765" ht="12.75" customHeight="1">
      <c r="A765" s="342"/>
      <c r="B765" s="342"/>
      <c r="C765" s="342"/>
      <c r="D765" s="342"/>
      <c r="E765" s="342"/>
      <c r="F765" s="342"/>
      <c r="G765" s="342"/>
      <c r="H765" s="342"/>
      <c r="I765" s="342"/>
      <c r="J765" s="342"/>
      <c r="K765" s="342"/>
      <c r="L765" s="342"/>
      <c r="M765" s="342"/>
      <c r="N765" s="342"/>
      <c r="O765" s="342"/>
      <c r="P765" s="342"/>
      <c r="Q765" s="342"/>
      <c r="R765" s="342"/>
      <c r="S765" s="342"/>
      <c r="T765" s="342"/>
      <c r="U765" s="342"/>
      <c r="V765" s="342"/>
      <c r="W765" s="342"/>
      <c r="X765" s="342"/>
      <c r="Y765" s="342"/>
      <c r="Z765" s="342"/>
    </row>
    <row r="766" ht="12.75" customHeight="1">
      <c r="A766" s="342"/>
      <c r="B766" s="342"/>
      <c r="C766" s="342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2"/>
      <c r="Y766" s="342"/>
      <c r="Z766" s="342"/>
    </row>
    <row r="767" ht="12.75" customHeight="1">
      <c r="A767" s="342"/>
      <c r="B767" s="342"/>
      <c r="C767" s="342"/>
      <c r="D767" s="342"/>
      <c r="E767" s="342"/>
      <c r="F767" s="342"/>
      <c r="G767" s="342"/>
      <c r="H767" s="342"/>
      <c r="I767" s="342"/>
      <c r="J767" s="342"/>
      <c r="K767" s="342"/>
      <c r="L767" s="342"/>
      <c r="M767" s="342"/>
      <c r="N767" s="342"/>
      <c r="O767" s="342"/>
      <c r="P767" s="342"/>
      <c r="Q767" s="342"/>
      <c r="R767" s="342"/>
      <c r="S767" s="342"/>
      <c r="T767" s="342"/>
      <c r="U767" s="342"/>
      <c r="V767" s="342"/>
      <c r="W767" s="342"/>
      <c r="X767" s="342"/>
      <c r="Y767" s="342"/>
      <c r="Z767" s="342"/>
    </row>
    <row r="768" ht="12.75" customHeight="1">
      <c r="A768" s="342"/>
      <c r="B768" s="342"/>
      <c r="C768" s="342"/>
      <c r="D768" s="342"/>
      <c r="E768" s="342"/>
      <c r="F768" s="342"/>
      <c r="G768" s="342"/>
      <c r="H768" s="342"/>
      <c r="I768" s="342"/>
      <c r="J768" s="342"/>
      <c r="K768" s="342"/>
      <c r="L768" s="342"/>
      <c r="M768" s="342"/>
      <c r="N768" s="342"/>
      <c r="O768" s="342"/>
      <c r="P768" s="342"/>
      <c r="Q768" s="342"/>
      <c r="R768" s="342"/>
      <c r="S768" s="342"/>
      <c r="T768" s="342"/>
      <c r="U768" s="342"/>
      <c r="V768" s="342"/>
      <c r="W768" s="342"/>
      <c r="X768" s="342"/>
      <c r="Y768" s="342"/>
      <c r="Z768" s="342"/>
    </row>
    <row r="769" ht="12.75" customHeight="1">
      <c r="A769" s="342"/>
      <c r="B769" s="342"/>
      <c r="C769" s="342"/>
      <c r="D769" s="342"/>
      <c r="E769" s="342"/>
      <c r="F769" s="342"/>
      <c r="G769" s="342"/>
      <c r="H769" s="342"/>
      <c r="I769" s="342"/>
      <c r="J769" s="342"/>
      <c r="K769" s="342"/>
      <c r="L769" s="342"/>
      <c r="M769" s="342"/>
      <c r="N769" s="342"/>
      <c r="O769" s="342"/>
      <c r="P769" s="342"/>
      <c r="Q769" s="342"/>
      <c r="R769" s="342"/>
      <c r="S769" s="342"/>
      <c r="T769" s="342"/>
      <c r="U769" s="342"/>
      <c r="V769" s="342"/>
      <c r="W769" s="342"/>
      <c r="X769" s="342"/>
      <c r="Y769" s="342"/>
      <c r="Z769" s="342"/>
    </row>
    <row r="770" ht="12.75" customHeight="1">
      <c r="A770" s="342"/>
      <c r="B770" s="342"/>
      <c r="C770" s="342"/>
      <c r="D770" s="342"/>
      <c r="E770" s="342"/>
      <c r="F770" s="342"/>
      <c r="G770" s="342"/>
      <c r="H770" s="342"/>
      <c r="I770" s="342"/>
      <c r="J770" s="342"/>
      <c r="K770" s="342"/>
      <c r="L770" s="342"/>
      <c r="M770" s="342"/>
      <c r="N770" s="342"/>
      <c r="O770" s="342"/>
      <c r="P770" s="342"/>
      <c r="Q770" s="342"/>
      <c r="R770" s="342"/>
      <c r="S770" s="342"/>
      <c r="T770" s="342"/>
      <c r="U770" s="342"/>
      <c r="V770" s="342"/>
      <c r="W770" s="342"/>
      <c r="X770" s="342"/>
      <c r="Y770" s="342"/>
      <c r="Z770" s="342"/>
    </row>
    <row r="771" ht="12.75" customHeight="1">
      <c r="A771" s="342"/>
      <c r="B771" s="342"/>
      <c r="C771" s="342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</row>
    <row r="772" ht="12.75" customHeight="1">
      <c r="A772" s="342"/>
      <c r="B772" s="342"/>
      <c r="C772" s="342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</row>
    <row r="773" ht="12.75" customHeight="1">
      <c r="A773" s="342"/>
      <c r="B773" s="342"/>
      <c r="C773" s="342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</row>
    <row r="774" ht="12.75" customHeight="1">
      <c r="A774" s="342"/>
      <c r="B774" s="342"/>
      <c r="C774" s="342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</row>
    <row r="775" ht="12.75" customHeight="1">
      <c r="A775" s="342"/>
      <c r="B775" s="342"/>
      <c r="C775" s="342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</row>
    <row r="776" ht="12.75" customHeight="1">
      <c r="A776" s="342"/>
      <c r="B776" s="342"/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</row>
    <row r="777" ht="12.75" customHeight="1">
      <c r="A777" s="342"/>
      <c r="B777" s="342"/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</row>
    <row r="778" ht="12.75" customHeight="1">
      <c r="A778" s="342"/>
      <c r="B778" s="342"/>
      <c r="C778" s="342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</row>
    <row r="779" ht="12.75" customHeight="1">
      <c r="A779" s="342"/>
      <c r="B779" s="342"/>
      <c r="C779" s="342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</row>
    <row r="780" ht="12.75" customHeight="1">
      <c r="A780" s="342"/>
      <c r="B780" s="342"/>
      <c r="C780" s="342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</row>
    <row r="781" ht="12.75" customHeight="1">
      <c r="A781" s="342"/>
      <c r="B781" s="342"/>
      <c r="C781" s="342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</row>
    <row r="782" ht="12.75" customHeight="1">
      <c r="A782" s="342"/>
      <c r="B782" s="342"/>
      <c r="C782" s="342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</row>
    <row r="783" ht="12.75" customHeight="1">
      <c r="A783" s="342"/>
      <c r="B783" s="342"/>
      <c r="C783" s="342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</row>
    <row r="784" ht="12.75" customHeight="1">
      <c r="A784" s="342"/>
      <c r="B784" s="342"/>
      <c r="C784" s="342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</row>
    <row r="785" ht="12.75" customHeight="1">
      <c r="A785" s="342"/>
      <c r="B785" s="342"/>
      <c r="C785" s="342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</row>
    <row r="786" ht="12.75" customHeight="1">
      <c r="A786" s="342"/>
      <c r="B786" s="342"/>
      <c r="C786" s="342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</row>
    <row r="787" ht="12.75" customHeight="1">
      <c r="A787" s="342"/>
      <c r="B787" s="342"/>
      <c r="C787" s="342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</row>
    <row r="788" ht="12.75" customHeight="1">
      <c r="A788" s="342"/>
      <c r="B788" s="342"/>
      <c r="C788" s="342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</row>
    <row r="789" ht="12.75" customHeight="1">
      <c r="A789" s="342"/>
      <c r="B789" s="342"/>
      <c r="C789" s="342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</row>
    <row r="790" ht="12.75" customHeight="1">
      <c r="A790" s="342"/>
      <c r="B790" s="342"/>
      <c r="C790" s="342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</row>
    <row r="791" ht="12.75" customHeight="1">
      <c r="A791" s="342"/>
      <c r="B791" s="342"/>
      <c r="C791" s="342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</row>
    <row r="792" ht="12.75" customHeight="1">
      <c r="A792" s="342"/>
      <c r="B792" s="342"/>
      <c r="C792" s="342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</row>
    <row r="793" ht="12.75" customHeight="1">
      <c r="A793" s="342"/>
      <c r="B793" s="342"/>
      <c r="C793" s="342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</row>
    <row r="794" ht="12.75" customHeight="1">
      <c r="A794" s="342"/>
      <c r="B794" s="342"/>
      <c r="C794" s="342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</row>
    <row r="795" ht="12.75" customHeight="1">
      <c r="A795" s="342"/>
      <c r="B795" s="342"/>
      <c r="C795" s="342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</row>
    <row r="796" ht="12.75" customHeight="1">
      <c r="A796" s="342"/>
      <c r="B796" s="342"/>
      <c r="C796" s="342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</row>
    <row r="797" ht="12.75" customHeight="1">
      <c r="A797" s="342"/>
      <c r="B797" s="342"/>
      <c r="C797" s="342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</row>
    <row r="798" ht="12.75" customHeight="1">
      <c r="A798" s="342"/>
      <c r="B798" s="342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</row>
    <row r="799" ht="12.75" customHeight="1">
      <c r="A799" s="342"/>
      <c r="B799" s="342"/>
      <c r="C799" s="342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</row>
    <row r="800" ht="12.75" customHeight="1">
      <c r="A800" s="342"/>
      <c r="B800" s="342"/>
      <c r="C800" s="342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</row>
    <row r="801" ht="12.75" customHeight="1">
      <c r="A801" s="342"/>
      <c r="B801" s="342"/>
      <c r="C801" s="342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</row>
    <row r="802" ht="12.75" customHeight="1">
      <c r="A802" s="342"/>
      <c r="B802" s="342"/>
      <c r="C802" s="342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</row>
    <row r="803" ht="12.75" customHeight="1">
      <c r="A803" s="342"/>
      <c r="B803" s="342"/>
      <c r="C803" s="342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</row>
    <row r="804" ht="12.75" customHeight="1">
      <c r="A804" s="342"/>
      <c r="B804" s="342"/>
      <c r="C804" s="342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</row>
    <row r="805" ht="12.75" customHeight="1">
      <c r="A805" s="342"/>
      <c r="B805" s="342"/>
      <c r="C805" s="342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</row>
    <row r="806" ht="12.75" customHeight="1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</row>
    <row r="807" ht="12.75" customHeight="1">
      <c r="A807" s="342"/>
      <c r="B807" s="342"/>
      <c r="C807" s="342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</row>
    <row r="808" ht="12.75" customHeight="1">
      <c r="A808" s="342"/>
      <c r="B808" s="342"/>
      <c r="C808" s="342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</row>
    <row r="809" ht="12.75" customHeight="1">
      <c r="A809" s="342"/>
      <c r="B809" s="342"/>
      <c r="C809" s="342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</row>
    <row r="810" ht="12.75" customHeight="1">
      <c r="A810" s="342"/>
      <c r="B810" s="342"/>
      <c r="C810" s="342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</row>
    <row r="811" ht="12.75" customHeight="1">
      <c r="A811" s="342"/>
      <c r="B811" s="342"/>
      <c r="C811" s="342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</row>
    <row r="812" ht="12.75" customHeight="1">
      <c r="A812" s="342"/>
      <c r="B812" s="342"/>
      <c r="C812" s="342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</row>
    <row r="813" ht="12.75" customHeight="1">
      <c r="A813" s="342"/>
      <c r="B813" s="342"/>
      <c r="C813" s="342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</row>
    <row r="814" ht="12.75" customHeight="1">
      <c r="A814" s="342"/>
      <c r="B814" s="342"/>
      <c r="C814" s="342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</row>
    <row r="815" ht="12.75" customHeight="1">
      <c r="A815" s="342"/>
      <c r="B815" s="342"/>
      <c r="C815" s="342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</row>
    <row r="816" ht="12.75" customHeight="1">
      <c r="A816" s="342"/>
      <c r="B816" s="342"/>
      <c r="C816" s="342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</row>
    <row r="817" ht="12.75" customHeight="1">
      <c r="A817" s="342"/>
      <c r="B817" s="342"/>
      <c r="C817" s="342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</row>
    <row r="818" ht="12.75" customHeight="1">
      <c r="A818" s="342"/>
      <c r="B818" s="342"/>
      <c r="C818" s="342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</row>
    <row r="819" ht="12.75" customHeight="1">
      <c r="A819" s="342"/>
      <c r="B819" s="342"/>
      <c r="C819" s="342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</row>
    <row r="820" ht="12.75" customHeight="1">
      <c r="A820" s="342"/>
      <c r="B820" s="342"/>
      <c r="C820" s="342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</row>
    <row r="821" ht="12.75" customHeight="1">
      <c r="A821" s="342"/>
      <c r="B821" s="342"/>
      <c r="C821" s="342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</row>
    <row r="822" ht="12.75" customHeight="1">
      <c r="A822" s="342"/>
      <c r="B822" s="342"/>
      <c r="C822" s="342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</row>
    <row r="823" ht="12.75" customHeight="1">
      <c r="A823" s="342"/>
      <c r="B823" s="342"/>
      <c r="C823" s="342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</row>
    <row r="824" ht="12.75" customHeight="1">
      <c r="A824" s="342"/>
      <c r="B824" s="342"/>
      <c r="C824" s="342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</row>
    <row r="825" ht="12.75" customHeight="1">
      <c r="A825" s="342"/>
      <c r="B825" s="342"/>
      <c r="C825" s="342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</row>
    <row r="826" ht="12.75" customHeight="1">
      <c r="A826" s="342"/>
      <c r="B826" s="342"/>
      <c r="C826" s="342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</row>
    <row r="827" ht="12.75" customHeight="1">
      <c r="A827" s="342"/>
      <c r="B827" s="342"/>
      <c r="C827" s="342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</row>
    <row r="828" ht="12.75" customHeight="1">
      <c r="A828" s="342"/>
      <c r="B828" s="342"/>
      <c r="C828" s="342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</row>
    <row r="829" ht="12.75" customHeight="1">
      <c r="A829" s="342"/>
      <c r="B829" s="342"/>
      <c r="C829" s="342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</row>
    <row r="830" ht="12.75" customHeight="1">
      <c r="A830" s="342"/>
      <c r="B830" s="342"/>
      <c r="C830" s="342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</row>
    <row r="831" ht="12.75" customHeight="1">
      <c r="A831" s="342"/>
      <c r="B831" s="342"/>
      <c r="C831" s="342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</row>
    <row r="832" ht="12.75" customHeight="1">
      <c r="A832" s="342"/>
      <c r="B832" s="342"/>
      <c r="C832" s="342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</row>
    <row r="833" ht="12.75" customHeight="1">
      <c r="A833" s="342"/>
      <c r="B833" s="342"/>
      <c r="C833" s="342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</row>
    <row r="834" ht="12.75" customHeight="1">
      <c r="A834" s="342"/>
      <c r="B834" s="342"/>
      <c r="C834" s="342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</row>
    <row r="835" ht="12.75" customHeight="1">
      <c r="A835" s="342"/>
      <c r="B835" s="342"/>
      <c r="C835" s="342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</row>
    <row r="836" ht="12.75" customHeight="1">
      <c r="A836" s="342"/>
      <c r="B836" s="342"/>
      <c r="C836" s="342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</row>
    <row r="837" ht="12.75" customHeight="1">
      <c r="A837" s="342"/>
      <c r="B837" s="342"/>
      <c r="C837" s="342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</row>
    <row r="838" ht="12.75" customHeight="1">
      <c r="A838" s="342"/>
      <c r="B838" s="342"/>
      <c r="C838" s="342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</row>
    <row r="839" ht="12.75" customHeight="1">
      <c r="A839" s="342"/>
      <c r="B839" s="342"/>
      <c r="C839" s="342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</row>
    <row r="840" ht="12.75" customHeight="1">
      <c r="A840" s="342"/>
      <c r="B840" s="342"/>
      <c r="C840" s="342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</row>
    <row r="841" ht="12.75" customHeight="1">
      <c r="A841" s="342"/>
      <c r="B841" s="342"/>
      <c r="C841" s="342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</row>
    <row r="842" ht="12.75" customHeight="1">
      <c r="A842" s="342"/>
      <c r="B842" s="342"/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</row>
    <row r="843" ht="12.75" customHeight="1">
      <c r="A843" s="342"/>
      <c r="B843" s="342"/>
      <c r="C843" s="342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</row>
    <row r="844" ht="12.75" customHeight="1">
      <c r="A844" s="342"/>
      <c r="B844" s="342"/>
      <c r="C844" s="342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</row>
    <row r="845" ht="12.75" customHeight="1">
      <c r="A845" s="342"/>
      <c r="B845" s="342"/>
      <c r="C845" s="342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</row>
    <row r="846" ht="12.75" customHeight="1">
      <c r="A846" s="342"/>
      <c r="B846" s="342"/>
      <c r="C846" s="342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</row>
    <row r="847" ht="12.75" customHeight="1">
      <c r="A847" s="342"/>
      <c r="B847" s="342"/>
      <c r="C847" s="342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</row>
    <row r="848" ht="12.75" customHeight="1">
      <c r="A848" s="342"/>
      <c r="B848" s="342"/>
      <c r="C848" s="342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</row>
    <row r="849" ht="12.75" customHeight="1">
      <c r="A849" s="342"/>
      <c r="B849" s="342"/>
      <c r="C849" s="342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</row>
    <row r="850" ht="12.75" customHeight="1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</row>
    <row r="851" ht="12.75" customHeight="1">
      <c r="A851" s="342"/>
      <c r="B851" s="342"/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</row>
    <row r="852" ht="12.75" customHeight="1">
      <c r="A852" s="342"/>
      <c r="B852" s="342"/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</row>
    <row r="853" ht="12.75" customHeight="1">
      <c r="A853" s="342"/>
      <c r="B853" s="342"/>
      <c r="C853" s="342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</row>
    <row r="854" ht="12.75" customHeight="1">
      <c r="A854" s="342"/>
      <c r="B854" s="342"/>
      <c r="C854" s="342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</row>
    <row r="855" ht="12.75" customHeight="1">
      <c r="A855" s="342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</row>
    <row r="856" ht="12.75" customHeight="1">
      <c r="A856" s="342"/>
      <c r="B856" s="342"/>
      <c r="C856" s="342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</row>
    <row r="857" ht="12.75" customHeight="1">
      <c r="A857" s="342"/>
      <c r="B857" s="342"/>
      <c r="C857" s="342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</row>
    <row r="858" ht="12.75" customHeight="1">
      <c r="A858" s="342"/>
      <c r="B858" s="342"/>
      <c r="C858" s="342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</row>
    <row r="859" ht="12.75" customHeight="1">
      <c r="A859" s="342"/>
      <c r="B859" s="342"/>
      <c r="C859" s="342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</row>
    <row r="860" ht="12.75" customHeight="1">
      <c r="A860" s="342"/>
      <c r="B860" s="342"/>
      <c r="C860" s="342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</row>
    <row r="861" ht="12.75" customHeight="1">
      <c r="A861" s="342"/>
      <c r="B861" s="342"/>
      <c r="C861" s="342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</row>
    <row r="862" ht="12.75" customHeight="1">
      <c r="A862" s="342"/>
      <c r="B862" s="342"/>
      <c r="C862" s="342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</row>
    <row r="863" ht="12.75" customHeight="1">
      <c r="A863" s="342"/>
      <c r="B863" s="342"/>
      <c r="C863" s="342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</row>
    <row r="864" ht="12.75" customHeight="1">
      <c r="A864" s="342"/>
      <c r="B864" s="342"/>
      <c r="C864" s="342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</row>
    <row r="865" ht="12.75" customHeight="1">
      <c r="A865" s="342"/>
      <c r="B865" s="342"/>
      <c r="C865" s="342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</row>
    <row r="866" ht="12.75" customHeight="1">
      <c r="A866" s="342"/>
      <c r="B866" s="342"/>
      <c r="C866" s="342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</row>
    <row r="867" ht="12.75" customHeight="1">
      <c r="A867" s="342"/>
      <c r="B867" s="342"/>
      <c r="C867" s="342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</row>
    <row r="868" ht="12.75" customHeight="1">
      <c r="A868" s="342"/>
      <c r="B868" s="342"/>
      <c r="C868" s="342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</row>
    <row r="869" ht="12.75" customHeight="1">
      <c r="A869" s="342"/>
      <c r="B869" s="342"/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</row>
    <row r="870" ht="12.75" customHeight="1">
      <c r="A870" s="342"/>
      <c r="B870" s="342"/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</row>
    <row r="871" ht="12.75" customHeight="1">
      <c r="A871" s="342"/>
      <c r="B871" s="342"/>
      <c r="C871" s="342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</row>
    <row r="872" ht="12.75" customHeight="1">
      <c r="A872" s="342"/>
      <c r="B872" s="342"/>
      <c r="C872" s="342"/>
      <c r="D872" s="342"/>
      <c r="E872" s="342"/>
      <c r="F872" s="342"/>
      <c r="G872" s="342"/>
      <c r="H872" s="342"/>
      <c r="I872" s="34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</row>
    <row r="873" ht="12.75" customHeight="1">
      <c r="A873" s="342"/>
      <c r="B873" s="342"/>
      <c r="C873" s="342"/>
      <c r="D873" s="342"/>
      <c r="E873" s="342"/>
      <c r="F873" s="342"/>
      <c r="G873" s="342"/>
      <c r="H873" s="342"/>
      <c r="I873" s="342"/>
      <c r="J873" s="342"/>
      <c r="K873" s="342"/>
      <c r="L873" s="342"/>
      <c r="M873" s="342"/>
      <c r="N873" s="342"/>
      <c r="O873" s="342"/>
      <c r="P873" s="342"/>
      <c r="Q873" s="342"/>
      <c r="R873" s="342"/>
      <c r="S873" s="342"/>
      <c r="T873" s="342"/>
      <c r="U873" s="342"/>
      <c r="V873" s="342"/>
      <c r="W873" s="342"/>
      <c r="X873" s="342"/>
      <c r="Y873" s="342"/>
      <c r="Z873" s="342"/>
    </row>
    <row r="874" ht="12.75" customHeight="1">
      <c r="A874" s="342"/>
      <c r="B874" s="342"/>
      <c r="C874" s="342"/>
      <c r="D874" s="342"/>
      <c r="E874" s="342"/>
      <c r="F874" s="342"/>
      <c r="G874" s="342"/>
      <c r="H874" s="342"/>
      <c r="I874" s="342"/>
      <c r="J874" s="342"/>
      <c r="K874" s="34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</row>
    <row r="875" ht="12.75" customHeight="1">
      <c r="A875" s="342"/>
      <c r="B875" s="342"/>
      <c r="C875" s="342"/>
      <c r="D875" s="342"/>
      <c r="E875" s="342"/>
      <c r="F875" s="342"/>
      <c r="G875" s="342"/>
      <c r="H875" s="342"/>
      <c r="I875" s="34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</row>
    <row r="876" ht="12.75" customHeight="1">
      <c r="A876" s="342"/>
      <c r="B876" s="342"/>
      <c r="C876" s="342"/>
      <c r="D876" s="342"/>
      <c r="E876" s="342"/>
      <c r="F876" s="342"/>
      <c r="G876" s="342"/>
      <c r="H876" s="342"/>
      <c r="I876" s="34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</row>
    <row r="877" ht="12.75" customHeight="1">
      <c r="A877" s="342"/>
      <c r="B877" s="342"/>
      <c r="C877" s="342"/>
      <c r="D877" s="342"/>
      <c r="E877" s="342"/>
      <c r="F877" s="342"/>
      <c r="G877" s="342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</row>
    <row r="878" ht="12.75" customHeight="1">
      <c r="A878" s="342"/>
      <c r="B878" s="342"/>
      <c r="C878" s="342"/>
      <c r="D878" s="342"/>
      <c r="E878" s="342"/>
      <c r="F878" s="342"/>
      <c r="G878" s="342"/>
      <c r="H878" s="342"/>
      <c r="I878" s="342"/>
      <c r="J878" s="342"/>
      <c r="K878" s="342"/>
      <c r="L878" s="342"/>
      <c r="M878" s="342"/>
      <c r="N878" s="342"/>
      <c r="O878" s="342"/>
      <c r="P878" s="342"/>
      <c r="Q878" s="342"/>
      <c r="R878" s="342"/>
      <c r="S878" s="342"/>
      <c r="T878" s="342"/>
      <c r="U878" s="342"/>
      <c r="V878" s="342"/>
      <c r="W878" s="342"/>
      <c r="X878" s="342"/>
      <c r="Y878" s="342"/>
      <c r="Z878" s="342"/>
    </row>
    <row r="879" ht="12.75" customHeight="1">
      <c r="A879" s="342"/>
      <c r="B879" s="342"/>
      <c r="C879" s="342"/>
      <c r="D879" s="342"/>
      <c r="E879" s="342"/>
      <c r="F879" s="342"/>
      <c r="G879" s="342"/>
      <c r="H879" s="342"/>
      <c r="I879" s="34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</row>
    <row r="880" ht="12.75" customHeight="1">
      <c r="A880" s="342"/>
      <c r="B880" s="342"/>
      <c r="C880" s="342"/>
      <c r="D880" s="342"/>
      <c r="E880" s="342"/>
      <c r="F880" s="342"/>
      <c r="G880" s="342"/>
      <c r="H880" s="342"/>
      <c r="I880" s="342"/>
      <c r="J880" s="342"/>
      <c r="K880" s="342"/>
      <c r="L880" s="342"/>
      <c r="M880" s="342"/>
      <c r="N880" s="342"/>
      <c r="O880" s="342"/>
      <c r="P880" s="342"/>
      <c r="Q880" s="342"/>
      <c r="R880" s="342"/>
      <c r="S880" s="342"/>
      <c r="T880" s="342"/>
      <c r="U880" s="342"/>
      <c r="V880" s="342"/>
      <c r="W880" s="342"/>
      <c r="X880" s="342"/>
      <c r="Y880" s="342"/>
      <c r="Z880" s="342"/>
    </row>
    <row r="881" ht="12.75" customHeight="1">
      <c r="A881" s="342"/>
      <c r="B881" s="342"/>
      <c r="C881" s="342"/>
      <c r="D881" s="342"/>
      <c r="E881" s="342"/>
      <c r="F881" s="342"/>
      <c r="G881" s="342"/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</row>
    <row r="882" ht="12.75" customHeight="1">
      <c r="A882" s="342"/>
      <c r="B882" s="342"/>
      <c r="C882" s="342"/>
      <c r="D882" s="342"/>
      <c r="E882" s="342"/>
      <c r="F882" s="342"/>
      <c r="G882" s="342"/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</row>
    <row r="883" ht="12.75" customHeight="1">
      <c r="A883" s="342"/>
      <c r="B883" s="342"/>
      <c r="C883" s="342"/>
      <c r="D883" s="342"/>
      <c r="E883" s="342"/>
      <c r="F883" s="342"/>
      <c r="G883" s="342"/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</row>
    <row r="884" ht="12.75" customHeight="1">
      <c r="A884" s="342"/>
      <c r="B884" s="342"/>
      <c r="C884" s="342"/>
      <c r="D884" s="342"/>
      <c r="E884" s="342"/>
      <c r="F884" s="342"/>
      <c r="G884" s="342"/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</row>
    <row r="885" ht="12.75" customHeight="1">
      <c r="A885" s="342"/>
      <c r="B885" s="342"/>
      <c r="C885" s="342"/>
      <c r="D885" s="342"/>
      <c r="E885" s="342"/>
      <c r="F885" s="342"/>
      <c r="G885" s="342"/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</row>
    <row r="886" ht="12.75" customHeight="1">
      <c r="A886" s="342"/>
      <c r="B886" s="342"/>
      <c r="C886" s="342"/>
      <c r="D886" s="342"/>
      <c r="E886" s="342"/>
      <c r="F886" s="342"/>
      <c r="G886" s="342"/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</row>
    <row r="887" ht="12.75" customHeight="1">
      <c r="A887" s="342"/>
      <c r="B887" s="342"/>
      <c r="C887" s="342"/>
      <c r="D887" s="342"/>
      <c r="E887" s="342"/>
      <c r="F887" s="342"/>
      <c r="G887" s="342"/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</row>
    <row r="888" ht="12.75" customHeight="1">
      <c r="A888" s="342"/>
      <c r="B888" s="342"/>
      <c r="C888" s="342"/>
      <c r="D888" s="342"/>
      <c r="E888" s="342"/>
      <c r="F888" s="342"/>
      <c r="G888" s="342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</row>
    <row r="889" ht="12.75" customHeight="1">
      <c r="A889" s="342"/>
      <c r="B889" s="342"/>
      <c r="C889" s="342"/>
      <c r="D889" s="342"/>
      <c r="E889" s="342"/>
      <c r="F889" s="342"/>
      <c r="G889" s="342"/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</row>
    <row r="890" ht="12.75" customHeight="1">
      <c r="A890" s="342"/>
      <c r="B890" s="342"/>
      <c r="C890" s="342"/>
      <c r="D890" s="342"/>
      <c r="E890" s="342"/>
      <c r="F890" s="342"/>
      <c r="G890" s="342"/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</row>
    <row r="891" ht="12.75" customHeight="1">
      <c r="A891" s="342"/>
      <c r="B891" s="342"/>
      <c r="C891" s="342"/>
      <c r="D891" s="342"/>
      <c r="E891" s="342"/>
      <c r="F891" s="342"/>
      <c r="G891" s="342"/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</row>
    <row r="892" ht="12.75" customHeight="1">
      <c r="A892" s="342"/>
      <c r="B892" s="342"/>
      <c r="C892" s="342"/>
      <c r="D892" s="342"/>
      <c r="E892" s="342"/>
      <c r="F892" s="342"/>
      <c r="G892" s="342"/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</row>
    <row r="893" ht="12.75" customHeight="1">
      <c r="A893" s="342"/>
      <c r="B893" s="342"/>
      <c r="C893" s="342"/>
      <c r="D893" s="342"/>
      <c r="E893" s="342"/>
      <c r="F893" s="342"/>
      <c r="G893" s="342"/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</row>
    <row r="894" ht="12.75" customHeight="1">
      <c r="A894" s="342"/>
      <c r="B894" s="342"/>
      <c r="C894" s="342"/>
      <c r="D894" s="342"/>
      <c r="E894" s="342"/>
      <c r="F894" s="342"/>
      <c r="G894" s="342"/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</row>
    <row r="895" ht="12.75" customHeight="1">
      <c r="A895" s="342"/>
      <c r="B895" s="342"/>
      <c r="C895" s="342"/>
      <c r="D895" s="342"/>
      <c r="E895" s="342"/>
      <c r="F895" s="342"/>
      <c r="G895" s="342"/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</row>
    <row r="896" ht="12.75" customHeight="1">
      <c r="A896" s="342"/>
      <c r="B896" s="342"/>
      <c r="C896" s="342"/>
      <c r="D896" s="342"/>
      <c r="E896" s="342"/>
      <c r="F896" s="342"/>
      <c r="G896" s="342"/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</row>
    <row r="897" ht="12.75" customHeight="1">
      <c r="A897" s="342"/>
      <c r="B897" s="342"/>
      <c r="C897" s="342"/>
      <c r="D897" s="342"/>
      <c r="E897" s="342"/>
      <c r="F897" s="342"/>
      <c r="G897" s="342"/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</row>
    <row r="898" ht="12.75" customHeight="1">
      <c r="A898" s="342"/>
      <c r="B898" s="342"/>
      <c r="C898" s="342"/>
      <c r="D898" s="342"/>
      <c r="E898" s="342"/>
      <c r="F898" s="342"/>
      <c r="G898" s="342"/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</row>
    <row r="899" ht="12.75" customHeight="1">
      <c r="A899" s="342"/>
      <c r="B899" s="342"/>
      <c r="C899" s="342"/>
      <c r="D899" s="342"/>
      <c r="E899" s="342"/>
      <c r="F899" s="342"/>
      <c r="G899" s="342"/>
      <c r="H899" s="342"/>
      <c r="I899" s="34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</row>
    <row r="900" ht="12.75" customHeight="1">
      <c r="A900" s="342"/>
      <c r="B900" s="342"/>
      <c r="C900" s="342"/>
      <c r="D900" s="342"/>
      <c r="E900" s="342"/>
      <c r="F900" s="342"/>
      <c r="G900" s="342"/>
      <c r="H900" s="342"/>
      <c r="I900" s="34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</row>
    <row r="901" ht="12.75" customHeight="1">
      <c r="A901" s="342"/>
      <c r="B901" s="342"/>
      <c r="C901" s="342"/>
      <c r="D901" s="342"/>
      <c r="E901" s="342"/>
      <c r="F901" s="342"/>
      <c r="G901" s="342"/>
      <c r="H901" s="342"/>
      <c r="I901" s="342"/>
      <c r="J901" s="342"/>
      <c r="K901" s="342"/>
      <c r="L901" s="342"/>
      <c r="M901" s="342"/>
      <c r="N901" s="342"/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</row>
    <row r="902" ht="12.75" customHeight="1">
      <c r="A902" s="342"/>
      <c r="B902" s="342"/>
      <c r="C902" s="342"/>
      <c r="D902" s="342"/>
      <c r="E902" s="342"/>
      <c r="F902" s="342"/>
      <c r="G902" s="342"/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</row>
    <row r="903" ht="12.75" customHeight="1">
      <c r="A903" s="342"/>
      <c r="B903" s="342"/>
      <c r="C903" s="342"/>
      <c r="D903" s="342"/>
      <c r="E903" s="342"/>
      <c r="F903" s="342"/>
      <c r="G903" s="342"/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</row>
    <row r="904" ht="12.75" customHeight="1">
      <c r="A904" s="342"/>
      <c r="B904" s="342"/>
      <c r="C904" s="342"/>
      <c r="D904" s="342"/>
      <c r="E904" s="342"/>
      <c r="F904" s="342"/>
      <c r="G904" s="342"/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</row>
    <row r="905" ht="12.75" customHeight="1">
      <c r="A905" s="342"/>
      <c r="B905" s="342"/>
      <c r="C905" s="342"/>
      <c r="D905" s="342"/>
      <c r="E905" s="342"/>
      <c r="F905" s="342"/>
      <c r="G905" s="342"/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</row>
    <row r="906" ht="12.75" customHeight="1">
      <c r="A906" s="342"/>
      <c r="B906" s="342"/>
      <c r="C906" s="342"/>
      <c r="D906" s="342"/>
      <c r="E906" s="342"/>
      <c r="F906" s="342"/>
      <c r="G906" s="342"/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</row>
    <row r="907" ht="12.75" customHeight="1">
      <c r="A907" s="342"/>
      <c r="B907" s="342"/>
      <c r="C907" s="342"/>
      <c r="D907" s="342"/>
      <c r="E907" s="342"/>
      <c r="F907" s="342"/>
      <c r="G907" s="342"/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</row>
    <row r="908" ht="12.75" customHeight="1">
      <c r="A908" s="342"/>
      <c r="B908" s="342"/>
      <c r="C908" s="342"/>
      <c r="D908" s="342"/>
      <c r="E908" s="342"/>
      <c r="F908" s="342"/>
      <c r="G908" s="342"/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</row>
    <row r="909" ht="12.75" customHeight="1">
      <c r="A909" s="342"/>
      <c r="B909" s="342"/>
      <c r="C909" s="342"/>
      <c r="D909" s="342"/>
      <c r="E909" s="342"/>
      <c r="F909" s="342"/>
      <c r="G909" s="342"/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</row>
    <row r="910" ht="12.75" customHeight="1">
      <c r="A910" s="342"/>
      <c r="B910" s="342"/>
      <c r="C910" s="342"/>
      <c r="D910" s="342"/>
      <c r="E910" s="342"/>
      <c r="F910" s="342"/>
      <c r="G910" s="342"/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</row>
    <row r="911" ht="12.75" customHeight="1">
      <c r="A911" s="342"/>
      <c r="B911" s="342"/>
      <c r="C911" s="342"/>
      <c r="D911" s="342"/>
      <c r="E911" s="342"/>
      <c r="F911" s="342"/>
      <c r="G911" s="342"/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</row>
    <row r="912" ht="12.75" customHeight="1">
      <c r="A912" s="342"/>
      <c r="B912" s="342"/>
      <c r="C912" s="342"/>
      <c r="D912" s="342"/>
      <c r="E912" s="342"/>
      <c r="F912" s="342"/>
      <c r="G912" s="342"/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</row>
    <row r="913" ht="12.75" customHeight="1">
      <c r="A913" s="342"/>
      <c r="B913" s="342"/>
      <c r="C913" s="342"/>
      <c r="D913" s="342"/>
      <c r="E913" s="342"/>
      <c r="F913" s="342"/>
      <c r="G913" s="342"/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</row>
    <row r="914" ht="12.75" customHeight="1">
      <c r="A914" s="342"/>
      <c r="B914" s="342"/>
      <c r="C914" s="342"/>
      <c r="D914" s="342"/>
      <c r="E914" s="342"/>
      <c r="F914" s="342"/>
      <c r="G914" s="342"/>
      <c r="H914" s="342"/>
      <c r="I914" s="342"/>
      <c r="J914" s="342"/>
      <c r="K914" s="342"/>
      <c r="L914" s="342"/>
      <c r="M914" s="342"/>
      <c r="N914" s="342"/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</row>
    <row r="915" ht="12.75" customHeight="1">
      <c r="A915" s="342"/>
      <c r="B915" s="342"/>
      <c r="C915" s="342"/>
      <c r="D915" s="342"/>
      <c r="E915" s="342"/>
      <c r="F915" s="342"/>
      <c r="G915" s="342"/>
      <c r="H915" s="342"/>
      <c r="I915" s="342"/>
      <c r="J915" s="342"/>
      <c r="K915" s="342"/>
      <c r="L915" s="342"/>
      <c r="M915" s="342"/>
      <c r="N915" s="342"/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</row>
    <row r="916" ht="12.75" customHeight="1">
      <c r="A916" s="342"/>
      <c r="B916" s="342"/>
      <c r="C916" s="342"/>
      <c r="D916" s="342"/>
      <c r="E916" s="342"/>
      <c r="F916" s="342"/>
      <c r="G916" s="342"/>
      <c r="H916" s="342"/>
      <c r="I916" s="34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</row>
    <row r="917" ht="12.75" customHeight="1">
      <c r="A917" s="342"/>
      <c r="B917" s="342"/>
      <c r="C917" s="342"/>
      <c r="D917" s="342"/>
      <c r="E917" s="342"/>
      <c r="F917" s="342"/>
      <c r="G917" s="342"/>
      <c r="H917" s="342"/>
      <c r="I917" s="34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</row>
    <row r="918" ht="12.75" customHeight="1">
      <c r="A918" s="342"/>
      <c r="B918" s="342"/>
      <c r="C918" s="342"/>
      <c r="D918" s="342"/>
      <c r="E918" s="342"/>
      <c r="F918" s="342"/>
      <c r="G918" s="342"/>
      <c r="H918" s="342"/>
      <c r="I918" s="342"/>
      <c r="J918" s="342"/>
      <c r="K918" s="342"/>
      <c r="L918" s="342"/>
      <c r="M918" s="342"/>
      <c r="N918" s="342"/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</row>
    <row r="919" ht="12.75" customHeight="1">
      <c r="A919" s="342"/>
      <c r="B919" s="342"/>
      <c r="C919" s="342"/>
      <c r="D919" s="342"/>
      <c r="E919" s="342"/>
      <c r="F919" s="342"/>
      <c r="G919" s="342"/>
      <c r="H919" s="342"/>
      <c r="I919" s="342"/>
      <c r="J919" s="342"/>
      <c r="K919" s="342"/>
      <c r="L919" s="342"/>
      <c r="M919" s="342"/>
      <c r="N919" s="342"/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</row>
    <row r="920" ht="12.75" customHeight="1">
      <c r="A920" s="342"/>
      <c r="B920" s="342"/>
      <c r="C920" s="342"/>
      <c r="D920" s="342"/>
      <c r="E920" s="342"/>
      <c r="F920" s="342"/>
      <c r="G920" s="342"/>
      <c r="H920" s="342"/>
      <c r="I920" s="34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</row>
    <row r="921" ht="12.75" customHeight="1">
      <c r="A921" s="342"/>
      <c r="B921" s="342"/>
      <c r="C921" s="342"/>
      <c r="D921" s="342"/>
      <c r="E921" s="342"/>
      <c r="F921" s="342"/>
      <c r="G921" s="342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</row>
    <row r="922" ht="12.75" customHeight="1">
      <c r="A922" s="342"/>
      <c r="B922" s="342"/>
      <c r="C922" s="342"/>
      <c r="D922" s="342"/>
      <c r="E922" s="342"/>
      <c r="F922" s="342"/>
      <c r="G922" s="342"/>
      <c r="H922" s="342"/>
      <c r="I922" s="342"/>
      <c r="J922" s="342"/>
      <c r="K922" s="342"/>
      <c r="L922" s="342"/>
      <c r="M922" s="342"/>
      <c r="N922" s="342"/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</row>
    <row r="923" ht="12.75" customHeight="1">
      <c r="A923" s="342"/>
      <c r="B923" s="342"/>
      <c r="C923" s="342"/>
      <c r="D923" s="342"/>
      <c r="E923" s="342"/>
      <c r="F923" s="342"/>
      <c r="G923" s="342"/>
      <c r="H923" s="342"/>
      <c r="I923" s="342"/>
      <c r="J923" s="342"/>
      <c r="K923" s="342"/>
      <c r="L923" s="342"/>
      <c r="M923" s="342"/>
      <c r="N923" s="342"/>
      <c r="O923" s="342"/>
      <c r="P923" s="342"/>
      <c r="Q923" s="342"/>
      <c r="R923" s="342"/>
      <c r="S923" s="342"/>
      <c r="T923" s="342"/>
      <c r="U923" s="342"/>
      <c r="V923" s="342"/>
      <c r="W923" s="342"/>
      <c r="X923" s="342"/>
      <c r="Y923" s="342"/>
      <c r="Z923" s="342"/>
    </row>
    <row r="924" ht="12.75" customHeight="1">
      <c r="A924" s="342"/>
      <c r="B924" s="342"/>
      <c r="C924" s="342"/>
      <c r="D924" s="342"/>
      <c r="E924" s="342"/>
      <c r="F924" s="342"/>
      <c r="G924" s="342"/>
      <c r="H924" s="342"/>
      <c r="I924" s="34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</row>
    <row r="925" ht="12.75" customHeight="1">
      <c r="A925" s="342"/>
      <c r="B925" s="342"/>
      <c r="C925" s="342"/>
      <c r="D925" s="342"/>
      <c r="E925" s="342"/>
      <c r="F925" s="342"/>
      <c r="G925" s="342"/>
      <c r="H925" s="342"/>
      <c r="I925" s="34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</row>
    <row r="926" ht="12.75" customHeight="1">
      <c r="A926" s="342"/>
      <c r="B926" s="342"/>
      <c r="C926" s="342"/>
      <c r="D926" s="342"/>
      <c r="E926" s="342"/>
      <c r="F926" s="342"/>
      <c r="G926" s="342"/>
      <c r="H926" s="342"/>
      <c r="I926" s="34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</row>
    <row r="927" ht="12.75" customHeight="1">
      <c r="A927" s="342"/>
      <c r="B927" s="342"/>
      <c r="C927" s="342"/>
      <c r="D927" s="342"/>
      <c r="E927" s="342"/>
      <c r="F927" s="342"/>
      <c r="G927" s="342"/>
      <c r="H927" s="342"/>
      <c r="I927" s="34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</row>
    <row r="928" ht="12.75" customHeight="1">
      <c r="A928" s="342"/>
      <c r="B928" s="342"/>
      <c r="C928" s="342"/>
      <c r="D928" s="342"/>
      <c r="E928" s="342"/>
      <c r="F928" s="342"/>
      <c r="G928" s="342"/>
      <c r="H928" s="342"/>
      <c r="I928" s="342"/>
      <c r="J928" s="342"/>
      <c r="K928" s="342"/>
      <c r="L928" s="342"/>
      <c r="M928" s="342"/>
      <c r="N928" s="342"/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</row>
    <row r="929" ht="12.75" customHeight="1">
      <c r="A929" s="342"/>
      <c r="B929" s="342"/>
      <c r="C929" s="342"/>
      <c r="D929" s="342"/>
      <c r="E929" s="342"/>
      <c r="F929" s="342"/>
      <c r="G929" s="342"/>
      <c r="H929" s="342"/>
      <c r="I929" s="342"/>
      <c r="J929" s="342"/>
      <c r="K929" s="342"/>
      <c r="L929" s="342"/>
      <c r="M929" s="342"/>
      <c r="N929" s="342"/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</row>
    <row r="930" ht="12.75" customHeight="1">
      <c r="A930" s="342"/>
      <c r="B930" s="342"/>
      <c r="C930" s="342"/>
      <c r="D930" s="342"/>
      <c r="E930" s="342"/>
      <c r="F930" s="342"/>
      <c r="G930" s="342"/>
      <c r="H930" s="342"/>
      <c r="I930" s="34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</row>
    <row r="931" ht="12.75" customHeight="1">
      <c r="A931" s="342"/>
      <c r="B931" s="342"/>
      <c r="C931" s="342"/>
      <c r="D931" s="342"/>
      <c r="E931" s="342"/>
      <c r="F931" s="342"/>
      <c r="G931" s="342"/>
      <c r="H931" s="342"/>
      <c r="I931" s="342"/>
      <c r="J931" s="342"/>
      <c r="K931" s="342"/>
      <c r="L931" s="342"/>
      <c r="M931" s="342"/>
      <c r="N931" s="342"/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</row>
    <row r="932" ht="12.75" customHeight="1">
      <c r="A932" s="342"/>
      <c r="B932" s="342"/>
      <c r="C932" s="342"/>
      <c r="D932" s="342"/>
      <c r="E932" s="342"/>
      <c r="F932" s="342"/>
      <c r="G932" s="342"/>
      <c r="H932" s="342"/>
      <c r="I932" s="342"/>
      <c r="J932" s="342"/>
      <c r="K932" s="342"/>
      <c r="L932" s="342"/>
      <c r="M932" s="342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</row>
    <row r="933" ht="12.75" customHeight="1">
      <c r="A933" s="342"/>
      <c r="B933" s="342"/>
      <c r="C933" s="342"/>
      <c r="D933" s="342"/>
      <c r="E933" s="342"/>
      <c r="F933" s="342"/>
      <c r="G933" s="342"/>
      <c r="H933" s="342"/>
      <c r="I933" s="34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</row>
    <row r="934" ht="12.75" customHeight="1">
      <c r="A934" s="342"/>
      <c r="B934" s="342"/>
      <c r="C934" s="342"/>
      <c r="D934" s="342"/>
      <c r="E934" s="342"/>
      <c r="F934" s="342"/>
      <c r="G934" s="342"/>
      <c r="H934" s="342"/>
      <c r="I934" s="34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</row>
    <row r="935" ht="12.75" customHeight="1">
      <c r="A935" s="342"/>
      <c r="B935" s="342"/>
      <c r="C935" s="342"/>
      <c r="D935" s="342"/>
      <c r="E935" s="342"/>
      <c r="F935" s="342"/>
      <c r="G935" s="342"/>
      <c r="H935" s="342"/>
      <c r="I935" s="342"/>
      <c r="J935" s="342"/>
      <c r="K935" s="342"/>
      <c r="L935" s="342"/>
      <c r="M935" s="342"/>
      <c r="N935" s="342"/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</row>
    <row r="936" ht="12.75" customHeight="1">
      <c r="A936" s="342"/>
      <c r="B936" s="342"/>
      <c r="C936" s="342"/>
      <c r="D936" s="342"/>
      <c r="E936" s="342"/>
      <c r="F936" s="342"/>
      <c r="G936" s="342"/>
      <c r="H936" s="342"/>
      <c r="I936" s="342"/>
      <c r="J936" s="342"/>
      <c r="K936" s="342"/>
      <c r="L936" s="342"/>
      <c r="M936" s="342"/>
      <c r="N936" s="342"/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</row>
    <row r="937" ht="12.75" customHeight="1">
      <c r="A937" s="342"/>
      <c r="B937" s="342"/>
      <c r="C937" s="342"/>
      <c r="D937" s="342"/>
      <c r="E937" s="342"/>
      <c r="F937" s="342"/>
      <c r="G937" s="342"/>
      <c r="H937" s="342"/>
      <c r="I937" s="34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</row>
    <row r="938" ht="12.75" customHeight="1">
      <c r="A938" s="342"/>
      <c r="B938" s="342"/>
      <c r="C938" s="342"/>
      <c r="D938" s="342"/>
      <c r="E938" s="342"/>
      <c r="F938" s="342"/>
      <c r="G938" s="342"/>
      <c r="H938" s="342"/>
      <c r="I938" s="342"/>
      <c r="J938" s="342"/>
      <c r="K938" s="342"/>
      <c r="L938" s="342"/>
      <c r="M938" s="342"/>
      <c r="N938" s="342"/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</row>
    <row r="939" ht="12.75" customHeight="1">
      <c r="A939" s="342"/>
      <c r="B939" s="342"/>
      <c r="C939" s="342"/>
      <c r="D939" s="342"/>
      <c r="E939" s="342"/>
      <c r="F939" s="342"/>
      <c r="G939" s="342"/>
      <c r="H939" s="342"/>
      <c r="I939" s="342"/>
      <c r="J939" s="342"/>
      <c r="K939" s="342"/>
      <c r="L939" s="342"/>
      <c r="M939" s="342"/>
      <c r="N939" s="342"/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</row>
    <row r="940" ht="12.75" customHeight="1">
      <c r="A940" s="342"/>
      <c r="B940" s="342"/>
      <c r="C940" s="342"/>
      <c r="D940" s="342"/>
      <c r="E940" s="342"/>
      <c r="F940" s="342"/>
      <c r="G940" s="342"/>
      <c r="H940" s="342"/>
      <c r="I940" s="34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</row>
    <row r="941" ht="12.75" customHeight="1">
      <c r="A941" s="342"/>
      <c r="B941" s="342"/>
      <c r="C941" s="342"/>
      <c r="D941" s="342"/>
      <c r="E941" s="342"/>
      <c r="F941" s="342"/>
      <c r="G941" s="342"/>
      <c r="H941" s="342"/>
      <c r="I941" s="34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</row>
    <row r="942" ht="12.75" customHeight="1">
      <c r="A942" s="342"/>
      <c r="B942" s="342"/>
      <c r="C942" s="342"/>
      <c r="D942" s="342"/>
      <c r="E942" s="342"/>
      <c r="F942" s="342"/>
      <c r="G942" s="342"/>
      <c r="H942" s="342"/>
      <c r="I942" s="342"/>
      <c r="J942" s="342"/>
      <c r="K942" s="342"/>
      <c r="L942" s="342"/>
      <c r="M942" s="342"/>
      <c r="N942" s="342"/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</row>
    <row r="943" ht="12.75" customHeight="1">
      <c r="A943" s="342"/>
      <c r="B943" s="342"/>
      <c r="C943" s="342"/>
      <c r="D943" s="342"/>
      <c r="E943" s="342"/>
      <c r="F943" s="342"/>
      <c r="G943" s="342"/>
      <c r="H943" s="342"/>
      <c r="I943" s="342"/>
      <c r="J943" s="342"/>
      <c r="K943" s="342"/>
      <c r="L943" s="342"/>
      <c r="M943" s="342"/>
      <c r="N943" s="342"/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</row>
    <row r="944" ht="12.75" customHeight="1">
      <c r="A944" s="342"/>
      <c r="B944" s="342"/>
      <c r="C944" s="342"/>
      <c r="D944" s="342"/>
      <c r="E944" s="342"/>
      <c r="F944" s="342"/>
      <c r="G944" s="342"/>
      <c r="H944" s="342"/>
      <c r="I944" s="34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</row>
    <row r="945" ht="12.75" customHeight="1">
      <c r="A945" s="342"/>
      <c r="B945" s="342"/>
      <c r="C945" s="342"/>
      <c r="D945" s="342"/>
      <c r="E945" s="342"/>
      <c r="F945" s="342"/>
      <c r="G945" s="342"/>
      <c r="H945" s="342"/>
      <c r="I945" s="342"/>
      <c r="J945" s="342"/>
      <c r="K945" s="342"/>
      <c r="L945" s="342"/>
      <c r="M945" s="342"/>
      <c r="N945" s="342"/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</row>
    <row r="946" ht="12.75" customHeight="1">
      <c r="A946" s="342"/>
      <c r="B946" s="342"/>
      <c r="C946" s="342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342"/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</row>
    <row r="947" ht="12.75" customHeight="1">
      <c r="A947" s="342"/>
      <c r="B947" s="342"/>
      <c r="C947" s="342"/>
      <c r="D947" s="342"/>
      <c r="E947" s="342"/>
      <c r="F947" s="342"/>
      <c r="G947" s="342"/>
      <c r="H947" s="342"/>
      <c r="I947" s="342"/>
      <c r="J947" s="342"/>
      <c r="K947" s="342"/>
      <c r="L947" s="342"/>
      <c r="M947" s="342"/>
      <c r="N947" s="342"/>
      <c r="O947" s="342"/>
      <c r="P947" s="342"/>
      <c r="Q947" s="342"/>
      <c r="R947" s="342"/>
      <c r="S947" s="342"/>
      <c r="T947" s="342"/>
      <c r="U947" s="342"/>
      <c r="V947" s="342"/>
      <c r="W947" s="342"/>
      <c r="X947" s="342"/>
      <c r="Y947" s="342"/>
      <c r="Z947" s="342"/>
    </row>
    <row r="948" ht="12.75" customHeight="1">
      <c r="A948" s="342"/>
      <c r="B948" s="342"/>
      <c r="C948" s="342"/>
      <c r="D948" s="342"/>
      <c r="E948" s="342"/>
      <c r="F948" s="342"/>
      <c r="G948" s="342"/>
      <c r="H948" s="342"/>
      <c r="I948" s="342"/>
      <c r="J948" s="342"/>
      <c r="K948" s="342"/>
      <c r="L948" s="342"/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</row>
    <row r="949" ht="12.75" customHeight="1">
      <c r="A949" s="342"/>
      <c r="B949" s="342"/>
      <c r="C949" s="342"/>
      <c r="D949" s="342"/>
      <c r="E949" s="342"/>
      <c r="F949" s="342"/>
      <c r="G949" s="342"/>
      <c r="H949" s="342"/>
      <c r="I949" s="34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</row>
    <row r="950" ht="12.75" customHeight="1">
      <c r="A950" s="342"/>
      <c r="B950" s="342"/>
      <c r="C950" s="342"/>
      <c r="D950" s="342"/>
      <c r="E950" s="342"/>
      <c r="F950" s="342"/>
      <c r="G950" s="342"/>
      <c r="H950" s="342"/>
      <c r="I950" s="34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</row>
    <row r="951" ht="12.75" customHeight="1">
      <c r="A951" s="342"/>
      <c r="B951" s="342"/>
      <c r="C951" s="342"/>
      <c r="D951" s="342"/>
      <c r="E951" s="342"/>
      <c r="F951" s="342"/>
      <c r="G951" s="342"/>
      <c r="H951" s="342"/>
      <c r="I951" s="34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</row>
    <row r="952" ht="12.75" customHeight="1">
      <c r="A952" s="342"/>
      <c r="B952" s="342"/>
      <c r="C952" s="342"/>
      <c r="D952" s="342"/>
      <c r="E952" s="342"/>
      <c r="F952" s="342"/>
      <c r="G952" s="342"/>
      <c r="H952" s="342"/>
      <c r="I952" s="34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</row>
    <row r="953" ht="12.75" customHeight="1">
      <c r="A953" s="342"/>
      <c r="B953" s="342"/>
      <c r="C953" s="342"/>
      <c r="D953" s="342"/>
      <c r="E953" s="342"/>
      <c r="F953" s="342"/>
      <c r="G953" s="342"/>
      <c r="H953" s="342"/>
      <c r="I953" s="342"/>
      <c r="J953" s="342"/>
      <c r="K953" s="342"/>
      <c r="L953" s="342"/>
      <c r="M953" s="342"/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/>
      <c r="Z953" s="342"/>
    </row>
    <row r="954" ht="12.75" customHeight="1">
      <c r="A954" s="342"/>
      <c r="B954" s="342"/>
      <c r="C954" s="342"/>
      <c r="D954" s="342"/>
      <c r="E954" s="342"/>
      <c r="F954" s="342"/>
      <c r="G954" s="342"/>
      <c r="H954" s="342"/>
      <c r="I954" s="342"/>
      <c r="J954" s="342"/>
      <c r="K954" s="342"/>
      <c r="L954" s="342"/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/>
      <c r="Z954" s="342"/>
    </row>
    <row r="955" ht="12.75" customHeight="1">
      <c r="A955" s="342"/>
      <c r="B955" s="342"/>
      <c r="C955" s="342"/>
      <c r="D955" s="342"/>
      <c r="E955" s="342"/>
      <c r="F955" s="342"/>
      <c r="G955" s="342"/>
      <c r="H955" s="342"/>
      <c r="I955" s="34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</row>
    <row r="956" ht="12.75" customHeight="1">
      <c r="A956" s="342"/>
      <c r="B956" s="342"/>
      <c r="C956" s="342"/>
      <c r="D956" s="342"/>
      <c r="E956" s="342"/>
      <c r="F956" s="342"/>
      <c r="G956" s="342"/>
      <c r="H956" s="342"/>
      <c r="I956" s="342"/>
      <c r="J956" s="342"/>
      <c r="K956" s="342"/>
      <c r="L956" s="342"/>
      <c r="M956" s="342"/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/>
      <c r="Z956" s="342"/>
    </row>
    <row r="957" ht="12.75" customHeight="1">
      <c r="A957" s="342"/>
      <c r="B957" s="342"/>
      <c r="C957" s="342"/>
      <c r="D957" s="342"/>
      <c r="E957" s="342"/>
      <c r="F957" s="342"/>
      <c r="G957" s="342"/>
      <c r="H957" s="342"/>
      <c r="I957" s="342"/>
      <c r="J957" s="342"/>
      <c r="K957" s="342"/>
      <c r="L957" s="342"/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/>
      <c r="Z957" s="342"/>
    </row>
    <row r="958" ht="12.75" customHeight="1">
      <c r="A958" s="342"/>
      <c r="B958" s="342"/>
      <c r="C958" s="342"/>
      <c r="D958" s="342"/>
      <c r="E958" s="342"/>
      <c r="F958" s="342"/>
      <c r="G958" s="342"/>
      <c r="H958" s="342"/>
      <c r="I958" s="34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</row>
    <row r="959" ht="12.75" customHeight="1">
      <c r="A959" s="342"/>
      <c r="B959" s="342"/>
      <c r="C959" s="342"/>
      <c r="D959" s="342"/>
      <c r="E959" s="342"/>
      <c r="F959" s="342"/>
      <c r="G959" s="342"/>
      <c r="H959" s="342"/>
      <c r="I959" s="34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</row>
    <row r="960" ht="12.75" customHeight="1">
      <c r="A960" s="342"/>
      <c r="B960" s="342"/>
      <c r="C960" s="342"/>
      <c r="D960" s="342"/>
      <c r="E960" s="342"/>
      <c r="F960" s="342"/>
      <c r="G960" s="342"/>
      <c r="H960" s="342"/>
      <c r="I960" s="342"/>
      <c r="J960" s="342"/>
      <c r="K960" s="342"/>
      <c r="L960" s="342"/>
      <c r="M960" s="342"/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/>
      <c r="Z960" s="342"/>
    </row>
    <row r="961" ht="12.75" customHeight="1">
      <c r="A961" s="342"/>
      <c r="B961" s="342"/>
      <c r="C961" s="342"/>
      <c r="D961" s="342"/>
      <c r="E961" s="342"/>
      <c r="F961" s="342"/>
      <c r="G961" s="342"/>
      <c r="H961" s="342"/>
      <c r="I961" s="342"/>
      <c r="J961" s="342"/>
      <c r="K961" s="342"/>
      <c r="L961" s="342"/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/>
      <c r="Z961" s="342"/>
    </row>
    <row r="962" ht="12.75" customHeight="1">
      <c r="A962" s="342"/>
      <c r="B962" s="342"/>
      <c r="C962" s="342"/>
      <c r="D962" s="342"/>
      <c r="E962" s="342"/>
      <c r="F962" s="342"/>
      <c r="G962" s="342"/>
      <c r="H962" s="342"/>
      <c r="I962" s="34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</row>
    <row r="963" ht="12.75" customHeight="1">
      <c r="A963" s="342"/>
      <c r="B963" s="342"/>
      <c r="C963" s="342"/>
      <c r="D963" s="342"/>
      <c r="E963" s="342"/>
      <c r="F963" s="342"/>
      <c r="G963" s="342"/>
      <c r="H963" s="342"/>
      <c r="I963" s="342"/>
      <c r="J963" s="342"/>
      <c r="K963" s="342"/>
      <c r="L963" s="342"/>
      <c r="M963" s="342"/>
      <c r="N963" s="342"/>
      <c r="O963" s="342"/>
      <c r="P963" s="342"/>
      <c r="Q963" s="342"/>
      <c r="R963" s="342"/>
      <c r="S963" s="342"/>
      <c r="T963" s="342"/>
      <c r="U963" s="342"/>
      <c r="V963" s="342"/>
      <c r="W963" s="342"/>
      <c r="X963" s="342"/>
      <c r="Y963" s="342"/>
      <c r="Z963" s="342"/>
    </row>
    <row r="964" ht="12.75" customHeight="1">
      <c r="A964" s="342"/>
      <c r="B964" s="342"/>
      <c r="C964" s="342"/>
      <c r="D964" s="342"/>
      <c r="E964" s="342"/>
      <c r="F964" s="342"/>
      <c r="G964" s="342"/>
      <c r="H964" s="342"/>
      <c r="I964" s="342"/>
      <c r="J964" s="342"/>
      <c r="K964" s="342"/>
      <c r="L964" s="342"/>
      <c r="M964" s="342"/>
      <c r="N964" s="342"/>
      <c r="O964" s="342"/>
      <c r="P964" s="342"/>
      <c r="Q964" s="342"/>
      <c r="R964" s="342"/>
      <c r="S964" s="342"/>
      <c r="T964" s="342"/>
      <c r="U964" s="342"/>
      <c r="V964" s="342"/>
      <c r="W964" s="342"/>
      <c r="X964" s="342"/>
      <c r="Y964" s="342"/>
      <c r="Z964" s="342"/>
    </row>
    <row r="965" ht="12.75" customHeight="1">
      <c r="A965" s="342"/>
      <c r="B965" s="342"/>
      <c r="C965" s="342"/>
      <c r="D965" s="342"/>
      <c r="E965" s="342"/>
      <c r="F965" s="342"/>
      <c r="G965" s="342"/>
      <c r="H965" s="342"/>
      <c r="I965" s="342"/>
      <c r="J965" s="342"/>
      <c r="K965" s="342"/>
      <c r="L965" s="342"/>
      <c r="M965" s="342"/>
      <c r="N965" s="342"/>
      <c r="O965" s="342"/>
      <c r="P965" s="342"/>
      <c r="Q965" s="342"/>
      <c r="R965" s="342"/>
      <c r="S965" s="342"/>
      <c r="T965" s="342"/>
      <c r="U965" s="342"/>
      <c r="V965" s="342"/>
      <c r="W965" s="342"/>
      <c r="X965" s="342"/>
      <c r="Y965" s="342"/>
      <c r="Z965" s="342"/>
    </row>
    <row r="966" ht="12.75" customHeight="1">
      <c r="A966" s="342"/>
      <c r="B966" s="342"/>
      <c r="C966" s="342"/>
      <c r="D966" s="342"/>
      <c r="E966" s="342"/>
      <c r="F966" s="342"/>
      <c r="G966" s="342"/>
      <c r="H966" s="342"/>
      <c r="I966" s="342"/>
      <c r="J966" s="342"/>
      <c r="K966" s="342"/>
      <c r="L966" s="342"/>
      <c r="M966" s="342"/>
      <c r="N966" s="342"/>
      <c r="O966" s="342"/>
      <c r="P966" s="342"/>
      <c r="Q966" s="342"/>
      <c r="R966" s="342"/>
      <c r="S966" s="342"/>
      <c r="T966" s="342"/>
      <c r="U966" s="342"/>
      <c r="V966" s="342"/>
      <c r="W966" s="342"/>
      <c r="X966" s="342"/>
      <c r="Y966" s="342"/>
      <c r="Z966" s="342"/>
    </row>
    <row r="967" ht="12.75" customHeight="1">
      <c r="A967" s="342"/>
      <c r="B967" s="342"/>
      <c r="C967" s="342"/>
      <c r="D967" s="342"/>
      <c r="E967" s="342"/>
      <c r="F967" s="342"/>
      <c r="G967" s="342"/>
      <c r="H967" s="342"/>
      <c r="I967" s="342"/>
      <c r="J967" s="342"/>
      <c r="K967" s="342"/>
      <c r="L967" s="342"/>
      <c r="M967" s="342"/>
      <c r="N967" s="342"/>
      <c r="O967" s="342"/>
      <c r="P967" s="342"/>
      <c r="Q967" s="342"/>
      <c r="R967" s="342"/>
      <c r="S967" s="342"/>
      <c r="T967" s="342"/>
      <c r="U967" s="342"/>
      <c r="V967" s="342"/>
      <c r="W967" s="342"/>
      <c r="X967" s="342"/>
      <c r="Y967" s="342"/>
      <c r="Z967" s="342"/>
    </row>
    <row r="968" ht="12.75" customHeight="1">
      <c r="A968" s="342"/>
      <c r="B968" s="342"/>
      <c r="C968" s="342"/>
      <c r="D968" s="342"/>
      <c r="E968" s="342"/>
      <c r="F968" s="342"/>
      <c r="G968" s="342"/>
      <c r="H968" s="342"/>
      <c r="I968" s="342"/>
      <c r="J968" s="342"/>
      <c r="K968" s="342"/>
      <c r="L968" s="342"/>
      <c r="M968" s="342"/>
      <c r="N968" s="342"/>
      <c r="O968" s="342"/>
      <c r="P968" s="342"/>
      <c r="Q968" s="342"/>
      <c r="R968" s="342"/>
      <c r="S968" s="342"/>
      <c r="T968" s="342"/>
      <c r="U968" s="342"/>
      <c r="V968" s="342"/>
      <c r="W968" s="342"/>
      <c r="X968" s="342"/>
      <c r="Y968" s="342"/>
      <c r="Z968" s="342"/>
    </row>
    <row r="969" ht="12.75" customHeight="1">
      <c r="A969" s="342"/>
      <c r="B969" s="342"/>
      <c r="C969" s="342"/>
      <c r="D969" s="342"/>
      <c r="E969" s="342"/>
      <c r="F969" s="342"/>
      <c r="G969" s="342"/>
      <c r="H969" s="342"/>
      <c r="I969" s="342"/>
      <c r="J969" s="342"/>
      <c r="K969" s="342"/>
      <c r="L969" s="342"/>
      <c r="M969" s="342"/>
      <c r="N969" s="342"/>
      <c r="O969" s="342"/>
      <c r="P969" s="342"/>
      <c r="Q969" s="342"/>
      <c r="R969" s="342"/>
      <c r="S969" s="342"/>
      <c r="T969" s="342"/>
      <c r="U969" s="342"/>
      <c r="V969" s="342"/>
      <c r="W969" s="342"/>
      <c r="X969" s="342"/>
      <c r="Y969" s="342"/>
      <c r="Z969" s="342"/>
    </row>
    <row r="970" ht="12.75" customHeight="1">
      <c r="A970" s="342"/>
      <c r="B970" s="342"/>
      <c r="C970" s="342"/>
      <c r="D970" s="342"/>
      <c r="E970" s="342"/>
      <c r="F970" s="342"/>
      <c r="G970" s="342"/>
      <c r="H970" s="342"/>
      <c r="I970" s="342"/>
      <c r="J970" s="342"/>
      <c r="K970" s="342"/>
      <c r="L970" s="342"/>
      <c r="M970" s="342"/>
      <c r="N970" s="342"/>
      <c r="O970" s="342"/>
      <c r="P970" s="342"/>
      <c r="Q970" s="342"/>
      <c r="R970" s="342"/>
      <c r="S970" s="342"/>
      <c r="T970" s="342"/>
      <c r="U970" s="342"/>
      <c r="V970" s="342"/>
      <c r="W970" s="342"/>
      <c r="X970" s="342"/>
      <c r="Y970" s="342"/>
      <c r="Z970" s="342"/>
    </row>
    <row r="971" ht="12.75" customHeight="1">
      <c r="A971" s="342"/>
      <c r="B971" s="342"/>
      <c r="C971" s="342"/>
      <c r="D971" s="342"/>
      <c r="E971" s="342"/>
      <c r="F971" s="342"/>
      <c r="G971" s="342"/>
      <c r="H971" s="342"/>
      <c r="I971" s="342"/>
      <c r="J971" s="342"/>
      <c r="K971" s="342"/>
      <c r="L971" s="342"/>
      <c r="M971" s="342"/>
      <c r="N971" s="342"/>
      <c r="O971" s="342"/>
      <c r="P971" s="342"/>
      <c r="Q971" s="342"/>
      <c r="R971" s="342"/>
      <c r="S971" s="342"/>
      <c r="T971" s="342"/>
      <c r="U971" s="342"/>
      <c r="V971" s="342"/>
      <c r="W971" s="342"/>
      <c r="X971" s="342"/>
      <c r="Y971" s="342"/>
      <c r="Z971" s="342"/>
    </row>
    <row r="972" ht="12.75" customHeight="1">
      <c r="A972" s="342"/>
      <c r="B972" s="342"/>
      <c r="C972" s="342"/>
      <c r="D972" s="342"/>
      <c r="E972" s="342"/>
      <c r="F972" s="342"/>
      <c r="G972" s="342"/>
      <c r="H972" s="342"/>
      <c r="I972" s="342"/>
      <c r="J972" s="342"/>
      <c r="K972" s="342"/>
      <c r="L972" s="342"/>
      <c r="M972" s="342"/>
      <c r="N972" s="342"/>
      <c r="O972" s="342"/>
      <c r="P972" s="342"/>
      <c r="Q972" s="342"/>
      <c r="R972" s="342"/>
      <c r="S972" s="342"/>
      <c r="T972" s="342"/>
      <c r="U972" s="342"/>
      <c r="V972" s="342"/>
      <c r="W972" s="342"/>
      <c r="X972" s="342"/>
      <c r="Y972" s="342"/>
      <c r="Z972" s="342"/>
    </row>
    <row r="973" ht="12.75" customHeight="1">
      <c r="A973" s="342"/>
      <c r="B973" s="342"/>
      <c r="C973" s="342"/>
      <c r="D973" s="342"/>
      <c r="E973" s="342"/>
      <c r="F973" s="342"/>
      <c r="G973" s="342"/>
      <c r="H973" s="342"/>
      <c r="I973" s="342"/>
      <c r="J973" s="342"/>
      <c r="K973" s="342"/>
      <c r="L973" s="342"/>
      <c r="M973" s="342"/>
      <c r="N973" s="342"/>
      <c r="O973" s="342"/>
      <c r="P973" s="342"/>
      <c r="Q973" s="342"/>
      <c r="R973" s="342"/>
      <c r="S973" s="342"/>
      <c r="T973" s="342"/>
      <c r="U973" s="342"/>
      <c r="V973" s="342"/>
      <c r="W973" s="342"/>
      <c r="X973" s="342"/>
      <c r="Y973" s="342"/>
      <c r="Z973" s="342"/>
    </row>
    <row r="974" ht="12.75" customHeight="1">
      <c r="A974" s="342"/>
      <c r="B974" s="342"/>
      <c r="C974" s="342"/>
      <c r="D974" s="342"/>
      <c r="E974" s="342"/>
      <c r="F974" s="342"/>
      <c r="G974" s="342"/>
      <c r="H974" s="342"/>
      <c r="I974" s="342"/>
      <c r="J974" s="342"/>
      <c r="K974" s="342"/>
      <c r="L974" s="342"/>
      <c r="M974" s="342"/>
      <c r="N974" s="342"/>
      <c r="O974" s="342"/>
      <c r="P974" s="342"/>
      <c r="Q974" s="342"/>
      <c r="R974" s="342"/>
      <c r="S974" s="342"/>
      <c r="T974" s="342"/>
      <c r="U974" s="342"/>
      <c r="V974" s="342"/>
      <c r="W974" s="342"/>
      <c r="X974" s="342"/>
      <c r="Y974" s="342"/>
      <c r="Z974" s="342"/>
    </row>
    <row r="975" ht="12.75" customHeight="1">
      <c r="A975" s="342"/>
      <c r="B975" s="342"/>
      <c r="C975" s="342"/>
      <c r="D975" s="342"/>
      <c r="E975" s="342"/>
      <c r="F975" s="342"/>
      <c r="G975" s="342"/>
      <c r="H975" s="342"/>
      <c r="I975" s="342"/>
      <c r="J975" s="342"/>
      <c r="K975" s="342"/>
      <c r="L975" s="342"/>
      <c r="M975" s="342"/>
      <c r="N975" s="342"/>
      <c r="O975" s="342"/>
      <c r="P975" s="342"/>
      <c r="Q975" s="342"/>
      <c r="R975" s="342"/>
      <c r="S975" s="342"/>
      <c r="T975" s="342"/>
      <c r="U975" s="342"/>
      <c r="V975" s="342"/>
      <c r="W975" s="342"/>
      <c r="X975" s="342"/>
      <c r="Y975" s="342"/>
      <c r="Z975" s="342"/>
    </row>
    <row r="976" ht="12.75" customHeight="1">
      <c r="A976" s="342"/>
      <c r="B976" s="342"/>
      <c r="C976" s="342"/>
      <c r="D976" s="342"/>
      <c r="E976" s="342"/>
      <c r="F976" s="342"/>
      <c r="G976" s="342"/>
      <c r="H976" s="342"/>
      <c r="I976" s="342"/>
      <c r="J976" s="342"/>
      <c r="K976" s="342"/>
      <c r="L976" s="342"/>
      <c r="M976" s="342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2"/>
      <c r="Y976" s="342"/>
      <c r="Z976" s="342"/>
    </row>
    <row r="977" ht="12.75" customHeight="1">
      <c r="A977" s="342"/>
      <c r="B977" s="342"/>
      <c r="C977" s="342"/>
      <c r="D977" s="342"/>
      <c r="E977" s="342"/>
      <c r="F977" s="342"/>
      <c r="G977" s="342"/>
      <c r="H977" s="342"/>
      <c r="I977" s="342"/>
      <c r="J977" s="342"/>
      <c r="K977" s="342"/>
      <c r="L977" s="342"/>
      <c r="M977" s="342"/>
      <c r="N977" s="342"/>
      <c r="O977" s="342"/>
      <c r="P977" s="342"/>
      <c r="Q977" s="342"/>
      <c r="R977" s="342"/>
      <c r="S977" s="342"/>
      <c r="T977" s="342"/>
      <c r="U977" s="342"/>
      <c r="V977" s="342"/>
      <c r="W977" s="342"/>
      <c r="X977" s="342"/>
      <c r="Y977" s="342"/>
      <c r="Z977" s="342"/>
    </row>
    <row r="978" ht="12.75" customHeight="1">
      <c r="A978" s="342"/>
      <c r="B978" s="342"/>
      <c r="C978" s="342"/>
      <c r="D978" s="342"/>
      <c r="E978" s="342"/>
      <c r="F978" s="342"/>
      <c r="G978" s="342"/>
      <c r="H978" s="342"/>
      <c r="I978" s="342"/>
      <c r="J978" s="342"/>
      <c r="K978" s="342"/>
      <c r="L978" s="342"/>
      <c r="M978" s="342"/>
      <c r="N978" s="342"/>
      <c r="O978" s="342"/>
      <c r="P978" s="342"/>
      <c r="Q978" s="342"/>
      <c r="R978" s="342"/>
      <c r="S978" s="342"/>
      <c r="T978" s="342"/>
      <c r="U978" s="342"/>
      <c r="V978" s="342"/>
      <c r="W978" s="342"/>
      <c r="X978" s="342"/>
      <c r="Y978" s="342"/>
      <c r="Z978" s="342"/>
    </row>
    <row r="979" ht="12.75" customHeight="1">
      <c r="A979" s="342"/>
      <c r="B979" s="342"/>
      <c r="C979" s="342"/>
      <c r="D979" s="342"/>
      <c r="E979" s="342"/>
      <c r="F979" s="342"/>
      <c r="G979" s="342"/>
      <c r="H979" s="342"/>
      <c r="I979" s="342"/>
      <c r="J979" s="342"/>
      <c r="K979" s="342"/>
      <c r="L979" s="342"/>
      <c r="M979" s="342"/>
      <c r="N979" s="342"/>
      <c r="O979" s="342"/>
      <c r="P979" s="342"/>
      <c r="Q979" s="342"/>
      <c r="R979" s="342"/>
      <c r="S979" s="342"/>
      <c r="T979" s="342"/>
      <c r="U979" s="342"/>
      <c r="V979" s="342"/>
      <c r="W979" s="342"/>
      <c r="X979" s="342"/>
      <c r="Y979" s="342"/>
      <c r="Z979" s="342"/>
    </row>
    <row r="980" ht="12.75" customHeight="1">
      <c r="A980" s="342"/>
      <c r="B980" s="342"/>
      <c r="C980" s="342"/>
      <c r="D980" s="342"/>
      <c r="E980" s="342"/>
      <c r="F980" s="342"/>
      <c r="G980" s="342"/>
      <c r="H980" s="342"/>
      <c r="I980" s="342"/>
      <c r="J980" s="342"/>
      <c r="K980" s="342"/>
      <c r="L980" s="342"/>
      <c r="M980" s="342"/>
      <c r="N980" s="342"/>
      <c r="O980" s="342"/>
      <c r="P980" s="342"/>
      <c r="Q980" s="342"/>
      <c r="R980" s="342"/>
      <c r="S980" s="342"/>
      <c r="T980" s="342"/>
      <c r="U980" s="342"/>
      <c r="V980" s="342"/>
      <c r="W980" s="342"/>
      <c r="X980" s="342"/>
      <c r="Y980" s="342"/>
      <c r="Z980" s="342"/>
    </row>
    <row r="981" ht="12.75" customHeight="1">
      <c r="A981" s="342"/>
      <c r="B981" s="342"/>
      <c r="C981" s="342"/>
      <c r="D981" s="342"/>
      <c r="E981" s="342"/>
      <c r="F981" s="342"/>
      <c r="G981" s="342"/>
      <c r="H981" s="342"/>
      <c r="I981" s="342"/>
      <c r="J981" s="342"/>
      <c r="K981" s="342"/>
      <c r="L981" s="342"/>
      <c r="M981" s="342"/>
      <c r="N981" s="342"/>
      <c r="O981" s="342"/>
      <c r="P981" s="342"/>
      <c r="Q981" s="342"/>
      <c r="R981" s="342"/>
      <c r="S981" s="342"/>
      <c r="T981" s="342"/>
      <c r="U981" s="342"/>
      <c r="V981" s="342"/>
      <c r="W981" s="342"/>
      <c r="X981" s="342"/>
      <c r="Y981" s="342"/>
      <c r="Z981" s="342"/>
    </row>
    <row r="982" ht="12.75" customHeight="1">
      <c r="A982" s="342"/>
      <c r="B982" s="342"/>
      <c r="C982" s="342"/>
      <c r="D982" s="342"/>
      <c r="E982" s="342"/>
      <c r="F982" s="342"/>
      <c r="G982" s="342"/>
      <c r="H982" s="342"/>
      <c r="I982" s="342"/>
      <c r="J982" s="342"/>
      <c r="K982" s="342"/>
      <c r="L982" s="342"/>
      <c r="M982" s="342"/>
      <c r="N982" s="342"/>
      <c r="O982" s="342"/>
      <c r="P982" s="342"/>
      <c r="Q982" s="342"/>
      <c r="R982" s="342"/>
      <c r="S982" s="342"/>
      <c r="T982" s="342"/>
      <c r="U982" s="342"/>
      <c r="V982" s="342"/>
      <c r="W982" s="342"/>
      <c r="X982" s="342"/>
      <c r="Y982" s="342"/>
      <c r="Z982" s="342"/>
    </row>
    <row r="983" ht="12.75" customHeight="1">
      <c r="A983" s="342"/>
      <c r="B983" s="342"/>
      <c r="C983" s="342"/>
      <c r="D983" s="342"/>
      <c r="E983" s="342"/>
      <c r="F983" s="342"/>
      <c r="G983" s="342"/>
      <c r="H983" s="342"/>
      <c r="I983" s="342"/>
      <c r="J983" s="342"/>
      <c r="K983" s="342"/>
      <c r="L983" s="342"/>
      <c r="M983" s="342"/>
      <c r="N983" s="342"/>
      <c r="O983" s="342"/>
      <c r="P983" s="342"/>
      <c r="Q983" s="342"/>
      <c r="R983" s="342"/>
      <c r="S983" s="342"/>
      <c r="T983" s="342"/>
      <c r="U983" s="342"/>
      <c r="V983" s="342"/>
      <c r="W983" s="342"/>
      <c r="X983" s="342"/>
      <c r="Y983" s="342"/>
      <c r="Z983" s="342"/>
    </row>
    <row r="984" ht="12.75" customHeight="1">
      <c r="A984" s="342"/>
      <c r="B984" s="342"/>
      <c r="C984" s="342"/>
      <c r="D984" s="342"/>
      <c r="E984" s="342"/>
      <c r="F984" s="342"/>
      <c r="G984" s="342"/>
      <c r="H984" s="342"/>
      <c r="I984" s="342"/>
      <c r="J984" s="342"/>
      <c r="K984" s="342"/>
      <c r="L984" s="342"/>
      <c r="M984" s="342"/>
      <c r="N984" s="342"/>
      <c r="O984" s="342"/>
      <c r="P984" s="342"/>
      <c r="Q984" s="342"/>
      <c r="R984" s="342"/>
      <c r="S984" s="342"/>
      <c r="T984" s="342"/>
      <c r="U984" s="342"/>
      <c r="V984" s="342"/>
      <c r="W984" s="342"/>
      <c r="X984" s="342"/>
      <c r="Y984" s="342"/>
      <c r="Z984" s="342"/>
    </row>
    <row r="985" ht="12.75" customHeight="1">
      <c r="A985" s="342"/>
      <c r="B985" s="342"/>
      <c r="C985" s="342"/>
      <c r="D985" s="342"/>
      <c r="E985" s="342"/>
      <c r="F985" s="342"/>
      <c r="G985" s="342"/>
      <c r="H985" s="342"/>
      <c r="I985" s="342"/>
      <c r="J985" s="342"/>
      <c r="K985" s="342"/>
      <c r="L985" s="342"/>
      <c r="M985" s="342"/>
      <c r="N985" s="342"/>
      <c r="O985" s="342"/>
      <c r="P985" s="342"/>
      <c r="Q985" s="342"/>
      <c r="R985" s="342"/>
      <c r="S985" s="342"/>
      <c r="T985" s="342"/>
      <c r="U985" s="342"/>
      <c r="V985" s="342"/>
      <c r="W985" s="342"/>
      <c r="X985" s="342"/>
      <c r="Y985" s="342"/>
      <c r="Z985" s="342"/>
    </row>
    <row r="986" ht="12.75" customHeight="1">
      <c r="A986" s="342"/>
      <c r="B986" s="342"/>
      <c r="C986" s="342"/>
      <c r="D986" s="342"/>
      <c r="E986" s="342"/>
      <c r="F986" s="342"/>
      <c r="G986" s="342"/>
      <c r="H986" s="342"/>
      <c r="I986" s="342"/>
      <c r="J986" s="342"/>
      <c r="K986" s="342"/>
      <c r="L986" s="342"/>
      <c r="M986" s="342"/>
      <c r="N986" s="342"/>
      <c r="O986" s="342"/>
      <c r="P986" s="342"/>
      <c r="Q986" s="342"/>
      <c r="R986" s="342"/>
      <c r="S986" s="342"/>
      <c r="T986" s="342"/>
      <c r="U986" s="342"/>
      <c r="V986" s="342"/>
      <c r="W986" s="342"/>
      <c r="X986" s="342"/>
      <c r="Y986" s="342"/>
      <c r="Z986" s="342"/>
    </row>
    <row r="987" ht="12.75" customHeight="1">
      <c r="A987" s="342"/>
      <c r="B987" s="342"/>
      <c r="C987" s="342"/>
      <c r="D987" s="342"/>
      <c r="E987" s="342"/>
      <c r="F987" s="342"/>
      <c r="G987" s="342"/>
      <c r="H987" s="342"/>
      <c r="I987" s="342"/>
      <c r="J987" s="342"/>
      <c r="K987" s="342"/>
      <c r="L987" s="342"/>
      <c r="M987" s="342"/>
      <c r="N987" s="342"/>
      <c r="O987" s="342"/>
      <c r="P987" s="342"/>
      <c r="Q987" s="342"/>
      <c r="R987" s="342"/>
      <c r="S987" s="342"/>
      <c r="T987" s="342"/>
      <c r="U987" s="342"/>
      <c r="V987" s="342"/>
      <c r="W987" s="342"/>
      <c r="X987" s="342"/>
      <c r="Y987" s="342"/>
      <c r="Z987" s="342"/>
    </row>
    <row r="988" ht="12.75" customHeight="1">
      <c r="A988" s="342"/>
      <c r="B988" s="342"/>
      <c r="C988" s="342"/>
      <c r="D988" s="342"/>
      <c r="E988" s="342"/>
      <c r="F988" s="342"/>
      <c r="G988" s="342"/>
      <c r="H988" s="342"/>
      <c r="I988" s="342"/>
      <c r="J988" s="342"/>
      <c r="K988" s="342"/>
      <c r="L988" s="342"/>
      <c r="M988" s="342"/>
      <c r="N988" s="342"/>
      <c r="O988" s="342"/>
      <c r="P988" s="342"/>
      <c r="Q988" s="342"/>
      <c r="R988" s="342"/>
      <c r="S988" s="342"/>
      <c r="T988" s="342"/>
      <c r="U988" s="342"/>
      <c r="V988" s="342"/>
      <c r="W988" s="342"/>
      <c r="X988" s="342"/>
      <c r="Y988" s="342"/>
      <c r="Z988" s="342"/>
    </row>
    <row r="989" ht="12.75" customHeight="1">
      <c r="A989" s="342"/>
      <c r="B989" s="342"/>
      <c r="C989" s="342"/>
      <c r="D989" s="342"/>
      <c r="E989" s="342"/>
      <c r="F989" s="342"/>
      <c r="G989" s="342"/>
      <c r="H989" s="342"/>
      <c r="I989" s="342"/>
      <c r="J989" s="342"/>
      <c r="K989" s="342"/>
      <c r="L989" s="342"/>
      <c r="M989" s="342"/>
      <c r="N989" s="342"/>
      <c r="O989" s="342"/>
      <c r="P989" s="342"/>
      <c r="Q989" s="342"/>
      <c r="R989" s="342"/>
      <c r="S989" s="342"/>
      <c r="T989" s="342"/>
      <c r="U989" s="342"/>
      <c r="V989" s="342"/>
      <c r="W989" s="342"/>
      <c r="X989" s="342"/>
      <c r="Y989" s="342"/>
      <c r="Z989" s="342"/>
    </row>
    <row r="990" ht="12.75" customHeight="1">
      <c r="A990" s="342"/>
      <c r="B990" s="342"/>
      <c r="C990" s="342"/>
      <c r="D990" s="342"/>
      <c r="E990" s="342"/>
      <c r="F990" s="342"/>
      <c r="G990" s="342"/>
      <c r="H990" s="342"/>
      <c r="I990" s="342"/>
      <c r="J990" s="342"/>
      <c r="K990" s="342"/>
      <c r="L990" s="342"/>
      <c r="M990" s="342"/>
      <c r="N990" s="342"/>
      <c r="O990" s="342"/>
      <c r="P990" s="342"/>
      <c r="Q990" s="342"/>
      <c r="R990" s="342"/>
      <c r="S990" s="342"/>
      <c r="T990" s="342"/>
      <c r="U990" s="342"/>
      <c r="V990" s="342"/>
      <c r="W990" s="342"/>
      <c r="X990" s="342"/>
      <c r="Y990" s="342"/>
      <c r="Z990" s="342"/>
    </row>
    <row r="991" ht="12.75" customHeight="1">
      <c r="A991" s="342"/>
      <c r="B991" s="342"/>
      <c r="C991" s="342"/>
      <c r="D991" s="342"/>
      <c r="E991" s="342"/>
      <c r="F991" s="342"/>
      <c r="G991" s="342"/>
      <c r="H991" s="342"/>
      <c r="I991" s="342"/>
      <c r="J991" s="342"/>
      <c r="K991" s="342"/>
      <c r="L991" s="342"/>
      <c r="M991" s="342"/>
      <c r="N991" s="342"/>
      <c r="O991" s="342"/>
      <c r="P991" s="342"/>
      <c r="Q991" s="342"/>
      <c r="R991" s="342"/>
      <c r="S991" s="342"/>
      <c r="T991" s="342"/>
      <c r="U991" s="342"/>
      <c r="V991" s="342"/>
      <c r="W991" s="342"/>
      <c r="X991" s="342"/>
      <c r="Y991" s="342"/>
      <c r="Z991" s="342"/>
    </row>
    <row r="992" ht="12.75" customHeight="1">
      <c r="A992" s="342"/>
      <c r="B992" s="342"/>
      <c r="C992" s="342"/>
      <c r="D992" s="342"/>
      <c r="E992" s="342"/>
      <c r="F992" s="342"/>
      <c r="G992" s="342"/>
      <c r="H992" s="342"/>
      <c r="I992" s="342"/>
      <c r="J992" s="342"/>
      <c r="K992" s="342"/>
      <c r="L992" s="342"/>
      <c r="M992" s="342"/>
      <c r="N992" s="342"/>
      <c r="O992" s="342"/>
      <c r="P992" s="342"/>
      <c r="Q992" s="342"/>
      <c r="R992" s="342"/>
      <c r="S992" s="342"/>
      <c r="T992" s="342"/>
      <c r="U992" s="342"/>
      <c r="V992" s="342"/>
      <c r="W992" s="342"/>
      <c r="X992" s="342"/>
      <c r="Y992" s="342"/>
      <c r="Z992" s="342"/>
    </row>
    <row r="993" ht="12.75" customHeight="1">
      <c r="A993" s="342"/>
      <c r="B993" s="342"/>
      <c r="C993" s="342"/>
      <c r="D993" s="342"/>
      <c r="E993" s="342"/>
      <c r="F993" s="342"/>
      <c r="G993" s="342"/>
      <c r="H993" s="342"/>
      <c r="I993" s="342"/>
      <c r="J993" s="342"/>
      <c r="K993" s="342"/>
      <c r="L993" s="342"/>
      <c r="M993" s="342"/>
      <c r="N993" s="342"/>
      <c r="O993" s="342"/>
      <c r="P993" s="342"/>
      <c r="Q993" s="342"/>
      <c r="R993" s="342"/>
      <c r="S993" s="342"/>
      <c r="T993" s="342"/>
      <c r="U993" s="342"/>
      <c r="V993" s="342"/>
      <c r="W993" s="342"/>
      <c r="X993" s="342"/>
      <c r="Y993" s="342"/>
      <c r="Z993" s="342"/>
    </row>
    <row r="994" ht="12.75" customHeight="1">
      <c r="A994" s="342"/>
      <c r="B994" s="342"/>
      <c r="C994" s="342"/>
      <c r="D994" s="342"/>
      <c r="E994" s="342"/>
      <c r="F994" s="342"/>
      <c r="G994" s="342"/>
      <c r="H994" s="342"/>
      <c r="I994" s="342"/>
      <c r="J994" s="342"/>
      <c r="K994" s="342"/>
      <c r="L994" s="342"/>
      <c r="M994" s="342"/>
      <c r="N994" s="342"/>
      <c r="O994" s="342"/>
      <c r="P994" s="342"/>
      <c r="Q994" s="342"/>
      <c r="R994" s="342"/>
      <c r="S994" s="342"/>
      <c r="T994" s="342"/>
      <c r="U994" s="342"/>
      <c r="V994" s="342"/>
      <c r="W994" s="342"/>
      <c r="X994" s="342"/>
      <c r="Y994" s="342"/>
      <c r="Z994" s="342"/>
    </row>
    <row r="995" ht="12.75" customHeight="1">
      <c r="A995" s="342"/>
      <c r="B995" s="342"/>
      <c r="C995" s="342"/>
      <c r="D995" s="342"/>
      <c r="E995" s="342"/>
      <c r="F995" s="342"/>
      <c r="G995" s="342"/>
      <c r="H995" s="342"/>
      <c r="I995" s="342"/>
      <c r="J995" s="342"/>
      <c r="K995" s="342"/>
      <c r="L995" s="342"/>
      <c r="M995" s="342"/>
      <c r="N995" s="342"/>
      <c r="O995" s="342"/>
      <c r="P995" s="342"/>
      <c r="Q995" s="342"/>
      <c r="R995" s="342"/>
      <c r="S995" s="342"/>
      <c r="T995" s="342"/>
      <c r="U995" s="342"/>
      <c r="V995" s="342"/>
      <c r="W995" s="342"/>
      <c r="X995" s="342"/>
      <c r="Y995" s="342"/>
      <c r="Z995" s="342"/>
    </row>
    <row r="996" ht="12.75" customHeight="1">
      <c r="A996" s="342"/>
      <c r="B996" s="342"/>
      <c r="C996" s="342"/>
      <c r="D996" s="342"/>
      <c r="E996" s="342"/>
      <c r="F996" s="342"/>
      <c r="G996" s="342"/>
      <c r="H996" s="342"/>
      <c r="I996" s="342"/>
      <c r="J996" s="342"/>
      <c r="K996" s="342"/>
      <c r="L996" s="342"/>
      <c r="M996" s="342"/>
      <c r="N996" s="342"/>
      <c r="O996" s="342"/>
      <c r="P996" s="342"/>
      <c r="Q996" s="342"/>
      <c r="R996" s="342"/>
      <c r="S996" s="342"/>
      <c r="T996" s="342"/>
      <c r="U996" s="342"/>
      <c r="V996" s="342"/>
      <c r="W996" s="342"/>
      <c r="X996" s="342"/>
      <c r="Y996" s="342"/>
      <c r="Z996" s="342"/>
    </row>
    <row r="997" ht="12.75" customHeight="1">
      <c r="A997" s="342"/>
      <c r="B997" s="342"/>
      <c r="C997" s="342"/>
      <c r="D997" s="342"/>
      <c r="E997" s="342"/>
      <c r="F997" s="342"/>
      <c r="G997" s="342"/>
      <c r="H997" s="342"/>
      <c r="I997" s="342"/>
      <c r="J997" s="342"/>
      <c r="K997" s="342"/>
      <c r="L997" s="342"/>
      <c r="M997" s="342"/>
      <c r="N997" s="342"/>
      <c r="O997" s="342"/>
      <c r="P997" s="342"/>
      <c r="Q997" s="342"/>
      <c r="R997" s="342"/>
      <c r="S997" s="342"/>
      <c r="T997" s="342"/>
      <c r="U997" s="342"/>
      <c r="V997" s="342"/>
      <c r="W997" s="342"/>
      <c r="X997" s="342"/>
      <c r="Y997" s="342"/>
      <c r="Z997" s="342"/>
    </row>
    <row r="998" ht="12.75" customHeight="1">
      <c r="A998" s="342"/>
      <c r="B998" s="342"/>
      <c r="C998" s="342"/>
      <c r="D998" s="342"/>
      <c r="E998" s="342"/>
      <c r="F998" s="342"/>
      <c r="G998" s="342"/>
      <c r="H998" s="342"/>
      <c r="I998" s="342"/>
      <c r="J998" s="342"/>
      <c r="K998" s="342"/>
      <c r="L998" s="342"/>
      <c r="M998" s="342"/>
      <c r="N998" s="342"/>
      <c r="O998" s="342"/>
      <c r="P998" s="342"/>
      <c r="Q998" s="342"/>
      <c r="R998" s="342"/>
      <c r="S998" s="342"/>
      <c r="T998" s="342"/>
      <c r="U998" s="342"/>
      <c r="V998" s="342"/>
      <c r="W998" s="342"/>
      <c r="X998" s="342"/>
      <c r="Y998" s="342"/>
      <c r="Z998" s="342"/>
    </row>
    <row r="999" ht="12.75" customHeight="1">
      <c r="A999" s="342"/>
      <c r="B999" s="342"/>
      <c r="C999" s="342"/>
      <c r="D999" s="342"/>
      <c r="E999" s="342"/>
      <c r="F999" s="342"/>
      <c r="G999" s="342"/>
      <c r="H999" s="342"/>
      <c r="I999" s="342"/>
      <c r="J999" s="342"/>
      <c r="K999" s="342"/>
      <c r="L999" s="342"/>
      <c r="M999" s="342"/>
      <c r="N999" s="342"/>
      <c r="O999" s="342"/>
      <c r="P999" s="342"/>
      <c r="Q999" s="342"/>
      <c r="R999" s="342"/>
      <c r="S999" s="342"/>
      <c r="T999" s="342"/>
      <c r="U999" s="342"/>
      <c r="V999" s="342"/>
      <c r="W999" s="342"/>
      <c r="X999" s="342"/>
      <c r="Y999" s="342"/>
      <c r="Z999" s="342"/>
    </row>
    <row r="1000" ht="12.75" customHeight="1">
      <c r="A1000" s="342"/>
      <c r="B1000" s="342"/>
      <c r="C1000" s="342"/>
      <c r="D1000" s="342"/>
      <c r="E1000" s="342"/>
      <c r="F1000" s="342"/>
      <c r="G1000" s="342"/>
      <c r="H1000" s="342"/>
      <c r="I1000" s="342"/>
      <c r="J1000" s="342"/>
      <c r="K1000" s="342"/>
      <c r="L1000" s="342"/>
      <c r="M1000" s="342"/>
      <c r="N1000" s="342"/>
      <c r="O1000" s="342"/>
      <c r="P1000" s="342"/>
      <c r="Q1000" s="342"/>
      <c r="R1000" s="342"/>
      <c r="S1000" s="342"/>
      <c r="T1000" s="342"/>
      <c r="U1000" s="342"/>
      <c r="V1000" s="342"/>
      <c r="W1000" s="342"/>
      <c r="X1000" s="342"/>
      <c r="Y1000" s="342"/>
      <c r="Z1000" s="342"/>
    </row>
    <row r="1001" ht="12.75" customHeight="1">
      <c r="A1001" s="342"/>
      <c r="B1001" s="342"/>
      <c r="C1001" s="342"/>
      <c r="D1001" s="342"/>
      <c r="E1001" s="342"/>
      <c r="F1001" s="342"/>
      <c r="G1001" s="342"/>
      <c r="H1001" s="342"/>
      <c r="I1001" s="342"/>
      <c r="J1001" s="342"/>
      <c r="K1001" s="342"/>
      <c r="L1001" s="342"/>
      <c r="M1001" s="342"/>
      <c r="N1001" s="342"/>
      <c r="O1001" s="342"/>
      <c r="P1001" s="342"/>
      <c r="Q1001" s="342"/>
      <c r="R1001" s="342"/>
      <c r="S1001" s="342"/>
      <c r="T1001" s="342"/>
      <c r="U1001" s="342"/>
      <c r="V1001" s="342"/>
      <c r="W1001" s="342"/>
      <c r="X1001" s="342"/>
      <c r="Y1001" s="342"/>
      <c r="Z1001" s="342"/>
    </row>
    <row r="1002" ht="12.75" customHeight="1">
      <c r="A1002" s="342"/>
      <c r="B1002" s="342"/>
      <c r="C1002" s="342"/>
      <c r="D1002" s="342"/>
      <c r="E1002" s="342"/>
      <c r="F1002" s="342"/>
      <c r="G1002" s="342"/>
      <c r="H1002" s="342"/>
      <c r="I1002" s="342"/>
      <c r="J1002" s="342"/>
      <c r="K1002" s="342"/>
      <c r="L1002" s="342"/>
      <c r="M1002" s="342"/>
      <c r="N1002" s="342"/>
      <c r="O1002" s="342"/>
      <c r="P1002" s="342"/>
      <c r="Q1002" s="342"/>
      <c r="R1002" s="342"/>
      <c r="S1002" s="342"/>
      <c r="T1002" s="342"/>
      <c r="U1002" s="342"/>
      <c r="V1002" s="342"/>
      <c r="W1002" s="342"/>
      <c r="X1002" s="342"/>
      <c r="Y1002" s="342"/>
      <c r="Z1002" s="342"/>
    </row>
    <row r="1003" ht="12.75" customHeight="1">
      <c r="A1003" s="342"/>
      <c r="B1003" s="342"/>
      <c r="C1003" s="342"/>
      <c r="D1003" s="342"/>
      <c r="E1003" s="342"/>
      <c r="F1003" s="342"/>
      <c r="G1003" s="342"/>
      <c r="H1003" s="342"/>
      <c r="I1003" s="342"/>
      <c r="J1003" s="342"/>
      <c r="K1003" s="342"/>
      <c r="L1003" s="342"/>
      <c r="M1003" s="342"/>
      <c r="N1003" s="342"/>
      <c r="O1003" s="342"/>
      <c r="P1003" s="342"/>
      <c r="Q1003" s="342"/>
      <c r="R1003" s="342"/>
      <c r="S1003" s="342"/>
      <c r="T1003" s="342"/>
      <c r="U1003" s="342"/>
      <c r="V1003" s="342"/>
      <c r="W1003" s="342"/>
      <c r="X1003" s="342"/>
      <c r="Y1003" s="342"/>
      <c r="Z1003" s="342"/>
    </row>
    <row r="1004" ht="12.75" customHeight="1">
      <c r="A1004" s="342"/>
      <c r="B1004" s="342"/>
      <c r="C1004" s="342"/>
      <c r="D1004" s="342"/>
      <c r="E1004" s="342"/>
      <c r="F1004" s="342"/>
      <c r="G1004" s="342"/>
      <c r="H1004" s="342"/>
      <c r="I1004" s="342"/>
      <c r="J1004" s="342"/>
      <c r="K1004" s="342"/>
      <c r="L1004" s="342"/>
      <c r="M1004" s="342"/>
      <c r="N1004" s="342"/>
      <c r="O1004" s="342"/>
      <c r="P1004" s="342"/>
      <c r="Q1004" s="342"/>
      <c r="R1004" s="342"/>
      <c r="S1004" s="342"/>
      <c r="T1004" s="342"/>
      <c r="U1004" s="342"/>
      <c r="V1004" s="342"/>
      <c r="W1004" s="342"/>
      <c r="X1004" s="342"/>
      <c r="Y1004" s="342"/>
      <c r="Z1004" s="342"/>
    </row>
    <row r="1005" ht="12.75" customHeight="1">
      <c r="A1005" s="342"/>
      <c r="B1005" s="342"/>
      <c r="C1005" s="342"/>
      <c r="D1005" s="342"/>
      <c r="E1005" s="342"/>
      <c r="F1005" s="342"/>
      <c r="G1005" s="342"/>
      <c r="H1005" s="342"/>
      <c r="I1005" s="342"/>
      <c r="J1005" s="342"/>
      <c r="K1005" s="342"/>
      <c r="L1005" s="342"/>
      <c r="M1005" s="342"/>
      <c r="N1005" s="342"/>
      <c r="O1005" s="342"/>
      <c r="P1005" s="342"/>
      <c r="Q1005" s="342"/>
      <c r="R1005" s="342"/>
      <c r="S1005" s="342"/>
      <c r="T1005" s="342"/>
      <c r="U1005" s="342"/>
      <c r="V1005" s="342"/>
      <c r="W1005" s="342"/>
      <c r="X1005" s="342"/>
      <c r="Y1005" s="342"/>
      <c r="Z1005" s="342"/>
    </row>
    <row r="1006" ht="12.75" customHeight="1">
      <c r="A1006" s="342"/>
      <c r="B1006" s="342"/>
      <c r="C1006" s="342"/>
      <c r="D1006" s="342"/>
      <c r="E1006" s="342"/>
      <c r="F1006" s="342"/>
      <c r="G1006" s="342"/>
      <c r="H1006" s="342"/>
      <c r="I1006" s="342"/>
      <c r="J1006" s="342"/>
      <c r="K1006" s="342"/>
      <c r="L1006" s="342"/>
      <c r="M1006" s="342"/>
      <c r="N1006" s="342"/>
      <c r="O1006" s="342"/>
      <c r="P1006" s="342"/>
      <c r="Q1006" s="342"/>
      <c r="R1006" s="342"/>
      <c r="S1006" s="342"/>
      <c r="T1006" s="342"/>
      <c r="U1006" s="342"/>
      <c r="V1006" s="342"/>
      <c r="W1006" s="342"/>
      <c r="X1006" s="342"/>
      <c r="Y1006" s="342"/>
      <c r="Z1006" s="342"/>
    </row>
    <row r="1007" ht="12.75" customHeight="1">
      <c r="A1007" s="342"/>
      <c r="B1007" s="342"/>
      <c r="C1007" s="342"/>
      <c r="D1007" s="342"/>
      <c r="E1007" s="342"/>
      <c r="F1007" s="342"/>
      <c r="G1007" s="342"/>
      <c r="H1007" s="342"/>
      <c r="I1007" s="342"/>
      <c r="J1007" s="342"/>
      <c r="K1007" s="342"/>
      <c r="L1007" s="342"/>
      <c r="M1007" s="342"/>
      <c r="N1007" s="342"/>
      <c r="O1007" s="342"/>
      <c r="P1007" s="342"/>
      <c r="Q1007" s="342"/>
      <c r="R1007" s="342"/>
      <c r="S1007" s="342"/>
      <c r="T1007" s="342"/>
      <c r="U1007" s="342"/>
      <c r="V1007" s="342"/>
      <c r="W1007" s="342"/>
      <c r="X1007" s="342"/>
      <c r="Y1007" s="342"/>
      <c r="Z1007" s="342"/>
    </row>
    <row r="1008" ht="12.75" customHeight="1">
      <c r="A1008" s="342"/>
      <c r="B1008" s="342"/>
      <c r="C1008" s="342"/>
      <c r="D1008" s="342"/>
      <c r="E1008" s="342"/>
      <c r="F1008" s="342"/>
      <c r="G1008" s="342"/>
      <c r="H1008" s="342"/>
      <c r="I1008" s="342"/>
      <c r="J1008" s="342"/>
      <c r="K1008" s="342"/>
      <c r="L1008" s="342"/>
      <c r="M1008" s="342"/>
      <c r="N1008" s="342"/>
      <c r="O1008" s="342"/>
      <c r="P1008" s="342"/>
      <c r="Q1008" s="342"/>
      <c r="R1008" s="342"/>
      <c r="S1008" s="342"/>
      <c r="T1008" s="342"/>
      <c r="U1008" s="342"/>
      <c r="V1008" s="342"/>
      <c r="W1008" s="342"/>
      <c r="X1008" s="342"/>
      <c r="Y1008" s="342"/>
      <c r="Z1008" s="342"/>
    </row>
    <row r="1009" ht="12.75" customHeight="1">
      <c r="A1009" s="342"/>
      <c r="B1009" s="342"/>
      <c r="C1009" s="342"/>
      <c r="D1009" s="342"/>
      <c r="E1009" s="342"/>
      <c r="F1009" s="342"/>
      <c r="G1009" s="342"/>
      <c r="H1009" s="342"/>
      <c r="I1009" s="342"/>
      <c r="J1009" s="342"/>
      <c r="K1009" s="342"/>
      <c r="L1009" s="342"/>
      <c r="M1009" s="342"/>
      <c r="N1009" s="342"/>
      <c r="O1009" s="342"/>
      <c r="P1009" s="342"/>
      <c r="Q1009" s="342"/>
      <c r="R1009" s="342"/>
      <c r="S1009" s="342"/>
      <c r="T1009" s="342"/>
      <c r="U1009" s="342"/>
      <c r="V1009" s="342"/>
      <c r="W1009" s="342"/>
      <c r="X1009" s="342"/>
      <c r="Y1009" s="342"/>
      <c r="Z1009" s="342"/>
    </row>
    <row r="1010" ht="12.75" customHeight="1">
      <c r="A1010" s="342"/>
      <c r="B1010" s="342"/>
      <c r="C1010" s="342"/>
      <c r="D1010" s="342"/>
      <c r="E1010" s="342"/>
      <c r="F1010" s="342"/>
      <c r="G1010" s="342"/>
      <c r="H1010" s="342"/>
      <c r="I1010" s="342"/>
      <c r="J1010" s="342"/>
      <c r="K1010" s="342"/>
      <c r="L1010" s="342"/>
      <c r="M1010" s="342"/>
      <c r="N1010" s="342"/>
      <c r="O1010" s="342"/>
      <c r="P1010" s="342"/>
      <c r="Q1010" s="342"/>
      <c r="R1010" s="342"/>
      <c r="S1010" s="342"/>
      <c r="T1010" s="342"/>
      <c r="U1010" s="342"/>
      <c r="V1010" s="342"/>
      <c r="W1010" s="342"/>
      <c r="X1010" s="342"/>
      <c r="Y1010" s="342"/>
      <c r="Z1010" s="342"/>
    </row>
    <row r="1011" ht="12.75" customHeight="1">
      <c r="A1011" s="342"/>
      <c r="B1011" s="342"/>
      <c r="C1011" s="342"/>
      <c r="D1011" s="342"/>
      <c r="E1011" s="342"/>
      <c r="F1011" s="342"/>
      <c r="G1011" s="342"/>
      <c r="H1011" s="342"/>
      <c r="I1011" s="342"/>
      <c r="J1011" s="342"/>
      <c r="K1011" s="342"/>
      <c r="L1011" s="342"/>
      <c r="M1011" s="342"/>
      <c r="N1011" s="342"/>
      <c r="O1011" s="342"/>
      <c r="P1011" s="342"/>
      <c r="Q1011" s="342"/>
      <c r="R1011" s="342"/>
      <c r="S1011" s="342"/>
      <c r="T1011" s="342"/>
      <c r="U1011" s="342"/>
      <c r="V1011" s="342"/>
      <c r="W1011" s="342"/>
      <c r="X1011" s="342"/>
      <c r="Y1011" s="342"/>
      <c r="Z1011" s="342"/>
    </row>
    <row r="1012" ht="12.75" customHeight="1">
      <c r="A1012" s="342"/>
      <c r="B1012" s="342"/>
      <c r="C1012" s="342"/>
      <c r="D1012" s="342"/>
      <c r="E1012" s="342"/>
      <c r="F1012" s="342"/>
      <c r="G1012" s="342"/>
      <c r="H1012" s="342"/>
      <c r="I1012" s="342"/>
      <c r="J1012" s="342"/>
      <c r="K1012" s="342"/>
      <c r="L1012" s="342"/>
      <c r="M1012" s="342"/>
      <c r="N1012" s="342"/>
      <c r="O1012" s="342"/>
      <c r="P1012" s="342"/>
      <c r="Q1012" s="342"/>
      <c r="R1012" s="342"/>
      <c r="S1012" s="342"/>
      <c r="T1012" s="342"/>
      <c r="U1012" s="342"/>
      <c r="V1012" s="342"/>
      <c r="W1012" s="342"/>
      <c r="X1012" s="342"/>
      <c r="Y1012" s="342"/>
      <c r="Z1012" s="342"/>
    </row>
    <row r="1013" ht="12.75" customHeight="1">
      <c r="A1013" s="342"/>
      <c r="B1013" s="342"/>
      <c r="C1013" s="342"/>
      <c r="D1013" s="342"/>
      <c r="E1013" s="342"/>
      <c r="F1013" s="342"/>
      <c r="G1013" s="342"/>
      <c r="H1013" s="342"/>
      <c r="I1013" s="342"/>
      <c r="J1013" s="342"/>
      <c r="K1013" s="342"/>
      <c r="L1013" s="342"/>
      <c r="M1013" s="342"/>
      <c r="N1013" s="342"/>
      <c r="O1013" s="342"/>
      <c r="P1013" s="342"/>
      <c r="Q1013" s="342"/>
      <c r="R1013" s="342"/>
      <c r="S1013" s="342"/>
      <c r="T1013" s="342"/>
      <c r="U1013" s="342"/>
      <c r="V1013" s="342"/>
      <c r="W1013" s="342"/>
      <c r="X1013" s="342"/>
      <c r="Y1013" s="342"/>
      <c r="Z1013" s="342"/>
    </row>
    <row r="1014" ht="12.75" customHeight="1">
      <c r="A1014" s="342"/>
      <c r="B1014" s="342"/>
      <c r="C1014" s="342"/>
      <c r="D1014" s="342"/>
      <c r="E1014" s="342"/>
      <c r="F1014" s="342"/>
      <c r="G1014" s="342"/>
      <c r="H1014" s="342"/>
      <c r="I1014" s="342"/>
      <c r="J1014" s="342"/>
      <c r="K1014" s="342"/>
      <c r="L1014" s="342"/>
      <c r="M1014" s="342"/>
      <c r="N1014" s="342"/>
      <c r="O1014" s="342"/>
      <c r="P1014" s="342"/>
      <c r="Q1014" s="342"/>
      <c r="R1014" s="342"/>
      <c r="S1014" s="342"/>
      <c r="T1014" s="342"/>
      <c r="U1014" s="342"/>
      <c r="V1014" s="342"/>
      <c r="W1014" s="342"/>
      <c r="X1014" s="342"/>
      <c r="Y1014" s="342"/>
      <c r="Z1014" s="342"/>
    </row>
    <row r="1015" ht="12.75" customHeight="1">
      <c r="A1015" s="342"/>
      <c r="B1015" s="342"/>
      <c r="C1015" s="342"/>
      <c r="D1015" s="342"/>
      <c r="E1015" s="342"/>
      <c r="F1015" s="342"/>
      <c r="G1015" s="342"/>
      <c r="H1015" s="342"/>
      <c r="I1015" s="342"/>
      <c r="J1015" s="342"/>
      <c r="K1015" s="342"/>
      <c r="L1015" s="342"/>
      <c r="M1015" s="342"/>
      <c r="N1015" s="342"/>
      <c r="O1015" s="342"/>
      <c r="P1015" s="342"/>
      <c r="Q1015" s="342"/>
      <c r="R1015" s="342"/>
      <c r="S1015" s="342"/>
      <c r="T1015" s="342"/>
      <c r="U1015" s="342"/>
      <c r="V1015" s="342"/>
      <c r="W1015" s="342"/>
      <c r="X1015" s="342"/>
      <c r="Y1015" s="342"/>
      <c r="Z1015" s="342"/>
    </row>
  </sheetData>
  <mergeCells count="2">
    <mergeCell ref="A1:F1"/>
    <mergeCell ref="B2:F2"/>
  </mergeCells>
  <conditionalFormatting sqref="B4">
    <cfRule type="cellIs" dxfId="3" priority="1" operator="notEqual">
      <formula>"Choose District From Dropdown on 'ASA 1'"</formula>
    </cfRule>
  </conditionalFormatting>
  <printOptions/>
  <pageMargins bottom="0.21" footer="0.0" header="0.0" left="0.35" right="0.25" top="0.43"/>
  <pageSetup scale="91" orientation="landscape"/>
  <headerFooter>
    <oddHeader>&amp;LASA 2023&amp;RPage &amp;P of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1.75"/>
    <col customWidth="1" min="2" max="2" width="44.75"/>
    <col customWidth="1" min="3" max="3" width="22.75"/>
    <col customWidth="1" min="4" max="4" width="22.0"/>
    <col customWidth="1" min="5" max="5" width="4.13"/>
    <col customWidth="1" min="6" max="6" width="7.75"/>
    <col customWidth="1" min="7" max="26" width="9.13"/>
  </cols>
  <sheetData>
    <row r="1" ht="12.75" customHeight="1">
      <c r="A1" s="386" t="str">
        <f>"REPORT ON CONTRACTS EXCEEDING $25,000 AWARDED DURING FY"&amp;'ASA24'!A2</f>
        <v>REPORT ON CONTRACTS EXCEEDING $25,000 AWARDED DURING FY2024</v>
      </c>
      <c r="E1" s="387"/>
      <c r="F1" s="387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ht="4.5" customHeight="1">
      <c r="A2" s="388"/>
      <c r="B2" s="388"/>
      <c r="C2" s="388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ht="7.5" customHeight="1">
      <c r="A3" s="388"/>
      <c r="B3" s="388"/>
      <c r="C3" s="388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ht="39.0" customHeight="1">
      <c r="A4" s="389" t="s">
        <v>647</v>
      </c>
      <c r="E4" s="388"/>
      <c r="F4" s="388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ht="9.75" customHeight="1">
      <c r="A5" s="390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ht="25.5" customHeight="1">
      <c r="A6" s="391" t="s">
        <v>648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ht="87.0" customHeight="1">
      <c r="A7" s="388"/>
      <c r="B7" s="388"/>
      <c r="C7" s="388"/>
      <c r="D7" s="39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</row>
    <row r="8" ht="12.75" customHeight="1">
      <c r="A8" s="393" t="s">
        <v>649</v>
      </c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</row>
    <row r="9" ht="12.75" customHeight="1">
      <c r="A9" s="394" t="s">
        <v>650</v>
      </c>
      <c r="B9" s="8"/>
      <c r="C9" s="8"/>
      <c r="D9" s="9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</row>
    <row r="10" ht="12.75" customHeight="1">
      <c r="A10" s="395"/>
      <c r="B10" s="395"/>
      <c r="C10" s="395"/>
      <c r="D10" s="395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</row>
    <row r="11" ht="18.75" customHeight="1">
      <c r="A11" s="396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E11" s="388"/>
      <c r="F11" s="388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</row>
    <row r="12" ht="12.75" customHeight="1">
      <c r="A12" s="389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D12" s="397" t="s">
        <v>651</v>
      </c>
      <c r="E12" s="388"/>
      <c r="F12" s="388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</row>
    <row r="13" ht="12.75" customHeight="1">
      <c r="A13" s="384" t="s">
        <v>652</v>
      </c>
      <c r="B13" s="388"/>
      <c r="C13" s="388"/>
      <c r="D13" s="39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ht="6.0" customHeight="1">
      <c r="A14" s="388"/>
      <c r="B14" s="388"/>
      <c r="C14" s="388"/>
      <c r="D14" s="39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</row>
    <row r="15" ht="30.75" customHeight="1">
      <c r="A15" s="389" t="s">
        <v>653</v>
      </c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ht="4.5" customHeight="1">
      <c r="A16" s="388"/>
      <c r="B16" s="388"/>
      <c r="C16" s="388"/>
      <c r="D16" s="39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</row>
    <row r="17" ht="12.75" customHeight="1">
      <c r="A17" s="389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</row>
    <row r="18" ht="12.75" customHeight="1">
      <c r="A18" s="389" t="s">
        <v>654</v>
      </c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</row>
    <row r="19" ht="12.75" customHeight="1">
      <c r="A19" s="389" t="s">
        <v>655</v>
      </c>
      <c r="B19" s="398" t="s">
        <v>656</v>
      </c>
      <c r="C19" s="398"/>
      <c r="D19" s="398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ht="12.75" customHeight="1">
      <c r="A20" s="399" t="s">
        <v>657</v>
      </c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</row>
    <row r="21" ht="3.0" customHeight="1">
      <c r="A21" s="388"/>
      <c r="B21" s="388"/>
      <c r="C21" s="388"/>
      <c r="D21" s="39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</row>
    <row r="22" ht="29.25" customHeight="1">
      <c r="A22" s="389" t="s">
        <v>658</v>
      </c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</row>
    <row r="23" ht="6.75" customHeight="1">
      <c r="A23" s="388"/>
      <c r="B23" s="388"/>
      <c r="C23" s="388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</row>
    <row r="24" ht="13.5" customHeight="1">
      <c r="A24" s="400" t="s">
        <v>659</v>
      </c>
      <c r="B24" s="401"/>
      <c r="C24" s="402"/>
      <c r="D24" s="403">
        <v>72.0</v>
      </c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</row>
    <row r="25" ht="13.5" customHeight="1">
      <c r="A25" s="400" t="s">
        <v>660</v>
      </c>
      <c r="B25" s="401"/>
      <c r="C25" s="402"/>
      <c r="D25" s="404">
        <v>1.591855774E7</v>
      </c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</row>
    <row r="26" ht="31.5" customHeight="1">
      <c r="A26" s="405" t="s">
        <v>661</v>
      </c>
      <c r="B26" s="406"/>
      <c r="C26" s="407"/>
      <c r="D26" s="408">
        <v>6.0</v>
      </c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</row>
    <row r="27" ht="17.25" customHeight="1">
      <c r="A27" s="409" t="s">
        <v>662</v>
      </c>
      <c r="B27" s="410"/>
      <c r="C27" s="411"/>
      <c r="D27" s="41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</row>
    <row r="28" ht="31.5" customHeight="1">
      <c r="A28" s="405" t="s">
        <v>663</v>
      </c>
      <c r="B28" s="406"/>
      <c r="C28" s="407"/>
      <c r="D28" s="413">
        <v>651399.53</v>
      </c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</row>
    <row r="29" ht="17.25" customHeight="1">
      <c r="A29" s="409" t="s">
        <v>662</v>
      </c>
      <c r="B29" s="410"/>
      <c r="C29" s="411"/>
      <c r="D29" s="41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</row>
    <row r="30" ht="12.75" customHeight="1">
      <c r="A30" s="388"/>
      <c r="B30" s="388"/>
      <c r="C30" s="388"/>
      <c r="D30" s="414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</row>
    <row r="31" ht="12.75" customHeight="1">
      <c r="A31" s="388"/>
      <c r="B31" s="388"/>
      <c r="C31" s="388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</row>
    <row r="32" ht="12.75" customHeight="1">
      <c r="A32" s="388"/>
      <c r="B32" s="388"/>
      <c r="C32" s="388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</row>
    <row r="33" ht="12.75" customHeight="1">
      <c r="A33" s="388"/>
      <c r="B33" s="388"/>
      <c r="C33" s="388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</row>
    <row r="34" ht="12.75" customHeight="1">
      <c r="A34" s="388"/>
      <c r="B34" s="388"/>
      <c r="C34" s="388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</row>
    <row r="35" ht="12.75" customHeight="1">
      <c r="A35" s="388"/>
      <c r="B35" s="388"/>
      <c r="C35" s="388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</row>
    <row r="36" ht="12.75" customHeight="1">
      <c r="A36" s="388"/>
      <c r="B36" s="388"/>
      <c r="C36" s="388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</row>
    <row r="37" ht="12.75" customHeight="1">
      <c r="A37" s="388"/>
      <c r="B37" s="388"/>
      <c r="C37" s="388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</row>
    <row r="38" ht="12.75" customHeight="1">
      <c r="A38" s="388"/>
      <c r="B38" s="388"/>
      <c r="C38" s="388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</row>
    <row r="39" ht="12.75" customHeight="1">
      <c r="A39" s="388"/>
      <c r="B39" s="388"/>
      <c r="C39" s="388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</row>
    <row r="40" ht="12.75" customHeight="1">
      <c r="A40" s="388"/>
      <c r="B40" s="388"/>
      <c r="C40" s="388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</row>
    <row r="41" ht="12.75" customHeight="1">
      <c r="A41" s="388"/>
      <c r="B41" s="388"/>
      <c r="C41" s="388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</row>
    <row r="42" ht="12.75" customHeight="1">
      <c r="A42" s="388"/>
      <c r="B42" s="388"/>
      <c r="C42" s="388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</row>
    <row r="43" ht="12.75" customHeight="1">
      <c r="A43" s="388"/>
      <c r="B43" s="388"/>
      <c r="C43" s="388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</row>
    <row r="44" ht="12.75" customHeight="1">
      <c r="A44" s="388"/>
      <c r="B44" s="388"/>
      <c r="C44" s="388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</row>
    <row r="45" ht="12.75" customHeight="1">
      <c r="A45" s="388"/>
      <c r="B45" s="388"/>
      <c r="C45" s="388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</row>
    <row r="46" ht="12.75" customHeight="1">
      <c r="A46" s="388"/>
      <c r="B46" s="388"/>
      <c r="C46" s="388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</row>
    <row r="47" ht="12.75" customHeight="1">
      <c r="A47" s="388"/>
      <c r="B47" s="388"/>
      <c r="C47" s="388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</row>
    <row r="48" ht="12.75" customHeight="1">
      <c r="A48" s="388"/>
      <c r="B48" s="388"/>
      <c r="C48" s="388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</row>
    <row r="49" ht="12.75" customHeight="1">
      <c r="A49" s="388"/>
      <c r="B49" s="388"/>
      <c r="C49" s="388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</row>
    <row r="50" ht="12.75" customHeight="1">
      <c r="A50" s="388"/>
      <c r="B50" s="388"/>
      <c r="C50" s="388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</row>
    <row r="51" ht="12.75" customHeight="1">
      <c r="A51" s="388"/>
      <c r="B51" s="388"/>
      <c r="C51" s="388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ht="12.75" customHeight="1">
      <c r="A52" s="388"/>
      <c r="B52" s="388"/>
      <c r="C52" s="388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</row>
    <row r="53" ht="12.75" customHeight="1">
      <c r="A53" s="388"/>
      <c r="B53" s="388"/>
      <c r="C53" s="388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</row>
    <row r="54" ht="12.75" customHeight="1">
      <c r="A54" s="388"/>
      <c r="B54" s="388"/>
      <c r="C54" s="388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</row>
    <row r="55" ht="12.75" customHeight="1">
      <c r="A55" s="388"/>
      <c r="B55" s="388"/>
      <c r="C55" s="388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</row>
    <row r="56" ht="12.75" customHeight="1">
      <c r="A56" s="388"/>
      <c r="B56" s="388"/>
      <c r="C56" s="388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ht="12.75" customHeight="1">
      <c r="A57" s="388"/>
      <c r="B57" s="388"/>
      <c r="C57" s="388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</row>
    <row r="58" ht="12.75" customHeight="1">
      <c r="A58" s="388"/>
      <c r="B58" s="388"/>
      <c r="C58" s="388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</row>
    <row r="59" ht="12.75" customHeight="1">
      <c r="A59" s="388"/>
      <c r="B59" s="388"/>
      <c r="C59" s="388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</row>
    <row r="60" ht="12.75" customHeight="1">
      <c r="A60" s="388"/>
      <c r="B60" s="388"/>
      <c r="C60" s="388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</row>
    <row r="61" ht="12.75" customHeight="1">
      <c r="A61" s="388"/>
      <c r="B61" s="388"/>
      <c r="C61" s="388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</row>
    <row r="62" ht="12.75" customHeight="1">
      <c r="A62" s="388"/>
      <c r="B62" s="388"/>
      <c r="C62" s="388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ht="12.75" customHeight="1">
      <c r="A63" s="388"/>
      <c r="B63" s="388"/>
      <c r="C63" s="388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</row>
    <row r="64" ht="12.75" customHeight="1">
      <c r="A64" s="388"/>
      <c r="B64" s="388"/>
      <c r="C64" s="388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</row>
    <row r="65" ht="12.75" customHeight="1">
      <c r="A65" s="388"/>
      <c r="B65" s="388"/>
      <c r="C65" s="388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  <row r="66" ht="12.75" customHeight="1">
      <c r="A66" s="388"/>
      <c r="B66" s="388"/>
      <c r="C66" s="388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</row>
    <row r="67" ht="12.75" customHeight="1">
      <c r="A67" s="388"/>
      <c r="B67" s="388"/>
      <c r="C67" s="388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</row>
    <row r="68" ht="12.75" customHeight="1">
      <c r="A68" s="388"/>
      <c r="B68" s="388"/>
      <c r="C68" s="388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</row>
    <row r="69" ht="12.75" customHeight="1">
      <c r="A69" s="388"/>
      <c r="B69" s="388"/>
      <c r="C69" s="388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</row>
    <row r="70" ht="12.75" customHeight="1">
      <c r="A70" s="388"/>
      <c r="B70" s="388"/>
      <c r="C70" s="388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</row>
    <row r="71" ht="12.75" customHeight="1">
      <c r="A71" s="388"/>
      <c r="B71" s="388"/>
      <c r="C71" s="388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</row>
    <row r="72" ht="12.75" customHeight="1">
      <c r="A72" s="388"/>
      <c r="B72" s="388"/>
      <c r="C72" s="388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ht="12.75" customHeight="1">
      <c r="A73" s="388"/>
      <c r="B73" s="388"/>
      <c r="C73" s="388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</row>
    <row r="74" ht="12.75" customHeight="1">
      <c r="A74" s="388"/>
      <c r="B74" s="388"/>
      <c r="C74" s="388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</row>
    <row r="75" ht="12.75" customHeight="1">
      <c r="A75" s="388"/>
      <c r="B75" s="388"/>
      <c r="C75" s="388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ht="12.75" customHeight="1">
      <c r="A76" s="388"/>
      <c r="B76" s="388"/>
      <c r="C76" s="388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</row>
    <row r="77" ht="12.75" customHeight="1">
      <c r="A77" s="388"/>
      <c r="B77" s="388"/>
      <c r="C77" s="388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ht="12.75" customHeight="1">
      <c r="A78" s="388"/>
      <c r="B78" s="388"/>
      <c r="C78" s="388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</row>
    <row r="79" ht="12.75" customHeight="1">
      <c r="A79" s="388"/>
      <c r="B79" s="388"/>
      <c r="C79" s="388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</row>
    <row r="80" ht="12.75" customHeight="1">
      <c r="A80" s="388"/>
      <c r="B80" s="388"/>
      <c r="C80" s="388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</row>
    <row r="81" ht="12.75" customHeight="1">
      <c r="A81" s="388"/>
      <c r="B81" s="388"/>
      <c r="C81" s="388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</row>
    <row r="82" ht="12.75" customHeight="1">
      <c r="A82" s="388"/>
      <c r="B82" s="388"/>
      <c r="C82" s="388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</row>
    <row r="83" ht="12.75" customHeight="1">
      <c r="A83" s="388"/>
      <c r="B83" s="388"/>
      <c r="C83" s="388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ht="12.75" customHeight="1">
      <c r="A84" s="388"/>
      <c r="B84" s="388"/>
      <c r="C84" s="388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</row>
    <row r="85" ht="12.75" customHeight="1">
      <c r="A85" s="388"/>
      <c r="B85" s="388"/>
      <c r="C85" s="388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</row>
    <row r="86" ht="12.75" customHeight="1">
      <c r="A86" s="388"/>
      <c r="B86" s="388"/>
      <c r="C86" s="388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</row>
    <row r="87" ht="12.75" customHeight="1">
      <c r="A87" s="388"/>
      <c r="B87" s="388"/>
      <c r="C87" s="388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ht="12.75" customHeight="1">
      <c r="A88" s="388"/>
      <c r="B88" s="388"/>
      <c r="C88" s="388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</row>
    <row r="89" ht="12.75" customHeight="1">
      <c r="A89" s="388"/>
      <c r="B89" s="388"/>
      <c r="C89" s="388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ht="12.75" customHeight="1">
      <c r="A90" s="388"/>
      <c r="B90" s="388"/>
      <c r="C90" s="388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ht="12.75" customHeight="1">
      <c r="A91" s="388"/>
      <c r="B91" s="388"/>
      <c r="C91" s="388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ht="12.75" customHeight="1">
      <c r="A92" s="388"/>
      <c r="B92" s="388"/>
      <c r="C92" s="388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ht="12.75" customHeight="1">
      <c r="A93" s="388"/>
      <c r="B93" s="388"/>
      <c r="C93" s="388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</row>
    <row r="94" ht="12.75" customHeight="1">
      <c r="A94" s="388"/>
      <c r="B94" s="388"/>
      <c r="C94" s="388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ht="12.75" customHeight="1">
      <c r="A95" s="388"/>
      <c r="B95" s="388"/>
      <c r="C95" s="388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ht="12.75" customHeight="1">
      <c r="A96" s="388"/>
      <c r="B96" s="388"/>
      <c r="C96" s="388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</row>
    <row r="97" ht="12.75" customHeight="1">
      <c r="A97" s="388"/>
      <c r="B97" s="388"/>
      <c r="C97" s="388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</row>
    <row r="98" ht="12.75" customHeight="1">
      <c r="A98" s="388"/>
      <c r="B98" s="388"/>
      <c r="C98" s="388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</row>
    <row r="99" ht="12.75" customHeight="1">
      <c r="A99" s="388"/>
      <c r="B99" s="388"/>
      <c r="C99" s="388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ht="12.75" customHeight="1">
      <c r="A100" s="388"/>
      <c r="B100" s="388"/>
      <c r="C100" s="388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</row>
    <row r="101" ht="12.75" customHeight="1">
      <c r="A101" s="388"/>
      <c r="B101" s="388"/>
      <c r="C101" s="388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</row>
    <row r="102" ht="12.75" customHeight="1">
      <c r="A102" s="388"/>
      <c r="B102" s="388"/>
      <c r="C102" s="388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</row>
    <row r="103" ht="12.75" customHeight="1">
      <c r="A103" s="388"/>
      <c r="B103" s="388"/>
      <c r="C103" s="388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</row>
    <row r="104" ht="12.75" customHeight="1">
      <c r="A104" s="388"/>
      <c r="B104" s="388"/>
      <c r="C104" s="388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</row>
    <row r="105" ht="12.75" customHeight="1">
      <c r="A105" s="388"/>
      <c r="B105" s="388"/>
      <c r="C105" s="388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ht="12.75" customHeight="1">
      <c r="A106" s="388"/>
      <c r="B106" s="388"/>
      <c r="C106" s="388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</row>
    <row r="107" ht="12.75" customHeight="1">
      <c r="A107" s="388"/>
      <c r="B107" s="388"/>
      <c r="C107" s="388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</row>
    <row r="108" ht="12.75" customHeight="1">
      <c r="A108" s="388"/>
      <c r="B108" s="388"/>
      <c r="C108" s="388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</row>
    <row r="109" ht="12.75" customHeight="1">
      <c r="A109" s="388"/>
      <c r="B109" s="388"/>
      <c r="C109" s="388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</row>
    <row r="110" ht="12.75" customHeight="1">
      <c r="A110" s="388"/>
      <c r="B110" s="388"/>
      <c r="C110" s="388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</row>
    <row r="111" ht="12.75" customHeight="1">
      <c r="A111" s="388"/>
      <c r="B111" s="388"/>
      <c r="C111" s="388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</row>
    <row r="112" ht="12.75" customHeight="1">
      <c r="A112" s="388"/>
      <c r="B112" s="388"/>
      <c r="C112" s="388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</row>
    <row r="113" ht="12.75" customHeight="1">
      <c r="A113" s="388"/>
      <c r="B113" s="388"/>
      <c r="C113" s="388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</row>
    <row r="114" ht="12.75" customHeight="1">
      <c r="A114" s="388"/>
      <c r="B114" s="388"/>
      <c r="C114" s="388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ht="12.75" customHeight="1">
      <c r="A115" s="388"/>
      <c r="B115" s="388"/>
      <c r="C115" s="388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ht="12.75" customHeight="1">
      <c r="A116" s="388"/>
      <c r="B116" s="388"/>
      <c r="C116" s="388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ht="12.75" customHeight="1">
      <c r="A117" s="388"/>
      <c r="B117" s="388"/>
      <c r="C117" s="388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</row>
    <row r="118" ht="12.75" customHeight="1">
      <c r="A118" s="388"/>
      <c r="B118" s="388"/>
      <c r="C118" s="388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</row>
    <row r="119" ht="12.75" customHeight="1">
      <c r="A119" s="388"/>
      <c r="B119" s="388"/>
      <c r="C119" s="388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</row>
    <row r="120" ht="12.75" customHeight="1">
      <c r="A120" s="388"/>
      <c r="B120" s="388"/>
      <c r="C120" s="388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ht="12.75" customHeight="1">
      <c r="A121" s="388"/>
      <c r="B121" s="388"/>
      <c r="C121" s="388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</row>
    <row r="122" ht="12.75" customHeight="1">
      <c r="A122" s="388"/>
      <c r="B122" s="388"/>
      <c r="C122" s="388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</row>
    <row r="123" ht="12.75" customHeight="1">
      <c r="A123" s="388"/>
      <c r="B123" s="388"/>
      <c r="C123" s="388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</row>
    <row r="124" ht="12.75" customHeight="1">
      <c r="A124" s="388"/>
      <c r="B124" s="388"/>
      <c r="C124" s="388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</row>
    <row r="125" ht="12.75" customHeight="1">
      <c r="A125" s="388"/>
      <c r="B125" s="388"/>
      <c r="C125" s="388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</row>
    <row r="126" ht="12.75" customHeight="1">
      <c r="A126" s="388"/>
      <c r="B126" s="388"/>
      <c r="C126" s="388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</row>
    <row r="127" ht="12.75" customHeight="1">
      <c r="A127" s="388"/>
      <c r="B127" s="388"/>
      <c r="C127" s="388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</row>
    <row r="128" ht="12.75" customHeight="1">
      <c r="A128" s="388"/>
      <c r="B128" s="388"/>
      <c r="C128" s="388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</row>
    <row r="129" ht="12.75" customHeight="1">
      <c r="A129" s="388"/>
      <c r="B129" s="388"/>
      <c r="C129" s="388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</row>
    <row r="130" ht="12.75" customHeight="1">
      <c r="A130" s="388"/>
      <c r="B130" s="388"/>
      <c r="C130" s="388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ht="12.75" customHeight="1">
      <c r="A131" s="388"/>
      <c r="B131" s="388"/>
      <c r="C131" s="388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</row>
    <row r="132" ht="12.75" customHeight="1">
      <c r="A132" s="388"/>
      <c r="B132" s="388"/>
      <c r="C132" s="388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</row>
    <row r="133" ht="12.75" customHeight="1">
      <c r="A133" s="388"/>
      <c r="B133" s="388"/>
      <c r="C133" s="388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</row>
    <row r="134" ht="12.75" customHeight="1">
      <c r="A134" s="388"/>
      <c r="B134" s="388"/>
      <c r="C134" s="388"/>
      <c r="D134" s="342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</row>
    <row r="135" ht="12.75" customHeight="1">
      <c r="A135" s="388"/>
      <c r="B135" s="388"/>
      <c r="C135" s="388"/>
      <c r="D135" s="342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ht="12.75" customHeight="1">
      <c r="A136" s="388"/>
      <c r="B136" s="388"/>
      <c r="C136" s="388"/>
      <c r="D136" s="342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</row>
    <row r="137" ht="12.75" customHeight="1">
      <c r="A137" s="388"/>
      <c r="B137" s="388"/>
      <c r="C137" s="388"/>
      <c r="D137" s="342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</row>
    <row r="138" ht="12.75" customHeight="1">
      <c r="A138" s="388"/>
      <c r="B138" s="388"/>
      <c r="C138" s="388"/>
      <c r="D138" s="342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</row>
    <row r="139" ht="12.75" customHeight="1">
      <c r="A139" s="388"/>
      <c r="B139" s="388"/>
      <c r="C139" s="388"/>
      <c r="D139" s="342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342"/>
    </row>
    <row r="140" ht="12.75" customHeight="1">
      <c r="A140" s="388"/>
      <c r="B140" s="388"/>
      <c r="C140" s="388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ht="12.75" customHeight="1">
      <c r="A141" s="388"/>
      <c r="B141" s="388"/>
      <c r="C141" s="388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</row>
    <row r="142" ht="12.75" customHeight="1">
      <c r="A142" s="388"/>
      <c r="B142" s="388"/>
      <c r="C142" s="388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</row>
    <row r="143" ht="12.75" customHeight="1">
      <c r="A143" s="388"/>
      <c r="B143" s="388"/>
      <c r="C143" s="388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</row>
    <row r="144" ht="12.75" customHeight="1">
      <c r="A144" s="388"/>
      <c r="B144" s="388"/>
      <c r="C144" s="388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</row>
    <row r="145" ht="12.75" customHeight="1">
      <c r="A145" s="388"/>
      <c r="B145" s="388"/>
      <c r="C145" s="388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</row>
    <row r="146" ht="12.75" customHeight="1">
      <c r="A146" s="388"/>
      <c r="B146" s="388"/>
      <c r="C146" s="388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</row>
    <row r="147" ht="12.75" customHeight="1">
      <c r="A147" s="388"/>
      <c r="B147" s="388"/>
      <c r="C147" s="388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</row>
    <row r="148" ht="12.75" customHeight="1">
      <c r="A148" s="388"/>
      <c r="B148" s="388"/>
      <c r="C148" s="388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</row>
    <row r="149" ht="12.75" customHeight="1">
      <c r="A149" s="388"/>
      <c r="B149" s="388"/>
      <c r="C149" s="388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</row>
    <row r="150" ht="12.75" customHeight="1">
      <c r="A150" s="388"/>
      <c r="B150" s="388"/>
      <c r="C150" s="388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</row>
    <row r="151" ht="12.75" customHeight="1">
      <c r="A151" s="388"/>
      <c r="B151" s="388"/>
      <c r="C151" s="388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</row>
    <row r="152" ht="12.75" customHeight="1">
      <c r="A152" s="388"/>
      <c r="B152" s="388"/>
      <c r="C152" s="388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</row>
    <row r="153" ht="12.75" customHeight="1">
      <c r="A153" s="388"/>
      <c r="B153" s="388"/>
      <c r="C153" s="388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</row>
    <row r="154" ht="12.75" customHeight="1">
      <c r="A154" s="388"/>
      <c r="B154" s="388"/>
      <c r="C154" s="388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</row>
    <row r="155" ht="12.75" customHeight="1">
      <c r="A155" s="388"/>
      <c r="B155" s="388"/>
      <c r="C155" s="388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</row>
    <row r="156" ht="12.75" customHeight="1">
      <c r="A156" s="388"/>
      <c r="B156" s="388"/>
      <c r="C156" s="388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</row>
    <row r="157" ht="12.75" customHeight="1">
      <c r="A157" s="388"/>
      <c r="B157" s="388"/>
      <c r="C157" s="388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</row>
    <row r="158" ht="12.75" customHeight="1">
      <c r="A158" s="388"/>
      <c r="B158" s="388"/>
      <c r="C158" s="388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</row>
    <row r="159" ht="12.75" customHeight="1">
      <c r="A159" s="388"/>
      <c r="B159" s="388"/>
      <c r="C159" s="388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</row>
    <row r="160" ht="12.75" customHeight="1">
      <c r="A160" s="388"/>
      <c r="B160" s="388"/>
      <c r="C160" s="388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</row>
    <row r="161" ht="12.75" customHeight="1">
      <c r="A161" s="388"/>
      <c r="B161" s="388"/>
      <c r="C161" s="388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</row>
    <row r="162" ht="12.75" customHeight="1">
      <c r="A162" s="388"/>
      <c r="B162" s="388"/>
      <c r="C162" s="388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</row>
    <row r="163" ht="12.75" customHeight="1">
      <c r="A163" s="388"/>
      <c r="B163" s="388"/>
      <c r="C163" s="388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</row>
    <row r="164" ht="12.75" customHeight="1">
      <c r="A164" s="388"/>
      <c r="B164" s="388"/>
      <c r="C164" s="388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</row>
    <row r="165" ht="12.75" customHeight="1">
      <c r="A165" s="388"/>
      <c r="B165" s="388"/>
      <c r="C165" s="388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</row>
    <row r="166" ht="12.75" customHeight="1">
      <c r="A166" s="388"/>
      <c r="B166" s="388"/>
      <c r="C166" s="388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</row>
    <row r="167" ht="12.75" customHeight="1">
      <c r="A167" s="388"/>
      <c r="B167" s="388"/>
      <c r="C167" s="388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2"/>
      <c r="Z167" s="342"/>
    </row>
    <row r="168" ht="12.75" customHeight="1">
      <c r="A168" s="388"/>
      <c r="B168" s="388"/>
      <c r="C168" s="388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</row>
    <row r="169" ht="12.75" customHeight="1">
      <c r="A169" s="388"/>
      <c r="B169" s="388"/>
      <c r="C169" s="388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</row>
    <row r="170" ht="12.75" customHeight="1">
      <c r="A170" s="388"/>
      <c r="B170" s="388"/>
      <c r="C170" s="388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</row>
    <row r="171" ht="12.75" customHeight="1">
      <c r="A171" s="388"/>
      <c r="B171" s="388"/>
      <c r="C171" s="388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</row>
    <row r="172" ht="12.75" customHeight="1">
      <c r="A172" s="388"/>
      <c r="B172" s="388"/>
      <c r="C172" s="388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</row>
    <row r="173" ht="12.75" customHeight="1">
      <c r="A173" s="388"/>
      <c r="B173" s="388"/>
      <c r="C173" s="388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</row>
    <row r="174" ht="12.75" customHeight="1">
      <c r="A174" s="388"/>
      <c r="B174" s="388"/>
      <c r="C174" s="388"/>
      <c r="D174" s="342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</row>
    <row r="175" ht="12.75" customHeight="1">
      <c r="A175" s="388"/>
      <c r="B175" s="388"/>
      <c r="C175" s="388"/>
      <c r="D175" s="342"/>
      <c r="E175" s="34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2"/>
      <c r="Z175" s="342"/>
    </row>
    <row r="176" ht="12.75" customHeight="1">
      <c r="A176" s="388"/>
      <c r="B176" s="388"/>
      <c r="C176" s="388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</row>
    <row r="177" ht="12.75" customHeight="1">
      <c r="A177" s="388"/>
      <c r="B177" s="388"/>
      <c r="C177" s="388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</row>
    <row r="178" ht="12.75" customHeight="1">
      <c r="A178" s="388"/>
      <c r="B178" s="388"/>
      <c r="C178" s="388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</row>
    <row r="179" ht="12.75" customHeight="1">
      <c r="A179" s="388"/>
      <c r="B179" s="388"/>
      <c r="C179" s="388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</row>
    <row r="180" ht="12.75" customHeight="1">
      <c r="A180" s="388"/>
      <c r="B180" s="388"/>
      <c r="C180" s="388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</row>
    <row r="181" ht="12.75" customHeight="1">
      <c r="A181" s="388"/>
      <c r="B181" s="388"/>
      <c r="C181" s="388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</row>
    <row r="182" ht="12.75" customHeight="1">
      <c r="A182" s="388"/>
      <c r="B182" s="388"/>
      <c r="C182" s="388"/>
      <c r="D182" s="342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</row>
    <row r="183" ht="12.75" customHeight="1">
      <c r="A183" s="388"/>
      <c r="B183" s="388"/>
      <c r="C183" s="388"/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</row>
    <row r="184" ht="12.75" customHeight="1">
      <c r="A184" s="388"/>
      <c r="B184" s="388"/>
      <c r="C184" s="388"/>
      <c r="D184" s="342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</row>
    <row r="185" ht="12.75" customHeight="1">
      <c r="A185" s="388"/>
      <c r="B185" s="388"/>
      <c r="C185" s="388"/>
      <c r="D185" s="342"/>
      <c r="E185" s="34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2"/>
      <c r="Z185" s="342"/>
    </row>
    <row r="186" ht="12.75" customHeight="1">
      <c r="A186" s="388"/>
      <c r="B186" s="388"/>
      <c r="C186" s="388"/>
      <c r="D186" s="342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</row>
    <row r="187" ht="12.75" customHeight="1">
      <c r="A187" s="388"/>
      <c r="B187" s="388"/>
      <c r="C187" s="388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</row>
    <row r="188" ht="12.75" customHeight="1">
      <c r="A188" s="388"/>
      <c r="B188" s="388"/>
      <c r="C188" s="388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</row>
    <row r="189" ht="12.75" customHeight="1">
      <c r="A189" s="388"/>
      <c r="B189" s="388"/>
      <c r="C189" s="388"/>
      <c r="D189" s="342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</row>
    <row r="190" ht="12.75" customHeight="1">
      <c r="A190" s="388"/>
      <c r="B190" s="388"/>
      <c r="C190" s="388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</row>
    <row r="191" ht="12.75" customHeight="1">
      <c r="A191" s="388"/>
      <c r="B191" s="388"/>
      <c r="C191" s="388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</row>
    <row r="192" ht="12.75" customHeight="1">
      <c r="A192" s="388"/>
      <c r="B192" s="388"/>
      <c r="C192" s="388"/>
      <c r="D192" s="342"/>
      <c r="E192" s="34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</row>
    <row r="193" ht="12.75" customHeight="1">
      <c r="A193" s="388"/>
      <c r="B193" s="388"/>
      <c r="C193" s="388"/>
      <c r="D193" s="342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</row>
    <row r="194" ht="12.75" customHeight="1">
      <c r="A194" s="388"/>
      <c r="B194" s="388"/>
      <c r="C194" s="388"/>
      <c r="D194" s="342"/>
      <c r="E194" s="342"/>
      <c r="F194" s="342"/>
      <c r="G194" s="342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2"/>
      <c r="Z194" s="342"/>
    </row>
    <row r="195" ht="12.75" customHeight="1">
      <c r="A195" s="388"/>
      <c r="B195" s="388"/>
      <c r="C195" s="388"/>
      <c r="D195" s="342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</row>
    <row r="196" ht="12.75" customHeight="1">
      <c r="A196" s="388"/>
      <c r="B196" s="388"/>
      <c r="C196" s="388"/>
      <c r="D196" s="342"/>
      <c r="E196" s="342"/>
      <c r="F196" s="342"/>
      <c r="G196" s="342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2"/>
      <c r="Z196" s="342"/>
    </row>
    <row r="197" ht="12.75" customHeight="1">
      <c r="A197" s="388"/>
      <c r="B197" s="388"/>
      <c r="C197" s="388"/>
      <c r="D197" s="342"/>
      <c r="E197" s="34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2"/>
      <c r="Z197" s="342"/>
    </row>
    <row r="198" ht="12.75" customHeight="1">
      <c r="A198" s="388"/>
      <c r="B198" s="388"/>
      <c r="C198" s="388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</row>
    <row r="199" ht="12.75" customHeight="1">
      <c r="A199" s="388"/>
      <c r="B199" s="388"/>
      <c r="C199" s="388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</row>
    <row r="200" ht="12.75" customHeight="1">
      <c r="A200" s="388"/>
      <c r="B200" s="388"/>
      <c r="C200" s="388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</row>
    <row r="201" ht="12.75" customHeight="1">
      <c r="A201" s="388"/>
      <c r="B201" s="388"/>
      <c r="C201" s="388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</row>
    <row r="202" ht="12.75" customHeight="1">
      <c r="A202" s="388"/>
      <c r="B202" s="388"/>
      <c r="C202" s="388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</row>
    <row r="203" ht="12.75" customHeight="1">
      <c r="A203" s="388"/>
      <c r="B203" s="388"/>
      <c r="C203" s="388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</row>
    <row r="204" ht="12.75" customHeight="1">
      <c r="A204" s="388"/>
      <c r="B204" s="388"/>
      <c r="C204" s="388"/>
      <c r="D204" s="342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</row>
    <row r="205" ht="12.75" customHeight="1">
      <c r="A205" s="388"/>
      <c r="B205" s="388"/>
      <c r="C205" s="388"/>
      <c r="D205" s="342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</row>
    <row r="206" ht="12.75" customHeight="1">
      <c r="A206" s="388"/>
      <c r="B206" s="388"/>
      <c r="C206" s="388"/>
      <c r="D206" s="342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</row>
    <row r="207" ht="12.75" customHeight="1">
      <c r="A207" s="388"/>
      <c r="B207" s="388"/>
      <c r="C207" s="388"/>
      <c r="D207" s="342"/>
      <c r="E207" s="34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</row>
    <row r="208" ht="12.75" customHeight="1">
      <c r="A208" s="388"/>
      <c r="B208" s="388"/>
      <c r="C208" s="388"/>
      <c r="D208" s="342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</row>
    <row r="209" ht="12.75" customHeight="1">
      <c r="A209" s="388"/>
      <c r="B209" s="388"/>
      <c r="C209" s="388"/>
      <c r="D209" s="342"/>
      <c r="E209" s="34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</row>
    <row r="210" ht="12.75" customHeight="1">
      <c r="A210" s="388"/>
      <c r="B210" s="388"/>
      <c r="C210" s="388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</row>
    <row r="211" ht="12.75" customHeight="1">
      <c r="A211" s="388"/>
      <c r="B211" s="388"/>
      <c r="C211" s="388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</row>
    <row r="212" ht="12.75" customHeight="1">
      <c r="A212" s="388"/>
      <c r="B212" s="388"/>
      <c r="C212" s="388"/>
      <c r="D212" s="342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</row>
    <row r="213" ht="12.75" customHeight="1">
      <c r="A213" s="388"/>
      <c r="B213" s="388"/>
      <c r="C213" s="388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</row>
    <row r="214" ht="12.75" customHeight="1">
      <c r="A214" s="388"/>
      <c r="B214" s="388"/>
      <c r="C214" s="388"/>
      <c r="D214" s="342"/>
      <c r="E214" s="34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</row>
    <row r="215" ht="12.75" customHeight="1">
      <c r="A215" s="388"/>
      <c r="B215" s="388"/>
      <c r="C215" s="388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</row>
    <row r="216" ht="12.75" customHeight="1">
      <c r="A216" s="388"/>
      <c r="B216" s="388"/>
      <c r="C216" s="388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</row>
    <row r="217" ht="12.75" customHeight="1">
      <c r="A217" s="388"/>
      <c r="B217" s="388"/>
      <c r="C217" s="388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</row>
    <row r="218" ht="12.75" customHeight="1">
      <c r="A218" s="388"/>
      <c r="B218" s="388"/>
      <c r="C218" s="388"/>
      <c r="D218" s="342"/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</row>
    <row r="219" ht="12.75" customHeight="1">
      <c r="A219" s="388"/>
      <c r="B219" s="388"/>
      <c r="C219" s="388"/>
      <c r="D219" s="342"/>
      <c r="E219" s="34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</row>
    <row r="220" ht="12.75" customHeight="1">
      <c r="A220" s="388"/>
      <c r="B220" s="388"/>
      <c r="C220" s="388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</row>
    <row r="221" ht="12.75" customHeight="1">
      <c r="A221" s="388"/>
      <c r="B221" s="388"/>
      <c r="C221" s="388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</row>
    <row r="222" ht="12.75" customHeight="1">
      <c r="A222" s="388"/>
      <c r="B222" s="388"/>
      <c r="C222" s="388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</row>
    <row r="223" ht="12.75" customHeight="1">
      <c r="A223" s="388"/>
      <c r="B223" s="388"/>
      <c r="C223" s="388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</row>
    <row r="224" ht="12.75" customHeight="1">
      <c r="A224" s="388"/>
      <c r="B224" s="388"/>
      <c r="C224" s="388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</row>
    <row r="225" ht="12.75" customHeight="1">
      <c r="A225" s="388"/>
      <c r="B225" s="388"/>
      <c r="C225" s="388"/>
      <c r="D225" s="342"/>
      <c r="E225" s="34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</row>
    <row r="226" ht="12.75" customHeight="1">
      <c r="A226" s="388"/>
      <c r="B226" s="388"/>
      <c r="C226" s="388"/>
      <c r="D226" s="342"/>
      <c r="E226" s="34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</row>
    <row r="227" ht="12.75" customHeight="1">
      <c r="A227" s="388"/>
      <c r="B227" s="388"/>
      <c r="C227" s="388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</row>
    <row r="228" ht="12.75" customHeight="1">
      <c r="A228" s="388"/>
      <c r="B228" s="388"/>
      <c r="C228" s="388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</row>
    <row r="229" ht="12.75" customHeight="1">
      <c r="A229" s="388"/>
      <c r="B229" s="388"/>
      <c r="C229" s="388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</row>
    <row r="230" ht="12.75" customHeight="1">
      <c r="A230" s="388"/>
      <c r="B230" s="388"/>
      <c r="C230" s="388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</row>
    <row r="231" ht="12.75" customHeight="1">
      <c r="A231" s="388"/>
      <c r="B231" s="388"/>
      <c r="C231" s="388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</row>
    <row r="232" ht="12.75" customHeight="1">
      <c r="A232" s="388"/>
      <c r="B232" s="388"/>
      <c r="C232" s="388"/>
      <c r="D232" s="342"/>
      <c r="E232" s="342"/>
      <c r="F232" s="342"/>
      <c r="G232" s="342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</row>
    <row r="233" ht="12.75" customHeight="1">
      <c r="A233" s="388"/>
      <c r="B233" s="388"/>
      <c r="C233" s="388"/>
      <c r="D233" s="342"/>
      <c r="E233" s="342"/>
      <c r="F233" s="342"/>
      <c r="G233" s="342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</row>
    <row r="234" ht="12.75" customHeight="1">
      <c r="A234" s="388"/>
      <c r="B234" s="388"/>
      <c r="C234" s="388"/>
      <c r="D234" s="342"/>
      <c r="E234" s="342"/>
      <c r="F234" s="342"/>
      <c r="G234" s="342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</row>
    <row r="235" ht="12.75" customHeight="1">
      <c r="A235" s="388"/>
      <c r="B235" s="388"/>
      <c r="C235" s="388"/>
      <c r="D235" s="342"/>
      <c r="E235" s="342"/>
      <c r="F235" s="342"/>
      <c r="G235" s="342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</row>
    <row r="236" ht="12.75" customHeight="1">
      <c r="A236" s="388"/>
      <c r="B236" s="388"/>
      <c r="C236" s="388"/>
      <c r="D236" s="342"/>
      <c r="E236" s="342"/>
      <c r="F236" s="342"/>
      <c r="G236" s="342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</row>
    <row r="237" ht="12.75" customHeight="1">
      <c r="A237" s="388"/>
      <c r="B237" s="388"/>
      <c r="C237" s="388"/>
      <c r="D237" s="342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</row>
    <row r="238" ht="12.75" customHeight="1">
      <c r="A238" s="388"/>
      <c r="B238" s="388"/>
      <c r="C238" s="388"/>
      <c r="D238" s="342"/>
      <c r="E238" s="34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2"/>
      <c r="Z238" s="342"/>
    </row>
    <row r="239" ht="12.75" customHeight="1">
      <c r="A239" s="388"/>
      <c r="B239" s="388"/>
      <c r="C239" s="388"/>
      <c r="D239" s="342"/>
      <c r="E239" s="342"/>
      <c r="F239" s="342"/>
      <c r="G239" s="342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2"/>
      <c r="Z239" s="342"/>
    </row>
    <row r="240" ht="12.75" customHeight="1">
      <c r="A240" s="388"/>
      <c r="B240" s="388"/>
      <c r="C240" s="388"/>
      <c r="D240" s="342"/>
      <c r="E240" s="342"/>
      <c r="F240" s="342"/>
      <c r="G240" s="342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2"/>
      <c r="Z240" s="342"/>
    </row>
    <row r="241" ht="12.75" customHeight="1">
      <c r="A241" s="388"/>
      <c r="B241" s="388"/>
      <c r="C241" s="388"/>
      <c r="D241" s="342"/>
      <c r="E241" s="34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2"/>
      <c r="Z241" s="342"/>
    </row>
    <row r="242" ht="12.75" customHeight="1">
      <c r="A242" s="388"/>
      <c r="B242" s="388"/>
      <c r="C242" s="388"/>
      <c r="D242" s="342"/>
      <c r="E242" s="34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2"/>
      <c r="Z242" s="342"/>
    </row>
    <row r="243" ht="12.75" customHeight="1">
      <c r="A243" s="388"/>
      <c r="B243" s="388"/>
      <c r="C243" s="388"/>
      <c r="D243" s="342"/>
      <c r="E243" s="342"/>
      <c r="F243" s="342"/>
      <c r="G243" s="342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2"/>
      <c r="Z243" s="342"/>
    </row>
    <row r="244" ht="12.75" customHeight="1">
      <c r="A244" s="388"/>
      <c r="B244" s="388"/>
      <c r="C244" s="388"/>
      <c r="D244" s="342"/>
      <c r="E244" s="342"/>
      <c r="F244" s="342"/>
      <c r="G244" s="342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</row>
    <row r="245" ht="12.75" customHeight="1">
      <c r="A245" s="388"/>
      <c r="B245" s="388"/>
      <c r="C245" s="388"/>
      <c r="D245" s="342"/>
      <c r="E245" s="342"/>
      <c r="F245" s="342"/>
      <c r="G245" s="342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2"/>
      <c r="Z245" s="342"/>
    </row>
    <row r="246" ht="12.75" customHeight="1">
      <c r="A246" s="388"/>
      <c r="B246" s="388"/>
      <c r="C246" s="388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2"/>
      <c r="Z246" s="342"/>
    </row>
    <row r="247" ht="12.75" customHeight="1">
      <c r="A247" s="388"/>
      <c r="B247" s="388"/>
      <c r="C247" s="388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2"/>
      <c r="Z247" s="342"/>
    </row>
    <row r="248" ht="12.75" customHeight="1">
      <c r="A248" s="388"/>
      <c r="B248" s="388"/>
      <c r="C248" s="388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2"/>
      <c r="Z248" s="342"/>
    </row>
    <row r="249" ht="12.75" customHeight="1">
      <c r="A249" s="388"/>
      <c r="B249" s="388"/>
      <c r="C249" s="388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342"/>
    </row>
    <row r="250" ht="12.75" customHeight="1">
      <c r="A250" s="388"/>
      <c r="B250" s="388"/>
      <c r="C250" s="388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2"/>
      <c r="Z250" s="342"/>
    </row>
    <row r="251" ht="12.75" customHeight="1">
      <c r="A251" s="388"/>
      <c r="B251" s="388"/>
      <c r="C251" s="388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2"/>
      <c r="Z251" s="342"/>
    </row>
    <row r="252" ht="12.75" customHeight="1">
      <c r="A252" s="388"/>
      <c r="B252" s="388"/>
      <c r="C252" s="388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2"/>
      <c r="Z252" s="342"/>
    </row>
    <row r="253" ht="12.75" customHeight="1">
      <c r="A253" s="388"/>
      <c r="B253" s="388"/>
      <c r="C253" s="388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2"/>
      <c r="Z253" s="342"/>
    </row>
    <row r="254" ht="12.75" customHeight="1">
      <c r="A254" s="388"/>
      <c r="B254" s="388"/>
      <c r="C254" s="388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2"/>
      <c r="Z254" s="342"/>
    </row>
    <row r="255" ht="12.75" customHeight="1">
      <c r="A255" s="388"/>
      <c r="B255" s="388"/>
      <c r="C255" s="388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2"/>
      <c r="Z255" s="342"/>
    </row>
    <row r="256" ht="12.75" customHeight="1">
      <c r="A256" s="388"/>
      <c r="B256" s="388"/>
      <c r="C256" s="388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2"/>
      <c r="Z256" s="342"/>
    </row>
    <row r="257" ht="12.75" customHeight="1">
      <c r="A257" s="388"/>
      <c r="B257" s="388"/>
      <c r="C257" s="388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2"/>
      <c r="Z257" s="342"/>
    </row>
    <row r="258" ht="12.75" customHeight="1">
      <c r="A258" s="388"/>
      <c r="B258" s="388"/>
      <c r="C258" s="388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</row>
    <row r="259" ht="12.75" customHeight="1">
      <c r="A259" s="388"/>
      <c r="B259" s="388"/>
      <c r="C259" s="388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</row>
    <row r="260" ht="12.75" customHeight="1">
      <c r="A260" s="388"/>
      <c r="B260" s="388"/>
      <c r="C260" s="388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</row>
    <row r="261" ht="12.75" customHeight="1">
      <c r="A261" s="388"/>
      <c r="B261" s="388"/>
      <c r="C261" s="388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</row>
    <row r="262" ht="12.75" customHeight="1">
      <c r="A262" s="388"/>
      <c r="B262" s="388"/>
      <c r="C262" s="388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</row>
    <row r="263" ht="12.75" customHeight="1">
      <c r="A263" s="388"/>
      <c r="B263" s="388"/>
      <c r="C263" s="388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</row>
    <row r="264" ht="12.75" customHeight="1">
      <c r="A264" s="388"/>
      <c r="B264" s="388"/>
      <c r="C264" s="388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</row>
    <row r="265" ht="12.75" customHeight="1">
      <c r="A265" s="388"/>
      <c r="B265" s="388"/>
      <c r="C265" s="388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</row>
    <row r="266" ht="12.75" customHeight="1">
      <c r="A266" s="388"/>
      <c r="B266" s="388"/>
      <c r="C266" s="388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</row>
    <row r="267" ht="12.75" customHeight="1">
      <c r="A267" s="388"/>
      <c r="B267" s="388"/>
      <c r="C267" s="388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</row>
    <row r="268" ht="12.75" customHeight="1">
      <c r="A268" s="388"/>
      <c r="B268" s="388"/>
      <c r="C268" s="388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2"/>
      <c r="Z268" s="342"/>
    </row>
    <row r="269" ht="12.75" customHeight="1">
      <c r="A269" s="388"/>
      <c r="B269" s="388"/>
      <c r="C269" s="388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</row>
    <row r="270" ht="12.75" customHeight="1">
      <c r="A270" s="388"/>
      <c r="B270" s="388"/>
      <c r="C270" s="388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</row>
    <row r="271" ht="12.75" customHeight="1">
      <c r="A271" s="388"/>
      <c r="B271" s="388"/>
      <c r="C271" s="388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</row>
    <row r="272" ht="12.75" customHeight="1">
      <c r="A272" s="388"/>
      <c r="B272" s="388"/>
      <c r="C272" s="388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</row>
    <row r="273" ht="12.75" customHeight="1">
      <c r="A273" s="388"/>
      <c r="B273" s="388"/>
      <c r="C273" s="388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2"/>
      <c r="Z273" s="342"/>
    </row>
    <row r="274" ht="12.75" customHeight="1">
      <c r="A274" s="388"/>
      <c r="B274" s="388"/>
      <c r="C274" s="388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</row>
    <row r="275" ht="12.75" customHeight="1">
      <c r="A275" s="388"/>
      <c r="B275" s="388"/>
      <c r="C275" s="388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</row>
    <row r="276" ht="12.75" customHeight="1">
      <c r="A276" s="388"/>
      <c r="B276" s="388"/>
      <c r="C276" s="388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</row>
    <row r="277" ht="12.75" customHeight="1">
      <c r="A277" s="388"/>
      <c r="B277" s="388"/>
      <c r="C277" s="388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</row>
    <row r="278" ht="12.75" customHeight="1">
      <c r="A278" s="388"/>
      <c r="B278" s="388"/>
      <c r="C278" s="388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</row>
    <row r="279" ht="12.75" customHeight="1">
      <c r="A279" s="388"/>
      <c r="B279" s="388"/>
      <c r="C279" s="388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</row>
    <row r="280" ht="12.75" customHeight="1">
      <c r="A280" s="388"/>
      <c r="B280" s="388"/>
      <c r="C280" s="388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</row>
    <row r="281" ht="12.75" customHeight="1">
      <c r="A281" s="388"/>
      <c r="B281" s="388"/>
      <c r="C281" s="388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</row>
    <row r="282" ht="12.75" customHeight="1">
      <c r="A282" s="388"/>
      <c r="B282" s="388"/>
      <c r="C282" s="388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</row>
    <row r="283" ht="12.75" customHeight="1">
      <c r="A283" s="388"/>
      <c r="B283" s="388"/>
      <c r="C283" s="388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</row>
    <row r="284" ht="12.75" customHeight="1">
      <c r="A284" s="388"/>
      <c r="B284" s="388"/>
      <c r="C284" s="388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2"/>
    </row>
    <row r="285" ht="12.75" customHeight="1">
      <c r="A285" s="388"/>
      <c r="B285" s="388"/>
      <c r="C285" s="388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</row>
    <row r="286" ht="12.75" customHeight="1">
      <c r="A286" s="388"/>
      <c r="B286" s="388"/>
      <c r="C286" s="388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</row>
    <row r="287" ht="12.75" customHeight="1">
      <c r="A287" s="388"/>
      <c r="B287" s="388"/>
      <c r="C287" s="388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2"/>
      <c r="Z287" s="342"/>
    </row>
    <row r="288" ht="12.75" customHeight="1">
      <c r="A288" s="388"/>
      <c r="B288" s="388"/>
      <c r="C288" s="388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2"/>
      <c r="Z288" s="342"/>
    </row>
    <row r="289" ht="12.75" customHeight="1">
      <c r="A289" s="388"/>
      <c r="B289" s="388"/>
      <c r="C289" s="388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</row>
    <row r="290" ht="12.75" customHeight="1">
      <c r="A290" s="388"/>
      <c r="B290" s="388"/>
      <c r="C290" s="388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</row>
    <row r="291" ht="12.75" customHeight="1">
      <c r="A291" s="388"/>
      <c r="B291" s="388"/>
      <c r="C291" s="388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2"/>
    </row>
    <row r="292" ht="12.75" customHeight="1">
      <c r="A292" s="388"/>
      <c r="B292" s="388"/>
      <c r="C292" s="388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2"/>
      <c r="Z292" s="342"/>
    </row>
    <row r="293" ht="12.75" customHeight="1">
      <c r="A293" s="388"/>
      <c r="B293" s="388"/>
      <c r="C293" s="388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/>
      <c r="Z293" s="342"/>
    </row>
    <row r="294" ht="12.75" customHeight="1">
      <c r="A294" s="388"/>
      <c r="B294" s="388"/>
      <c r="C294" s="388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2"/>
      <c r="Z294" s="342"/>
    </row>
    <row r="295" ht="12.75" customHeight="1">
      <c r="A295" s="388"/>
      <c r="B295" s="388"/>
      <c r="C295" s="388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</row>
    <row r="296" ht="12.75" customHeight="1">
      <c r="A296" s="388"/>
      <c r="B296" s="388"/>
      <c r="C296" s="388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2"/>
      <c r="Z296" s="342"/>
    </row>
    <row r="297" ht="12.75" customHeight="1">
      <c r="A297" s="388"/>
      <c r="B297" s="388"/>
      <c r="C297" s="388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</row>
    <row r="298" ht="12.75" customHeight="1">
      <c r="A298" s="388"/>
      <c r="B298" s="388"/>
      <c r="C298" s="388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2"/>
      <c r="Z298" s="342"/>
    </row>
    <row r="299" ht="12.75" customHeight="1">
      <c r="A299" s="388"/>
      <c r="B299" s="388"/>
      <c r="C299" s="388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</row>
    <row r="300" ht="12.75" customHeight="1">
      <c r="A300" s="388"/>
      <c r="B300" s="388"/>
      <c r="C300" s="388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</row>
    <row r="301" ht="12.75" customHeight="1">
      <c r="A301" s="388"/>
      <c r="B301" s="388"/>
      <c r="C301" s="388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</row>
    <row r="302" ht="12.75" customHeight="1">
      <c r="A302" s="388"/>
      <c r="B302" s="388"/>
      <c r="C302" s="388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</row>
    <row r="303" ht="12.75" customHeight="1">
      <c r="A303" s="388"/>
      <c r="B303" s="388"/>
      <c r="C303" s="388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</row>
    <row r="304" ht="12.75" customHeight="1">
      <c r="A304" s="388"/>
      <c r="B304" s="388"/>
      <c r="C304" s="388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</row>
    <row r="305" ht="12.75" customHeight="1">
      <c r="A305" s="388"/>
      <c r="B305" s="388"/>
      <c r="C305" s="388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</row>
    <row r="306" ht="12.75" customHeight="1">
      <c r="A306" s="388"/>
      <c r="B306" s="388"/>
      <c r="C306" s="388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</row>
    <row r="307" ht="12.75" customHeight="1">
      <c r="A307" s="388"/>
      <c r="B307" s="388"/>
      <c r="C307" s="388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</row>
    <row r="308" ht="12.75" customHeight="1">
      <c r="A308" s="388"/>
      <c r="B308" s="388"/>
      <c r="C308" s="388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2"/>
      <c r="Z308" s="342"/>
    </row>
    <row r="309" ht="12.75" customHeight="1">
      <c r="A309" s="388"/>
      <c r="B309" s="388"/>
      <c r="C309" s="388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</row>
    <row r="310" ht="12.75" customHeight="1">
      <c r="A310" s="388"/>
      <c r="B310" s="388"/>
      <c r="C310" s="388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</row>
    <row r="311" ht="12.75" customHeight="1">
      <c r="A311" s="388"/>
      <c r="B311" s="388"/>
      <c r="C311" s="388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</row>
    <row r="312" ht="12.75" customHeight="1">
      <c r="A312" s="388"/>
      <c r="B312" s="388"/>
      <c r="C312" s="388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</row>
    <row r="313" ht="12.75" customHeight="1">
      <c r="A313" s="388"/>
      <c r="B313" s="388"/>
      <c r="C313" s="388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2"/>
      <c r="Z313" s="342"/>
    </row>
    <row r="314" ht="12.75" customHeight="1">
      <c r="A314" s="388"/>
      <c r="B314" s="388"/>
      <c r="C314" s="388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</row>
    <row r="315" ht="12.75" customHeight="1">
      <c r="A315" s="388"/>
      <c r="B315" s="388"/>
      <c r="C315" s="388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</row>
    <row r="316" ht="12.75" customHeight="1">
      <c r="A316" s="388"/>
      <c r="B316" s="388"/>
      <c r="C316" s="388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</row>
    <row r="317" ht="12.75" customHeight="1">
      <c r="A317" s="388"/>
      <c r="B317" s="388"/>
      <c r="C317" s="388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/>
      <c r="Z317" s="342"/>
    </row>
    <row r="318" ht="12.75" customHeight="1">
      <c r="A318" s="388"/>
      <c r="B318" s="388"/>
      <c r="C318" s="388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  <c r="Y318" s="342"/>
      <c r="Z318" s="342"/>
    </row>
    <row r="319" ht="12.75" customHeight="1">
      <c r="A319" s="388"/>
      <c r="B319" s="388"/>
      <c r="C319" s="388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  <c r="Y319" s="342"/>
      <c r="Z319" s="342"/>
    </row>
    <row r="320" ht="12.75" customHeight="1">
      <c r="A320" s="388"/>
      <c r="B320" s="388"/>
      <c r="C320" s="388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  <c r="Y320" s="342"/>
      <c r="Z320" s="342"/>
    </row>
    <row r="321" ht="12.75" customHeight="1">
      <c r="A321" s="388"/>
      <c r="B321" s="388"/>
      <c r="C321" s="388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</row>
    <row r="322" ht="12.75" customHeight="1">
      <c r="A322" s="388"/>
      <c r="B322" s="388"/>
      <c r="C322" s="388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</row>
    <row r="323" ht="12.75" customHeight="1">
      <c r="A323" s="388"/>
      <c r="B323" s="388"/>
      <c r="C323" s="388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</row>
    <row r="324" ht="12.75" customHeight="1">
      <c r="A324" s="388"/>
      <c r="B324" s="388"/>
      <c r="C324" s="388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</row>
    <row r="325" ht="12.75" customHeight="1">
      <c r="A325" s="388"/>
      <c r="B325" s="388"/>
      <c r="C325" s="388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  <c r="Y325" s="342"/>
      <c r="Z325" s="342"/>
    </row>
    <row r="326" ht="12.75" customHeight="1">
      <c r="A326" s="388"/>
      <c r="B326" s="388"/>
      <c r="C326" s="388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</row>
    <row r="327" ht="12.75" customHeight="1">
      <c r="A327" s="388"/>
      <c r="B327" s="388"/>
      <c r="C327" s="388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  <c r="Y327" s="342"/>
      <c r="Z327" s="342"/>
    </row>
    <row r="328" ht="12.75" customHeight="1">
      <c r="A328" s="388"/>
      <c r="B328" s="388"/>
      <c r="C328" s="388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</row>
    <row r="329" ht="12.75" customHeight="1">
      <c r="A329" s="388"/>
      <c r="B329" s="388"/>
      <c r="C329" s="388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  <c r="Y329" s="342"/>
      <c r="Z329" s="342"/>
    </row>
    <row r="330" ht="12.75" customHeight="1">
      <c r="A330" s="388"/>
      <c r="B330" s="388"/>
      <c r="C330" s="388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  <c r="Y330" s="342"/>
      <c r="Z330" s="342"/>
    </row>
    <row r="331" ht="12.75" customHeight="1">
      <c r="A331" s="388"/>
      <c r="B331" s="388"/>
      <c r="C331" s="388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/>
    </row>
    <row r="332" ht="12.75" customHeight="1">
      <c r="A332" s="388"/>
      <c r="B332" s="388"/>
      <c r="C332" s="388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</row>
    <row r="333" ht="12.75" customHeight="1">
      <c r="A333" s="388"/>
      <c r="B333" s="388"/>
      <c r="C333" s="388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</row>
    <row r="334" ht="12.75" customHeight="1">
      <c r="A334" s="388"/>
      <c r="B334" s="388"/>
      <c r="C334" s="388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</row>
    <row r="335" ht="12.75" customHeight="1">
      <c r="A335" s="388"/>
      <c r="B335" s="388"/>
      <c r="C335" s="388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  <c r="Y335" s="342"/>
      <c r="Z335" s="342"/>
    </row>
    <row r="336" ht="12.75" customHeight="1">
      <c r="A336" s="388"/>
      <c r="B336" s="388"/>
      <c r="C336" s="388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</row>
    <row r="337" ht="12.75" customHeight="1">
      <c r="A337" s="388"/>
      <c r="B337" s="388"/>
      <c r="C337" s="388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</row>
    <row r="338" ht="12.75" customHeight="1">
      <c r="A338" s="388"/>
      <c r="B338" s="388"/>
      <c r="C338" s="388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</row>
    <row r="339" ht="12.75" customHeight="1">
      <c r="A339" s="388"/>
      <c r="B339" s="388"/>
      <c r="C339" s="388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</row>
    <row r="340" ht="12.75" customHeight="1">
      <c r="A340" s="388"/>
      <c r="B340" s="388"/>
      <c r="C340" s="388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  <c r="Y340" s="342"/>
      <c r="Z340" s="342"/>
    </row>
    <row r="341" ht="12.75" customHeight="1">
      <c r="A341" s="388"/>
      <c r="B341" s="388"/>
      <c r="C341" s="388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2"/>
      <c r="Z341" s="342"/>
    </row>
    <row r="342" ht="12.75" customHeight="1">
      <c r="A342" s="388"/>
      <c r="B342" s="388"/>
      <c r="C342" s="388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  <c r="Y342" s="342"/>
      <c r="Z342" s="342"/>
    </row>
    <row r="343" ht="12.75" customHeight="1">
      <c r="A343" s="388"/>
      <c r="B343" s="388"/>
      <c r="C343" s="388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</row>
    <row r="344" ht="12.75" customHeight="1">
      <c r="A344" s="388"/>
      <c r="B344" s="388"/>
      <c r="C344" s="388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</row>
    <row r="345" ht="12.75" customHeight="1">
      <c r="A345" s="388"/>
      <c r="B345" s="388"/>
      <c r="C345" s="388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  <c r="Y345" s="342"/>
      <c r="Z345" s="342"/>
    </row>
    <row r="346" ht="12.75" customHeight="1">
      <c r="A346" s="388"/>
      <c r="B346" s="388"/>
      <c r="C346" s="388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2"/>
      <c r="Z346" s="342"/>
    </row>
    <row r="347" ht="12.75" customHeight="1">
      <c r="A347" s="388"/>
      <c r="B347" s="388"/>
      <c r="C347" s="388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/>
    </row>
    <row r="348" ht="12.75" customHeight="1">
      <c r="A348" s="388"/>
      <c r="B348" s="388"/>
      <c r="C348" s="388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  <c r="Y348" s="342"/>
      <c r="Z348" s="342"/>
    </row>
    <row r="349" ht="12.75" customHeight="1">
      <c r="A349" s="388"/>
      <c r="B349" s="388"/>
      <c r="C349" s="388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</row>
    <row r="350" ht="12.75" customHeight="1">
      <c r="A350" s="388"/>
      <c r="B350" s="388"/>
      <c r="C350" s="388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</row>
    <row r="351" ht="12.75" customHeight="1">
      <c r="A351" s="388"/>
      <c r="B351" s="388"/>
      <c r="C351" s="388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2"/>
      <c r="Z351" s="342"/>
    </row>
    <row r="352" ht="12.75" customHeight="1">
      <c r="A352" s="388"/>
      <c r="B352" s="388"/>
      <c r="C352" s="388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/>
    </row>
    <row r="353" ht="12.75" customHeight="1">
      <c r="A353" s="388"/>
      <c r="B353" s="388"/>
      <c r="C353" s="388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</row>
    <row r="354" ht="12.75" customHeight="1">
      <c r="A354" s="388"/>
      <c r="B354" s="388"/>
      <c r="C354" s="388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/>
      <c r="Z354" s="342"/>
    </row>
    <row r="355" ht="12.75" customHeight="1">
      <c r="A355" s="388"/>
      <c r="B355" s="388"/>
      <c r="C355" s="388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  <c r="Y355" s="342"/>
      <c r="Z355" s="342"/>
    </row>
    <row r="356" ht="12.75" customHeight="1">
      <c r="A356" s="388"/>
      <c r="B356" s="388"/>
      <c r="C356" s="388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2"/>
      <c r="Z356" s="342"/>
    </row>
    <row r="357" ht="12.75" customHeight="1">
      <c r="A357" s="388"/>
      <c r="B357" s="388"/>
      <c r="C357" s="388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  <c r="Y357" s="342"/>
      <c r="Z357" s="342"/>
    </row>
    <row r="358" ht="12.75" customHeight="1">
      <c r="A358" s="388"/>
      <c r="B358" s="388"/>
      <c r="C358" s="388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  <c r="Y358" s="342"/>
      <c r="Z358" s="342"/>
    </row>
    <row r="359" ht="12.75" customHeight="1">
      <c r="A359" s="388"/>
      <c r="B359" s="388"/>
      <c r="C359" s="388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  <c r="Y359" s="342"/>
      <c r="Z359" s="342"/>
    </row>
    <row r="360" ht="12.75" customHeight="1">
      <c r="A360" s="388"/>
      <c r="B360" s="388"/>
      <c r="C360" s="388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  <c r="Y360" s="342"/>
      <c r="Z360" s="342"/>
    </row>
    <row r="361" ht="12.75" customHeight="1">
      <c r="A361" s="388"/>
      <c r="B361" s="388"/>
      <c r="C361" s="388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2"/>
      <c r="Z361" s="342"/>
    </row>
    <row r="362" ht="12.75" customHeight="1">
      <c r="A362" s="388"/>
      <c r="B362" s="388"/>
      <c r="C362" s="388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  <c r="Y362" s="342"/>
      <c r="Z362" s="342"/>
    </row>
    <row r="363" ht="12.75" customHeight="1">
      <c r="A363" s="388"/>
      <c r="B363" s="388"/>
      <c r="C363" s="388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  <c r="Y363" s="342"/>
      <c r="Z363" s="342"/>
    </row>
    <row r="364" ht="12.75" customHeight="1">
      <c r="A364" s="388"/>
      <c r="B364" s="388"/>
      <c r="C364" s="388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  <c r="Y364" s="342"/>
      <c r="Z364" s="342"/>
    </row>
    <row r="365" ht="12.75" customHeight="1">
      <c r="A365" s="388"/>
      <c r="B365" s="388"/>
      <c r="C365" s="388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  <c r="Y365" s="342"/>
      <c r="Z365" s="342"/>
    </row>
    <row r="366" ht="12.75" customHeight="1">
      <c r="A366" s="388"/>
      <c r="B366" s="388"/>
      <c r="C366" s="388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</row>
    <row r="367" ht="12.75" customHeight="1">
      <c r="A367" s="388"/>
      <c r="B367" s="388"/>
      <c r="C367" s="388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</row>
    <row r="368" ht="12.75" customHeight="1">
      <c r="A368" s="388"/>
      <c r="B368" s="388"/>
      <c r="C368" s="388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</row>
    <row r="369" ht="12.75" customHeight="1">
      <c r="A369" s="388"/>
      <c r="B369" s="388"/>
      <c r="C369" s="388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</row>
    <row r="370" ht="12.75" customHeight="1">
      <c r="A370" s="388"/>
      <c r="B370" s="388"/>
      <c r="C370" s="388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  <c r="Y370" s="342"/>
      <c r="Z370" s="342"/>
    </row>
    <row r="371" ht="12.75" customHeight="1">
      <c r="A371" s="388"/>
      <c r="B371" s="388"/>
      <c r="C371" s="388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2"/>
      <c r="Z371" s="342"/>
    </row>
    <row r="372" ht="12.75" customHeight="1">
      <c r="A372" s="388"/>
      <c r="B372" s="388"/>
      <c r="C372" s="388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  <c r="Y372" s="342"/>
      <c r="Z372" s="342"/>
    </row>
    <row r="373" ht="12.75" customHeight="1">
      <c r="A373" s="388"/>
      <c r="B373" s="388"/>
      <c r="C373" s="388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</row>
    <row r="374" ht="12.75" customHeight="1">
      <c r="A374" s="388"/>
      <c r="B374" s="388"/>
      <c r="C374" s="388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</row>
    <row r="375" ht="12.75" customHeight="1">
      <c r="A375" s="388"/>
      <c r="B375" s="388"/>
      <c r="C375" s="388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</row>
    <row r="376" ht="12.75" customHeight="1">
      <c r="A376" s="388"/>
      <c r="B376" s="388"/>
      <c r="C376" s="388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  <c r="Y376" s="342"/>
      <c r="Z376" s="342"/>
    </row>
    <row r="377" ht="12.75" customHeight="1">
      <c r="A377" s="388"/>
      <c r="B377" s="388"/>
      <c r="C377" s="388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</row>
    <row r="378" ht="12.75" customHeight="1">
      <c r="A378" s="388"/>
      <c r="B378" s="388"/>
      <c r="C378" s="388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</row>
    <row r="379" ht="12.75" customHeight="1">
      <c r="A379" s="388"/>
      <c r="B379" s="388"/>
      <c r="C379" s="388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  <c r="Y379" s="342"/>
      <c r="Z379" s="342"/>
    </row>
    <row r="380" ht="12.75" customHeight="1">
      <c r="A380" s="388"/>
      <c r="B380" s="388"/>
      <c r="C380" s="388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</row>
    <row r="381" ht="12.75" customHeight="1">
      <c r="A381" s="388"/>
      <c r="B381" s="388"/>
      <c r="C381" s="388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</row>
    <row r="382" ht="12.75" customHeight="1">
      <c r="A382" s="388"/>
      <c r="B382" s="388"/>
      <c r="C382" s="388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</row>
    <row r="383" ht="12.75" customHeight="1">
      <c r="A383" s="388"/>
      <c r="B383" s="388"/>
      <c r="C383" s="388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</row>
    <row r="384" ht="12.75" customHeight="1">
      <c r="A384" s="388"/>
      <c r="B384" s="388"/>
      <c r="C384" s="388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</row>
    <row r="385" ht="12.75" customHeight="1">
      <c r="A385" s="388"/>
      <c r="B385" s="388"/>
      <c r="C385" s="388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</row>
    <row r="386" ht="12.75" customHeight="1">
      <c r="A386" s="388"/>
      <c r="B386" s="388"/>
      <c r="C386" s="388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</row>
    <row r="387" ht="12.75" customHeight="1">
      <c r="A387" s="388"/>
      <c r="B387" s="388"/>
      <c r="C387" s="388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</row>
    <row r="388" ht="12.75" customHeight="1">
      <c r="A388" s="388"/>
      <c r="B388" s="388"/>
      <c r="C388" s="388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</row>
    <row r="389" ht="12.75" customHeight="1">
      <c r="A389" s="388"/>
      <c r="B389" s="388"/>
      <c r="C389" s="388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</row>
    <row r="390" ht="12.75" customHeight="1">
      <c r="A390" s="388"/>
      <c r="B390" s="388"/>
      <c r="C390" s="388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</row>
    <row r="391" ht="12.75" customHeight="1">
      <c r="A391" s="388"/>
      <c r="B391" s="388"/>
      <c r="C391" s="388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</row>
    <row r="392" ht="12.75" customHeight="1">
      <c r="A392" s="388"/>
      <c r="B392" s="388"/>
      <c r="C392" s="388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</row>
    <row r="393" ht="12.75" customHeight="1">
      <c r="A393" s="388"/>
      <c r="B393" s="388"/>
      <c r="C393" s="388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</row>
    <row r="394" ht="12.75" customHeight="1">
      <c r="A394" s="388"/>
      <c r="B394" s="388"/>
      <c r="C394" s="388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</row>
    <row r="395" ht="12.75" customHeight="1">
      <c r="A395" s="388"/>
      <c r="B395" s="388"/>
      <c r="C395" s="388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</row>
    <row r="396" ht="12.75" customHeight="1">
      <c r="A396" s="388"/>
      <c r="B396" s="388"/>
      <c r="C396" s="388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</row>
    <row r="397" ht="12.75" customHeight="1">
      <c r="A397" s="388"/>
      <c r="B397" s="388"/>
      <c r="C397" s="388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</row>
    <row r="398" ht="12.75" customHeight="1">
      <c r="A398" s="388"/>
      <c r="B398" s="388"/>
      <c r="C398" s="388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</row>
    <row r="399" ht="12.75" customHeight="1">
      <c r="A399" s="388"/>
      <c r="B399" s="388"/>
      <c r="C399" s="388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</row>
    <row r="400" ht="12.75" customHeight="1">
      <c r="A400" s="388"/>
      <c r="B400" s="388"/>
      <c r="C400" s="388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</row>
    <row r="401" ht="12.75" customHeight="1">
      <c r="A401" s="388"/>
      <c r="B401" s="388"/>
      <c r="C401" s="388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</row>
    <row r="402" ht="12.75" customHeight="1">
      <c r="A402" s="388"/>
      <c r="B402" s="388"/>
      <c r="C402" s="388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</row>
    <row r="403" ht="12.75" customHeight="1">
      <c r="A403" s="388"/>
      <c r="B403" s="388"/>
      <c r="C403" s="388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</row>
    <row r="404" ht="12.75" customHeight="1">
      <c r="A404" s="388"/>
      <c r="B404" s="388"/>
      <c r="C404" s="388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</row>
    <row r="405" ht="12.75" customHeight="1">
      <c r="A405" s="388"/>
      <c r="B405" s="388"/>
      <c r="C405" s="388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</row>
    <row r="406" ht="12.75" customHeight="1">
      <c r="A406" s="388"/>
      <c r="B406" s="388"/>
      <c r="C406" s="388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</row>
    <row r="407" ht="12.75" customHeight="1">
      <c r="A407" s="388"/>
      <c r="B407" s="388"/>
      <c r="C407" s="388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</row>
    <row r="408" ht="12.75" customHeight="1">
      <c r="A408" s="388"/>
      <c r="B408" s="388"/>
      <c r="C408" s="388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</row>
    <row r="409" ht="12.75" customHeight="1">
      <c r="A409" s="388"/>
      <c r="B409" s="388"/>
      <c r="C409" s="388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</row>
    <row r="410" ht="12.75" customHeight="1">
      <c r="A410" s="388"/>
      <c r="B410" s="388"/>
      <c r="C410" s="388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</row>
    <row r="411" ht="12.75" customHeight="1">
      <c r="A411" s="388"/>
      <c r="B411" s="388"/>
      <c r="C411" s="388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</row>
    <row r="412" ht="12.75" customHeight="1">
      <c r="A412" s="388"/>
      <c r="B412" s="388"/>
      <c r="C412" s="388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</row>
    <row r="413" ht="12.75" customHeight="1">
      <c r="A413" s="388"/>
      <c r="B413" s="388"/>
      <c r="C413" s="388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</row>
    <row r="414" ht="12.75" customHeight="1">
      <c r="A414" s="388"/>
      <c r="B414" s="388"/>
      <c r="C414" s="388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</row>
    <row r="415" ht="12.75" customHeight="1">
      <c r="A415" s="388"/>
      <c r="B415" s="388"/>
      <c r="C415" s="388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</row>
    <row r="416" ht="12.75" customHeight="1">
      <c r="A416" s="388"/>
      <c r="B416" s="388"/>
      <c r="C416" s="388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</row>
    <row r="417" ht="12.75" customHeight="1">
      <c r="A417" s="388"/>
      <c r="B417" s="388"/>
      <c r="C417" s="388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</row>
    <row r="418" ht="12.75" customHeight="1">
      <c r="A418" s="388"/>
      <c r="B418" s="388"/>
      <c r="C418" s="388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</row>
    <row r="419" ht="12.75" customHeight="1">
      <c r="A419" s="388"/>
      <c r="B419" s="388"/>
      <c r="C419" s="388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</row>
    <row r="420" ht="12.75" customHeight="1">
      <c r="A420" s="388"/>
      <c r="B420" s="388"/>
      <c r="C420" s="388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</row>
    <row r="421" ht="12.75" customHeight="1">
      <c r="A421" s="388"/>
      <c r="B421" s="388"/>
      <c r="C421" s="388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</row>
    <row r="422" ht="12.75" customHeight="1">
      <c r="A422" s="388"/>
      <c r="B422" s="388"/>
      <c r="C422" s="388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</row>
    <row r="423" ht="12.75" customHeight="1">
      <c r="A423" s="388"/>
      <c r="B423" s="388"/>
      <c r="C423" s="388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</row>
    <row r="424" ht="12.75" customHeight="1">
      <c r="A424" s="388"/>
      <c r="B424" s="388"/>
      <c r="C424" s="388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</row>
    <row r="425" ht="12.75" customHeight="1">
      <c r="A425" s="388"/>
      <c r="B425" s="388"/>
      <c r="C425" s="388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</row>
    <row r="426" ht="12.75" customHeight="1">
      <c r="A426" s="388"/>
      <c r="B426" s="388"/>
      <c r="C426" s="388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</row>
    <row r="427" ht="12.75" customHeight="1">
      <c r="A427" s="388"/>
      <c r="B427" s="388"/>
      <c r="C427" s="388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</row>
    <row r="428" ht="12.75" customHeight="1">
      <c r="A428" s="388"/>
      <c r="B428" s="388"/>
      <c r="C428" s="388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</row>
    <row r="429" ht="12.75" customHeight="1">
      <c r="A429" s="388"/>
      <c r="B429" s="388"/>
      <c r="C429" s="388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</row>
    <row r="430" ht="12.75" customHeight="1">
      <c r="A430" s="388"/>
      <c r="B430" s="388"/>
      <c r="C430" s="388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</row>
    <row r="431" ht="12.75" customHeight="1">
      <c r="A431" s="388"/>
      <c r="B431" s="388"/>
      <c r="C431" s="388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</row>
    <row r="432" ht="12.75" customHeight="1">
      <c r="A432" s="388"/>
      <c r="B432" s="388"/>
      <c r="C432" s="388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</row>
    <row r="433" ht="12.75" customHeight="1">
      <c r="A433" s="388"/>
      <c r="B433" s="388"/>
      <c r="C433" s="388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</row>
    <row r="434" ht="12.75" customHeight="1">
      <c r="A434" s="388"/>
      <c r="B434" s="388"/>
      <c r="C434" s="388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</row>
    <row r="435" ht="12.75" customHeight="1">
      <c r="A435" s="388"/>
      <c r="B435" s="388"/>
      <c r="C435" s="388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</row>
    <row r="436" ht="12.75" customHeight="1">
      <c r="A436" s="388"/>
      <c r="B436" s="388"/>
      <c r="C436" s="388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</row>
    <row r="437" ht="12.75" customHeight="1">
      <c r="A437" s="388"/>
      <c r="B437" s="388"/>
      <c r="C437" s="388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</row>
    <row r="438" ht="12.75" customHeight="1">
      <c r="A438" s="388"/>
      <c r="B438" s="388"/>
      <c r="C438" s="388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</row>
    <row r="439" ht="12.75" customHeight="1">
      <c r="A439" s="388"/>
      <c r="B439" s="388"/>
      <c r="C439" s="388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</row>
    <row r="440" ht="12.75" customHeight="1">
      <c r="A440" s="388"/>
      <c r="B440" s="388"/>
      <c r="C440" s="388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</row>
    <row r="441" ht="12.75" customHeight="1">
      <c r="A441" s="388"/>
      <c r="B441" s="388"/>
      <c r="C441" s="388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</row>
    <row r="442" ht="12.75" customHeight="1">
      <c r="A442" s="388"/>
      <c r="B442" s="388"/>
      <c r="C442" s="388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</row>
    <row r="443" ht="12.75" customHeight="1">
      <c r="A443" s="388"/>
      <c r="B443" s="388"/>
      <c r="C443" s="388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</row>
    <row r="444" ht="12.75" customHeight="1">
      <c r="A444" s="388"/>
      <c r="B444" s="388"/>
      <c r="C444" s="388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</row>
    <row r="445" ht="12.75" customHeight="1">
      <c r="A445" s="388"/>
      <c r="B445" s="388"/>
      <c r="C445" s="388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</row>
    <row r="446" ht="12.75" customHeight="1">
      <c r="A446" s="388"/>
      <c r="B446" s="388"/>
      <c r="C446" s="388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</row>
    <row r="447" ht="12.75" customHeight="1">
      <c r="A447" s="388"/>
      <c r="B447" s="388"/>
      <c r="C447" s="388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</row>
    <row r="448" ht="12.75" customHeight="1">
      <c r="A448" s="388"/>
      <c r="B448" s="388"/>
      <c r="C448" s="388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</row>
    <row r="449" ht="12.75" customHeight="1">
      <c r="A449" s="388"/>
      <c r="B449" s="388"/>
      <c r="C449" s="388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</row>
    <row r="450" ht="12.75" customHeight="1">
      <c r="A450" s="388"/>
      <c r="B450" s="388"/>
      <c r="C450" s="388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</row>
    <row r="451" ht="12.75" customHeight="1">
      <c r="A451" s="388"/>
      <c r="B451" s="388"/>
      <c r="C451" s="388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</row>
    <row r="452" ht="12.75" customHeight="1">
      <c r="A452" s="388"/>
      <c r="B452" s="388"/>
      <c r="C452" s="388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</row>
    <row r="453" ht="12.75" customHeight="1">
      <c r="A453" s="388"/>
      <c r="B453" s="388"/>
      <c r="C453" s="388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</row>
    <row r="454" ht="12.75" customHeight="1">
      <c r="A454" s="388"/>
      <c r="B454" s="388"/>
      <c r="C454" s="388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</row>
    <row r="455" ht="12.75" customHeight="1">
      <c r="A455" s="388"/>
      <c r="B455" s="388"/>
      <c r="C455" s="388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</row>
    <row r="456" ht="12.75" customHeight="1">
      <c r="A456" s="388"/>
      <c r="B456" s="388"/>
      <c r="C456" s="388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</row>
    <row r="457" ht="12.75" customHeight="1">
      <c r="A457" s="388"/>
      <c r="B457" s="388"/>
      <c r="C457" s="388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</row>
    <row r="458" ht="12.75" customHeight="1">
      <c r="A458" s="388"/>
      <c r="B458" s="388"/>
      <c r="C458" s="388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</row>
    <row r="459" ht="12.75" customHeight="1">
      <c r="A459" s="388"/>
      <c r="B459" s="388"/>
      <c r="C459" s="388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</row>
    <row r="460" ht="12.75" customHeight="1">
      <c r="A460" s="388"/>
      <c r="B460" s="388"/>
      <c r="C460" s="388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</row>
    <row r="461" ht="12.75" customHeight="1">
      <c r="A461" s="388"/>
      <c r="B461" s="388"/>
      <c r="C461" s="388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</row>
    <row r="462" ht="12.75" customHeight="1">
      <c r="A462" s="388"/>
      <c r="B462" s="388"/>
      <c r="C462" s="388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</row>
    <row r="463" ht="12.75" customHeight="1">
      <c r="A463" s="388"/>
      <c r="B463" s="388"/>
      <c r="C463" s="388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</row>
    <row r="464" ht="12.75" customHeight="1">
      <c r="A464" s="388"/>
      <c r="B464" s="388"/>
      <c r="C464" s="388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</row>
    <row r="465" ht="12.75" customHeight="1">
      <c r="A465" s="388"/>
      <c r="B465" s="388"/>
      <c r="C465" s="388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</row>
    <row r="466" ht="12.75" customHeight="1">
      <c r="A466" s="388"/>
      <c r="B466" s="388"/>
      <c r="C466" s="388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</row>
    <row r="467" ht="12.75" customHeight="1">
      <c r="A467" s="388"/>
      <c r="B467" s="388"/>
      <c r="C467" s="388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</row>
    <row r="468" ht="12.75" customHeight="1">
      <c r="A468" s="388"/>
      <c r="B468" s="388"/>
      <c r="C468" s="388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</row>
    <row r="469" ht="12.75" customHeight="1">
      <c r="A469" s="388"/>
      <c r="B469" s="388"/>
      <c r="C469" s="388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</row>
    <row r="470" ht="12.75" customHeight="1">
      <c r="A470" s="388"/>
      <c r="B470" s="388"/>
      <c r="C470" s="388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</row>
    <row r="471" ht="12.75" customHeight="1">
      <c r="A471" s="388"/>
      <c r="B471" s="388"/>
      <c r="C471" s="388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</row>
    <row r="472" ht="12.75" customHeight="1">
      <c r="A472" s="388"/>
      <c r="B472" s="388"/>
      <c r="C472" s="388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</row>
    <row r="473" ht="12.75" customHeight="1">
      <c r="A473" s="388"/>
      <c r="B473" s="388"/>
      <c r="C473" s="388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</row>
    <row r="474" ht="12.75" customHeight="1">
      <c r="A474" s="388"/>
      <c r="B474" s="388"/>
      <c r="C474" s="388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</row>
    <row r="475" ht="12.75" customHeight="1">
      <c r="A475" s="388"/>
      <c r="B475" s="388"/>
      <c r="C475" s="388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</row>
    <row r="476" ht="12.75" customHeight="1">
      <c r="A476" s="388"/>
      <c r="B476" s="388"/>
      <c r="C476" s="388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</row>
    <row r="477" ht="12.75" customHeight="1">
      <c r="A477" s="388"/>
      <c r="B477" s="388"/>
      <c r="C477" s="388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</row>
    <row r="478" ht="12.75" customHeight="1">
      <c r="A478" s="388"/>
      <c r="B478" s="388"/>
      <c r="C478" s="388"/>
      <c r="D478" s="342"/>
      <c r="E478" s="342"/>
      <c r="F478" s="342"/>
      <c r="G478" s="342"/>
      <c r="H478" s="342"/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</row>
    <row r="479" ht="12.75" customHeight="1">
      <c r="A479" s="388"/>
      <c r="B479" s="388"/>
      <c r="C479" s="388"/>
      <c r="D479" s="342"/>
      <c r="E479" s="342"/>
      <c r="F479" s="342"/>
      <c r="G479" s="342"/>
      <c r="H479" s="342"/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</row>
    <row r="480" ht="12.75" customHeight="1">
      <c r="A480" s="388"/>
      <c r="B480" s="388"/>
      <c r="C480" s="388"/>
      <c r="D480" s="342"/>
      <c r="E480" s="342"/>
      <c r="F480" s="342"/>
      <c r="G480" s="342"/>
      <c r="H480" s="342"/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</row>
    <row r="481" ht="12.75" customHeight="1">
      <c r="A481" s="388"/>
      <c r="B481" s="388"/>
      <c r="C481" s="388"/>
      <c r="D481" s="342"/>
      <c r="E481" s="342"/>
      <c r="F481" s="342"/>
      <c r="G481" s="342"/>
      <c r="H481" s="342"/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</row>
    <row r="482" ht="12.75" customHeight="1">
      <c r="A482" s="388"/>
      <c r="B482" s="388"/>
      <c r="C482" s="388"/>
      <c r="D482" s="342"/>
      <c r="E482" s="342"/>
      <c r="F482" s="342"/>
      <c r="G482" s="342"/>
      <c r="H482" s="342"/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</row>
    <row r="483" ht="12.75" customHeight="1">
      <c r="A483" s="388"/>
      <c r="B483" s="388"/>
      <c r="C483" s="388"/>
      <c r="D483" s="342"/>
      <c r="E483" s="342"/>
      <c r="F483" s="342"/>
      <c r="G483" s="342"/>
      <c r="H483" s="342"/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</row>
    <row r="484" ht="12.75" customHeight="1">
      <c r="A484" s="388"/>
      <c r="B484" s="388"/>
      <c r="C484" s="388"/>
      <c r="D484" s="342"/>
      <c r="E484" s="342"/>
      <c r="F484" s="342"/>
      <c r="G484" s="342"/>
      <c r="H484" s="342"/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</row>
    <row r="485" ht="12.75" customHeight="1">
      <c r="A485" s="388"/>
      <c r="B485" s="388"/>
      <c r="C485" s="388"/>
      <c r="D485" s="342"/>
      <c r="E485" s="342"/>
      <c r="F485" s="342"/>
      <c r="G485" s="342"/>
      <c r="H485" s="342"/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</row>
    <row r="486" ht="12.75" customHeight="1">
      <c r="A486" s="388"/>
      <c r="B486" s="388"/>
      <c r="C486" s="388"/>
      <c r="D486" s="342"/>
      <c r="E486" s="342"/>
      <c r="F486" s="342"/>
      <c r="G486" s="342"/>
      <c r="H486" s="342"/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</row>
    <row r="487" ht="12.75" customHeight="1">
      <c r="A487" s="388"/>
      <c r="B487" s="388"/>
      <c r="C487" s="388"/>
      <c r="D487" s="342"/>
      <c r="E487" s="342"/>
      <c r="F487" s="342"/>
      <c r="G487" s="342"/>
      <c r="H487" s="342"/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</row>
    <row r="488" ht="12.75" customHeight="1">
      <c r="A488" s="388"/>
      <c r="B488" s="388"/>
      <c r="C488" s="388"/>
      <c r="D488" s="342"/>
      <c r="E488" s="342"/>
      <c r="F488" s="342"/>
      <c r="G488" s="342"/>
      <c r="H488" s="342"/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</row>
    <row r="489" ht="12.75" customHeight="1">
      <c r="A489" s="388"/>
      <c r="B489" s="388"/>
      <c r="C489" s="388"/>
      <c r="D489" s="342"/>
      <c r="E489" s="342"/>
      <c r="F489" s="342"/>
      <c r="G489" s="342"/>
      <c r="H489" s="342"/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</row>
    <row r="490" ht="12.75" customHeight="1">
      <c r="A490" s="388"/>
      <c r="B490" s="388"/>
      <c r="C490" s="388"/>
      <c r="D490" s="342"/>
      <c r="E490" s="342"/>
      <c r="F490" s="342"/>
      <c r="G490" s="342"/>
      <c r="H490" s="342"/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</row>
    <row r="491" ht="12.75" customHeight="1">
      <c r="A491" s="388"/>
      <c r="B491" s="388"/>
      <c r="C491" s="388"/>
      <c r="D491" s="342"/>
      <c r="E491" s="342"/>
      <c r="F491" s="342"/>
      <c r="G491" s="342"/>
      <c r="H491" s="342"/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</row>
    <row r="492" ht="12.75" customHeight="1">
      <c r="A492" s="388"/>
      <c r="B492" s="388"/>
      <c r="C492" s="388"/>
      <c r="D492" s="342"/>
      <c r="E492" s="342"/>
      <c r="F492" s="342"/>
      <c r="G492" s="342"/>
      <c r="H492" s="342"/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</row>
    <row r="493" ht="12.75" customHeight="1">
      <c r="A493" s="388"/>
      <c r="B493" s="388"/>
      <c r="C493" s="388"/>
      <c r="D493" s="342"/>
      <c r="E493" s="342"/>
      <c r="F493" s="342"/>
      <c r="G493" s="342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</row>
    <row r="494" ht="12.75" customHeight="1">
      <c r="A494" s="388"/>
      <c r="B494" s="388"/>
      <c r="C494" s="388"/>
      <c r="D494" s="342"/>
      <c r="E494" s="342"/>
      <c r="F494" s="342"/>
      <c r="G494" s="342"/>
      <c r="H494" s="342"/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</row>
    <row r="495" ht="12.75" customHeight="1">
      <c r="A495" s="388"/>
      <c r="B495" s="388"/>
      <c r="C495" s="388"/>
      <c r="D495" s="342"/>
      <c r="E495" s="342"/>
      <c r="F495" s="342"/>
      <c r="G495" s="342"/>
      <c r="H495" s="342"/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</row>
    <row r="496" ht="12.75" customHeight="1">
      <c r="A496" s="388"/>
      <c r="B496" s="388"/>
      <c r="C496" s="388"/>
      <c r="D496" s="342"/>
      <c r="E496" s="342"/>
      <c r="F496" s="342"/>
      <c r="G496" s="342"/>
      <c r="H496" s="342"/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</row>
    <row r="497" ht="12.75" customHeight="1">
      <c r="A497" s="388"/>
      <c r="B497" s="388"/>
      <c r="C497" s="388"/>
      <c r="D497" s="342"/>
      <c r="E497" s="342"/>
      <c r="F497" s="342"/>
      <c r="G497" s="342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</row>
    <row r="498" ht="12.75" customHeight="1">
      <c r="A498" s="388"/>
      <c r="B498" s="388"/>
      <c r="C498" s="388"/>
      <c r="D498" s="342"/>
      <c r="E498" s="342"/>
      <c r="F498" s="342"/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</row>
    <row r="499" ht="12.75" customHeight="1">
      <c r="A499" s="388"/>
      <c r="B499" s="388"/>
      <c r="C499" s="388"/>
      <c r="D499" s="342"/>
      <c r="E499" s="342"/>
      <c r="F499" s="342"/>
      <c r="G499" s="342"/>
      <c r="H499" s="342"/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</row>
    <row r="500" ht="12.75" customHeight="1">
      <c r="A500" s="388"/>
      <c r="B500" s="388"/>
      <c r="C500" s="388"/>
      <c r="D500" s="342"/>
      <c r="E500" s="342"/>
      <c r="F500" s="342"/>
      <c r="G500" s="342"/>
      <c r="H500" s="342"/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</row>
    <row r="501" ht="12.75" customHeight="1">
      <c r="A501" s="388"/>
      <c r="B501" s="388"/>
      <c r="C501" s="388"/>
      <c r="D501" s="342"/>
      <c r="E501" s="342"/>
      <c r="F501" s="342"/>
      <c r="G501" s="342"/>
      <c r="H501" s="342"/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</row>
    <row r="502" ht="12.75" customHeight="1">
      <c r="A502" s="388"/>
      <c r="B502" s="388"/>
      <c r="C502" s="388"/>
      <c r="D502" s="342"/>
      <c r="E502" s="342"/>
      <c r="F502" s="342"/>
      <c r="G502" s="342"/>
      <c r="H502" s="342"/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</row>
    <row r="503" ht="12.75" customHeight="1">
      <c r="A503" s="388"/>
      <c r="B503" s="388"/>
      <c r="C503" s="388"/>
      <c r="D503" s="342"/>
      <c r="E503" s="342"/>
      <c r="F503" s="342"/>
      <c r="G503" s="342"/>
      <c r="H503" s="342"/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</row>
    <row r="504" ht="12.75" customHeight="1">
      <c r="A504" s="388"/>
      <c r="B504" s="388"/>
      <c r="C504" s="388"/>
      <c r="D504" s="342"/>
      <c r="E504" s="342"/>
      <c r="F504" s="342"/>
      <c r="G504" s="342"/>
      <c r="H504" s="342"/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</row>
    <row r="505" ht="12.75" customHeight="1">
      <c r="A505" s="388"/>
      <c r="B505" s="388"/>
      <c r="C505" s="388"/>
      <c r="D505" s="342"/>
      <c r="E505" s="342"/>
      <c r="F505" s="342"/>
      <c r="G505" s="342"/>
      <c r="H505" s="342"/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</row>
    <row r="506" ht="12.75" customHeight="1">
      <c r="A506" s="388"/>
      <c r="B506" s="388"/>
      <c r="C506" s="388"/>
      <c r="D506" s="342"/>
      <c r="E506" s="342"/>
      <c r="F506" s="342"/>
      <c r="G506" s="342"/>
      <c r="H506" s="342"/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</row>
    <row r="507" ht="12.75" customHeight="1">
      <c r="A507" s="388"/>
      <c r="B507" s="388"/>
      <c r="C507" s="388"/>
      <c r="D507" s="342"/>
      <c r="E507" s="342"/>
      <c r="F507" s="342"/>
      <c r="G507" s="342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</row>
    <row r="508" ht="12.75" customHeight="1">
      <c r="A508" s="388"/>
      <c r="B508" s="388"/>
      <c r="C508" s="388"/>
      <c r="D508" s="342"/>
      <c r="E508" s="342"/>
      <c r="F508" s="342"/>
      <c r="G508" s="342"/>
      <c r="H508" s="342"/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</row>
    <row r="509" ht="12.75" customHeight="1">
      <c r="A509" s="388"/>
      <c r="B509" s="388"/>
      <c r="C509" s="388"/>
      <c r="D509" s="342"/>
      <c r="E509" s="342"/>
      <c r="F509" s="342"/>
      <c r="G509" s="342"/>
      <c r="H509" s="342"/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</row>
    <row r="510" ht="12.75" customHeight="1">
      <c r="A510" s="388"/>
      <c r="B510" s="388"/>
      <c r="C510" s="388"/>
      <c r="D510" s="342"/>
      <c r="E510" s="342"/>
      <c r="F510" s="342"/>
      <c r="G510" s="342"/>
      <c r="H510" s="342"/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</row>
    <row r="511" ht="12.75" customHeight="1">
      <c r="A511" s="388"/>
      <c r="B511" s="388"/>
      <c r="C511" s="388"/>
      <c r="D511" s="342"/>
      <c r="E511" s="342"/>
      <c r="F511" s="342"/>
      <c r="G511" s="342"/>
      <c r="H511" s="342"/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</row>
    <row r="512" ht="12.75" customHeight="1">
      <c r="A512" s="388"/>
      <c r="B512" s="388"/>
      <c r="C512" s="388"/>
      <c r="D512" s="342"/>
      <c r="E512" s="342"/>
      <c r="F512" s="342"/>
      <c r="G512" s="342"/>
      <c r="H512" s="342"/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</row>
    <row r="513" ht="12.75" customHeight="1">
      <c r="A513" s="388"/>
      <c r="B513" s="388"/>
      <c r="C513" s="388"/>
      <c r="D513" s="342"/>
      <c r="E513" s="342"/>
      <c r="F513" s="342"/>
      <c r="G513" s="342"/>
      <c r="H513" s="342"/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</row>
    <row r="514" ht="12.75" customHeight="1">
      <c r="A514" s="388"/>
      <c r="B514" s="388"/>
      <c r="C514" s="388"/>
      <c r="D514" s="342"/>
      <c r="E514" s="342"/>
      <c r="F514" s="342"/>
      <c r="G514" s="342"/>
      <c r="H514" s="342"/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</row>
    <row r="515" ht="12.75" customHeight="1">
      <c r="A515" s="388"/>
      <c r="B515" s="388"/>
      <c r="C515" s="388"/>
      <c r="D515" s="342"/>
      <c r="E515" s="342"/>
      <c r="F515" s="342"/>
      <c r="G515" s="342"/>
      <c r="H515" s="342"/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</row>
    <row r="516" ht="12.75" customHeight="1">
      <c r="A516" s="388"/>
      <c r="B516" s="388"/>
      <c r="C516" s="388"/>
      <c r="D516" s="342"/>
      <c r="E516" s="342"/>
      <c r="F516" s="342"/>
      <c r="G516" s="342"/>
      <c r="H516" s="342"/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</row>
    <row r="517" ht="12.75" customHeight="1">
      <c r="A517" s="388"/>
      <c r="B517" s="388"/>
      <c r="C517" s="388"/>
      <c r="D517" s="342"/>
      <c r="E517" s="342"/>
      <c r="F517" s="342"/>
      <c r="G517" s="342"/>
      <c r="H517" s="342"/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</row>
    <row r="518" ht="12.75" customHeight="1">
      <c r="A518" s="388"/>
      <c r="B518" s="388"/>
      <c r="C518" s="388"/>
      <c r="D518" s="342"/>
      <c r="E518" s="342"/>
      <c r="F518" s="342"/>
      <c r="G518" s="342"/>
      <c r="H518" s="342"/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</row>
    <row r="519" ht="12.75" customHeight="1">
      <c r="A519" s="388"/>
      <c r="B519" s="388"/>
      <c r="C519" s="388"/>
      <c r="D519" s="342"/>
      <c r="E519" s="342"/>
      <c r="F519" s="342"/>
      <c r="G519" s="342"/>
      <c r="H519" s="342"/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</row>
    <row r="520" ht="12.75" customHeight="1">
      <c r="A520" s="388"/>
      <c r="B520" s="388"/>
      <c r="C520" s="388"/>
      <c r="D520" s="342"/>
      <c r="E520" s="342"/>
      <c r="F520" s="342"/>
      <c r="G520" s="342"/>
      <c r="H520" s="342"/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</row>
    <row r="521" ht="12.75" customHeight="1">
      <c r="A521" s="388"/>
      <c r="B521" s="388"/>
      <c r="C521" s="388"/>
      <c r="D521" s="342"/>
      <c r="E521" s="342"/>
      <c r="F521" s="342"/>
      <c r="G521" s="342"/>
      <c r="H521" s="342"/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</row>
    <row r="522" ht="12.75" customHeight="1">
      <c r="A522" s="388"/>
      <c r="B522" s="388"/>
      <c r="C522" s="388"/>
      <c r="D522" s="342"/>
      <c r="E522" s="342"/>
      <c r="F522" s="342"/>
      <c r="G522" s="342"/>
      <c r="H522" s="342"/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</row>
    <row r="523" ht="12.75" customHeight="1">
      <c r="A523" s="388"/>
      <c r="B523" s="388"/>
      <c r="C523" s="388"/>
      <c r="D523" s="342"/>
      <c r="E523" s="342"/>
      <c r="F523" s="342"/>
      <c r="G523" s="342"/>
      <c r="H523" s="342"/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</row>
    <row r="524" ht="12.75" customHeight="1">
      <c r="A524" s="388"/>
      <c r="B524" s="388"/>
      <c r="C524" s="388"/>
      <c r="D524" s="342"/>
      <c r="E524" s="342"/>
      <c r="F524" s="342"/>
      <c r="G524" s="342"/>
      <c r="H524" s="342"/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</row>
    <row r="525" ht="12.75" customHeight="1">
      <c r="A525" s="388"/>
      <c r="B525" s="388"/>
      <c r="C525" s="388"/>
      <c r="D525" s="342"/>
      <c r="E525" s="342"/>
      <c r="F525" s="342"/>
      <c r="G525" s="342"/>
      <c r="H525" s="342"/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</row>
    <row r="526" ht="12.75" customHeight="1">
      <c r="A526" s="388"/>
      <c r="B526" s="388"/>
      <c r="C526" s="388"/>
      <c r="D526" s="342"/>
      <c r="E526" s="342"/>
      <c r="F526" s="342"/>
      <c r="G526" s="342"/>
      <c r="H526" s="342"/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</row>
    <row r="527" ht="12.75" customHeight="1">
      <c r="A527" s="388"/>
      <c r="B527" s="388"/>
      <c r="C527" s="388"/>
      <c r="D527" s="342"/>
      <c r="E527" s="342"/>
      <c r="F527" s="342"/>
      <c r="G527" s="342"/>
      <c r="H527" s="342"/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</row>
    <row r="528" ht="12.75" customHeight="1">
      <c r="A528" s="388"/>
      <c r="B528" s="388"/>
      <c r="C528" s="388"/>
      <c r="D528" s="342"/>
      <c r="E528" s="342"/>
      <c r="F528" s="342"/>
      <c r="G528" s="342"/>
      <c r="H528" s="342"/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</row>
    <row r="529" ht="12.75" customHeight="1">
      <c r="A529" s="388"/>
      <c r="B529" s="388"/>
      <c r="C529" s="388"/>
      <c r="D529" s="342"/>
      <c r="E529" s="342"/>
      <c r="F529" s="342"/>
      <c r="G529" s="342"/>
      <c r="H529" s="342"/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</row>
    <row r="530" ht="12.75" customHeight="1">
      <c r="A530" s="388"/>
      <c r="B530" s="388"/>
      <c r="C530" s="388"/>
      <c r="D530" s="342"/>
      <c r="E530" s="342"/>
      <c r="F530" s="342"/>
      <c r="G530" s="342"/>
      <c r="H530" s="342"/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</row>
    <row r="531" ht="12.75" customHeight="1">
      <c r="A531" s="388"/>
      <c r="B531" s="388"/>
      <c r="C531" s="388"/>
      <c r="D531" s="342"/>
      <c r="E531" s="342"/>
      <c r="F531" s="342"/>
      <c r="G531" s="342"/>
      <c r="H531" s="342"/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</row>
    <row r="532" ht="12.75" customHeight="1">
      <c r="A532" s="388"/>
      <c r="B532" s="388"/>
      <c r="C532" s="388"/>
      <c r="D532" s="342"/>
      <c r="E532" s="342"/>
      <c r="F532" s="342"/>
      <c r="G532" s="342"/>
      <c r="H532" s="342"/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</row>
    <row r="533" ht="12.75" customHeight="1">
      <c r="A533" s="388"/>
      <c r="B533" s="388"/>
      <c r="C533" s="388"/>
      <c r="D533" s="342"/>
      <c r="E533" s="342"/>
      <c r="F533" s="342"/>
      <c r="G533" s="342"/>
      <c r="H533" s="342"/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</row>
    <row r="534" ht="12.75" customHeight="1">
      <c r="A534" s="388"/>
      <c r="B534" s="388"/>
      <c r="C534" s="388"/>
      <c r="D534" s="342"/>
      <c r="E534" s="342"/>
      <c r="F534" s="342"/>
      <c r="G534" s="342"/>
      <c r="H534" s="342"/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</row>
    <row r="535" ht="12.75" customHeight="1">
      <c r="A535" s="388"/>
      <c r="B535" s="388"/>
      <c r="C535" s="388"/>
      <c r="D535" s="342"/>
      <c r="E535" s="342"/>
      <c r="F535" s="342"/>
      <c r="G535" s="342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</row>
    <row r="536" ht="12.75" customHeight="1">
      <c r="A536" s="388"/>
      <c r="B536" s="388"/>
      <c r="C536" s="388"/>
      <c r="D536" s="342"/>
      <c r="E536" s="342"/>
      <c r="F536" s="342"/>
      <c r="G536" s="342"/>
      <c r="H536" s="342"/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</row>
    <row r="537" ht="12.75" customHeight="1">
      <c r="A537" s="388"/>
      <c r="B537" s="388"/>
      <c r="C537" s="388"/>
      <c r="D537" s="342"/>
      <c r="E537" s="342"/>
      <c r="F537" s="342"/>
      <c r="G537" s="342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</row>
    <row r="538" ht="12.75" customHeight="1">
      <c r="A538" s="388"/>
      <c r="B538" s="388"/>
      <c r="C538" s="388"/>
      <c r="D538" s="342"/>
      <c r="E538" s="342"/>
      <c r="F538" s="342"/>
      <c r="G538" s="342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</row>
    <row r="539" ht="12.75" customHeight="1">
      <c r="A539" s="388"/>
      <c r="B539" s="388"/>
      <c r="C539" s="388"/>
      <c r="D539" s="342"/>
      <c r="E539" s="342"/>
      <c r="F539" s="342"/>
      <c r="G539" s="342"/>
      <c r="H539" s="342"/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</row>
    <row r="540" ht="12.75" customHeight="1">
      <c r="A540" s="388"/>
      <c r="B540" s="388"/>
      <c r="C540" s="388"/>
      <c r="D540" s="342"/>
      <c r="E540" s="342"/>
      <c r="F540" s="342"/>
      <c r="G540" s="342"/>
      <c r="H540" s="342"/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</row>
    <row r="541" ht="12.75" customHeight="1">
      <c r="A541" s="388"/>
      <c r="B541" s="388"/>
      <c r="C541" s="388"/>
      <c r="D541" s="342"/>
      <c r="E541" s="342"/>
      <c r="F541" s="342"/>
      <c r="G541" s="342"/>
      <c r="H541" s="342"/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</row>
    <row r="542" ht="12.75" customHeight="1">
      <c r="A542" s="388"/>
      <c r="B542" s="388"/>
      <c r="C542" s="388"/>
      <c r="D542" s="342"/>
      <c r="E542" s="342"/>
      <c r="F542" s="342"/>
      <c r="G542" s="342"/>
      <c r="H542" s="342"/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</row>
    <row r="543" ht="12.75" customHeight="1">
      <c r="A543" s="388"/>
      <c r="B543" s="388"/>
      <c r="C543" s="388"/>
      <c r="D543" s="342"/>
      <c r="E543" s="342"/>
      <c r="F543" s="342"/>
      <c r="G543" s="342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</row>
    <row r="544" ht="12.75" customHeight="1">
      <c r="A544" s="388"/>
      <c r="B544" s="388"/>
      <c r="C544" s="388"/>
      <c r="D544" s="342"/>
      <c r="E544" s="342"/>
      <c r="F544" s="342"/>
      <c r="G544" s="342"/>
      <c r="H544" s="342"/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</row>
    <row r="545" ht="12.75" customHeight="1">
      <c r="A545" s="388"/>
      <c r="B545" s="388"/>
      <c r="C545" s="388"/>
      <c r="D545" s="342"/>
      <c r="E545" s="342"/>
      <c r="F545" s="342"/>
      <c r="G545" s="342"/>
      <c r="H545" s="342"/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</row>
    <row r="546" ht="12.75" customHeight="1">
      <c r="A546" s="388"/>
      <c r="B546" s="388"/>
      <c r="C546" s="388"/>
      <c r="D546" s="342"/>
      <c r="E546" s="342"/>
      <c r="F546" s="342"/>
      <c r="G546" s="342"/>
      <c r="H546" s="342"/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</row>
    <row r="547" ht="12.75" customHeight="1">
      <c r="A547" s="388"/>
      <c r="B547" s="388"/>
      <c r="C547" s="388"/>
      <c r="D547" s="342"/>
      <c r="E547" s="342"/>
      <c r="F547" s="342"/>
      <c r="G547" s="342"/>
      <c r="H547" s="342"/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</row>
    <row r="548" ht="12.75" customHeight="1">
      <c r="A548" s="388"/>
      <c r="B548" s="388"/>
      <c r="C548" s="388"/>
      <c r="D548" s="342"/>
      <c r="E548" s="342"/>
      <c r="F548" s="342"/>
      <c r="G548" s="342"/>
      <c r="H548" s="342"/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</row>
    <row r="549" ht="12.75" customHeight="1">
      <c r="A549" s="388"/>
      <c r="B549" s="388"/>
      <c r="C549" s="388"/>
      <c r="D549" s="342"/>
      <c r="E549" s="342"/>
      <c r="F549" s="342"/>
      <c r="G549" s="342"/>
      <c r="H549" s="342"/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</row>
    <row r="550" ht="12.75" customHeight="1">
      <c r="A550" s="388"/>
      <c r="B550" s="388"/>
      <c r="C550" s="388"/>
      <c r="D550" s="342"/>
      <c r="E550" s="342"/>
      <c r="F550" s="342"/>
      <c r="G550" s="342"/>
      <c r="H550" s="342"/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</row>
    <row r="551" ht="12.75" customHeight="1">
      <c r="A551" s="388"/>
      <c r="B551" s="388"/>
      <c r="C551" s="388"/>
      <c r="D551" s="342"/>
      <c r="E551" s="342"/>
      <c r="F551" s="342"/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</row>
    <row r="552" ht="12.75" customHeight="1">
      <c r="A552" s="388"/>
      <c r="B552" s="388"/>
      <c r="C552" s="388"/>
      <c r="D552" s="342"/>
      <c r="E552" s="342"/>
      <c r="F552" s="342"/>
      <c r="G552" s="342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</row>
    <row r="553" ht="12.75" customHeight="1">
      <c r="A553" s="388"/>
      <c r="B553" s="388"/>
      <c r="C553" s="388"/>
      <c r="D553" s="342"/>
      <c r="E553" s="342"/>
      <c r="F553" s="342"/>
      <c r="G553" s="342"/>
      <c r="H553" s="342"/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</row>
    <row r="554" ht="12.75" customHeight="1">
      <c r="A554" s="388"/>
      <c r="B554" s="388"/>
      <c r="C554" s="388"/>
      <c r="D554" s="342"/>
      <c r="E554" s="342"/>
      <c r="F554" s="342"/>
      <c r="G554" s="342"/>
      <c r="H554" s="342"/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</row>
    <row r="555" ht="12.75" customHeight="1">
      <c r="A555" s="388"/>
      <c r="B555" s="388"/>
      <c r="C555" s="388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</row>
    <row r="556" ht="12.75" customHeight="1">
      <c r="A556" s="388"/>
      <c r="B556" s="388"/>
      <c r="C556" s="388"/>
      <c r="D556" s="342"/>
      <c r="E556" s="342"/>
      <c r="F556" s="342"/>
      <c r="G556" s="342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</row>
    <row r="557" ht="12.75" customHeight="1">
      <c r="A557" s="388"/>
      <c r="B557" s="388"/>
      <c r="C557" s="388"/>
      <c r="D557" s="342"/>
      <c r="E557" s="342"/>
      <c r="F557" s="342"/>
      <c r="G557" s="342"/>
      <c r="H557" s="342"/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</row>
    <row r="558" ht="12.75" customHeight="1">
      <c r="A558" s="388"/>
      <c r="B558" s="388"/>
      <c r="C558" s="388"/>
      <c r="D558" s="342"/>
      <c r="E558" s="342"/>
      <c r="F558" s="342"/>
      <c r="G558" s="342"/>
      <c r="H558" s="342"/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</row>
    <row r="559" ht="12.75" customHeight="1">
      <c r="A559" s="388"/>
      <c r="B559" s="388"/>
      <c r="C559" s="388"/>
      <c r="D559" s="342"/>
      <c r="E559" s="342"/>
      <c r="F559" s="342"/>
      <c r="G559" s="342"/>
      <c r="H559" s="342"/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</row>
    <row r="560" ht="12.75" customHeight="1">
      <c r="A560" s="388"/>
      <c r="B560" s="388"/>
      <c r="C560" s="388"/>
      <c r="D560" s="342"/>
      <c r="E560" s="342"/>
      <c r="F560" s="342"/>
      <c r="G560" s="342"/>
      <c r="H560" s="342"/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</row>
    <row r="561" ht="12.75" customHeight="1">
      <c r="A561" s="388"/>
      <c r="B561" s="388"/>
      <c r="C561" s="388"/>
      <c r="D561" s="342"/>
      <c r="E561" s="342"/>
      <c r="F561" s="342"/>
      <c r="G561" s="342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</row>
    <row r="562" ht="12.75" customHeight="1">
      <c r="A562" s="388"/>
      <c r="B562" s="388"/>
      <c r="C562" s="388"/>
      <c r="D562" s="342"/>
      <c r="E562" s="342"/>
      <c r="F562" s="342"/>
      <c r="G562" s="342"/>
      <c r="H562" s="342"/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</row>
    <row r="563" ht="12.75" customHeight="1">
      <c r="A563" s="388"/>
      <c r="B563" s="388"/>
      <c r="C563" s="388"/>
      <c r="D563" s="342"/>
      <c r="E563" s="342"/>
      <c r="F563" s="342"/>
      <c r="G563" s="342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</row>
    <row r="564" ht="12.75" customHeight="1">
      <c r="A564" s="388"/>
      <c r="B564" s="388"/>
      <c r="C564" s="388"/>
      <c r="D564" s="342"/>
      <c r="E564" s="342"/>
      <c r="F564" s="342"/>
      <c r="G564" s="342"/>
      <c r="H564" s="342"/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</row>
    <row r="565" ht="12.75" customHeight="1">
      <c r="A565" s="388"/>
      <c r="B565" s="388"/>
      <c r="C565" s="388"/>
      <c r="D565" s="342"/>
      <c r="E565" s="342"/>
      <c r="F565" s="342"/>
      <c r="G565" s="342"/>
      <c r="H565" s="342"/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</row>
    <row r="566" ht="12.75" customHeight="1">
      <c r="A566" s="388"/>
      <c r="B566" s="388"/>
      <c r="C566" s="388"/>
      <c r="D566" s="342"/>
      <c r="E566" s="342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</row>
    <row r="567" ht="12.75" customHeight="1">
      <c r="A567" s="388"/>
      <c r="B567" s="388"/>
      <c r="C567" s="388"/>
      <c r="D567" s="342"/>
      <c r="E567" s="342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</row>
    <row r="568" ht="12.75" customHeight="1">
      <c r="A568" s="388"/>
      <c r="B568" s="388"/>
      <c r="C568" s="388"/>
      <c r="D568" s="342"/>
      <c r="E568" s="342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</row>
    <row r="569" ht="12.75" customHeight="1">
      <c r="A569" s="388"/>
      <c r="B569" s="388"/>
      <c r="C569" s="388"/>
      <c r="D569" s="342"/>
      <c r="E569" s="342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</row>
    <row r="570" ht="12.75" customHeight="1">
      <c r="A570" s="388"/>
      <c r="B570" s="388"/>
      <c r="C570" s="388"/>
      <c r="D570" s="342"/>
      <c r="E570" s="342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</row>
    <row r="571" ht="12.75" customHeight="1">
      <c r="A571" s="388"/>
      <c r="B571" s="388"/>
      <c r="C571" s="388"/>
      <c r="D571" s="342"/>
      <c r="E571" s="342"/>
      <c r="F571" s="342"/>
      <c r="G571" s="342"/>
      <c r="H571" s="342"/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</row>
    <row r="572" ht="12.75" customHeight="1">
      <c r="A572" s="388"/>
      <c r="B572" s="388"/>
      <c r="C572" s="388"/>
      <c r="D572" s="342"/>
      <c r="E572" s="342"/>
      <c r="F572" s="342"/>
      <c r="G572" s="342"/>
      <c r="H572" s="342"/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</row>
    <row r="573" ht="12.75" customHeight="1">
      <c r="A573" s="388"/>
      <c r="B573" s="388"/>
      <c r="C573" s="388"/>
      <c r="D573" s="342"/>
      <c r="E573" s="342"/>
      <c r="F573" s="342"/>
      <c r="G573" s="342"/>
      <c r="H573" s="342"/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</row>
    <row r="574" ht="12.75" customHeight="1">
      <c r="A574" s="388"/>
      <c r="B574" s="388"/>
      <c r="C574" s="388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</row>
    <row r="575" ht="12.75" customHeight="1">
      <c r="A575" s="388"/>
      <c r="B575" s="388"/>
      <c r="C575" s="388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</row>
    <row r="576" ht="12.75" customHeight="1">
      <c r="A576" s="388"/>
      <c r="B576" s="388"/>
      <c r="C576" s="388"/>
      <c r="D576" s="342"/>
      <c r="E576" s="342"/>
      <c r="F576" s="342"/>
      <c r="G576" s="342"/>
      <c r="H576" s="342"/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</row>
    <row r="577" ht="12.75" customHeight="1">
      <c r="A577" s="388"/>
      <c r="B577" s="388"/>
      <c r="C577" s="388"/>
      <c r="D577" s="342"/>
      <c r="E577" s="342"/>
      <c r="F577" s="342"/>
      <c r="G577" s="342"/>
      <c r="H577" s="342"/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</row>
    <row r="578" ht="12.75" customHeight="1">
      <c r="A578" s="388"/>
      <c r="B578" s="388"/>
      <c r="C578" s="388"/>
      <c r="D578" s="342"/>
      <c r="E578" s="342"/>
      <c r="F578" s="342"/>
      <c r="G578" s="342"/>
      <c r="H578" s="342"/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</row>
    <row r="579" ht="12.75" customHeight="1">
      <c r="A579" s="388"/>
      <c r="B579" s="388"/>
      <c r="C579" s="388"/>
      <c r="D579" s="342"/>
      <c r="E579" s="342"/>
      <c r="F579" s="342"/>
      <c r="G579" s="342"/>
      <c r="H579" s="342"/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</row>
    <row r="580" ht="12.75" customHeight="1">
      <c r="A580" s="388"/>
      <c r="B580" s="388"/>
      <c r="C580" s="388"/>
      <c r="D580" s="342"/>
      <c r="E580" s="342"/>
      <c r="F580" s="342"/>
      <c r="G580" s="342"/>
      <c r="H580" s="342"/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</row>
    <row r="581" ht="12.75" customHeight="1">
      <c r="A581" s="388"/>
      <c r="B581" s="388"/>
      <c r="C581" s="388"/>
      <c r="D581" s="342"/>
      <c r="E581" s="342"/>
      <c r="F581" s="342"/>
      <c r="G581" s="342"/>
      <c r="H581" s="342"/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</row>
    <row r="582" ht="12.75" customHeight="1">
      <c r="A582" s="388"/>
      <c r="B582" s="388"/>
      <c r="C582" s="388"/>
      <c r="D582" s="342"/>
      <c r="E582" s="342"/>
      <c r="F582" s="342"/>
      <c r="G582" s="342"/>
      <c r="H582" s="342"/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</row>
    <row r="583" ht="12.75" customHeight="1">
      <c r="A583" s="388"/>
      <c r="B583" s="388"/>
      <c r="C583" s="388"/>
      <c r="D583" s="342"/>
      <c r="E583" s="342"/>
      <c r="F583" s="342"/>
      <c r="G583" s="342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</row>
    <row r="584" ht="12.75" customHeight="1">
      <c r="A584" s="388"/>
      <c r="B584" s="388"/>
      <c r="C584" s="388"/>
      <c r="D584" s="342"/>
      <c r="E584" s="342"/>
      <c r="F584" s="342"/>
      <c r="G584" s="342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</row>
    <row r="585" ht="12.75" customHeight="1">
      <c r="A585" s="388"/>
      <c r="B585" s="388"/>
      <c r="C585" s="388"/>
      <c r="D585" s="342"/>
      <c r="E585" s="342"/>
      <c r="F585" s="342"/>
      <c r="G585" s="342"/>
      <c r="H585" s="342"/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</row>
    <row r="586" ht="12.75" customHeight="1">
      <c r="A586" s="388"/>
      <c r="B586" s="388"/>
      <c r="C586" s="388"/>
      <c r="D586" s="342"/>
      <c r="E586" s="342"/>
      <c r="F586" s="342"/>
      <c r="G586" s="342"/>
      <c r="H586" s="342"/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</row>
    <row r="587" ht="12.75" customHeight="1">
      <c r="A587" s="388"/>
      <c r="B587" s="388"/>
      <c r="C587" s="388"/>
      <c r="D587" s="342"/>
      <c r="E587" s="342"/>
      <c r="F587" s="342"/>
      <c r="G587" s="342"/>
      <c r="H587" s="342"/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</row>
    <row r="588" ht="12.75" customHeight="1">
      <c r="A588" s="388"/>
      <c r="B588" s="388"/>
      <c r="C588" s="388"/>
      <c r="D588" s="342"/>
      <c r="E588" s="342"/>
      <c r="F588" s="342"/>
      <c r="G588" s="342"/>
      <c r="H588" s="342"/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</row>
    <row r="589" ht="12.75" customHeight="1">
      <c r="A589" s="388"/>
      <c r="B589" s="388"/>
      <c r="C589" s="388"/>
      <c r="D589" s="342"/>
      <c r="E589" s="342"/>
      <c r="F589" s="342"/>
      <c r="G589" s="342"/>
      <c r="H589" s="342"/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</row>
    <row r="590" ht="12.75" customHeight="1">
      <c r="A590" s="388"/>
      <c r="B590" s="388"/>
      <c r="C590" s="388"/>
      <c r="D590" s="342"/>
      <c r="E590" s="342"/>
      <c r="F590" s="342"/>
      <c r="G590" s="342"/>
      <c r="H590" s="342"/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</row>
    <row r="591" ht="12.75" customHeight="1">
      <c r="A591" s="388"/>
      <c r="B591" s="388"/>
      <c r="C591" s="388"/>
      <c r="D591" s="342"/>
      <c r="E591" s="342"/>
      <c r="F591" s="342"/>
      <c r="G591" s="342"/>
      <c r="H591" s="342"/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</row>
    <row r="592" ht="12.75" customHeight="1">
      <c r="A592" s="388"/>
      <c r="B592" s="388"/>
      <c r="C592" s="388"/>
      <c r="D592" s="342"/>
      <c r="E592" s="342"/>
      <c r="F592" s="342"/>
      <c r="G592" s="342"/>
      <c r="H592" s="342"/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</row>
    <row r="593" ht="12.75" customHeight="1">
      <c r="A593" s="388"/>
      <c r="B593" s="388"/>
      <c r="C593" s="388"/>
      <c r="D593" s="342"/>
      <c r="E593" s="342"/>
      <c r="F593" s="342"/>
      <c r="G593" s="342"/>
      <c r="H593" s="342"/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</row>
    <row r="594" ht="12.75" customHeight="1">
      <c r="A594" s="388"/>
      <c r="B594" s="388"/>
      <c r="C594" s="388"/>
      <c r="D594" s="342"/>
      <c r="E594" s="342"/>
      <c r="F594" s="342"/>
      <c r="G594" s="342"/>
      <c r="H594" s="342"/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</row>
    <row r="595" ht="12.75" customHeight="1">
      <c r="A595" s="388"/>
      <c r="B595" s="388"/>
      <c r="C595" s="388"/>
      <c r="D595" s="342"/>
      <c r="E595" s="342"/>
      <c r="F595" s="342"/>
      <c r="G595" s="342"/>
      <c r="H595" s="342"/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</row>
    <row r="596" ht="12.75" customHeight="1">
      <c r="A596" s="388"/>
      <c r="B596" s="388"/>
      <c r="C596" s="388"/>
      <c r="D596" s="342"/>
      <c r="E596" s="342"/>
      <c r="F596" s="342"/>
      <c r="G596" s="342"/>
      <c r="H596" s="342"/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</row>
    <row r="597" ht="12.75" customHeight="1">
      <c r="A597" s="388"/>
      <c r="B597" s="388"/>
      <c r="C597" s="388"/>
      <c r="D597" s="342"/>
      <c r="E597" s="342"/>
      <c r="F597" s="342"/>
      <c r="G597" s="342"/>
      <c r="H597" s="342"/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</row>
    <row r="598" ht="12.75" customHeight="1">
      <c r="A598" s="388"/>
      <c r="B598" s="388"/>
      <c r="C598" s="388"/>
      <c r="D598" s="342"/>
      <c r="E598" s="342"/>
      <c r="F598" s="342"/>
      <c r="G598" s="342"/>
      <c r="H598" s="342"/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</row>
    <row r="599" ht="12.75" customHeight="1">
      <c r="A599" s="388"/>
      <c r="B599" s="388"/>
      <c r="C599" s="388"/>
      <c r="D599" s="342"/>
      <c r="E599" s="342"/>
      <c r="F599" s="342"/>
      <c r="G599" s="342"/>
      <c r="H599" s="342"/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</row>
    <row r="600" ht="12.75" customHeight="1">
      <c r="A600" s="388"/>
      <c r="B600" s="388"/>
      <c r="C600" s="388"/>
      <c r="D600" s="342"/>
      <c r="E600" s="342"/>
      <c r="F600" s="342"/>
      <c r="G600" s="342"/>
      <c r="H600" s="342"/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</row>
    <row r="601" ht="12.75" customHeight="1">
      <c r="A601" s="388"/>
      <c r="B601" s="388"/>
      <c r="C601" s="388"/>
      <c r="D601" s="342"/>
      <c r="E601" s="342"/>
      <c r="F601" s="342"/>
      <c r="G601" s="342"/>
      <c r="H601" s="342"/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</row>
    <row r="602" ht="12.75" customHeight="1">
      <c r="A602" s="388"/>
      <c r="B602" s="388"/>
      <c r="C602" s="388"/>
      <c r="D602" s="342"/>
      <c r="E602" s="342"/>
      <c r="F602" s="342"/>
      <c r="G602" s="342"/>
      <c r="H602" s="342"/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</row>
    <row r="603" ht="12.75" customHeight="1">
      <c r="A603" s="388"/>
      <c r="B603" s="388"/>
      <c r="C603" s="388"/>
      <c r="D603" s="342"/>
      <c r="E603" s="342"/>
      <c r="F603" s="342"/>
      <c r="G603" s="342"/>
      <c r="H603" s="342"/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</row>
    <row r="604" ht="12.75" customHeight="1">
      <c r="A604" s="388"/>
      <c r="B604" s="388"/>
      <c r="C604" s="388"/>
      <c r="D604" s="342"/>
      <c r="E604" s="342"/>
      <c r="F604" s="342"/>
      <c r="G604" s="342"/>
      <c r="H604" s="342"/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</row>
    <row r="605" ht="12.75" customHeight="1">
      <c r="A605" s="388"/>
      <c r="B605" s="388"/>
      <c r="C605" s="388"/>
      <c r="D605" s="342"/>
      <c r="E605" s="342"/>
      <c r="F605" s="342"/>
      <c r="G605" s="342"/>
      <c r="H605" s="342"/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</row>
    <row r="606" ht="12.75" customHeight="1">
      <c r="A606" s="388"/>
      <c r="B606" s="388"/>
      <c r="C606" s="388"/>
      <c r="D606" s="342"/>
      <c r="E606" s="342"/>
      <c r="F606" s="342"/>
      <c r="G606" s="342"/>
      <c r="H606" s="342"/>
      <c r="I606" s="342"/>
      <c r="J606" s="342"/>
      <c r="K606" s="342"/>
      <c r="L606" s="342"/>
      <c r="M606" s="342"/>
      <c r="N606" s="342"/>
      <c r="O606" s="342"/>
      <c r="P606" s="342"/>
      <c r="Q606" s="342"/>
      <c r="R606" s="342"/>
      <c r="S606" s="342"/>
      <c r="T606" s="342"/>
      <c r="U606" s="342"/>
      <c r="V606" s="342"/>
      <c r="W606" s="342"/>
      <c r="X606" s="342"/>
      <c r="Y606" s="342"/>
      <c r="Z606" s="342"/>
    </row>
    <row r="607" ht="12.75" customHeight="1">
      <c r="A607" s="388"/>
      <c r="B607" s="388"/>
      <c r="C607" s="388"/>
      <c r="D607" s="342"/>
      <c r="E607" s="342"/>
      <c r="F607" s="342"/>
      <c r="G607" s="342"/>
      <c r="H607" s="342"/>
      <c r="I607" s="342"/>
      <c r="J607" s="342"/>
      <c r="K607" s="342"/>
      <c r="L607" s="342"/>
      <c r="M607" s="342"/>
      <c r="N607" s="342"/>
      <c r="O607" s="342"/>
      <c r="P607" s="342"/>
      <c r="Q607" s="342"/>
      <c r="R607" s="342"/>
      <c r="S607" s="342"/>
      <c r="T607" s="342"/>
      <c r="U607" s="342"/>
      <c r="V607" s="342"/>
      <c r="W607" s="342"/>
      <c r="X607" s="342"/>
      <c r="Y607" s="342"/>
      <c r="Z607" s="342"/>
    </row>
    <row r="608" ht="12.75" customHeight="1">
      <c r="A608" s="388"/>
      <c r="B608" s="388"/>
      <c r="C608" s="388"/>
      <c r="D608" s="342"/>
      <c r="E608" s="342"/>
      <c r="F608" s="342"/>
      <c r="G608" s="342"/>
      <c r="H608" s="342"/>
      <c r="I608" s="342"/>
      <c r="J608" s="342"/>
      <c r="K608" s="342"/>
      <c r="L608" s="342"/>
      <c r="M608" s="342"/>
      <c r="N608" s="342"/>
      <c r="O608" s="342"/>
      <c r="P608" s="342"/>
      <c r="Q608" s="342"/>
      <c r="R608" s="342"/>
      <c r="S608" s="342"/>
      <c r="T608" s="342"/>
      <c r="U608" s="342"/>
      <c r="V608" s="342"/>
      <c r="W608" s="342"/>
      <c r="X608" s="342"/>
      <c r="Y608" s="342"/>
      <c r="Z608" s="342"/>
    </row>
    <row r="609" ht="12.75" customHeight="1">
      <c r="A609" s="388"/>
      <c r="B609" s="388"/>
      <c r="C609" s="388"/>
      <c r="D609" s="342"/>
      <c r="E609" s="342"/>
      <c r="F609" s="342"/>
      <c r="G609" s="342"/>
      <c r="H609" s="342"/>
      <c r="I609" s="342"/>
      <c r="J609" s="342"/>
      <c r="K609" s="342"/>
      <c r="L609" s="342"/>
      <c r="M609" s="342"/>
      <c r="N609" s="342"/>
      <c r="O609" s="342"/>
      <c r="P609" s="342"/>
      <c r="Q609" s="342"/>
      <c r="R609" s="342"/>
      <c r="S609" s="342"/>
      <c r="T609" s="342"/>
      <c r="U609" s="342"/>
      <c r="V609" s="342"/>
      <c r="W609" s="342"/>
      <c r="X609" s="342"/>
      <c r="Y609" s="342"/>
      <c r="Z609" s="342"/>
    </row>
    <row r="610" ht="12.75" customHeight="1">
      <c r="A610" s="388"/>
      <c r="B610" s="388"/>
      <c r="C610" s="388"/>
      <c r="D610" s="342"/>
      <c r="E610" s="342"/>
      <c r="F610" s="342"/>
      <c r="G610" s="342"/>
      <c r="H610" s="342"/>
      <c r="I610" s="342"/>
      <c r="J610" s="342"/>
      <c r="K610" s="342"/>
      <c r="L610" s="342"/>
      <c r="M610" s="342"/>
      <c r="N610" s="342"/>
      <c r="O610" s="342"/>
      <c r="P610" s="342"/>
      <c r="Q610" s="342"/>
      <c r="R610" s="342"/>
      <c r="S610" s="342"/>
      <c r="T610" s="342"/>
      <c r="U610" s="342"/>
      <c r="V610" s="342"/>
      <c r="W610" s="342"/>
      <c r="X610" s="342"/>
      <c r="Y610" s="342"/>
      <c r="Z610" s="342"/>
    </row>
    <row r="611" ht="12.75" customHeight="1">
      <c r="A611" s="388"/>
      <c r="B611" s="388"/>
      <c r="C611" s="388"/>
      <c r="D611" s="342"/>
      <c r="E611" s="342"/>
      <c r="F611" s="342"/>
      <c r="G611" s="342"/>
      <c r="H611" s="342"/>
      <c r="I611" s="342"/>
      <c r="J611" s="342"/>
      <c r="K611" s="342"/>
      <c r="L611" s="342"/>
      <c r="M611" s="342"/>
      <c r="N611" s="342"/>
      <c r="O611" s="342"/>
      <c r="P611" s="342"/>
      <c r="Q611" s="342"/>
      <c r="R611" s="342"/>
      <c r="S611" s="342"/>
      <c r="T611" s="342"/>
      <c r="U611" s="342"/>
      <c r="V611" s="342"/>
      <c r="W611" s="342"/>
      <c r="X611" s="342"/>
      <c r="Y611" s="342"/>
      <c r="Z611" s="342"/>
    </row>
    <row r="612" ht="12.75" customHeight="1">
      <c r="A612" s="388"/>
      <c r="B612" s="388"/>
      <c r="C612" s="388"/>
      <c r="D612" s="342"/>
      <c r="E612" s="342"/>
      <c r="F612" s="342"/>
      <c r="G612" s="342"/>
      <c r="H612" s="342"/>
      <c r="I612" s="342"/>
      <c r="J612" s="342"/>
      <c r="K612" s="342"/>
      <c r="L612" s="342"/>
      <c r="M612" s="342"/>
      <c r="N612" s="342"/>
      <c r="O612" s="342"/>
      <c r="P612" s="342"/>
      <c r="Q612" s="342"/>
      <c r="R612" s="342"/>
      <c r="S612" s="342"/>
      <c r="T612" s="342"/>
      <c r="U612" s="342"/>
      <c r="V612" s="342"/>
      <c r="W612" s="342"/>
      <c r="X612" s="342"/>
      <c r="Y612" s="342"/>
      <c r="Z612" s="342"/>
    </row>
    <row r="613" ht="12.75" customHeight="1">
      <c r="A613" s="388"/>
      <c r="B613" s="388"/>
      <c r="C613" s="388"/>
      <c r="D613" s="342"/>
      <c r="E613" s="342"/>
      <c r="F613" s="342"/>
      <c r="G613" s="342"/>
      <c r="H613" s="342"/>
      <c r="I613" s="342"/>
      <c r="J613" s="342"/>
      <c r="K613" s="342"/>
      <c r="L613" s="342"/>
      <c r="M613" s="342"/>
      <c r="N613" s="342"/>
      <c r="O613" s="342"/>
      <c r="P613" s="342"/>
      <c r="Q613" s="342"/>
      <c r="R613" s="342"/>
      <c r="S613" s="342"/>
      <c r="T613" s="342"/>
      <c r="U613" s="342"/>
      <c r="V613" s="342"/>
      <c r="W613" s="342"/>
      <c r="X613" s="342"/>
      <c r="Y613" s="342"/>
      <c r="Z613" s="342"/>
    </row>
    <row r="614" ht="12.75" customHeight="1">
      <c r="A614" s="388"/>
      <c r="B614" s="388"/>
      <c r="C614" s="388"/>
      <c r="D614" s="342"/>
      <c r="E614" s="342"/>
      <c r="F614" s="342"/>
      <c r="G614" s="342"/>
      <c r="H614" s="342"/>
      <c r="I614" s="342"/>
      <c r="J614" s="342"/>
      <c r="K614" s="342"/>
      <c r="L614" s="342"/>
      <c r="M614" s="342"/>
      <c r="N614" s="342"/>
      <c r="O614" s="342"/>
      <c r="P614" s="342"/>
      <c r="Q614" s="342"/>
      <c r="R614" s="342"/>
      <c r="S614" s="342"/>
      <c r="T614" s="342"/>
      <c r="U614" s="342"/>
      <c r="V614" s="342"/>
      <c r="W614" s="342"/>
      <c r="X614" s="342"/>
      <c r="Y614" s="342"/>
      <c r="Z614" s="342"/>
    </row>
    <row r="615" ht="12.75" customHeight="1">
      <c r="A615" s="388"/>
      <c r="B615" s="388"/>
      <c r="C615" s="388"/>
      <c r="D615" s="342"/>
      <c r="E615" s="342"/>
      <c r="F615" s="342"/>
      <c r="G615" s="342"/>
      <c r="H615" s="342"/>
      <c r="I615" s="342"/>
      <c r="J615" s="342"/>
      <c r="K615" s="342"/>
      <c r="L615" s="342"/>
      <c r="M615" s="342"/>
      <c r="N615" s="342"/>
      <c r="O615" s="342"/>
      <c r="P615" s="342"/>
      <c r="Q615" s="342"/>
      <c r="R615" s="342"/>
      <c r="S615" s="342"/>
      <c r="T615" s="342"/>
      <c r="U615" s="342"/>
      <c r="V615" s="342"/>
      <c r="W615" s="342"/>
      <c r="X615" s="342"/>
      <c r="Y615" s="342"/>
      <c r="Z615" s="342"/>
    </row>
    <row r="616" ht="12.75" customHeight="1">
      <c r="A616" s="388"/>
      <c r="B616" s="388"/>
      <c r="C616" s="388"/>
      <c r="D616" s="342"/>
      <c r="E616" s="342"/>
      <c r="F616" s="342"/>
      <c r="G616" s="342"/>
      <c r="H616" s="342"/>
      <c r="I616" s="342"/>
      <c r="J616" s="342"/>
      <c r="K616" s="342"/>
      <c r="L616" s="342"/>
      <c r="M616" s="342"/>
      <c r="N616" s="342"/>
      <c r="O616" s="342"/>
      <c r="P616" s="342"/>
      <c r="Q616" s="342"/>
      <c r="R616" s="342"/>
      <c r="S616" s="342"/>
      <c r="T616" s="342"/>
      <c r="U616" s="342"/>
      <c r="V616" s="342"/>
      <c r="W616" s="342"/>
      <c r="X616" s="342"/>
      <c r="Y616" s="342"/>
      <c r="Z616" s="342"/>
    </row>
    <row r="617" ht="12.75" customHeight="1">
      <c r="A617" s="388"/>
      <c r="B617" s="388"/>
      <c r="C617" s="388"/>
      <c r="D617" s="342"/>
      <c r="E617" s="342"/>
      <c r="F617" s="342"/>
      <c r="G617" s="342"/>
      <c r="H617" s="342"/>
      <c r="I617" s="342"/>
      <c r="J617" s="342"/>
      <c r="K617" s="342"/>
      <c r="L617" s="342"/>
      <c r="M617" s="342"/>
      <c r="N617" s="342"/>
      <c r="O617" s="342"/>
      <c r="P617" s="342"/>
      <c r="Q617" s="342"/>
      <c r="R617" s="342"/>
      <c r="S617" s="342"/>
      <c r="T617" s="342"/>
      <c r="U617" s="342"/>
      <c r="V617" s="342"/>
      <c r="W617" s="342"/>
      <c r="X617" s="342"/>
      <c r="Y617" s="342"/>
      <c r="Z617" s="342"/>
    </row>
    <row r="618" ht="12.75" customHeight="1">
      <c r="A618" s="388"/>
      <c r="B618" s="388"/>
      <c r="C618" s="388"/>
      <c r="D618" s="342"/>
      <c r="E618" s="342"/>
      <c r="F618" s="342"/>
      <c r="G618" s="342"/>
      <c r="H618" s="342"/>
      <c r="I618" s="342"/>
      <c r="J618" s="342"/>
      <c r="K618" s="342"/>
      <c r="L618" s="342"/>
      <c r="M618" s="342"/>
      <c r="N618" s="342"/>
      <c r="O618" s="342"/>
      <c r="P618" s="342"/>
      <c r="Q618" s="342"/>
      <c r="R618" s="342"/>
      <c r="S618" s="342"/>
      <c r="T618" s="342"/>
      <c r="U618" s="342"/>
      <c r="V618" s="342"/>
      <c r="W618" s="342"/>
      <c r="X618" s="342"/>
      <c r="Y618" s="342"/>
      <c r="Z618" s="342"/>
    </row>
    <row r="619" ht="12.75" customHeight="1">
      <c r="A619" s="388"/>
      <c r="B619" s="388"/>
      <c r="C619" s="388"/>
      <c r="D619" s="342"/>
      <c r="E619" s="342"/>
      <c r="F619" s="342"/>
      <c r="G619" s="342"/>
      <c r="H619" s="342"/>
      <c r="I619" s="342"/>
      <c r="J619" s="342"/>
      <c r="K619" s="342"/>
      <c r="L619" s="342"/>
      <c r="M619" s="342"/>
      <c r="N619" s="342"/>
      <c r="O619" s="342"/>
      <c r="P619" s="342"/>
      <c r="Q619" s="342"/>
      <c r="R619" s="342"/>
      <c r="S619" s="342"/>
      <c r="T619" s="342"/>
      <c r="U619" s="342"/>
      <c r="V619" s="342"/>
      <c r="W619" s="342"/>
      <c r="X619" s="342"/>
      <c r="Y619" s="342"/>
      <c r="Z619" s="342"/>
    </row>
    <row r="620" ht="12.75" customHeight="1">
      <c r="A620" s="388"/>
      <c r="B620" s="388"/>
      <c r="C620" s="388"/>
      <c r="D620" s="342"/>
      <c r="E620" s="342"/>
      <c r="F620" s="342"/>
      <c r="G620" s="342"/>
      <c r="H620" s="342"/>
      <c r="I620" s="342"/>
      <c r="J620" s="342"/>
      <c r="K620" s="342"/>
      <c r="L620" s="342"/>
      <c r="M620" s="342"/>
      <c r="N620" s="342"/>
      <c r="O620" s="342"/>
      <c r="P620" s="342"/>
      <c r="Q620" s="342"/>
      <c r="R620" s="342"/>
      <c r="S620" s="342"/>
      <c r="T620" s="342"/>
      <c r="U620" s="342"/>
      <c r="V620" s="342"/>
      <c r="W620" s="342"/>
      <c r="X620" s="342"/>
      <c r="Y620" s="342"/>
      <c r="Z620" s="342"/>
    </row>
    <row r="621" ht="12.75" customHeight="1">
      <c r="A621" s="388"/>
      <c r="B621" s="388"/>
      <c r="C621" s="388"/>
      <c r="D621" s="342"/>
      <c r="E621" s="342"/>
      <c r="F621" s="342"/>
      <c r="G621" s="342"/>
      <c r="H621" s="342"/>
      <c r="I621" s="342"/>
      <c r="J621" s="342"/>
      <c r="K621" s="342"/>
      <c r="L621" s="342"/>
      <c r="M621" s="342"/>
      <c r="N621" s="342"/>
      <c r="O621" s="342"/>
      <c r="P621" s="342"/>
      <c r="Q621" s="342"/>
      <c r="R621" s="342"/>
      <c r="S621" s="342"/>
      <c r="T621" s="342"/>
      <c r="U621" s="342"/>
      <c r="V621" s="342"/>
      <c r="W621" s="342"/>
      <c r="X621" s="342"/>
      <c r="Y621" s="342"/>
      <c r="Z621" s="342"/>
    </row>
    <row r="622" ht="12.75" customHeight="1">
      <c r="A622" s="388"/>
      <c r="B622" s="388"/>
      <c r="C622" s="388"/>
      <c r="D622" s="342"/>
      <c r="E622" s="342"/>
      <c r="F622" s="342"/>
      <c r="G622" s="342"/>
      <c r="H622" s="342"/>
      <c r="I622" s="342"/>
      <c r="J622" s="342"/>
      <c r="K622" s="342"/>
      <c r="L622" s="342"/>
      <c r="M622" s="342"/>
      <c r="N622" s="342"/>
      <c r="O622" s="342"/>
      <c r="P622" s="342"/>
      <c r="Q622" s="342"/>
      <c r="R622" s="342"/>
      <c r="S622" s="342"/>
      <c r="T622" s="342"/>
      <c r="U622" s="342"/>
      <c r="V622" s="342"/>
      <c r="W622" s="342"/>
      <c r="X622" s="342"/>
      <c r="Y622" s="342"/>
      <c r="Z622" s="342"/>
    </row>
    <row r="623" ht="12.75" customHeight="1">
      <c r="A623" s="388"/>
      <c r="B623" s="388"/>
      <c r="C623" s="388"/>
      <c r="D623" s="342"/>
      <c r="E623" s="342"/>
      <c r="F623" s="342"/>
      <c r="G623" s="342"/>
      <c r="H623" s="342"/>
      <c r="I623" s="342"/>
      <c r="J623" s="342"/>
      <c r="K623" s="342"/>
      <c r="L623" s="342"/>
      <c r="M623" s="342"/>
      <c r="N623" s="342"/>
      <c r="O623" s="342"/>
      <c r="P623" s="342"/>
      <c r="Q623" s="342"/>
      <c r="R623" s="342"/>
      <c r="S623" s="342"/>
      <c r="T623" s="342"/>
      <c r="U623" s="342"/>
      <c r="V623" s="342"/>
      <c r="W623" s="342"/>
      <c r="X623" s="342"/>
      <c r="Y623" s="342"/>
      <c r="Z623" s="342"/>
    </row>
    <row r="624" ht="12.75" customHeight="1">
      <c r="A624" s="388"/>
      <c r="B624" s="388"/>
      <c r="C624" s="388"/>
      <c r="D624" s="342"/>
      <c r="E624" s="342"/>
      <c r="F624" s="342"/>
      <c r="G624" s="342"/>
      <c r="H624" s="342"/>
      <c r="I624" s="342"/>
      <c r="J624" s="342"/>
      <c r="K624" s="342"/>
      <c r="L624" s="342"/>
      <c r="M624" s="342"/>
      <c r="N624" s="342"/>
      <c r="O624" s="342"/>
      <c r="P624" s="342"/>
      <c r="Q624" s="342"/>
      <c r="R624" s="342"/>
      <c r="S624" s="342"/>
      <c r="T624" s="342"/>
      <c r="U624" s="342"/>
      <c r="V624" s="342"/>
      <c r="W624" s="342"/>
      <c r="X624" s="342"/>
      <c r="Y624" s="342"/>
      <c r="Z624" s="342"/>
    </row>
    <row r="625" ht="12.75" customHeight="1">
      <c r="A625" s="388"/>
      <c r="B625" s="388"/>
      <c r="C625" s="388"/>
      <c r="D625" s="342"/>
      <c r="E625" s="342"/>
      <c r="F625" s="342"/>
      <c r="G625" s="342"/>
      <c r="H625" s="342"/>
      <c r="I625" s="342"/>
      <c r="J625" s="342"/>
      <c r="K625" s="342"/>
      <c r="L625" s="342"/>
      <c r="M625" s="342"/>
      <c r="N625" s="342"/>
      <c r="O625" s="342"/>
      <c r="P625" s="342"/>
      <c r="Q625" s="342"/>
      <c r="R625" s="342"/>
      <c r="S625" s="342"/>
      <c r="T625" s="342"/>
      <c r="U625" s="342"/>
      <c r="V625" s="342"/>
      <c r="W625" s="342"/>
      <c r="X625" s="342"/>
      <c r="Y625" s="342"/>
      <c r="Z625" s="342"/>
    </row>
    <row r="626" ht="12.75" customHeight="1">
      <c r="A626" s="388"/>
      <c r="B626" s="388"/>
      <c r="C626" s="388"/>
      <c r="D626" s="342"/>
      <c r="E626" s="342"/>
      <c r="F626" s="342"/>
      <c r="G626" s="342"/>
      <c r="H626" s="342"/>
      <c r="I626" s="342"/>
      <c r="J626" s="342"/>
      <c r="K626" s="342"/>
      <c r="L626" s="342"/>
      <c r="M626" s="342"/>
      <c r="N626" s="342"/>
      <c r="O626" s="342"/>
      <c r="P626" s="342"/>
      <c r="Q626" s="342"/>
      <c r="R626" s="342"/>
      <c r="S626" s="342"/>
      <c r="T626" s="342"/>
      <c r="U626" s="342"/>
      <c r="V626" s="342"/>
      <c r="W626" s="342"/>
      <c r="X626" s="342"/>
      <c r="Y626" s="342"/>
      <c r="Z626" s="342"/>
    </row>
    <row r="627" ht="12.75" customHeight="1">
      <c r="A627" s="388"/>
      <c r="B627" s="388"/>
      <c r="C627" s="388"/>
      <c r="D627" s="342"/>
      <c r="E627" s="342"/>
      <c r="F627" s="342"/>
      <c r="G627" s="342"/>
      <c r="H627" s="342"/>
      <c r="I627" s="342"/>
      <c r="J627" s="342"/>
      <c r="K627" s="342"/>
      <c r="L627" s="342"/>
      <c r="M627" s="342"/>
      <c r="N627" s="342"/>
      <c r="O627" s="342"/>
      <c r="P627" s="342"/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</row>
    <row r="628" ht="12.75" customHeight="1">
      <c r="A628" s="388"/>
      <c r="B628" s="388"/>
      <c r="C628" s="388"/>
      <c r="D628" s="342"/>
      <c r="E628" s="342"/>
      <c r="F628" s="342"/>
      <c r="G628" s="342"/>
      <c r="H628" s="342"/>
      <c r="I628" s="342"/>
      <c r="J628" s="342"/>
      <c r="K628" s="342"/>
      <c r="L628" s="342"/>
      <c r="M628" s="342"/>
      <c r="N628" s="342"/>
      <c r="O628" s="342"/>
      <c r="P628" s="342"/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</row>
    <row r="629" ht="12.75" customHeight="1">
      <c r="A629" s="388"/>
      <c r="B629" s="388"/>
      <c r="C629" s="388"/>
      <c r="D629" s="342"/>
      <c r="E629" s="342"/>
      <c r="F629" s="342"/>
      <c r="G629" s="342"/>
      <c r="H629" s="342"/>
      <c r="I629" s="342"/>
      <c r="J629" s="342"/>
      <c r="K629" s="342"/>
      <c r="L629" s="342"/>
      <c r="M629" s="342"/>
      <c r="N629" s="342"/>
      <c r="O629" s="342"/>
      <c r="P629" s="342"/>
      <c r="Q629" s="342"/>
      <c r="R629" s="342"/>
      <c r="S629" s="342"/>
      <c r="T629" s="342"/>
      <c r="U629" s="342"/>
      <c r="V629" s="342"/>
      <c r="W629" s="342"/>
      <c r="X629" s="342"/>
      <c r="Y629" s="342"/>
      <c r="Z629" s="342"/>
    </row>
    <row r="630" ht="12.75" customHeight="1">
      <c r="A630" s="388"/>
      <c r="B630" s="388"/>
      <c r="C630" s="388"/>
      <c r="D630" s="342"/>
      <c r="E630" s="342"/>
      <c r="F630" s="342"/>
      <c r="G630" s="342"/>
      <c r="H630" s="342"/>
      <c r="I630" s="342"/>
      <c r="J630" s="342"/>
      <c r="K630" s="342"/>
      <c r="L630" s="342"/>
      <c r="M630" s="342"/>
      <c r="N630" s="342"/>
      <c r="O630" s="342"/>
      <c r="P630" s="342"/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</row>
    <row r="631" ht="12.75" customHeight="1">
      <c r="A631" s="388"/>
      <c r="B631" s="388"/>
      <c r="C631" s="388"/>
      <c r="D631" s="342"/>
      <c r="E631" s="342"/>
      <c r="F631" s="342"/>
      <c r="G631" s="342"/>
      <c r="H631" s="342"/>
      <c r="I631" s="342"/>
      <c r="J631" s="342"/>
      <c r="K631" s="342"/>
      <c r="L631" s="342"/>
      <c r="M631" s="342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</row>
    <row r="632" ht="12.75" customHeight="1">
      <c r="A632" s="388"/>
      <c r="B632" s="388"/>
      <c r="C632" s="388"/>
      <c r="D632" s="342"/>
      <c r="E632" s="342"/>
      <c r="F632" s="342"/>
      <c r="G632" s="342"/>
      <c r="H632" s="342"/>
      <c r="I632" s="342"/>
      <c r="J632" s="342"/>
      <c r="K632" s="342"/>
      <c r="L632" s="342"/>
      <c r="M632" s="342"/>
      <c r="N632" s="342"/>
      <c r="O632" s="342"/>
      <c r="P632" s="342"/>
      <c r="Q632" s="342"/>
      <c r="R632" s="342"/>
      <c r="S632" s="342"/>
      <c r="T632" s="342"/>
      <c r="U632" s="342"/>
      <c r="V632" s="342"/>
      <c r="W632" s="342"/>
      <c r="X632" s="342"/>
      <c r="Y632" s="342"/>
      <c r="Z632" s="342"/>
    </row>
    <row r="633" ht="12.75" customHeight="1">
      <c r="A633" s="388"/>
      <c r="B633" s="388"/>
      <c r="C633" s="388"/>
      <c r="D633" s="342"/>
      <c r="E633" s="342"/>
      <c r="F633" s="342"/>
      <c r="G633" s="342"/>
      <c r="H633" s="342"/>
      <c r="I633" s="342"/>
      <c r="J633" s="342"/>
      <c r="K633" s="342"/>
      <c r="L633" s="342"/>
      <c r="M633" s="342"/>
      <c r="N633" s="342"/>
      <c r="O633" s="342"/>
      <c r="P633" s="342"/>
      <c r="Q633" s="342"/>
      <c r="R633" s="342"/>
      <c r="S633" s="342"/>
      <c r="T633" s="342"/>
      <c r="U633" s="342"/>
      <c r="V633" s="342"/>
      <c r="W633" s="342"/>
      <c r="X633" s="342"/>
      <c r="Y633" s="342"/>
      <c r="Z633" s="342"/>
    </row>
    <row r="634" ht="12.75" customHeight="1">
      <c r="A634" s="388"/>
      <c r="B634" s="388"/>
      <c r="C634" s="388"/>
      <c r="D634" s="342"/>
      <c r="E634" s="342"/>
      <c r="F634" s="342"/>
      <c r="G634" s="342"/>
      <c r="H634" s="342"/>
      <c r="I634" s="342"/>
      <c r="J634" s="342"/>
      <c r="K634" s="342"/>
      <c r="L634" s="342"/>
      <c r="M634" s="342"/>
      <c r="N634" s="342"/>
      <c r="O634" s="342"/>
      <c r="P634" s="342"/>
      <c r="Q634" s="342"/>
      <c r="R634" s="342"/>
      <c r="S634" s="342"/>
      <c r="T634" s="342"/>
      <c r="U634" s="342"/>
      <c r="V634" s="342"/>
      <c r="W634" s="342"/>
      <c r="X634" s="342"/>
      <c r="Y634" s="342"/>
      <c r="Z634" s="342"/>
    </row>
    <row r="635" ht="12.75" customHeight="1">
      <c r="A635" s="388"/>
      <c r="B635" s="388"/>
      <c r="C635" s="388"/>
      <c r="D635" s="342"/>
      <c r="E635" s="342"/>
      <c r="F635" s="342"/>
      <c r="G635" s="342"/>
      <c r="H635" s="342"/>
      <c r="I635" s="342"/>
      <c r="J635" s="342"/>
      <c r="K635" s="342"/>
      <c r="L635" s="342"/>
      <c r="M635" s="342"/>
      <c r="N635" s="342"/>
      <c r="O635" s="342"/>
      <c r="P635" s="342"/>
      <c r="Q635" s="342"/>
      <c r="R635" s="342"/>
      <c r="S635" s="342"/>
      <c r="T635" s="342"/>
      <c r="U635" s="342"/>
      <c r="V635" s="342"/>
      <c r="W635" s="342"/>
      <c r="X635" s="342"/>
      <c r="Y635" s="342"/>
      <c r="Z635" s="342"/>
    </row>
    <row r="636" ht="12.75" customHeight="1">
      <c r="A636" s="388"/>
      <c r="B636" s="388"/>
      <c r="C636" s="388"/>
      <c r="D636" s="342"/>
      <c r="E636" s="342"/>
      <c r="F636" s="342"/>
      <c r="G636" s="342"/>
      <c r="H636" s="342"/>
      <c r="I636" s="342"/>
      <c r="J636" s="342"/>
      <c r="K636" s="342"/>
      <c r="L636" s="342"/>
      <c r="M636" s="342"/>
      <c r="N636" s="342"/>
      <c r="O636" s="342"/>
      <c r="P636" s="342"/>
      <c r="Q636" s="342"/>
      <c r="R636" s="342"/>
      <c r="S636" s="342"/>
      <c r="T636" s="342"/>
      <c r="U636" s="342"/>
      <c r="V636" s="342"/>
      <c r="W636" s="342"/>
      <c r="X636" s="342"/>
      <c r="Y636" s="342"/>
      <c r="Z636" s="342"/>
    </row>
    <row r="637" ht="12.75" customHeight="1">
      <c r="A637" s="388"/>
      <c r="B637" s="388"/>
      <c r="C637" s="388"/>
      <c r="D637" s="342"/>
      <c r="E637" s="342"/>
      <c r="F637" s="342"/>
      <c r="G637" s="342"/>
      <c r="H637" s="342"/>
      <c r="I637" s="342"/>
      <c r="J637" s="342"/>
      <c r="K637" s="342"/>
      <c r="L637" s="342"/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</row>
    <row r="638" ht="12.75" customHeight="1">
      <c r="A638" s="388"/>
      <c r="B638" s="388"/>
      <c r="C638" s="388"/>
      <c r="D638" s="342"/>
      <c r="E638" s="342"/>
      <c r="F638" s="342"/>
      <c r="G638" s="342"/>
      <c r="H638" s="342"/>
      <c r="I638" s="342"/>
      <c r="J638" s="342"/>
      <c r="K638" s="342"/>
      <c r="L638" s="342"/>
      <c r="M638" s="342"/>
      <c r="N638" s="342"/>
      <c r="O638" s="342"/>
      <c r="P638" s="342"/>
      <c r="Q638" s="342"/>
      <c r="R638" s="342"/>
      <c r="S638" s="342"/>
      <c r="T638" s="342"/>
      <c r="U638" s="342"/>
      <c r="V638" s="342"/>
      <c r="W638" s="342"/>
      <c r="X638" s="342"/>
      <c r="Y638" s="342"/>
      <c r="Z638" s="342"/>
    </row>
    <row r="639" ht="12.75" customHeight="1">
      <c r="A639" s="388"/>
      <c r="B639" s="388"/>
      <c r="C639" s="388"/>
      <c r="D639" s="342"/>
      <c r="E639" s="342"/>
      <c r="F639" s="342"/>
      <c r="G639" s="342"/>
      <c r="H639" s="342"/>
      <c r="I639" s="342"/>
      <c r="J639" s="342"/>
      <c r="K639" s="342"/>
      <c r="L639" s="342"/>
      <c r="M639" s="342"/>
      <c r="N639" s="342"/>
      <c r="O639" s="342"/>
      <c r="P639" s="342"/>
      <c r="Q639" s="342"/>
      <c r="R639" s="342"/>
      <c r="S639" s="342"/>
      <c r="T639" s="342"/>
      <c r="U639" s="342"/>
      <c r="V639" s="342"/>
      <c r="W639" s="342"/>
      <c r="X639" s="342"/>
      <c r="Y639" s="342"/>
      <c r="Z639" s="342"/>
    </row>
    <row r="640" ht="12.75" customHeight="1">
      <c r="A640" s="388"/>
      <c r="B640" s="388"/>
      <c r="C640" s="388"/>
      <c r="D640" s="342"/>
      <c r="E640" s="342"/>
      <c r="F640" s="342"/>
      <c r="G640" s="342"/>
      <c r="H640" s="342"/>
      <c r="I640" s="342"/>
      <c r="J640" s="342"/>
      <c r="K640" s="342"/>
      <c r="L640" s="342"/>
      <c r="M640" s="342"/>
      <c r="N640" s="342"/>
      <c r="O640" s="342"/>
      <c r="P640" s="342"/>
      <c r="Q640" s="342"/>
      <c r="R640" s="342"/>
      <c r="S640" s="342"/>
      <c r="T640" s="342"/>
      <c r="U640" s="342"/>
      <c r="V640" s="342"/>
      <c r="W640" s="342"/>
      <c r="X640" s="342"/>
      <c r="Y640" s="342"/>
      <c r="Z640" s="342"/>
    </row>
    <row r="641" ht="12.75" customHeight="1">
      <c r="A641" s="388"/>
      <c r="B641" s="388"/>
      <c r="C641" s="388"/>
      <c r="D641" s="342"/>
      <c r="E641" s="342"/>
      <c r="F641" s="342"/>
      <c r="G641" s="342"/>
      <c r="H641" s="342"/>
      <c r="I641" s="342"/>
      <c r="J641" s="342"/>
      <c r="K641" s="342"/>
      <c r="L641" s="342"/>
      <c r="M641" s="342"/>
      <c r="N641" s="342"/>
      <c r="O641" s="342"/>
      <c r="P641" s="342"/>
      <c r="Q641" s="342"/>
      <c r="R641" s="342"/>
      <c r="S641" s="342"/>
      <c r="T641" s="342"/>
      <c r="U641" s="342"/>
      <c r="V641" s="342"/>
      <c r="W641" s="342"/>
      <c r="X641" s="342"/>
      <c r="Y641" s="342"/>
      <c r="Z641" s="342"/>
    </row>
    <row r="642" ht="12.75" customHeight="1">
      <c r="A642" s="388"/>
      <c r="B642" s="388"/>
      <c r="C642" s="388"/>
      <c r="D642" s="342"/>
      <c r="E642" s="342"/>
      <c r="F642" s="342"/>
      <c r="G642" s="342"/>
      <c r="H642" s="342"/>
      <c r="I642" s="342"/>
      <c r="J642" s="342"/>
      <c r="K642" s="342"/>
      <c r="L642" s="342"/>
      <c r="M642" s="342"/>
      <c r="N642" s="342"/>
      <c r="O642" s="342"/>
      <c r="P642" s="342"/>
      <c r="Q642" s="342"/>
      <c r="R642" s="342"/>
      <c r="S642" s="342"/>
      <c r="T642" s="342"/>
      <c r="U642" s="342"/>
      <c r="V642" s="342"/>
      <c r="W642" s="342"/>
      <c r="X642" s="342"/>
      <c r="Y642" s="342"/>
      <c r="Z642" s="342"/>
    </row>
    <row r="643" ht="12.75" customHeight="1">
      <c r="A643" s="388"/>
      <c r="B643" s="388"/>
      <c r="C643" s="388"/>
      <c r="D643" s="342"/>
      <c r="E643" s="342"/>
      <c r="F643" s="342"/>
      <c r="G643" s="342"/>
      <c r="H643" s="342"/>
      <c r="I643" s="342"/>
      <c r="J643" s="342"/>
      <c r="K643" s="342"/>
      <c r="L643" s="342"/>
      <c r="M643" s="342"/>
      <c r="N643" s="342"/>
      <c r="O643" s="342"/>
      <c r="P643" s="342"/>
      <c r="Q643" s="342"/>
      <c r="R643" s="342"/>
      <c r="S643" s="342"/>
      <c r="T643" s="342"/>
      <c r="U643" s="342"/>
      <c r="V643" s="342"/>
      <c r="W643" s="342"/>
      <c r="X643" s="342"/>
      <c r="Y643" s="342"/>
      <c r="Z643" s="342"/>
    </row>
    <row r="644" ht="12.75" customHeight="1">
      <c r="A644" s="388"/>
      <c r="B644" s="388"/>
      <c r="C644" s="388"/>
      <c r="D644" s="342"/>
      <c r="E644" s="342"/>
      <c r="F644" s="342"/>
      <c r="G644" s="342"/>
      <c r="H644" s="342"/>
      <c r="I644" s="342"/>
      <c r="J644" s="342"/>
      <c r="K644" s="342"/>
      <c r="L644" s="342"/>
      <c r="M644" s="342"/>
      <c r="N644" s="342"/>
      <c r="O644" s="342"/>
      <c r="P644" s="342"/>
      <c r="Q644" s="342"/>
      <c r="R644" s="342"/>
      <c r="S644" s="342"/>
      <c r="T644" s="342"/>
      <c r="U644" s="342"/>
      <c r="V644" s="342"/>
      <c r="W644" s="342"/>
      <c r="X644" s="342"/>
      <c r="Y644" s="342"/>
      <c r="Z644" s="342"/>
    </row>
    <row r="645" ht="12.75" customHeight="1">
      <c r="A645" s="388"/>
      <c r="B645" s="388"/>
      <c r="C645" s="388"/>
      <c r="D645" s="342"/>
      <c r="E645" s="342"/>
      <c r="F645" s="342"/>
      <c r="G645" s="342"/>
      <c r="H645" s="342"/>
      <c r="I645" s="342"/>
      <c r="J645" s="342"/>
      <c r="K645" s="342"/>
      <c r="L645" s="342"/>
      <c r="M645" s="342"/>
      <c r="N645" s="342"/>
      <c r="O645" s="342"/>
      <c r="P645" s="342"/>
      <c r="Q645" s="342"/>
      <c r="R645" s="342"/>
      <c r="S645" s="342"/>
      <c r="T645" s="342"/>
      <c r="U645" s="342"/>
      <c r="V645" s="342"/>
      <c r="W645" s="342"/>
      <c r="X645" s="342"/>
      <c r="Y645" s="342"/>
      <c r="Z645" s="342"/>
    </row>
    <row r="646" ht="12.75" customHeight="1">
      <c r="A646" s="388"/>
      <c r="B646" s="388"/>
      <c r="C646" s="388"/>
      <c r="D646" s="342"/>
      <c r="E646" s="342"/>
      <c r="F646" s="342"/>
      <c r="G646" s="342"/>
      <c r="H646" s="342"/>
      <c r="I646" s="342"/>
      <c r="J646" s="342"/>
      <c r="K646" s="342"/>
      <c r="L646" s="342"/>
      <c r="M646" s="342"/>
      <c r="N646" s="342"/>
      <c r="O646" s="342"/>
      <c r="P646" s="342"/>
      <c r="Q646" s="342"/>
      <c r="R646" s="342"/>
      <c r="S646" s="342"/>
      <c r="T646" s="342"/>
      <c r="U646" s="342"/>
      <c r="V646" s="342"/>
      <c r="W646" s="342"/>
      <c r="X646" s="342"/>
      <c r="Y646" s="342"/>
      <c r="Z646" s="342"/>
    </row>
    <row r="647" ht="12.75" customHeight="1">
      <c r="A647" s="388"/>
      <c r="B647" s="388"/>
      <c r="C647" s="388"/>
      <c r="D647" s="342"/>
      <c r="E647" s="342"/>
      <c r="F647" s="342"/>
      <c r="G647" s="342"/>
      <c r="H647" s="342"/>
      <c r="I647" s="342"/>
      <c r="J647" s="342"/>
      <c r="K647" s="342"/>
      <c r="L647" s="342"/>
      <c r="M647" s="342"/>
      <c r="N647" s="342"/>
      <c r="O647" s="342"/>
      <c r="P647" s="342"/>
      <c r="Q647" s="342"/>
      <c r="R647" s="342"/>
      <c r="S647" s="342"/>
      <c r="T647" s="342"/>
      <c r="U647" s="342"/>
      <c r="V647" s="342"/>
      <c r="W647" s="342"/>
      <c r="X647" s="342"/>
      <c r="Y647" s="342"/>
      <c r="Z647" s="342"/>
    </row>
    <row r="648" ht="12.75" customHeight="1">
      <c r="A648" s="388"/>
      <c r="B648" s="388"/>
      <c r="C648" s="388"/>
      <c r="D648" s="342"/>
      <c r="E648" s="342"/>
      <c r="F648" s="342"/>
      <c r="G648" s="342"/>
      <c r="H648" s="342"/>
      <c r="I648" s="342"/>
      <c r="J648" s="342"/>
      <c r="K648" s="342"/>
      <c r="L648" s="342"/>
      <c r="M648" s="342"/>
      <c r="N648" s="342"/>
      <c r="O648" s="342"/>
      <c r="P648" s="342"/>
      <c r="Q648" s="342"/>
      <c r="R648" s="342"/>
      <c r="S648" s="342"/>
      <c r="T648" s="342"/>
      <c r="U648" s="342"/>
      <c r="V648" s="342"/>
      <c r="W648" s="342"/>
      <c r="X648" s="342"/>
      <c r="Y648" s="342"/>
      <c r="Z648" s="342"/>
    </row>
    <row r="649" ht="12.75" customHeight="1">
      <c r="A649" s="388"/>
      <c r="B649" s="388"/>
      <c r="C649" s="388"/>
      <c r="D649" s="342"/>
      <c r="E649" s="342"/>
      <c r="F649" s="342"/>
      <c r="G649" s="342"/>
      <c r="H649" s="342"/>
      <c r="I649" s="342"/>
      <c r="J649" s="342"/>
      <c r="K649" s="342"/>
      <c r="L649" s="342"/>
      <c r="M649" s="342"/>
      <c r="N649" s="342"/>
      <c r="O649" s="342"/>
      <c r="P649" s="342"/>
      <c r="Q649" s="342"/>
      <c r="R649" s="342"/>
      <c r="S649" s="342"/>
      <c r="T649" s="342"/>
      <c r="U649" s="342"/>
      <c r="V649" s="342"/>
      <c r="W649" s="342"/>
      <c r="X649" s="342"/>
      <c r="Y649" s="342"/>
      <c r="Z649" s="342"/>
    </row>
    <row r="650" ht="12.75" customHeight="1">
      <c r="A650" s="388"/>
      <c r="B650" s="388"/>
      <c r="C650" s="388"/>
      <c r="D650" s="342"/>
      <c r="E650" s="342"/>
      <c r="F650" s="342"/>
      <c r="G650" s="342"/>
      <c r="H650" s="342"/>
      <c r="I650" s="342"/>
      <c r="J650" s="342"/>
      <c r="K650" s="342"/>
      <c r="L650" s="342"/>
      <c r="M650" s="342"/>
      <c r="N650" s="342"/>
      <c r="O650" s="342"/>
      <c r="P650" s="342"/>
      <c r="Q650" s="342"/>
      <c r="R650" s="342"/>
      <c r="S650" s="342"/>
      <c r="T650" s="342"/>
      <c r="U650" s="342"/>
      <c r="V650" s="342"/>
      <c r="W650" s="342"/>
      <c r="X650" s="342"/>
      <c r="Y650" s="342"/>
      <c r="Z650" s="342"/>
    </row>
    <row r="651" ht="12.75" customHeight="1">
      <c r="A651" s="388"/>
      <c r="B651" s="388"/>
      <c r="C651" s="388"/>
      <c r="D651" s="342"/>
      <c r="E651" s="342"/>
      <c r="F651" s="342"/>
      <c r="G651" s="342"/>
      <c r="H651" s="342"/>
      <c r="I651" s="342"/>
      <c r="J651" s="342"/>
      <c r="K651" s="342"/>
      <c r="L651" s="342"/>
      <c r="M651" s="342"/>
      <c r="N651" s="342"/>
      <c r="O651" s="342"/>
      <c r="P651" s="342"/>
      <c r="Q651" s="342"/>
      <c r="R651" s="342"/>
      <c r="S651" s="342"/>
      <c r="T651" s="342"/>
      <c r="U651" s="342"/>
      <c r="V651" s="342"/>
      <c r="W651" s="342"/>
      <c r="X651" s="342"/>
      <c r="Y651" s="342"/>
      <c r="Z651" s="342"/>
    </row>
    <row r="652" ht="12.75" customHeight="1">
      <c r="A652" s="388"/>
      <c r="B652" s="388"/>
      <c r="C652" s="388"/>
      <c r="D652" s="342"/>
      <c r="E652" s="342"/>
      <c r="F652" s="342"/>
      <c r="G652" s="342"/>
      <c r="H652" s="342"/>
      <c r="I652" s="342"/>
      <c r="J652" s="342"/>
      <c r="K652" s="342"/>
      <c r="L652" s="342"/>
      <c r="M652" s="342"/>
      <c r="N652" s="342"/>
      <c r="O652" s="342"/>
      <c r="P652" s="342"/>
      <c r="Q652" s="342"/>
      <c r="R652" s="342"/>
      <c r="S652" s="342"/>
      <c r="T652" s="342"/>
      <c r="U652" s="342"/>
      <c r="V652" s="342"/>
      <c r="W652" s="342"/>
      <c r="X652" s="342"/>
      <c r="Y652" s="342"/>
      <c r="Z652" s="342"/>
    </row>
    <row r="653" ht="12.75" customHeight="1">
      <c r="A653" s="388"/>
      <c r="B653" s="388"/>
      <c r="C653" s="388"/>
      <c r="D653" s="342"/>
      <c r="E653" s="342"/>
      <c r="F653" s="342"/>
      <c r="G653" s="342"/>
      <c r="H653" s="342"/>
      <c r="I653" s="342"/>
      <c r="J653" s="342"/>
      <c r="K653" s="342"/>
      <c r="L653" s="342"/>
      <c r="M653" s="342"/>
      <c r="N653" s="342"/>
      <c r="O653" s="342"/>
      <c r="P653" s="342"/>
      <c r="Q653" s="342"/>
      <c r="R653" s="342"/>
      <c r="S653" s="342"/>
      <c r="T653" s="342"/>
      <c r="U653" s="342"/>
      <c r="V653" s="342"/>
      <c r="W653" s="342"/>
      <c r="X653" s="342"/>
      <c r="Y653" s="342"/>
      <c r="Z653" s="342"/>
    </row>
    <row r="654" ht="12.75" customHeight="1">
      <c r="A654" s="388"/>
      <c r="B654" s="388"/>
      <c r="C654" s="388"/>
      <c r="D654" s="342"/>
      <c r="E654" s="342"/>
      <c r="F654" s="342"/>
      <c r="G654" s="342"/>
      <c r="H654" s="342"/>
      <c r="I654" s="342"/>
      <c r="J654" s="342"/>
      <c r="K654" s="342"/>
      <c r="L654" s="342"/>
      <c r="M654" s="342"/>
      <c r="N654" s="342"/>
      <c r="O654" s="342"/>
      <c r="P654" s="342"/>
      <c r="Q654" s="342"/>
      <c r="R654" s="342"/>
      <c r="S654" s="342"/>
      <c r="T654" s="342"/>
      <c r="U654" s="342"/>
      <c r="V654" s="342"/>
      <c r="W654" s="342"/>
      <c r="X654" s="342"/>
      <c r="Y654" s="342"/>
      <c r="Z654" s="342"/>
    </row>
    <row r="655" ht="12.75" customHeight="1">
      <c r="A655" s="388"/>
      <c r="B655" s="388"/>
      <c r="C655" s="388"/>
      <c r="D655" s="342"/>
      <c r="E655" s="342"/>
      <c r="F655" s="342"/>
      <c r="G655" s="342"/>
      <c r="H655" s="342"/>
      <c r="I655" s="342"/>
      <c r="J655" s="342"/>
      <c r="K655" s="342"/>
      <c r="L655" s="342"/>
      <c r="M655" s="342"/>
      <c r="N655" s="342"/>
      <c r="O655" s="342"/>
      <c r="P655" s="342"/>
      <c r="Q655" s="342"/>
      <c r="R655" s="342"/>
      <c r="S655" s="342"/>
      <c r="T655" s="342"/>
      <c r="U655" s="342"/>
      <c r="V655" s="342"/>
      <c r="W655" s="342"/>
      <c r="X655" s="342"/>
      <c r="Y655" s="342"/>
      <c r="Z655" s="342"/>
    </row>
    <row r="656" ht="12.75" customHeight="1">
      <c r="A656" s="388"/>
      <c r="B656" s="388"/>
      <c r="C656" s="388"/>
      <c r="D656" s="342"/>
      <c r="E656" s="342"/>
      <c r="F656" s="342"/>
      <c r="G656" s="342"/>
      <c r="H656" s="342"/>
      <c r="I656" s="342"/>
      <c r="J656" s="342"/>
      <c r="K656" s="342"/>
      <c r="L656" s="342"/>
      <c r="M656" s="342"/>
      <c r="N656" s="342"/>
      <c r="O656" s="342"/>
      <c r="P656" s="342"/>
      <c r="Q656" s="342"/>
      <c r="R656" s="342"/>
      <c r="S656" s="342"/>
      <c r="T656" s="342"/>
      <c r="U656" s="342"/>
      <c r="V656" s="342"/>
      <c r="W656" s="342"/>
      <c r="X656" s="342"/>
      <c r="Y656" s="342"/>
      <c r="Z656" s="342"/>
    </row>
    <row r="657" ht="12.75" customHeight="1">
      <c r="A657" s="388"/>
      <c r="B657" s="388"/>
      <c r="C657" s="388"/>
      <c r="D657" s="342"/>
      <c r="E657" s="342"/>
      <c r="F657" s="342"/>
      <c r="G657" s="342"/>
      <c r="H657" s="342"/>
      <c r="I657" s="342"/>
      <c r="J657" s="342"/>
      <c r="K657" s="342"/>
      <c r="L657" s="342"/>
      <c r="M657" s="342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2"/>
      <c r="Y657" s="342"/>
      <c r="Z657" s="342"/>
    </row>
    <row r="658" ht="12.75" customHeight="1">
      <c r="A658" s="388"/>
      <c r="B658" s="388"/>
      <c r="C658" s="388"/>
      <c r="D658" s="342"/>
      <c r="E658" s="342"/>
      <c r="F658" s="342"/>
      <c r="G658" s="342"/>
      <c r="H658" s="342"/>
      <c r="I658" s="342"/>
      <c r="J658" s="342"/>
      <c r="K658" s="342"/>
      <c r="L658" s="342"/>
      <c r="M658" s="342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2"/>
      <c r="Y658" s="342"/>
      <c r="Z658" s="342"/>
    </row>
    <row r="659" ht="12.75" customHeight="1">
      <c r="A659" s="388"/>
      <c r="B659" s="388"/>
      <c r="C659" s="388"/>
      <c r="D659" s="342"/>
      <c r="E659" s="342"/>
      <c r="F659" s="342"/>
      <c r="G659" s="342"/>
      <c r="H659" s="342"/>
      <c r="I659" s="342"/>
      <c r="J659" s="342"/>
      <c r="K659" s="342"/>
      <c r="L659" s="342"/>
      <c r="M659" s="342"/>
      <c r="N659" s="342"/>
      <c r="O659" s="342"/>
      <c r="P659" s="342"/>
      <c r="Q659" s="342"/>
      <c r="R659" s="342"/>
      <c r="S659" s="342"/>
      <c r="T659" s="342"/>
      <c r="U659" s="342"/>
      <c r="V659" s="342"/>
      <c r="W659" s="342"/>
      <c r="X659" s="342"/>
      <c r="Y659" s="342"/>
      <c r="Z659" s="342"/>
    </row>
    <row r="660" ht="12.75" customHeight="1">
      <c r="A660" s="388"/>
      <c r="B660" s="388"/>
      <c r="C660" s="388"/>
      <c r="D660" s="342"/>
      <c r="E660" s="342"/>
      <c r="F660" s="342"/>
      <c r="G660" s="342"/>
      <c r="H660" s="342"/>
      <c r="I660" s="342"/>
      <c r="J660" s="342"/>
      <c r="K660" s="342"/>
      <c r="L660" s="342"/>
      <c r="M660" s="342"/>
      <c r="N660" s="342"/>
      <c r="O660" s="342"/>
      <c r="P660" s="342"/>
      <c r="Q660" s="342"/>
      <c r="R660" s="342"/>
      <c r="S660" s="342"/>
      <c r="T660" s="342"/>
      <c r="U660" s="342"/>
      <c r="V660" s="342"/>
      <c r="W660" s="342"/>
      <c r="X660" s="342"/>
      <c r="Y660" s="342"/>
      <c r="Z660" s="342"/>
    </row>
    <row r="661" ht="12.75" customHeight="1">
      <c r="A661" s="388"/>
      <c r="B661" s="388"/>
      <c r="C661" s="388"/>
      <c r="D661" s="342"/>
      <c r="E661" s="342"/>
      <c r="F661" s="342"/>
      <c r="G661" s="342"/>
      <c r="H661" s="342"/>
      <c r="I661" s="342"/>
      <c r="J661" s="342"/>
      <c r="K661" s="342"/>
      <c r="L661" s="342"/>
      <c r="M661" s="342"/>
      <c r="N661" s="342"/>
      <c r="O661" s="342"/>
      <c r="P661" s="342"/>
      <c r="Q661" s="342"/>
      <c r="R661" s="342"/>
      <c r="S661" s="342"/>
      <c r="T661" s="342"/>
      <c r="U661" s="342"/>
      <c r="V661" s="342"/>
      <c r="W661" s="342"/>
      <c r="X661" s="342"/>
      <c r="Y661" s="342"/>
      <c r="Z661" s="342"/>
    </row>
    <row r="662" ht="12.75" customHeight="1">
      <c r="A662" s="388"/>
      <c r="B662" s="388"/>
      <c r="C662" s="388"/>
      <c r="D662" s="342"/>
      <c r="E662" s="342"/>
      <c r="F662" s="342"/>
      <c r="G662" s="342"/>
      <c r="H662" s="342"/>
      <c r="I662" s="342"/>
      <c r="J662" s="342"/>
      <c r="K662" s="342"/>
      <c r="L662" s="342"/>
      <c r="M662" s="342"/>
      <c r="N662" s="342"/>
      <c r="O662" s="342"/>
      <c r="P662" s="342"/>
      <c r="Q662" s="342"/>
      <c r="R662" s="342"/>
      <c r="S662" s="342"/>
      <c r="T662" s="342"/>
      <c r="U662" s="342"/>
      <c r="V662" s="342"/>
      <c r="W662" s="342"/>
      <c r="X662" s="342"/>
      <c r="Y662" s="342"/>
      <c r="Z662" s="342"/>
    </row>
    <row r="663" ht="12.75" customHeight="1">
      <c r="A663" s="388"/>
      <c r="B663" s="388"/>
      <c r="C663" s="388"/>
      <c r="D663" s="342"/>
      <c r="E663" s="342"/>
      <c r="F663" s="342"/>
      <c r="G663" s="342"/>
      <c r="H663" s="342"/>
      <c r="I663" s="342"/>
      <c r="J663" s="342"/>
      <c r="K663" s="342"/>
      <c r="L663" s="342"/>
      <c r="M663" s="342"/>
      <c r="N663" s="342"/>
      <c r="O663" s="342"/>
      <c r="P663" s="342"/>
      <c r="Q663" s="342"/>
      <c r="R663" s="342"/>
      <c r="S663" s="342"/>
      <c r="T663" s="342"/>
      <c r="U663" s="342"/>
      <c r="V663" s="342"/>
      <c r="W663" s="342"/>
      <c r="X663" s="342"/>
      <c r="Y663" s="342"/>
      <c r="Z663" s="342"/>
    </row>
    <row r="664" ht="12.75" customHeight="1">
      <c r="A664" s="388"/>
      <c r="B664" s="388"/>
      <c r="C664" s="388"/>
      <c r="D664" s="342"/>
      <c r="E664" s="342"/>
      <c r="F664" s="342"/>
      <c r="G664" s="342"/>
      <c r="H664" s="342"/>
      <c r="I664" s="342"/>
      <c r="J664" s="342"/>
      <c r="K664" s="342"/>
      <c r="L664" s="342"/>
      <c r="M664" s="342"/>
      <c r="N664" s="342"/>
      <c r="O664" s="342"/>
      <c r="P664" s="342"/>
      <c r="Q664" s="342"/>
      <c r="R664" s="342"/>
      <c r="S664" s="342"/>
      <c r="T664" s="342"/>
      <c r="U664" s="342"/>
      <c r="V664" s="342"/>
      <c r="W664" s="342"/>
      <c r="X664" s="342"/>
      <c r="Y664" s="342"/>
      <c r="Z664" s="342"/>
    </row>
    <row r="665" ht="12.75" customHeight="1">
      <c r="A665" s="388"/>
      <c r="B665" s="388"/>
      <c r="C665" s="388"/>
      <c r="D665" s="342"/>
      <c r="E665" s="342"/>
      <c r="F665" s="342"/>
      <c r="G665" s="342"/>
      <c r="H665" s="342"/>
      <c r="I665" s="342"/>
      <c r="J665" s="342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342"/>
      <c r="X665" s="342"/>
      <c r="Y665" s="342"/>
      <c r="Z665" s="342"/>
    </row>
    <row r="666" ht="12.75" customHeight="1">
      <c r="A666" s="388"/>
      <c r="B666" s="388"/>
      <c r="C666" s="388"/>
      <c r="D666" s="342"/>
      <c r="E666" s="342"/>
      <c r="F666" s="342"/>
      <c r="G666" s="342"/>
      <c r="H666" s="342"/>
      <c r="I666" s="342"/>
      <c r="J666" s="342"/>
      <c r="K666" s="342"/>
      <c r="L666" s="342"/>
      <c r="M666" s="342"/>
      <c r="N666" s="342"/>
      <c r="O666" s="342"/>
      <c r="P666" s="342"/>
      <c r="Q666" s="342"/>
      <c r="R666" s="342"/>
      <c r="S666" s="342"/>
      <c r="T666" s="342"/>
      <c r="U666" s="342"/>
      <c r="V666" s="342"/>
      <c r="W666" s="342"/>
      <c r="X666" s="342"/>
      <c r="Y666" s="342"/>
      <c r="Z666" s="342"/>
    </row>
    <row r="667" ht="12.75" customHeight="1">
      <c r="A667" s="388"/>
      <c r="B667" s="388"/>
      <c r="C667" s="388"/>
      <c r="D667" s="342"/>
      <c r="E667" s="342"/>
      <c r="F667" s="342"/>
      <c r="G667" s="342"/>
      <c r="H667" s="342"/>
      <c r="I667" s="342"/>
      <c r="J667" s="342"/>
      <c r="K667" s="342"/>
      <c r="L667" s="342"/>
      <c r="M667" s="342"/>
      <c r="N667" s="342"/>
      <c r="O667" s="342"/>
      <c r="P667" s="342"/>
      <c r="Q667" s="342"/>
      <c r="R667" s="342"/>
      <c r="S667" s="342"/>
      <c r="T667" s="342"/>
      <c r="U667" s="342"/>
      <c r="V667" s="342"/>
      <c r="W667" s="342"/>
      <c r="X667" s="342"/>
      <c r="Y667" s="342"/>
      <c r="Z667" s="342"/>
    </row>
    <row r="668" ht="12.75" customHeight="1">
      <c r="A668" s="388"/>
      <c r="B668" s="388"/>
      <c r="C668" s="388"/>
      <c r="D668" s="342"/>
      <c r="E668" s="342"/>
      <c r="F668" s="342"/>
      <c r="G668" s="342"/>
      <c r="H668" s="342"/>
      <c r="I668" s="342"/>
      <c r="J668" s="342"/>
      <c r="K668" s="342"/>
      <c r="L668" s="342"/>
      <c r="M668" s="342"/>
      <c r="N668" s="342"/>
      <c r="O668" s="342"/>
      <c r="P668" s="342"/>
      <c r="Q668" s="342"/>
      <c r="R668" s="342"/>
      <c r="S668" s="342"/>
      <c r="T668" s="342"/>
      <c r="U668" s="342"/>
      <c r="V668" s="342"/>
      <c r="W668" s="342"/>
      <c r="X668" s="342"/>
      <c r="Y668" s="342"/>
      <c r="Z668" s="342"/>
    </row>
    <row r="669" ht="12.75" customHeight="1">
      <c r="A669" s="388"/>
      <c r="B669" s="388"/>
      <c r="C669" s="388"/>
      <c r="D669" s="342"/>
      <c r="E669" s="342"/>
      <c r="F669" s="342"/>
      <c r="G669" s="342"/>
      <c r="H669" s="342"/>
      <c r="I669" s="342"/>
      <c r="J669" s="342"/>
      <c r="K669" s="342"/>
      <c r="L669" s="342"/>
      <c r="M669" s="342"/>
      <c r="N669" s="342"/>
      <c r="O669" s="342"/>
      <c r="P669" s="342"/>
      <c r="Q669" s="342"/>
      <c r="R669" s="342"/>
      <c r="S669" s="342"/>
      <c r="T669" s="342"/>
      <c r="U669" s="342"/>
      <c r="V669" s="342"/>
      <c r="W669" s="342"/>
      <c r="X669" s="342"/>
      <c r="Y669" s="342"/>
      <c r="Z669" s="342"/>
    </row>
    <row r="670" ht="12.75" customHeight="1">
      <c r="A670" s="388"/>
      <c r="B670" s="388"/>
      <c r="C670" s="388"/>
      <c r="D670" s="342"/>
      <c r="E670" s="342"/>
      <c r="F670" s="342"/>
      <c r="G670" s="342"/>
      <c r="H670" s="342"/>
      <c r="I670" s="342"/>
      <c r="J670" s="342"/>
      <c r="K670" s="342"/>
      <c r="L670" s="342"/>
      <c r="M670" s="342"/>
      <c r="N670" s="342"/>
      <c r="O670" s="342"/>
      <c r="P670" s="342"/>
      <c r="Q670" s="342"/>
      <c r="R670" s="342"/>
      <c r="S670" s="342"/>
      <c r="T670" s="342"/>
      <c r="U670" s="342"/>
      <c r="V670" s="342"/>
      <c r="W670" s="342"/>
      <c r="X670" s="342"/>
      <c r="Y670" s="342"/>
      <c r="Z670" s="342"/>
    </row>
    <row r="671" ht="12.75" customHeight="1">
      <c r="A671" s="388"/>
      <c r="B671" s="388"/>
      <c r="C671" s="388"/>
      <c r="D671" s="342"/>
      <c r="E671" s="342"/>
      <c r="F671" s="342"/>
      <c r="G671" s="342"/>
      <c r="H671" s="342"/>
      <c r="I671" s="342"/>
      <c r="J671" s="342"/>
      <c r="K671" s="342"/>
      <c r="L671" s="342"/>
      <c r="M671" s="342"/>
      <c r="N671" s="342"/>
      <c r="O671" s="342"/>
      <c r="P671" s="342"/>
      <c r="Q671" s="342"/>
      <c r="R671" s="342"/>
      <c r="S671" s="342"/>
      <c r="T671" s="342"/>
      <c r="U671" s="342"/>
      <c r="V671" s="342"/>
      <c r="W671" s="342"/>
      <c r="X671" s="342"/>
      <c r="Y671" s="342"/>
      <c r="Z671" s="342"/>
    </row>
    <row r="672" ht="12.75" customHeight="1">
      <c r="A672" s="388"/>
      <c r="B672" s="388"/>
      <c r="C672" s="388"/>
      <c r="D672" s="342"/>
      <c r="E672" s="342"/>
      <c r="F672" s="342"/>
      <c r="G672" s="342"/>
      <c r="H672" s="342"/>
      <c r="I672" s="342"/>
      <c r="J672" s="342"/>
      <c r="K672" s="342"/>
      <c r="L672" s="342"/>
      <c r="M672" s="342"/>
      <c r="N672" s="342"/>
      <c r="O672" s="342"/>
      <c r="P672" s="342"/>
      <c r="Q672" s="342"/>
      <c r="R672" s="342"/>
      <c r="S672" s="342"/>
      <c r="T672" s="342"/>
      <c r="U672" s="342"/>
      <c r="V672" s="342"/>
      <c r="W672" s="342"/>
      <c r="X672" s="342"/>
      <c r="Y672" s="342"/>
      <c r="Z672" s="342"/>
    </row>
    <row r="673" ht="12.75" customHeight="1">
      <c r="A673" s="388"/>
      <c r="B673" s="388"/>
      <c r="C673" s="388"/>
      <c r="D673" s="342"/>
      <c r="E673" s="342"/>
      <c r="F673" s="342"/>
      <c r="G673" s="342"/>
      <c r="H673" s="342"/>
      <c r="I673" s="342"/>
      <c r="J673" s="342"/>
      <c r="K673" s="342"/>
      <c r="L673" s="342"/>
      <c r="M673" s="342"/>
      <c r="N673" s="342"/>
      <c r="O673" s="342"/>
      <c r="P673" s="342"/>
      <c r="Q673" s="342"/>
      <c r="R673" s="342"/>
      <c r="S673" s="342"/>
      <c r="T673" s="342"/>
      <c r="U673" s="342"/>
      <c r="V673" s="342"/>
      <c r="W673" s="342"/>
      <c r="X673" s="342"/>
      <c r="Y673" s="342"/>
      <c r="Z673" s="342"/>
    </row>
    <row r="674" ht="12.75" customHeight="1">
      <c r="A674" s="388"/>
      <c r="B674" s="388"/>
      <c r="C674" s="388"/>
      <c r="D674" s="342"/>
      <c r="E674" s="342"/>
      <c r="F674" s="342"/>
      <c r="G674" s="342"/>
      <c r="H674" s="342"/>
      <c r="I674" s="342"/>
      <c r="J674" s="342"/>
      <c r="K674" s="342"/>
      <c r="L674" s="342"/>
      <c r="M674" s="342"/>
      <c r="N674" s="342"/>
      <c r="O674" s="342"/>
      <c r="P674" s="342"/>
      <c r="Q674" s="342"/>
      <c r="R674" s="342"/>
      <c r="S674" s="342"/>
      <c r="T674" s="342"/>
      <c r="U674" s="342"/>
      <c r="V674" s="342"/>
      <c r="W674" s="342"/>
      <c r="X674" s="342"/>
      <c r="Y674" s="342"/>
      <c r="Z674" s="342"/>
    </row>
    <row r="675" ht="12.75" customHeight="1">
      <c r="A675" s="388"/>
      <c r="B675" s="388"/>
      <c r="C675" s="388"/>
      <c r="D675" s="342"/>
      <c r="E675" s="342"/>
      <c r="F675" s="342"/>
      <c r="G675" s="342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</row>
    <row r="676" ht="12.75" customHeight="1">
      <c r="A676" s="388"/>
      <c r="B676" s="388"/>
      <c r="C676" s="388"/>
      <c r="D676" s="342"/>
      <c r="E676" s="342"/>
      <c r="F676" s="342"/>
      <c r="G676" s="342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342"/>
      <c r="U676" s="342"/>
      <c r="V676" s="342"/>
      <c r="W676" s="342"/>
      <c r="X676" s="342"/>
      <c r="Y676" s="342"/>
      <c r="Z676" s="342"/>
    </row>
    <row r="677" ht="12.75" customHeight="1">
      <c r="A677" s="388"/>
      <c r="B677" s="388"/>
      <c r="C677" s="388"/>
      <c r="D677" s="342"/>
      <c r="E677" s="342"/>
      <c r="F677" s="342"/>
      <c r="G677" s="342"/>
      <c r="H677" s="342"/>
      <c r="I677" s="342"/>
      <c r="J677" s="342"/>
      <c r="K677" s="342"/>
      <c r="L677" s="342"/>
      <c r="M677" s="342"/>
      <c r="N677" s="342"/>
      <c r="O677" s="342"/>
      <c r="P677" s="342"/>
      <c r="Q677" s="342"/>
      <c r="R677" s="342"/>
      <c r="S677" s="342"/>
      <c r="T677" s="342"/>
      <c r="U677" s="342"/>
      <c r="V677" s="342"/>
      <c r="W677" s="342"/>
      <c r="X677" s="342"/>
      <c r="Y677" s="342"/>
      <c r="Z677" s="342"/>
    </row>
    <row r="678" ht="12.75" customHeight="1">
      <c r="A678" s="388"/>
      <c r="B678" s="388"/>
      <c r="C678" s="388"/>
      <c r="D678" s="342"/>
      <c r="E678" s="342"/>
      <c r="F678" s="342"/>
      <c r="G678" s="342"/>
      <c r="H678" s="342"/>
      <c r="I678" s="342"/>
      <c r="J678" s="342"/>
      <c r="K678" s="342"/>
      <c r="L678" s="342"/>
      <c r="M678" s="342"/>
      <c r="N678" s="342"/>
      <c r="O678" s="342"/>
      <c r="P678" s="342"/>
      <c r="Q678" s="342"/>
      <c r="R678" s="342"/>
      <c r="S678" s="342"/>
      <c r="T678" s="342"/>
      <c r="U678" s="342"/>
      <c r="V678" s="342"/>
      <c r="W678" s="342"/>
      <c r="X678" s="342"/>
      <c r="Y678" s="342"/>
      <c r="Z678" s="342"/>
    </row>
    <row r="679" ht="12.75" customHeight="1">
      <c r="A679" s="388"/>
      <c r="B679" s="388"/>
      <c r="C679" s="388"/>
      <c r="D679" s="342"/>
      <c r="E679" s="342"/>
      <c r="F679" s="342"/>
      <c r="G679" s="342"/>
      <c r="H679" s="342"/>
      <c r="I679" s="342"/>
      <c r="J679" s="342"/>
      <c r="K679" s="342"/>
      <c r="L679" s="342"/>
      <c r="M679" s="342"/>
      <c r="N679" s="342"/>
      <c r="O679" s="342"/>
      <c r="P679" s="342"/>
      <c r="Q679" s="342"/>
      <c r="R679" s="342"/>
      <c r="S679" s="342"/>
      <c r="T679" s="342"/>
      <c r="U679" s="342"/>
      <c r="V679" s="342"/>
      <c r="W679" s="342"/>
      <c r="X679" s="342"/>
      <c r="Y679" s="342"/>
      <c r="Z679" s="342"/>
    </row>
    <row r="680" ht="12.75" customHeight="1">
      <c r="A680" s="388"/>
      <c r="B680" s="388"/>
      <c r="C680" s="388"/>
      <c r="D680" s="342"/>
      <c r="E680" s="342"/>
      <c r="F680" s="342"/>
      <c r="G680" s="342"/>
      <c r="H680" s="342"/>
      <c r="I680" s="342"/>
      <c r="J680" s="342"/>
      <c r="K680" s="342"/>
      <c r="L680" s="342"/>
      <c r="M680" s="342"/>
      <c r="N680" s="342"/>
      <c r="O680" s="342"/>
      <c r="P680" s="342"/>
      <c r="Q680" s="342"/>
      <c r="R680" s="342"/>
      <c r="S680" s="342"/>
      <c r="T680" s="342"/>
      <c r="U680" s="342"/>
      <c r="V680" s="342"/>
      <c r="W680" s="342"/>
      <c r="X680" s="342"/>
      <c r="Y680" s="342"/>
      <c r="Z680" s="342"/>
    </row>
    <row r="681" ht="12.75" customHeight="1">
      <c r="A681" s="388"/>
      <c r="B681" s="388"/>
      <c r="C681" s="388"/>
      <c r="D681" s="342"/>
      <c r="E681" s="342"/>
      <c r="F681" s="342"/>
      <c r="G681" s="342"/>
      <c r="H681" s="342"/>
      <c r="I681" s="342"/>
      <c r="J681" s="342"/>
      <c r="K681" s="342"/>
      <c r="L681" s="342"/>
      <c r="M681" s="342"/>
      <c r="N681" s="342"/>
      <c r="O681" s="342"/>
      <c r="P681" s="342"/>
      <c r="Q681" s="342"/>
      <c r="R681" s="342"/>
      <c r="S681" s="342"/>
      <c r="T681" s="342"/>
      <c r="U681" s="342"/>
      <c r="V681" s="342"/>
      <c r="W681" s="342"/>
      <c r="X681" s="342"/>
      <c r="Y681" s="342"/>
      <c r="Z681" s="342"/>
    </row>
    <row r="682" ht="12.75" customHeight="1">
      <c r="A682" s="388"/>
      <c r="B682" s="388"/>
      <c r="C682" s="388"/>
      <c r="D682" s="342"/>
      <c r="E682" s="342"/>
      <c r="F682" s="342"/>
      <c r="G682" s="342"/>
      <c r="H682" s="342"/>
      <c r="I682" s="342"/>
      <c r="J682" s="342"/>
      <c r="K682" s="342"/>
      <c r="L682" s="342"/>
      <c r="M682" s="342"/>
      <c r="N682" s="342"/>
      <c r="O682" s="342"/>
      <c r="P682" s="342"/>
      <c r="Q682" s="342"/>
      <c r="R682" s="342"/>
      <c r="S682" s="342"/>
      <c r="T682" s="342"/>
      <c r="U682" s="342"/>
      <c r="V682" s="342"/>
      <c r="W682" s="342"/>
      <c r="X682" s="342"/>
      <c r="Y682" s="342"/>
      <c r="Z682" s="342"/>
    </row>
    <row r="683" ht="12.75" customHeight="1">
      <c r="A683" s="388"/>
      <c r="B683" s="388"/>
      <c r="C683" s="388"/>
      <c r="D683" s="342"/>
      <c r="E683" s="342"/>
      <c r="F683" s="342"/>
      <c r="G683" s="342"/>
      <c r="H683" s="342"/>
      <c r="I683" s="342"/>
      <c r="J683" s="342"/>
      <c r="K683" s="342"/>
      <c r="L683" s="342"/>
      <c r="M683" s="342"/>
      <c r="N683" s="342"/>
      <c r="O683" s="342"/>
      <c r="P683" s="342"/>
      <c r="Q683" s="342"/>
      <c r="R683" s="342"/>
      <c r="S683" s="342"/>
      <c r="T683" s="342"/>
      <c r="U683" s="342"/>
      <c r="V683" s="342"/>
      <c r="W683" s="342"/>
      <c r="X683" s="342"/>
      <c r="Y683" s="342"/>
      <c r="Z683" s="342"/>
    </row>
    <row r="684" ht="12.75" customHeight="1">
      <c r="A684" s="388"/>
      <c r="B684" s="388"/>
      <c r="C684" s="388"/>
      <c r="D684" s="342"/>
      <c r="E684" s="342"/>
      <c r="F684" s="342"/>
      <c r="G684" s="342"/>
      <c r="H684" s="342"/>
      <c r="I684" s="342"/>
      <c r="J684" s="342"/>
      <c r="K684" s="342"/>
      <c r="L684" s="342"/>
      <c r="M684" s="342"/>
      <c r="N684" s="342"/>
      <c r="O684" s="342"/>
      <c r="P684" s="342"/>
      <c r="Q684" s="342"/>
      <c r="R684" s="342"/>
      <c r="S684" s="342"/>
      <c r="T684" s="342"/>
      <c r="U684" s="342"/>
      <c r="V684" s="342"/>
      <c r="W684" s="342"/>
      <c r="X684" s="342"/>
      <c r="Y684" s="342"/>
      <c r="Z684" s="342"/>
    </row>
    <row r="685" ht="12.75" customHeight="1">
      <c r="A685" s="388"/>
      <c r="B685" s="388"/>
      <c r="C685" s="388"/>
      <c r="D685" s="342"/>
      <c r="E685" s="342"/>
      <c r="F685" s="342"/>
      <c r="G685" s="342"/>
      <c r="H685" s="342"/>
      <c r="I685" s="342"/>
      <c r="J685" s="342"/>
      <c r="K685" s="342"/>
      <c r="L685" s="342"/>
      <c r="M685" s="342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2"/>
      <c r="Y685" s="342"/>
      <c r="Z685" s="342"/>
    </row>
    <row r="686" ht="12.75" customHeight="1">
      <c r="A686" s="388"/>
      <c r="B686" s="388"/>
      <c r="C686" s="388"/>
      <c r="D686" s="342"/>
      <c r="E686" s="342"/>
      <c r="F686" s="342"/>
      <c r="G686" s="342"/>
      <c r="H686" s="342"/>
      <c r="I686" s="342"/>
      <c r="J686" s="342"/>
      <c r="K686" s="342"/>
      <c r="L686" s="342"/>
      <c r="M686" s="342"/>
      <c r="N686" s="342"/>
      <c r="O686" s="342"/>
      <c r="P686" s="342"/>
      <c r="Q686" s="342"/>
      <c r="R686" s="342"/>
      <c r="S686" s="342"/>
      <c r="T686" s="342"/>
      <c r="U686" s="342"/>
      <c r="V686" s="342"/>
      <c r="W686" s="342"/>
      <c r="X686" s="342"/>
      <c r="Y686" s="342"/>
      <c r="Z686" s="342"/>
    </row>
    <row r="687" ht="12.75" customHeight="1">
      <c r="A687" s="388"/>
      <c r="B687" s="388"/>
      <c r="C687" s="388"/>
      <c r="D687" s="342"/>
      <c r="E687" s="342"/>
      <c r="F687" s="342"/>
      <c r="G687" s="342"/>
      <c r="H687" s="342"/>
      <c r="I687" s="342"/>
      <c r="J687" s="342"/>
      <c r="K687" s="342"/>
      <c r="L687" s="342"/>
      <c r="M687" s="342"/>
      <c r="N687" s="342"/>
      <c r="O687" s="342"/>
      <c r="P687" s="342"/>
      <c r="Q687" s="342"/>
      <c r="R687" s="342"/>
      <c r="S687" s="342"/>
      <c r="T687" s="342"/>
      <c r="U687" s="342"/>
      <c r="V687" s="342"/>
      <c r="W687" s="342"/>
      <c r="X687" s="342"/>
      <c r="Y687" s="342"/>
      <c r="Z687" s="342"/>
    </row>
    <row r="688" ht="12.75" customHeight="1">
      <c r="A688" s="388"/>
      <c r="B688" s="388"/>
      <c r="C688" s="388"/>
      <c r="D688" s="342"/>
      <c r="E688" s="342"/>
      <c r="F688" s="342"/>
      <c r="G688" s="342"/>
      <c r="H688" s="342"/>
      <c r="I688" s="342"/>
      <c r="J688" s="342"/>
      <c r="K688" s="342"/>
      <c r="L688" s="342"/>
      <c r="M688" s="342"/>
      <c r="N688" s="342"/>
      <c r="O688" s="342"/>
      <c r="P688" s="342"/>
      <c r="Q688" s="342"/>
      <c r="R688" s="342"/>
      <c r="S688" s="342"/>
      <c r="T688" s="342"/>
      <c r="U688" s="342"/>
      <c r="V688" s="342"/>
      <c r="W688" s="342"/>
      <c r="X688" s="342"/>
      <c r="Y688" s="342"/>
      <c r="Z688" s="342"/>
    </row>
    <row r="689" ht="12.75" customHeight="1">
      <c r="A689" s="388"/>
      <c r="B689" s="388"/>
      <c r="C689" s="388"/>
      <c r="D689" s="342"/>
      <c r="E689" s="342"/>
      <c r="F689" s="342"/>
      <c r="G689" s="342"/>
      <c r="H689" s="342"/>
      <c r="I689" s="342"/>
      <c r="J689" s="342"/>
      <c r="K689" s="342"/>
      <c r="L689" s="342"/>
      <c r="M689" s="342"/>
      <c r="N689" s="342"/>
      <c r="O689" s="342"/>
      <c r="P689" s="342"/>
      <c r="Q689" s="342"/>
      <c r="R689" s="342"/>
      <c r="S689" s="342"/>
      <c r="T689" s="342"/>
      <c r="U689" s="342"/>
      <c r="V689" s="342"/>
      <c r="W689" s="342"/>
      <c r="X689" s="342"/>
      <c r="Y689" s="342"/>
      <c r="Z689" s="342"/>
    </row>
    <row r="690" ht="12.75" customHeight="1">
      <c r="A690" s="388"/>
      <c r="B690" s="388"/>
      <c r="C690" s="388"/>
      <c r="D690" s="342"/>
      <c r="E690" s="342"/>
      <c r="F690" s="342"/>
      <c r="G690" s="342"/>
      <c r="H690" s="342"/>
      <c r="I690" s="342"/>
      <c r="J690" s="342"/>
      <c r="K690" s="342"/>
      <c r="L690" s="342"/>
      <c r="M690" s="342"/>
      <c r="N690" s="342"/>
      <c r="O690" s="342"/>
      <c r="P690" s="342"/>
      <c r="Q690" s="342"/>
      <c r="R690" s="342"/>
      <c r="S690" s="342"/>
      <c r="T690" s="342"/>
      <c r="U690" s="342"/>
      <c r="V690" s="342"/>
      <c r="W690" s="342"/>
      <c r="X690" s="342"/>
      <c r="Y690" s="342"/>
      <c r="Z690" s="342"/>
    </row>
    <row r="691" ht="12.75" customHeight="1">
      <c r="A691" s="388"/>
      <c r="B691" s="388"/>
      <c r="C691" s="388"/>
      <c r="D691" s="342"/>
      <c r="E691" s="342"/>
      <c r="F691" s="342"/>
      <c r="G691" s="342"/>
      <c r="H691" s="342"/>
      <c r="I691" s="342"/>
      <c r="J691" s="342"/>
      <c r="K691" s="342"/>
      <c r="L691" s="342"/>
      <c r="M691" s="342"/>
      <c r="N691" s="342"/>
      <c r="O691" s="342"/>
      <c r="P691" s="342"/>
      <c r="Q691" s="342"/>
      <c r="R691" s="342"/>
      <c r="S691" s="342"/>
      <c r="T691" s="342"/>
      <c r="U691" s="342"/>
      <c r="V691" s="342"/>
      <c r="W691" s="342"/>
      <c r="X691" s="342"/>
      <c r="Y691" s="342"/>
      <c r="Z691" s="342"/>
    </row>
    <row r="692" ht="12.75" customHeight="1">
      <c r="A692" s="388"/>
      <c r="B692" s="388"/>
      <c r="C692" s="388"/>
      <c r="D692" s="342"/>
      <c r="E692" s="342"/>
      <c r="F692" s="342"/>
      <c r="G692" s="342"/>
      <c r="H692" s="342"/>
      <c r="I692" s="342"/>
      <c r="J692" s="342"/>
      <c r="K692" s="342"/>
      <c r="L692" s="342"/>
      <c r="M692" s="342"/>
      <c r="N692" s="342"/>
      <c r="O692" s="342"/>
      <c r="P692" s="342"/>
      <c r="Q692" s="342"/>
      <c r="R692" s="342"/>
      <c r="S692" s="342"/>
      <c r="T692" s="342"/>
      <c r="U692" s="342"/>
      <c r="V692" s="342"/>
      <c r="W692" s="342"/>
      <c r="X692" s="342"/>
      <c r="Y692" s="342"/>
      <c r="Z692" s="342"/>
    </row>
    <row r="693" ht="12.75" customHeight="1">
      <c r="A693" s="388"/>
      <c r="B693" s="388"/>
      <c r="C693" s="388"/>
      <c r="D693" s="342"/>
      <c r="E693" s="342"/>
      <c r="F693" s="342"/>
      <c r="G693" s="342"/>
      <c r="H693" s="342"/>
      <c r="I693" s="342"/>
      <c r="J693" s="342"/>
      <c r="K693" s="342"/>
      <c r="L693" s="342"/>
      <c r="M693" s="342"/>
      <c r="N693" s="342"/>
      <c r="O693" s="342"/>
      <c r="P693" s="342"/>
      <c r="Q693" s="342"/>
      <c r="R693" s="342"/>
      <c r="S693" s="342"/>
      <c r="T693" s="342"/>
      <c r="U693" s="342"/>
      <c r="V693" s="342"/>
      <c r="W693" s="342"/>
      <c r="X693" s="342"/>
      <c r="Y693" s="342"/>
      <c r="Z693" s="342"/>
    </row>
    <row r="694" ht="12.75" customHeight="1">
      <c r="A694" s="388"/>
      <c r="B694" s="388"/>
      <c r="C694" s="388"/>
      <c r="D694" s="342"/>
      <c r="E694" s="342"/>
      <c r="F694" s="342"/>
      <c r="G694" s="342"/>
      <c r="H694" s="342"/>
      <c r="I694" s="342"/>
      <c r="J694" s="342"/>
      <c r="K694" s="342"/>
      <c r="L694" s="342"/>
      <c r="M694" s="342"/>
      <c r="N694" s="342"/>
      <c r="O694" s="342"/>
      <c r="P694" s="342"/>
      <c r="Q694" s="342"/>
      <c r="R694" s="342"/>
      <c r="S694" s="342"/>
      <c r="T694" s="342"/>
      <c r="U694" s="342"/>
      <c r="V694" s="342"/>
      <c r="W694" s="342"/>
      <c r="X694" s="342"/>
      <c r="Y694" s="342"/>
      <c r="Z694" s="342"/>
    </row>
    <row r="695" ht="12.75" customHeight="1">
      <c r="A695" s="388"/>
      <c r="B695" s="388"/>
      <c r="C695" s="388"/>
      <c r="D695" s="342"/>
      <c r="E695" s="342"/>
      <c r="F695" s="342"/>
      <c r="G695" s="342"/>
      <c r="H695" s="342"/>
      <c r="I695" s="342"/>
      <c r="J695" s="342"/>
      <c r="K695" s="342"/>
      <c r="L695" s="342"/>
      <c r="M695" s="342"/>
      <c r="N695" s="342"/>
      <c r="O695" s="342"/>
      <c r="P695" s="342"/>
      <c r="Q695" s="342"/>
      <c r="R695" s="342"/>
      <c r="S695" s="342"/>
      <c r="T695" s="342"/>
      <c r="U695" s="342"/>
      <c r="V695" s="342"/>
      <c r="W695" s="342"/>
      <c r="X695" s="342"/>
      <c r="Y695" s="342"/>
      <c r="Z695" s="342"/>
    </row>
    <row r="696" ht="12.75" customHeight="1">
      <c r="A696" s="388"/>
      <c r="B696" s="388"/>
      <c r="C696" s="388"/>
      <c r="D696" s="342"/>
      <c r="E696" s="342"/>
      <c r="F696" s="342"/>
      <c r="G696" s="342"/>
      <c r="H696" s="342"/>
      <c r="I696" s="342"/>
      <c r="J696" s="342"/>
      <c r="K696" s="342"/>
      <c r="L696" s="342"/>
      <c r="M696" s="342"/>
      <c r="N696" s="342"/>
      <c r="O696" s="342"/>
      <c r="P696" s="342"/>
      <c r="Q696" s="342"/>
      <c r="R696" s="342"/>
      <c r="S696" s="342"/>
      <c r="T696" s="342"/>
      <c r="U696" s="342"/>
      <c r="V696" s="342"/>
      <c r="W696" s="342"/>
      <c r="X696" s="342"/>
      <c r="Y696" s="342"/>
      <c r="Z696" s="342"/>
    </row>
    <row r="697" ht="12.75" customHeight="1">
      <c r="A697" s="388"/>
      <c r="B697" s="388"/>
      <c r="C697" s="388"/>
      <c r="D697" s="342"/>
      <c r="E697" s="342"/>
      <c r="F697" s="342"/>
      <c r="G697" s="342"/>
      <c r="H697" s="342"/>
      <c r="I697" s="342"/>
      <c r="J697" s="342"/>
      <c r="K697" s="342"/>
      <c r="L697" s="342"/>
      <c r="M697" s="342"/>
      <c r="N697" s="342"/>
      <c r="O697" s="342"/>
      <c r="P697" s="342"/>
      <c r="Q697" s="342"/>
      <c r="R697" s="342"/>
      <c r="S697" s="342"/>
      <c r="T697" s="342"/>
      <c r="U697" s="342"/>
      <c r="V697" s="342"/>
      <c r="W697" s="342"/>
      <c r="X697" s="342"/>
      <c r="Y697" s="342"/>
      <c r="Z697" s="342"/>
    </row>
    <row r="698" ht="12.75" customHeight="1">
      <c r="A698" s="388"/>
      <c r="B698" s="388"/>
      <c r="C698" s="388"/>
      <c r="D698" s="342"/>
      <c r="E698" s="342"/>
      <c r="F698" s="342"/>
      <c r="G698" s="342"/>
      <c r="H698" s="342"/>
      <c r="I698" s="342"/>
      <c r="J698" s="342"/>
      <c r="K698" s="342"/>
      <c r="L698" s="342"/>
      <c r="M698" s="342"/>
      <c r="N698" s="342"/>
      <c r="O698" s="342"/>
      <c r="P698" s="342"/>
      <c r="Q698" s="342"/>
      <c r="R698" s="342"/>
      <c r="S698" s="342"/>
      <c r="T698" s="342"/>
      <c r="U698" s="342"/>
      <c r="V698" s="342"/>
      <c r="W698" s="342"/>
      <c r="X698" s="342"/>
      <c r="Y698" s="342"/>
      <c r="Z698" s="342"/>
    </row>
    <row r="699" ht="12.75" customHeight="1">
      <c r="A699" s="388"/>
      <c r="B699" s="388"/>
      <c r="C699" s="388"/>
      <c r="D699" s="342"/>
      <c r="E699" s="342"/>
      <c r="F699" s="342"/>
      <c r="G699" s="342"/>
      <c r="H699" s="342"/>
      <c r="I699" s="342"/>
      <c r="J699" s="342"/>
      <c r="K699" s="342"/>
      <c r="L699" s="342"/>
      <c r="M699" s="342"/>
      <c r="N699" s="342"/>
      <c r="O699" s="342"/>
      <c r="P699" s="342"/>
      <c r="Q699" s="342"/>
      <c r="R699" s="342"/>
      <c r="S699" s="342"/>
      <c r="T699" s="342"/>
      <c r="U699" s="342"/>
      <c r="V699" s="342"/>
      <c r="W699" s="342"/>
      <c r="X699" s="342"/>
      <c r="Y699" s="342"/>
      <c r="Z699" s="342"/>
    </row>
    <row r="700" ht="12.75" customHeight="1">
      <c r="A700" s="388"/>
      <c r="B700" s="388"/>
      <c r="C700" s="388"/>
      <c r="D700" s="342"/>
      <c r="E700" s="342"/>
      <c r="F700" s="342"/>
      <c r="G700" s="342"/>
      <c r="H700" s="342"/>
      <c r="I700" s="342"/>
      <c r="J700" s="342"/>
      <c r="K700" s="342"/>
      <c r="L700" s="342"/>
      <c r="M700" s="342"/>
      <c r="N700" s="342"/>
      <c r="O700" s="342"/>
      <c r="P700" s="342"/>
      <c r="Q700" s="342"/>
      <c r="R700" s="342"/>
      <c r="S700" s="342"/>
      <c r="T700" s="342"/>
      <c r="U700" s="342"/>
      <c r="V700" s="342"/>
      <c r="W700" s="342"/>
      <c r="X700" s="342"/>
      <c r="Y700" s="342"/>
      <c r="Z700" s="342"/>
    </row>
    <row r="701" ht="12.75" customHeight="1">
      <c r="A701" s="388"/>
      <c r="B701" s="388"/>
      <c r="C701" s="388"/>
      <c r="D701" s="342"/>
      <c r="E701" s="342"/>
      <c r="F701" s="342"/>
      <c r="G701" s="342"/>
      <c r="H701" s="342"/>
      <c r="I701" s="342"/>
      <c r="J701" s="342"/>
      <c r="K701" s="342"/>
      <c r="L701" s="342"/>
      <c r="M701" s="342"/>
      <c r="N701" s="342"/>
      <c r="O701" s="342"/>
      <c r="P701" s="342"/>
      <c r="Q701" s="342"/>
      <c r="R701" s="342"/>
      <c r="S701" s="342"/>
      <c r="T701" s="342"/>
      <c r="U701" s="342"/>
      <c r="V701" s="342"/>
      <c r="W701" s="342"/>
      <c r="X701" s="342"/>
      <c r="Y701" s="342"/>
      <c r="Z701" s="342"/>
    </row>
    <row r="702" ht="12.75" customHeight="1">
      <c r="A702" s="388"/>
      <c r="B702" s="388"/>
      <c r="C702" s="388"/>
      <c r="D702" s="342"/>
      <c r="E702" s="342"/>
      <c r="F702" s="342"/>
      <c r="G702" s="342"/>
      <c r="H702" s="342"/>
      <c r="I702" s="342"/>
      <c r="J702" s="342"/>
      <c r="K702" s="342"/>
      <c r="L702" s="342"/>
      <c r="M702" s="342"/>
      <c r="N702" s="342"/>
      <c r="O702" s="342"/>
      <c r="P702" s="342"/>
      <c r="Q702" s="342"/>
      <c r="R702" s="342"/>
      <c r="S702" s="342"/>
      <c r="T702" s="342"/>
      <c r="U702" s="342"/>
      <c r="V702" s="342"/>
      <c r="W702" s="342"/>
      <c r="X702" s="342"/>
      <c r="Y702" s="342"/>
      <c r="Z702" s="342"/>
    </row>
    <row r="703" ht="12.75" customHeight="1">
      <c r="A703" s="388"/>
      <c r="B703" s="388"/>
      <c r="C703" s="388"/>
      <c r="D703" s="342"/>
      <c r="E703" s="342"/>
      <c r="F703" s="342"/>
      <c r="G703" s="342"/>
      <c r="H703" s="342"/>
      <c r="I703" s="342"/>
      <c r="J703" s="342"/>
      <c r="K703" s="342"/>
      <c r="L703" s="342"/>
      <c r="M703" s="342"/>
      <c r="N703" s="342"/>
      <c r="O703" s="342"/>
      <c r="P703" s="342"/>
      <c r="Q703" s="342"/>
      <c r="R703" s="342"/>
      <c r="S703" s="342"/>
      <c r="T703" s="342"/>
      <c r="U703" s="342"/>
      <c r="V703" s="342"/>
      <c r="W703" s="342"/>
      <c r="X703" s="342"/>
      <c r="Y703" s="342"/>
      <c r="Z703" s="342"/>
    </row>
    <row r="704" ht="12.75" customHeight="1">
      <c r="A704" s="388"/>
      <c r="B704" s="388"/>
      <c r="C704" s="388"/>
      <c r="D704" s="342"/>
      <c r="E704" s="342"/>
      <c r="F704" s="342"/>
      <c r="G704" s="342"/>
      <c r="H704" s="342"/>
      <c r="I704" s="342"/>
      <c r="J704" s="342"/>
      <c r="K704" s="342"/>
      <c r="L704" s="342"/>
      <c r="M704" s="342"/>
      <c r="N704" s="342"/>
      <c r="O704" s="342"/>
      <c r="P704" s="342"/>
      <c r="Q704" s="342"/>
      <c r="R704" s="342"/>
      <c r="S704" s="342"/>
      <c r="T704" s="342"/>
      <c r="U704" s="342"/>
      <c r="V704" s="342"/>
      <c r="W704" s="342"/>
      <c r="X704" s="342"/>
      <c r="Y704" s="342"/>
      <c r="Z704" s="342"/>
    </row>
    <row r="705" ht="12.75" customHeight="1">
      <c r="A705" s="388"/>
      <c r="B705" s="388"/>
      <c r="C705" s="388"/>
      <c r="D705" s="342"/>
      <c r="E705" s="342"/>
      <c r="F705" s="342"/>
      <c r="G705" s="342"/>
      <c r="H705" s="342"/>
      <c r="I705" s="342"/>
      <c r="J705" s="342"/>
      <c r="K705" s="342"/>
      <c r="L705" s="342"/>
      <c r="M705" s="342"/>
      <c r="N705" s="342"/>
      <c r="O705" s="342"/>
      <c r="P705" s="342"/>
      <c r="Q705" s="342"/>
      <c r="R705" s="342"/>
      <c r="S705" s="342"/>
      <c r="T705" s="342"/>
      <c r="U705" s="342"/>
      <c r="V705" s="342"/>
      <c r="W705" s="342"/>
      <c r="X705" s="342"/>
      <c r="Y705" s="342"/>
      <c r="Z705" s="342"/>
    </row>
    <row r="706" ht="12.75" customHeight="1">
      <c r="A706" s="388"/>
      <c r="B706" s="388"/>
      <c r="C706" s="388"/>
      <c r="D706" s="342"/>
      <c r="E706" s="342"/>
      <c r="F706" s="342"/>
      <c r="G706" s="342"/>
      <c r="H706" s="342"/>
      <c r="I706" s="342"/>
      <c r="J706" s="342"/>
      <c r="K706" s="342"/>
      <c r="L706" s="342"/>
      <c r="M706" s="342"/>
      <c r="N706" s="342"/>
      <c r="O706" s="342"/>
      <c r="P706" s="342"/>
      <c r="Q706" s="342"/>
      <c r="R706" s="342"/>
      <c r="S706" s="342"/>
      <c r="T706" s="342"/>
      <c r="U706" s="342"/>
      <c r="V706" s="342"/>
      <c r="W706" s="342"/>
      <c r="X706" s="342"/>
      <c r="Y706" s="342"/>
      <c r="Z706" s="342"/>
    </row>
    <row r="707" ht="12.75" customHeight="1">
      <c r="A707" s="388"/>
      <c r="B707" s="388"/>
      <c r="C707" s="388"/>
      <c r="D707" s="342"/>
      <c r="E707" s="342"/>
      <c r="F707" s="342"/>
      <c r="G707" s="342"/>
      <c r="H707" s="342"/>
      <c r="I707" s="342"/>
      <c r="J707" s="342"/>
      <c r="K707" s="342"/>
      <c r="L707" s="342"/>
      <c r="M707" s="342"/>
      <c r="N707" s="342"/>
      <c r="O707" s="342"/>
      <c r="P707" s="342"/>
      <c r="Q707" s="342"/>
      <c r="R707" s="342"/>
      <c r="S707" s="342"/>
      <c r="T707" s="342"/>
      <c r="U707" s="342"/>
      <c r="V707" s="342"/>
      <c r="W707" s="342"/>
      <c r="X707" s="342"/>
      <c r="Y707" s="342"/>
      <c r="Z707" s="342"/>
    </row>
    <row r="708" ht="12.75" customHeight="1">
      <c r="A708" s="388"/>
      <c r="B708" s="388"/>
      <c r="C708" s="388"/>
      <c r="D708" s="342"/>
      <c r="E708" s="342"/>
      <c r="F708" s="342"/>
      <c r="G708" s="342"/>
      <c r="H708" s="342"/>
      <c r="I708" s="342"/>
      <c r="J708" s="342"/>
      <c r="K708" s="342"/>
      <c r="L708" s="342"/>
      <c r="M708" s="342"/>
      <c r="N708" s="342"/>
      <c r="O708" s="342"/>
      <c r="P708" s="342"/>
      <c r="Q708" s="342"/>
      <c r="R708" s="342"/>
      <c r="S708" s="342"/>
      <c r="T708" s="342"/>
      <c r="U708" s="342"/>
      <c r="V708" s="342"/>
      <c r="W708" s="342"/>
      <c r="X708" s="342"/>
      <c r="Y708" s="342"/>
      <c r="Z708" s="342"/>
    </row>
    <row r="709" ht="12.75" customHeight="1">
      <c r="A709" s="388"/>
      <c r="B709" s="388"/>
      <c r="C709" s="388"/>
      <c r="D709" s="342"/>
      <c r="E709" s="342"/>
      <c r="F709" s="342"/>
      <c r="G709" s="342"/>
      <c r="H709" s="342"/>
      <c r="I709" s="342"/>
      <c r="J709" s="342"/>
      <c r="K709" s="342"/>
      <c r="L709" s="342"/>
      <c r="M709" s="342"/>
      <c r="N709" s="342"/>
      <c r="O709" s="342"/>
      <c r="P709" s="342"/>
      <c r="Q709" s="342"/>
      <c r="R709" s="342"/>
      <c r="S709" s="342"/>
      <c r="T709" s="342"/>
      <c r="U709" s="342"/>
      <c r="V709" s="342"/>
      <c r="W709" s="342"/>
      <c r="X709" s="342"/>
      <c r="Y709" s="342"/>
      <c r="Z709" s="342"/>
    </row>
    <row r="710" ht="12.75" customHeight="1">
      <c r="A710" s="388"/>
      <c r="B710" s="388"/>
      <c r="C710" s="388"/>
      <c r="D710" s="342"/>
      <c r="E710" s="342"/>
      <c r="F710" s="342"/>
      <c r="G710" s="342"/>
      <c r="H710" s="342"/>
      <c r="I710" s="342"/>
      <c r="J710" s="342"/>
      <c r="K710" s="342"/>
      <c r="L710" s="342"/>
      <c r="M710" s="342"/>
      <c r="N710" s="342"/>
      <c r="O710" s="342"/>
      <c r="P710" s="342"/>
      <c r="Q710" s="342"/>
      <c r="R710" s="342"/>
      <c r="S710" s="342"/>
      <c r="T710" s="342"/>
      <c r="U710" s="342"/>
      <c r="V710" s="342"/>
      <c r="W710" s="342"/>
      <c r="X710" s="342"/>
      <c r="Y710" s="342"/>
      <c r="Z710" s="342"/>
    </row>
    <row r="711" ht="12.75" customHeight="1">
      <c r="A711" s="388"/>
      <c r="B711" s="388"/>
      <c r="C711" s="388"/>
      <c r="D711" s="342"/>
      <c r="E711" s="342"/>
      <c r="F711" s="342"/>
      <c r="G711" s="342"/>
      <c r="H711" s="342"/>
      <c r="I711" s="342"/>
      <c r="J711" s="342"/>
      <c r="K711" s="342"/>
      <c r="L711" s="342"/>
      <c r="M711" s="342"/>
      <c r="N711" s="342"/>
      <c r="O711" s="342"/>
      <c r="P711" s="342"/>
      <c r="Q711" s="342"/>
      <c r="R711" s="342"/>
      <c r="S711" s="342"/>
      <c r="T711" s="342"/>
      <c r="U711" s="342"/>
      <c r="V711" s="342"/>
      <c r="W711" s="342"/>
      <c r="X711" s="342"/>
      <c r="Y711" s="342"/>
      <c r="Z711" s="342"/>
    </row>
    <row r="712" ht="12.75" customHeight="1">
      <c r="A712" s="388"/>
      <c r="B712" s="388"/>
      <c r="C712" s="388"/>
      <c r="D712" s="342"/>
      <c r="E712" s="342"/>
      <c r="F712" s="342"/>
      <c r="G712" s="342"/>
      <c r="H712" s="342"/>
      <c r="I712" s="342"/>
      <c r="J712" s="342"/>
      <c r="K712" s="342"/>
      <c r="L712" s="342"/>
      <c r="M712" s="342"/>
      <c r="N712" s="342"/>
      <c r="O712" s="342"/>
      <c r="P712" s="342"/>
      <c r="Q712" s="342"/>
      <c r="R712" s="342"/>
      <c r="S712" s="342"/>
      <c r="T712" s="342"/>
      <c r="U712" s="342"/>
      <c r="V712" s="342"/>
      <c r="W712" s="342"/>
      <c r="X712" s="342"/>
      <c r="Y712" s="342"/>
      <c r="Z712" s="342"/>
    </row>
    <row r="713" ht="12.75" customHeight="1">
      <c r="A713" s="388"/>
      <c r="B713" s="388"/>
      <c r="C713" s="388"/>
      <c r="D713" s="342"/>
      <c r="E713" s="342"/>
      <c r="F713" s="342"/>
      <c r="G713" s="342"/>
      <c r="H713" s="342"/>
      <c r="I713" s="342"/>
      <c r="J713" s="342"/>
      <c r="K713" s="342"/>
      <c r="L713" s="342"/>
      <c r="M713" s="342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2"/>
      <c r="Y713" s="342"/>
      <c r="Z713" s="342"/>
    </row>
    <row r="714" ht="12.75" customHeight="1">
      <c r="A714" s="388"/>
      <c r="B714" s="388"/>
      <c r="C714" s="388"/>
      <c r="D714" s="342"/>
      <c r="E714" s="342"/>
      <c r="F714" s="342"/>
      <c r="G714" s="342"/>
      <c r="H714" s="342"/>
      <c r="I714" s="342"/>
      <c r="J714" s="342"/>
      <c r="K714" s="342"/>
      <c r="L714" s="342"/>
      <c r="M714" s="342"/>
      <c r="N714" s="342"/>
      <c r="O714" s="342"/>
      <c r="P714" s="342"/>
      <c r="Q714" s="342"/>
      <c r="R714" s="342"/>
      <c r="S714" s="342"/>
      <c r="T714" s="342"/>
      <c r="U714" s="342"/>
      <c r="V714" s="342"/>
      <c r="W714" s="342"/>
      <c r="X714" s="342"/>
      <c r="Y714" s="342"/>
      <c r="Z714" s="342"/>
    </row>
    <row r="715" ht="12.75" customHeight="1">
      <c r="A715" s="388"/>
      <c r="B715" s="388"/>
      <c r="C715" s="388"/>
      <c r="D715" s="342"/>
      <c r="E715" s="342"/>
      <c r="F715" s="342"/>
      <c r="G715" s="342"/>
      <c r="H715" s="342"/>
      <c r="I715" s="342"/>
      <c r="J715" s="342"/>
      <c r="K715" s="342"/>
      <c r="L715" s="342"/>
      <c r="M715" s="342"/>
      <c r="N715" s="342"/>
      <c r="O715" s="342"/>
      <c r="P715" s="342"/>
      <c r="Q715" s="342"/>
      <c r="R715" s="342"/>
      <c r="S715" s="342"/>
      <c r="T715" s="342"/>
      <c r="U715" s="342"/>
      <c r="V715" s="342"/>
      <c r="W715" s="342"/>
      <c r="X715" s="342"/>
      <c r="Y715" s="342"/>
      <c r="Z715" s="342"/>
    </row>
    <row r="716" ht="12.75" customHeight="1">
      <c r="A716" s="388"/>
      <c r="B716" s="388"/>
      <c r="C716" s="388"/>
      <c r="D716" s="342"/>
      <c r="E716" s="342"/>
      <c r="F716" s="342"/>
      <c r="G716" s="342"/>
      <c r="H716" s="342"/>
      <c r="I716" s="342"/>
      <c r="J716" s="342"/>
      <c r="K716" s="342"/>
      <c r="L716" s="342"/>
      <c r="M716" s="342"/>
      <c r="N716" s="342"/>
      <c r="O716" s="342"/>
      <c r="P716" s="342"/>
      <c r="Q716" s="342"/>
      <c r="R716" s="342"/>
      <c r="S716" s="342"/>
      <c r="T716" s="342"/>
      <c r="U716" s="342"/>
      <c r="V716" s="342"/>
      <c r="W716" s="342"/>
      <c r="X716" s="342"/>
      <c r="Y716" s="342"/>
      <c r="Z716" s="342"/>
    </row>
    <row r="717" ht="12.75" customHeight="1">
      <c r="A717" s="388"/>
      <c r="B717" s="388"/>
      <c r="C717" s="388"/>
      <c r="D717" s="342"/>
      <c r="E717" s="342"/>
      <c r="F717" s="342"/>
      <c r="G717" s="342"/>
      <c r="H717" s="342"/>
      <c r="I717" s="342"/>
      <c r="J717" s="342"/>
      <c r="K717" s="342"/>
      <c r="L717" s="342"/>
      <c r="M717" s="342"/>
      <c r="N717" s="342"/>
      <c r="O717" s="342"/>
      <c r="P717" s="342"/>
      <c r="Q717" s="342"/>
      <c r="R717" s="342"/>
      <c r="S717" s="342"/>
      <c r="T717" s="342"/>
      <c r="U717" s="342"/>
      <c r="V717" s="342"/>
      <c r="W717" s="342"/>
      <c r="X717" s="342"/>
      <c r="Y717" s="342"/>
      <c r="Z717" s="342"/>
    </row>
    <row r="718" ht="12.75" customHeight="1">
      <c r="A718" s="388"/>
      <c r="B718" s="388"/>
      <c r="C718" s="388"/>
      <c r="D718" s="342"/>
      <c r="E718" s="342"/>
      <c r="F718" s="342"/>
      <c r="G718" s="342"/>
      <c r="H718" s="342"/>
      <c r="I718" s="342"/>
      <c r="J718" s="342"/>
      <c r="K718" s="342"/>
      <c r="L718" s="342"/>
      <c r="M718" s="342"/>
      <c r="N718" s="342"/>
      <c r="O718" s="342"/>
      <c r="P718" s="342"/>
      <c r="Q718" s="342"/>
      <c r="R718" s="342"/>
      <c r="S718" s="342"/>
      <c r="T718" s="342"/>
      <c r="U718" s="342"/>
      <c r="V718" s="342"/>
      <c r="W718" s="342"/>
      <c r="X718" s="342"/>
      <c r="Y718" s="342"/>
      <c r="Z718" s="342"/>
    </row>
    <row r="719" ht="12.75" customHeight="1">
      <c r="A719" s="388"/>
      <c r="B719" s="388"/>
      <c r="C719" s="388"/>
      <c r="D719" s="342"/>
      <c r="E719" s="342"/>
      <c r="F719" s="342"/>
      <c r="G719" s="342"/>
      <c r="H719" s="342"/>
      <c r="I719" s="342"/>
      <c r="J719" s="342"/>
      <c r="K719" s="342"/>
      <c r="L719" s="342"/>
      <c r="M719" s="342"/>
      <c r="N719" s="342"/>
      <c r="O719" s="342"/>
      <c r="P719" s="342"/>
      <c r="Q719" s="342"/>
      <c r="R719" s="342"/>
      <c r="S719" s="342"/>
      <c r="T719" s="342"/>
      <c r="U719" s="342"/>
      <c r="V719" s="342"/>
      <c r="W719" s="342"/>
      <c r="X719" s="342"/>
      <c r="Y719" s="342"/>
      <c r="Z719" s="342"/>
    </row>
    <row r="720" ht="12.75" customHeight="1">
      <c r="A720" s="388"/>
      <c r="B720" s="388"/>
      <c r="C720" s="388"/>
      <c r="D720" s="342"/>
      <c r="E720" s="342"/>
      <c r="F720" s="342"/>
      <c r="G720" s="342"/>
      <c r="H720" s="342"/>
      <c r="I720" s="342"/>
      <c r="J720" s="342"/>
      <c r="K720" s="342"/>
      <c r="L720" s="342"/>
      <c r="M720" s="342"/>
      <c r="N720" s="342"/>
      <c r="O720" s="342"/>
      <c r="P720" s="342"/>
      <c r="Q720" s="342"/>
      <c r="R720" s="342"/>
      <c r="S720" s="342"/>
      <c r="T720" s="342"/>
      <c r="U720" s="342"/>
      <c r="V720" s="342"/>
      <c r="W720" s="342"/>
      <c r="X720" s="342"/>
      <c r="Y720" s="342"/>
      <c r="Z720" s="342"/>
    </row>
    <row r="721" ht="12.75" customHeight="1">
      <c r="A721" s="388"/>
      <c r="B721" s="388"/>
      <c r="C721" s="388"/>
      <c r="D721" s="342"/>
      <c r="E721" s="342"/>
      <c r="F721" s="342"/>
      <c r="G721" s="342"/>
      <c r="H721" s="342"/>
      <c r="I721" s="342"/>
      <c r="J721" s="342"/>
      <c r="K721" s="342"/>
      <c r="L721" s="342"/>
      <c r="M721" s="342"/>
      <c r="N721" s="342"/>
      <c r="O721" s="342"/>
      <c r="P721" s="342"/>
      <c r="Q721" s="342"/>
      <c r="R721" s="342"/>
      <c r="S721" s="342"/>
      <c r="T721" s="342"/>
      <c r="U721" s="342"/>
      <c r="V721" s="342"/>
      <c r="W721" s="342"/>
      <c r="X721" s="342"/>
      <c r="Y721" s="342"/>
      <c r="Z721" s="342"/>
    </row>
    <row r="722" ht="12.75" customHeight="1">
      <c r="A722" s="388"/>
      <c r="B722" s="388"/>
      <c r="C722" s="388"/>
      <c r="D722" s="342"/>
      <c r="E722" s="342"/>
      <c r="F722" s="342"/>
      <c r="G722" s="342"/>
      <c r="H722" s="342"/>
      <c r="I722" s="342"/>
      <c r="J722" s="342"/>
      <c r="K722" s="342"/>
      <c r="L722" s="342"/>
      <c r="M722" s="342"/>
      <c r="N722" s="342"/>
      <c r="O722" s="342"/>
      <c r="P722" s="342"/>
      <c r="Q722" s="342"/>
      <c r="R722" s="342"/>
      <c r="S722" s="342"/>
      <c r="T722" s="342"/>
      <c r="U722" s="342"/>
      <c r="V722" s="342"/>
      <c r="W722" s="342"/>
      <c r="X722" s="342"/>
      <c r="Y722" s="342"/>
      <c r="Z722" s="342"/>
    </row>
    <row r="723" ht="12.75" customHeight="1">
      <c r="A723" s="388"/>
      <c r="B723" s="388"/>
      <c r="C723" s="388"/>
      <c r="D723" s="342"/>
      <c r="E723" s="342"/>
      <c r="F723" s="342"/>
      <c r="G723" s="342"/>
      <c r="H723" s="342"/>
      <c r="I723" s="342"/>
      <c r="J723" s="342"/>
      <c r="K723" s="342"/>
      <c r="L723" s="342"/>
      <c r="M723" s="342"/>
      <c r="N723" s="342"/>
      <c r="O723" s="342"/>
      <c r="P723" s="342"/>
      <c r="Q723" s="342"/>
      <c r="R723" s="342"/>
      <c r="S723" s="342"/>
      <c r="T723" s="342"/>
      <c r="U723" s="342"/>
      <c r="V723" s="342"/>
      <c r="W723" s="342"/>
      <c r="X723" s="342"/>
      <c r="Y723" s="342"/>
      <c r="Z723" s="342"/>
    </row>
    <row r="724" ht="12.75" customHeight="1">
      <c r="A724" s="388"/>
      <c r="B724" s="388"/>
      <c r="C724" s="388"/>
      <c r="D724" s="342"/>
      <c r="E724" s="342"/>
      <c r="F724" s="342"/>
      <c r="G724" s="342"/>
      <c r="H724" s="342"/>
      <c r="I724" s="342"/>
      <c r="J724" s="342"/>
      <c r="K724" s="342"/>
      <c r="L724" s="342"/>
      <c r="M724" s="342"/>
      <c r="N724" s="342"/>
      <c r="O724" s="342"/>
      <c r="P724" s="342"/>
      <c r="Q724" s="342"/>
      <c r="R724" s="342"/>
      <c r="S724" s="342"/>
      <c r="T724" s="342"/>
      <c r="U724" s="342"/>
      <c r="V724" s="342"/>
      <c r="W724" s="342"/>
      <c r="X724" s="342"/>
      <c r="Y724" s="342"/>
      <c r="Z724" s="342"/>
    </row>
    <row r="725" ht="12.75" customHeight="1">
      <c r="A725" s="388"/>
      <c r="B725" s="388"/>
      <c r="C725" s="388"/>
      <c r="D725" s="342"/>
      <c r="E725" s="342"/>
      <c r="F725" s="342"/>
      <c r="G725" s="342"/>
      <c r="H725" s="342"/>
      <c r="I725" s="342"/>
      <c r="J725" s="342"/>
      <c r="K725" s="342"/>
      <c r="L725" s="342"/>
      <c r="M725" s="342"/>
      <c r="N725" s="342"/>
      <c r="O725" s="342"/>
      <c r="P725" s="342"/>
      <c r="Q725" s="342"/>
      <c r="R725" s="342"/>
      <c r="S725" s="342"/>
      <c r="T725" s="342"/>
      <c r="U725" s="342"/>
      <c r="V725" s="342"/>
      <c r="W725" s="342"/>
      <c r="X725" s="342"/>
      <c r="Y725" s="342"/>
      <c r="Z725" s="342"/>
    </row>
    <row r="726" ht="12.75" customHeight="1">
      <c r="A726" s="388"/>
      <c r="B726" s="388"/>
      <c r="C726" s="388"/>
      <c r="D726" s="342"/>
      <c r="E726" s="342"/>
      <c r="F726" s="342"/>
      <c r="G726" s="342"/>
      <c r="H726" s="342"/>
      <c r="I726" s="342"/>
      <c r="J726" s="342"/>
      <c r="K726" s="342"/>
      <c r="L726" s="342"/>
      <c r="M726" s="342"/>
      <c r="N726" s="342"/>
      <c r="O726" s="342"/>
      <c r="P726" s="342"/>
      <c r="Q726" s="342"/>
      <c r="R726" s="342"/>
      <c r="S726" s="342"/>
      <c r="T726" s="342"/>
      <c r="U726" s="342"/>
      <c r="V726" s="342"/>
      <c r="W726" s="342"/>
      <c r="X726" s="342"/>
      <c r="Y726" s="342"/>
      <c r="Z726" s="342"/>
    </row>
    <row r="727" ht="12.75" customHeight="1">
      <c r="A727" s="388"/>
      <c r="B727" s="388"/>
      <c r="C727" s="388"/>
      <c r="D727" s="342"/>
      <c r="E727" s="342"/>
      <c r="F727" s="342"/>
      <c r="G727" s="342"/>
      <c r="H727" s="342"/>
      <c r="I727" s="342"/>
      <c r="J727" s="342"/>
      <c r="K727" s="342"/>
      <c r="L727" s="342"/>
      <c r="M727" s="342"/>
      <c r="N727" s="342"/>
      <c r="O727" s="342"/>
      <c r="P727" s="342"/>
      <c r="Q727" s="342"/>
      <c r="R727" s="342"/>
      <c r="S727" s="342"/>
      <c r="T727" s="342"/>
      <c r="U727" s="342"/>
      <c r="V727" s="342"/>
      <c r="W727" s="342"/>
      <c r="X727" s="342"/>
      <c r="Y727" s="342"/>
      <c r="Z727" s="342"/>
    </row>
    <row r="728" ht="12.75" customHeight="1">
      <c r="A728" s="388"/>
      <c r="B728" s="388"/>
      <c r="C728" s="388"/>
      <c r="D728" s="342"/>
      <c r="E728" s="342"/>
      <c r="F728" s="342"/>
      <c r="G728" s="342"/>
      <c r="H728" s="342"/>
      <c r="I728" s="342"/>
      <c r="J728" s="342"/>
      <c r="K728" s="342"/>
      <c r="L728" s="342"/>
      <c r="M728" s="342"/>
      <c r="N728" s="342"/>
      <c r="O728" s="342"/>
      <c r="P728" s="342"/>
      <c r="Q728" s="342"/>
      <c r="R728" s="342"/>
      <c r="S728" s="342"/>
      <c r="T728" s="342"/>
      <c r="U728" s="342"/>
      <c r="V728" s="342"/>
      <c r="W728" s="342"/>
      <c r="X728" s="342"/>
      <c r="Y728" s="342"/>
      <c r="Z728" s="342"/>
    </row>
    <row r="729" ht="12.75" customHeight="1">
      <c r="A729" s="388"/>
      <c r="B729" s="388"/>
      <c r="C729" s="388"/>
      <c r="D729" s="342"/>
      <c r="E729" s="342"/>
      <c r="F729" s="342"/>
      <c r="G729" s="342"/>
      <c r="H729" s="342"/>
      <c r="I729" s="342"/>
      <c r="J729" s="342"/>
      <c r="K729" s="342"/>
      <c r="L729" s="342"/>
      <c r="M729" s="342"/>
      <c r="N729" s="342"/>
      <c r="O729" s="342"/>
      <c r="P729" s="342"/>
      <c r="Q729" s="342"/>
      <c r="R729" s="342"/>
      <c r="S729" s="342"/>
      <c r="T729" s="342"/>
      <c r="U729" s="342"/>
      <c r="V729" s="342"/>
      <c r="W729" s="342"/>
      <c r="X729" s="342"/>
      <c r="Y729" s="342"/>
      <c r="Z729" s="342"/>
    </row>
    <row r="730" ht="12.75" customHeight="1">
      <c r="A730" s="388"/>
      <c r="B730" s="388"/>
      <c r="C730" s="388"/>
      <c r="D730" s="342"/>
      <c r="E730" s="342"/>
      <c r="F730" s="342"/>
      <c r="G730" s="342"/>
      <c r="H730" s="342"/>
      <c r="I730" s="342"/>
      <c r="J730" s="342"/>
      <c r="K730" s="342"/>
      <c r="L730" s="342"/>
      <c r="M730" s="342"/>
      <c r="N730" s="342"/>
      <c r="O730" s="342"/>
      <c r="P730" s="342"/>
      <c r="Q730" s="342"/>
      <c r="R730" s="342"/>
      <c r="S730" s="342"/>
      <c r="T730" s="342"/>
      <c r="U730" s="342"/>
      <c r="V730" s="342"/>
      <c r="W730" s="342"/>
      <c r="X730" s="342"/>
      <c r="Y730" s="342"/>
      <c r="Z730" s="342"/>
    </row>
    <row r="731" ht="12.75" customHeight="1">
      <c r="A731" s="388"/>
      <c r="B731" s="388"/>
      <c r="C731" s="388"/>
      <c r="D731" s="342"/>
      <c r="E731" s="342"/>
      <c r="F731" s="342"/>
      <c r="G731" s="342"/>
      <c r="H731" s="342"/>
      <c r="I731" s="342"/>
      <c r="J731" s="342"/>
      <c r="K731" s="342"/>
      <c r="L731" s="342"/>
      <c r="M731" s="342"/>
      <c r="N731" s="342"/>
      <c r="O731" s="342"/>
      <c r="P731" s="342"/>
      <c r="Q731" s="342"/>
      <c r="R731" s="342"/>
      <c r="S731" s="342"/>
      <c r="T731" s="342"/>
      <c r="U731" s="342"/>
      <c r="V731" s="342"/>
      <c r="W731" s="342"/>
      <c r="X731" s="342"/>
      <c r="Y731" s="342"/>
      <c r="Z731" s="342"/>
    </row>
    <row r="732" ht="12.75" customHeight="1">
      <c r="A732" s="388"/>
      <c r="B732" s="388"/>
      <c r="C732" s="388"/>
      <c r="D732" s="342"/>
      <c r="E732" s="342"/>
      <c r="F732" s="342"/>
      <c r="G732" s="342"/>
      <c r="H732" s="342"/>
      <c r="I732" s="342"/>
      <c r="J732" s="342"/>
      <c r="K732" s="342"/>
      <c r="L732" s="342"/>
      <c r="M732" s="342"/>
      <c r="N732" s="342"/>
      <c r="O732" s="342"/>
      <c r="P732" s="342"/>
      <c r="Q732" s="342"/>
      <c r="R732" s="342"/>
      <c r="S732" s="342"/>
      <c r="T732" s="342"/>
      <c r="U732" s="342"/>
      <c r="V732" s="342"/>
      <c r="W732" s="342"/>
      <c r="X732" s="342"/>
      <c r="Y732" s="342"/>
      <c r="Z732" s="342"/>
    </row>
    <row r="733" ht="12.75" customHeight="1">
      <c r="A733" s="388"/>
      <c r="B733" s="388"/>
      <c r="C733" s="388"/>
      <c r="D733" s="342"/>
      <c r="E733" s="342"/>
      <c r="F733" s="342"/>
      <c r="G733" s="342"/>
      <c r="H733" s="342"/>
      <c r="I733" s="342"/>
      <c r="J733" s="342"/>
      <c r="K733" s="342"/>
      <c r="L733" s="342"/>
      <c r="M733" s="342"/>
      <c r="N733" s="342"/>
      <c r="O733" s="342"/>
      <c r="P733" s="342"/>
      <c r="Q733" s="342"/>
      <c r="R733" s="342"/>
      <c r="S733" s="342"/>
      <c r="T733" s="342"/>
      <c r="U733" s="342"/>
      <c r="V733" s="342"/>
      <c r="W733" s="342"/>
      <c r="X733" s="342"/>
      <c r="Y733" s="342"/>
      <c r="Z733" s="342"/>
    </row>
    <row r="734" ht="12.75" customHeight="1">
      <c r="A734" s="388"/>
      <c r="B734" s="388"/>
      <c r="C734" s="388"/>
      <c r="D734" s="342"/>
      <c r="E734" s="342"/>
      <c r="F734" s="342"/>
      <c r="G734" s="342"/>
      <c r="H734" s="342"/>
      <c r="I734" s="342"/>
      <c r="J734" s="342"/>
      <c r="K734" s="342"/>
      <c r="L734" s="342"/>
      <c r="M734" s="342"/>
      <c r="N734" s="342"/>
      <c r="O734" s="342"/>
      <c r="P734" s="342"/>
      <c r="Q734" s="342"/>
      <c r="R734" s="342"/>
      <c r="S734" s="342"/>
      <c r="T734" s="342"/>
      <c r="U734" s="342"/>
      <c r="V734" s="342"/>
      <c r="W734" s="342"/>
      <c r="X734" s="342"/>
      <c r="Y734" s="342"/>
      <c r="Z734" s="342"/>
    </row>
    <row r="735" ht="12.75" customHeight="1">
      <c r="A735" s="388"/>
      <c r="B735" s="388"/>
      <c r="C735" s="388"/>
      <c r="D735" s="342"/>
      <c r="E735" s="342"/>
      <c r="F735" s="342"/>
      <c r="G735" s="342"/>
      <c r="H735" s="342"/>
      <c r="I735" s="342"/>
      <c r="J735" s="342"/>
      <c r="K735" s="342"/>
      <c r="L735" s="342"/>
      <c r="M735" s="342"/>
      <c r="N735" s="342"/>
      <c r="O735" s="342"/>
      <c r="P735" s="342"/>
      <c r="Q735" s="342"/>
      <c r="R735" s="342"/>
      <c r="S735" s="342"/>
      <c r="T735" s="342"/>
      <c r="U735" s="342"/>
      <c r="V735" s="342"/>
      <c r="W735" s="342"/>
      <c r="X735" s="342"/>
      <c r="Y735" s="342"/>
      <c r="Z735" s="342"/>
    </row>
    <row r="736" ht="12.75" customHeight="1">
      <c r="A736" s="388"/>
      <c r="B736" s="388"/>
      <c r="C736" s="388"/>
      <c r="D736" s="342"/>
      <c r="E736" s="342"/>
      <c r="F736" s="342"/>
      <c r="G736" s="342"/>
      <c r="H736" s="342"/>
      <c r="I736" s="342"/>
      <c r="J736" s="342"/>
      <c r="K736" s="342"/>
      <c r="L736" s="342"/>
      <c r="M736" s="342"/>
      <c r="N736" s="342"/>
      <c r="O736" s="342"/>
      <c r="P736" s="342"/>
      <c r="Q736" s="342"/>
      <c r="R736" s="342"/>
      <c r="S736" s="342"/>
      <c r="T736" s="342"/>
      <c r="U736" s="342"/>
      <c r="V736" s="342"/>
      <c r="W736" s="342"/>
      <c r="X736" s="342"/>
      <c r="Y736" s="342"/>
      <c r="Z736" s="342"/>
    </row>
    <row r="737" ht="12.75" customHeight="1">
      <c r="A737" s="388"/>
      <c r="B737" s="388"/>
      <c r="C737" s="388"/>
      <c r="D737" s="342"/>
      <c r="E737" s="342"/>
      <c r="F737" s="342"/>
      <c r="G737" s="342"/>
      <c r="H737" s="342"/>
      <c r="I737" s="342"/>
      <c r="J737" s="342"/>
      <c r="K737" s="342"/>
      <c r="L737" s="342"/>
      <c r="M737" s="342"/>
      <c r="N737" s="342"/>
      <c r="O737" s="342"/>
      <c r="P737" s="342"/>
      <c r="Q737" s="342"/>
      <c r="R737" s="342"/>
      <c r="S737" s="342"/>
      <c r="T737" s="342"/>
      <c r="U737" s="342"/>
      <c r="V737" s="342"/>
      <c r="W737" s="342"/>
      <c r="X737" s="342"/>
      <c r="Y737" s="342"/>
      <c r="Z737" s="342"/>
    </row>
    <row r="738" ht="12.75" customHeight="1">
      <c r="A738" s="388"/>
      <c r="B738" s="388"/>
      <c r="C738" s="388"/>
      <c r="D738" s="342"/>
      <c r="E738" s="342"/>
      <c r="F738" s="342"/>
      <c r="G738" s="342"/>
      <c r="H738" s="342"/>
      <c r="I738" s="342"/>
      <c r="J738" s="342"/>
      <c r="K738" s="342"/>
      <c r="L738" s="342"/>
      <c r="M738" s="342"/>
      <c r="N738" s="342"/>
      <c r="O738" s="342"/>
      <c r="P738" s="342"/>
      <c r="Q738" s="342"/>
      <c r="R738" s="342"/>
      <c r="S738" s="342"/>
      <c r="T738" s="342"/>
      <c r="U738" s="342"/>
      <c r="V738" s="342"/>
      <c r="W738" s="342"/>
      <c r="X738" s="342"/>
      <c r="Y738" s="342"/>
      <c r="Z738" s="342"/>
    </row>
    <row r="739" ht="12.75" customHeight="1">
      <c r="A739" s="388"/>
      <c r="B739" s="388"/>
      <c r="C739" s="388"/>
      <c r="D739" s="342"/>
      <c r="E739" s="342"/>
      <c r="F739" s="342"/>
      <c r="G739" s="342"/>
      <c r="H739" s="342"/>
      <c r="I739" s="342"/>
      <c r="J739" s="342"/>
      <c r="K739" s="342"/>
      <c r="L739" s="342"/>
      <c r="M739" s="342"/>
      <c r="N739" s="342"/>
      <c r="O739" s="342"/>
      <c r="P739" s="342"/>
      <c r="Q739" s="342"/>
      <c r="R739" s="342"/>
      <c r="S739" s="342"/>
      <c r="T739" s="342"/>
      <c r="U739" s="342"/>
      <c r="V739" s="342"/>
      <c r="W739" s="342"/>
      <c r="X739" s="342"/>
      <c r="Y739" s="342"/>
      <c r="Z739" s="342"/>
    </row>
    <row r="740" ht="12.75" customHeight="1">
      <c r="A740" s="388"/>
      <c r="B740" s="388"/>
      <c r="C740" s="388"/>
      <c r="D740" s="342"/>
      <c r="E740" s="342"/>
      <c r="F740" s="342"/>
      <c r="G740" s="342"/>
      <c r="H740" s="342"/>
      <c r="I740" s="342"/>
      <c r="J740" s="342"/>
      <c r="K740" s="342"/>
      <c r="L740" s="342"/>
      <c r="M740" s="342"/>
      <c r="N740" s="342"/>
      <c r="O740" s="342"/>
      <c r="P740" s="342"/>
      <c r="Q740" s="342"/>
      <c r="R740" s="342"/>
      <c r="S740" s="342"/>
      <c r="T740" s="342"/>
      <c r="U740" s="342"/>
      <c r="V740" s="342"/>
      <c r="W740" s="342"/>
      <c r="X740" s="342"/>
      <c r="Y740" s="342"/>
      <c r="Z740" s="342"/>
    </row>
    <row r="741" ht="12.75" customHeight="1">
      <c r="A741" s="388"/>
      <c r="B741" s="388"/>
      <c r="C741" s="388"/>
      <c r="D741" s="342"/>
      <c r="E741" s="342"/>
      <c r="F741" s="342"/>
      <c r="G741" s="342"/>
      <c r="H741" s="342"/>
      <c r="I741" s="342"/>
      <c r="J741" s="342"/>
      <c r="K741" s="342"/>
      <c r="L741" s="342"/>
      <c r="M741" s="342"/>
      <c r="N741" s="342"/>
      <c r="O741" s="342"/>
      <c r="P741" s="342"/>
      <c r="Q741" s="342"/>
      <c r="R741" s="342"/>
      <c r="S741" s="342"/>
      <c r="T741" s="342"/>
      <c r="U741" s="342"/>
      <c r="V741" s="342"/>
      <c r="W741" s="342"/>
      <c r="X741" s="342"/>
      <c r="Y741" s="342"/>
      <c r="Z741" s="342"/>
    </row>
    <row r="742" ht="12.75" customHeight="1">
      <c r="A742" s="388"/>
      <c r="B742" s="388"/>
      <c r="C742" s="388"/>
      <c r="D742" s="342"/>
      <c r="E742" s="342"/>
      <c r="F742" s="342"/>
      <c r="G742" s="342"/>
      <c r="H742" s="342"/>
      <c r="I742" s="342"/>
      <c r="J742" s="342"/>
      <c r="K742" s="342"/>
      <c r="L742" s="342"/>
      <c r="M742" s="342"/>
      <c r="N742" s="342"/>
      <c r="O742" s="342"/>
      <c r="P742" s="342"/>
      <c r="Q742" s="342"/>
      <c r="R742" s="342"/>
      <c r="S742" s="342"/>
      <c r="T742" s="342"/>
      <c r="U742" s="342"/>
      <c r="V742" s="342"/>
      <c r="W742" s="342"/>
      <c r="X742" s="342"/>
      <c r="Y742" s="342"/>
      <c r="Z742" s="342"/>
    </row>
    <row r="743" ht="12.75" customHeight="1">
      <c r="A743" s="388"/>
      <c r="B743" s="388"/>
      <c r="C743" s="388"/>
      <c r="D743" s="342"/>
      <c r="E743" s="342"/>
      <c r="F743" s="342"/>
      <c r="G743" s="342"/>
      <c r="H743" s="342"/>
      <c r="I743" s="342"/>
      <c r="J743" s="342"/>
      <c r="K743" s="342"/>
      <c r="L743" s="342"/>
      <c r="M743" s="342"/>
      <c r="N743" s="342"/>
      <c r="O743" s="342"/>
      <c r="P743" s="342"/>
      <c r="Q743" s="342"/>
      <c r="R743" s="342"/>
      <c r="S743" s="342"/>
      <c r="T743" s="342"/>
      <c r="U743" s="342"/>
      <c r="V743" s="342"/>
      <c r="W743" s="342"/>
      <c r="X743" s="342"/>
      <c r="Y743" s="342"/>
      <c r="Z743" s="342"/>
    </row>
    <row r="744" ht="12.75" customHeight="1">
      <c r="A744" s="388"/>
      <c r="B744" s="388"/>
      <c r="C744" s="388"/>
      <c r="D744" s="342"/>
      <c r="E744" s="342"/>
      <c r="F744" s="342"/>
      <c r="G744" s="342"/>
      <c r="H744" s="342"/>
      <c r="I744" s="342"/>
      <c r="J744" s="342"/>
      <c r="K744" s="342"/>
      <c r="L744" s="342"/>
      <c r="M744" s="342"/>
      <c r="N744" s="342"/>
      <c r="O744" s="342"/>
      <c r="P744" s="342"/>
      <c r="Q744" s="342"/>
      <c r="R744" s="342"/>
      <c r="S744" s="342"/>
      <c r="T744" s="342"/>
      <c r="U744" s="342"/>
      <c r="V744" s="342"/>
      <c r="W744" s="342"/>
      <c r="X744" s="342"/>
      <c r="Y744" s="342"/>
      <c r="Z744" s="342"/>
    </row>
    <row r="745" ht="12.75" customHeight="1">
      <c r="A745" s="388"/>
      <c r="B745" s="388"/>
      <c r="C745" s="388"/>
      <c r="D745" s="342"/>
      <c r="E745" s="342"/>
      <c r="F745" s="342"/>
      <c r="G745" s="342"/>
      <c r="H745" s="342"/>
      <c r="I745" s="342"/>
      <c r="J745" s="342"/>
      <c r="K745" s="342"/>
      <c r="L745" s="342"/>
      <c r="M745" s="342"/>
      <c r="N745" s="342"/>
      <c r="O745" s="342"/>
      <c r="P745" s="342"/>
      <c r="Q745" s="342"/>
      <c r="R745" s="342"/>
      <c r="S745" s="342"/>
      <c r="T745" s="342"/>
      <c r="U745" s="342"/>
      <c r="V745" s="342"/>
      <c r="W745" s="342"/>
      <c r="X745" s="342"/>
      <c r="Y745" s="342"/>
      <c r="Z745" s="342"/>
    </row>
    <row r="746" ht="12.75" customHeight="1">
      <c r="A746" s="388"/>
      <c r="B746" s="388"/>
      <c r="C746" s="388"/>
      <c r="D746" s="342"/>
      <c r="E746" s="342"/>
      <c r="F746" s="342"/>
      <c r="G746" s="342"/>
      <c r="H746" s="342"/>
      <c r="I746" s="342"/>
      <c r="J746" s="342"/>
      <c r="K746" s="342"/>
      <c r="L746" s="342"/>
      <c r="M746" s="342"/>
      <c r="N746" s="342"/>
      <c r="O746" s="342"/>
      <c r="P746" s="342"/>
      <c r="Q746" s="342"/>
      <c r="R746" s="342"/>
      <c r="S746" s="342"/>
      <c r="T746" s="342"/>
      <c r="U746" s="342"/>
      <c r="V746" s="342"/>
      <c r="W746" s="342"/>
      <c r="X746" s="342"/>
      <c r="Y746" s="342"/>
      <c r="Z746" s="342"/>
    </row>
    <row r="747" ht="12.75" customHeight="1">
      <c r="A747" s="388"/>
      <c r="B747" s="388"/>
      <c r="C747" s="388"/>
      <c r="D747" s="342"/>
      <c r="E747" s="342"/>
      <c r="F747" s="342"/>
      <c r="G747" s="342"/>
      <c r="H747" s="342"/>
      <c r="I747" s="342"/>
      <c r="J747" s="342"/>
      <c r="K747" s="342"/>
      <c r="L747" s="342"/>
      <c r="M747" s="342"/>
      <c r="N747" s="342"/>
      <c r="O747" s="342"/>
      <c r="P747" s="342"/>
      <c r="Q747" s="342"/>
      <c r="R747" s="342"/>
      <c r="S747" s="342"/>
      <c r="T747" s="342"/>
      <c r="U747" s="342"/>
      <c r="V747" s="342"/>
      <c r="W747" s="342"/>
      <c r="X747" s="342"/>
      <c r="Y747" s="342"/>
      <c r="Z747" s="342"/>
    </row>
    <row r="748" ht="12.75" customHeight="1">
      <c r="A748" s="388"/>
      <c r="B748" s="388"/>
      <c r="C748" s="388"/>
      <c r="D748" s="342"/>
      <c r="E748" s="342"/>
      <c r="F748" s="342"/>
      <c r="G748" s="342"/>
      <c r="H748" s="342"/>
      <c r="I748" s="342"/>
      <c r="J748" s="342"/>
      <c r="K748" s="342"/>
      <c r="L748" s="342"/>
      <c r="M748" s="342"/>
      <c r="N748" s="342"/>
      <c r="O748" s="342"/>
      <c r="P748" s="342"/>
      <c r="Q748" s="342"/>
      <c r="R748" s="342"/>
      <c r="S748" s="342"/>
      <c r="T748" s="342"/>
      <c r="U748" s="342"/>
      <c r="V748" s="342"/>
      <c r="W748" s="342"/>
      <c r="X748" s="342"/>
      <c r="Y748" s="342"/>
      <c r="Z748" s="342"/>
    </row>
    <row r="749" ht="12.75" customHeight="1">
      <c r="A749" s="388"/>
      <c r="B749" s="388"/>
      <c r="C749" s="388"/>
      <c r="D749" s="342"/>
      <c r="E749" s="342"/>
      <c r="F749" s="342"/>
      <c r="G749" s="342"/>
      <c r="H749" s="342"/>
      <c r="I749" s="342"/>
      <c r="J749" s="342"/>
      <c r="K749" s="342"/>
      <c r="L749" s="342"/>
      <c r="M749" s="342"/>
      <c r="N749" s="342"/>
      <c r="O749" s="342"/>
      <c r="P749" s="342"/>
      <c r="Q749" s="342"/>
      <c r="R749" s="342"/>
      <c r="S749" s="342"/>
      <c r="T749" s="342"/>
      <c r="U749" s="342"/>
      <c r="V749" s="342"/>
      <c r="W749" s="342"/>
      <c r="X749" s="342"/>
      <c r="Y749" s="342"/>
      <c r="Z749" s="342"/>
    </row>
    <row r="750" ht="12.75" customHeight="1">
      <c r="A750" s="388"/>
      <c r="B750" s="388"/>
      <c r="C750" s="388"/>
      <c r="D750" s="342"/>
      <c r="E750" s="342"/>
      <c r="F750" s="342"/>
      <c r="G750" s="342"/>
      <c r="H750" s="342"/>
      <c r="I750" s="342"/>
      <c r="J750" s="342"/>
      <c r="K750" s="342"/>
      <c r="L750" s="342"/>
      <c r="M750" s="342"/>
      <c r="N750" s="342"/>
      <c r="O750" s="342"/>
      <c r="P750" s="342"/>
      <c r="Q750" s="342"/>
      <c r="R750" s="342"/>
      <c r="S750" s="342"/>
      <c r="T750" s="342"/>
      <c r="U750" s="342"/>
      <c r="V750" s="342"/>
      <c r="W750" s="342"/>
      <c r="X750" s="342"/>
      <c r="Y750" s="342"/>
      <c r="Z750" s="342"/>
    </row>
    <row r="751" ht="12.75" customHeight="1">
      <c r="A751" s="388"/>
      <c r="B751" s="388"/>
      <c r="C751" s="388"/>
      <c r="D751" s="342"/>
      <c r="E751" s="342"/>
      <c r="F751" s="342"/>
      <c r="G751" s="342"/>
      <c r="H751" s="342"/>
      <c r="I751" s="342"/>
      <c r="J751" s="342"/>
      <c r="K751" s="342"/>
      <c r="L751" s="342"/>
      <c r="M751" s="342"/>
      <c r="N751" s="342"/>
      <c r="O751" s="342"/>
      <c r="P751" s="342"/>
      <c r="Q751" s="342"/>
      <c r="R751" s="342"/>
      <c r="S751" s="342"/>
      <c r="T751" s="342"/>
      <c r="U751" s="342"/>
      <c r="V751" s="342"/>
      <c r="W751" s="342"/>
      <c r="X751" s="342"/>
      <c r="Y751" s="342"/>
      <c r="Z751" s="342"/>
    </row>
    <row r="752" ht="12.75" customHeight="1">
      <c r="A752" s="388"/>
      <c r="B752" s="388"/>
      <c r="C752" s="388"/>
      <c r="D752" s="342"/>
      <c r="E752" s="342"/>
      <c r="F752" s="342"/>
      <c r="G752" s="342"/>
      <c r="H752" s="342"/>
      <c r="I752" s="342"/>
      <c r="J752" s="342"/>
      <c r="K752" s="342"/>
      <c r="L752" s="342"/>
      <c r="M752" s="342"/>
      <c r="N752" s="342"/>
      <c r="O752" s="342"/>
      <c r="P752" s="342"/>
      <c r="Q752" s="342"/>
      <c r="R752" s="342"/>
      <c r="S752" s="342"/>
      <c r="T752" s="342"/>
      <c r="U752" s="342"/>
      <c r="V752" s="342"/>
      <c r="W752" s="342"/>
      <c r="X752" s="342"/>
      <c r="Y752" s="342"/>
      <c r="Z752" s="342"/>
    </row>
    <row r="753" ht="12.75" customHeight="1">
      <c r="A753" s="388"/>
      <c r="B753" s="388"/>
      <c r="C753" s="388"/>
      <c r="D753" s="342"/>
      <c r="E753" s="342"/>
      <c r="F753" s="342"/>
      <c r="G753" s="342"/>
      <c r="H753" s="342"/>
      <c r="I753" s="342"/>
      <c r="J753" s="342"/>
      <c r="K753" s="342"/>
      <c r="L753" s="342"/>
      <c r="M753" s="342"/>
      <c r="N753" s="342"/>
      <c r="O753" s="342"/>
      <c r="P753" s="342"/>
      <c r="Q753" s="342"/>
      <c r="R753" s="342"/>
      <c r="S753" s="342"/>
      <c r="T753" s="342"/>
      <c r="U753" s="342"/>
      <c r="V753" s="342"/>
      <c r="W753" s="342"/>
      <c r="X753" s="342"/>
      <c r="Y753" s="342"/>
      <c r="Z753" s="342"/>
    </row>
    <row r="754" ht="12.75" customHeight="1">
      <c r="A754" s="388"/>
      <c r="B754" s="388"/>
      <c r="C754" s="388"/>
      <c r="D754" s="342"/>
      <c r="E754" s="342"/>
      <c r="F754" s="342"/>
      <c r="G754" s="342"/>
      <c r="H754" s="342"/>
      <c r="I754" s="342"/>
      <c r="J754" s="342"/>
      <c r="K754" s="342"/>
      <c r="L754" s="342"/>
      <c r="M754" s="342"/>
      <c r="N754" s="342"/>
      <c r="O754" s="342"/>
      <c r="P754" s="342"/>
      <c r="Q754" s="342"/>
      <c r="R754" s="342"/>
      <c r="S754" s="342"/>
      <c r="T754" s="342"/>
      <c r="U754" s="342"/>
      <c r="V754" s="342"/>
      <c r="W754" s="342"/>
      <c r="X754" s="342"/>
      <c r="Y754" s="342"/>
      <c r="Z754" s="342"/>
    </row>
    <row r="755" ht="12.75" customHeight="1">
      <c r="A755" s="388"/>
      <c r="B755" s="388"/>
      <c r="C755" s="388"/>
      <c r="D755" s="342"/>
      <c r="E755" s="342"/>
      <c r="F755" s="342"/>
      <c r="G755" s="342"/>
      <c r="H755" s="342"/>
      <c r="I755" s="342"/>
      <c r="J755" s="342"/>
      <c r="K755" s="342"/>
      <c r="L755" s="342"/>
      <c r="M755" s="342"/>
      <c r="N755" s="342"/>
      <c r="O755" s="342"/>
      <c r="P755" s="342"/>
      <c r="Q755" s="342"/>
      <c r="R755" s="342"/>
      <c r="S755" s="342"/>
      <c r="T755" s="342"/>
      <c r="U755" s="342"/>
      <c r="V755" s="342"/>
      <c r="W755" s="342"/>
      <c r="X755" s="342"/>
      <c r="Y755" s="342"/>
      <c r="Z755" s="342"/>
    </row>
    <row r="756" ht="12.75" customHeight="1">
      <c r="A756" s="388"/>
      <c r="B756" s="388"/>
      <c r="C756" s="388"/>
      <c r="D756" s="342"/>
      <c r="E756" s="342"/>
      <c r="F756" s="342"/>
      <c r="G756" s="342"/>
      <c r="H756" s="342"/>
      <c r="I756" s="342"/>
      <c r="J756" s="342"/>
      <c r="K756" s="342"/>
      <c r="L756" s="342"/>
      <c r="M756" s="342"/>
      <c r="N756" s="342"/>
      <c r="O756" s="342"/>
      <c r="P756" s="342"/>
      <c r="Q756" s="342"/>
      <c r="R756" s="342"/>
      <c r="S756" s="342"/>
      <c r="T756" s="342"/>
      <c r="U756" s="342"/>
      <c r="V756" s="342"/>
      <c r="W756" s="342"/>
      <c r="X756" s="342"/>
      <c r="Y756" s="342"/>
      <c r="Z756" s="342"/>
    </row>
    <row r="757" ht="12.75" customHeight="1">
      <c r="A757" s="388"/>
      <c r="B757" s="388"/>
      <c r="C757" s="388"/>
      <c r="D757" s="342"/>
      <c r="E757" s="342"/>
      <c r="F757" s="342"/>
      <c r="G757" s="342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</row>
    <row r="758" ht="12.75" customHeight="1">
      <c r="A758" s="388"/>
      <c r="B758" s="388"/>
      <c r="C758" s="388"/>
      <c r="D758" s="342"/>
      <c r="E758" s="342"/>
      <c r="F758" s="342"/>
      <c r="G758" s="342"/>
      <c r="H758" s="342"/>
      <c r="I758" s="342"/>
      <c r="J758" s="342"/>
      <c r="K758" s="342"/>
      <c r="L758" s="342"/>
      <c r="M758" s="342"/>
      <c r="N758" s="342"/>
      <c r="O758" s="342"/>
      <c r="P758" s="342"/>
      <c r="Q758" s="342"/>
      <c r="R758" s="342"/>
      <c r="S758" s="342"/>
      <c r="T758" s="342"/>
      <c r="U758" s="342"/>
      <c r="V758" s="342"/>
      <c r="W758" s="342"/>
      <c r="X758" s="342"/>
      <c r="Y758" s="342"/>
      <c r="Z758" s="342"/>
    </row>
    <row r="759" ht="12.75" customHeight="1">
      <c r="A759" s="388"/>
      <c r="B759" s="388"/>
      <c r="C759" s="388"/>
      <c r="D759" s="342"/>
      <c r="E759" s="342"/>
      <c r="F759" s="342"/>
      <c r="G759" s="342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2"/>
      <c r="W759" s="342"/>
      <c r="X759" s="342"/>
      <c r="Y759" s="342"/>
      <c r="Z759" s="342"/>
    </row>
    <row r="760" ht="12.75" customHeight="1">
      <c r="A760" s="388"/>
      <c r="B760" s="388"/>
      <c r="C760" s="388"/>
      <c r="D760" s="342"/>
      <c r="E760" s="342"/>
      <c r="F760" s="342"/>
      <c r="G760" s="342"/>
      <c r="H760" s="342"/>
      <c r="I760" s="342"/>
      <c r="J760" s="342"/>
      <c r="K760" s="342"/>
      <c r="L760" s="342"/>
      <c r="M760" s="342"/>
      <c r="N760" s="342"/>
      <c r="O760" s="342"/>
      <c r="P760" s="342"/>
      <c r="Q760" s="342"/>
      <c r="R760" s="342"/>
      <c r="S760" s="342"/>
      <c r="T760" s="342"/>
      <c r="U760" s="342"/>
      <c r="V760" s="342"/>
      <c r="W760" s="342"/>
      <c r="X760" s="342"/>
      <c r="Y760" s="342"/>
      <c r="Z760" s="342"/>
    </row>
    <row r="761" ht="12.75" customHeight="1">
      <c r="A761" s="388"/>
      <c r="B761" s="388"/>
      <c r="C761" s="388"/>
      <c r="D761" s="342"/>
      <c r="E761" s="342"/>
      <c r="F761" s="342"/>
      <c r="G761" s="342"/>
      <c r="H761" s="342"/>
      <c r="I761" s="342"/>
      <c r="J761" s="342"/>
      <c r="K761" s="342"/>
      <c r="L761" s="342"/>
      <c r="M761" s="342"/>
      <c r="N761" s="342"/>
      <c r="O761" s="342"/>
      <c r="P761" s="342"/>
      <c r="Q761" s="342"/>
      <c r="R761" s="342"/>
      <c r="S761" s="342"/>
      <c r="T761" s="342"/>
      <c r="U761" s="342"/>
      <c r="V761" s="342"/>
      <c r="W761" s="342"/>
      <c r="X761" s="342"/>
      <c r="Y761" s="342"/>
      <c r="Z761" s="342"/>
    </row>
    <row r="762" ht="12.75" customHeight="1">
      <c r="A762" s="388"/>
      <c r="B762" s="388"/>
      <c r="C762" s="388"/>
      <c r="D762" s="342"/>
      <c r="E762" s="342"/>
      <c r="F762" s="342"/>
      <c r="G762" s="342"/>
      <c r="H762" s="342"/>
      <c r="I762" s="342"/>
      <c r="J762" s="342"/>
      <c r="K762" s="342"/>
      <c r="L762" s="342"/>
      <c r="M762" s="342"/>
      <c r="N762" s="342"/>
      <c r="O762" s="342"/>
      <c r="P762" s="342"/>
      <c r="Q762" s="342"/>
      <c r="R762" s="342"/>
      <c r="S762" s="342"/>
      <c r="T762" s="342"/>
      <c r="U762" s="342"/>
      <c r="V762" s="342"/>
      <c r="W762" s="342"/>
      <c r="X762" s="342"/>
      <c r="Y762" s="342"/>
      <c r="Z762" s="342"/>
    </row>
    <row r="763" ht="12.75" customHeight="1">
      <c r="A763" s="388"/>
      <c r="B763" s="388"/>
      <c r="C763" s="388"/>
      <c r="D763" s="342"/>
      <c r="E763" s="342"/>
      <c r="F763" s="342"/>
      <c r="G763" s="342"/>
      <c r="H763" s="342"/>
      <c r="I763" s="342"/>
      <c r="J763" s="342"/>
      <c r="K763" s="342"/>
      <c r="L763" s="342"/>
      <c r="M763" s="342"/>
      <c r="N763" s="342"/>
      <c r="O763" s="342"/>
      <c r="P763" s="342"/>
      <c r="Q763" s="342"/>
      <c r="R763" s="342"/>
      <c r="S763" s="342"/>
      <c r="T763" s="342"/>
      <c r="U763" s="342"/>
      <c r="V763" s="342"/>
      <c r="W763" s="342"/>
      <c r="X763" s="342"/>
      <c r="Y763" s="342"/>
      <c r="Z763" s="342"/>
    </row>
    <row r="764" ht="12.75" customHeight="1">
      <c r="A764" s="388"/>
      <c r="B764" s="388"/>
      <c r="C764" s="388"/>
      <c r="D764" s="342"/>
      <c r="E764" s="342"/>
      <c r="F764" s="342"/>
      <c r="G764" s="342"/>
      <c r="H764" s="342"/>
      <c r="I764" s="342"/>
      <c r="J764" s="342"/>
      <c r="K764" s="342"/>
      <c r="L764" s="342"/>
      <c r="M764" s="342"/>
      <c r="N764" s="342"/>
      <c r="O764" s="342"/>
      <c r="P764" s="342"/>
      <c r="Q764" s="342"/>
      <c r="R764" s="342"/>
      <c r="S764" s="342"/>
      <c r="T764" s="342"/>
      <c r="U764" s="342"/>
      <c r="V764" s="342"/>
      <c r="W764" s="342"/>
      <c r="X764" s="342"/>
      <c r="Y764" s="342"/>
      <c r="Z764" s="342"/>
    </row>
    <row r="765" ht="12.75" customHeight="1">
      <c r="A765" s="388"/>
      <c r="B765" s="388"/>
      <c r="C765" s="388"/>
      <c r="D765" s="342"/>
      <c r="E765" s="342"/>
      <c r="F765" s="342"/>
      <c r="G765" s="342"/>
      <c r="H765" s="342"/>
      <c r="I765" s="342"/>
      <c r="J765" s="342"/>
      <c r="K765" s="342"/>
      <c r="L765" s="342"/>
      <c r="M765" s="342"/>
      <c r="N765" s="342"/>
      <c r="O765" s="342"/>
      <c r="P765" s="342"/>
      <c r="Q765" s="342"/>
      <c r="R765" s="342"/>
      <c r="S765" s="342"/>
      <c r="T765" s="342"/>
      <c r="U765" s="342"/>
      <c r="V765" s="342"/>
      <c r="W765" s="342"/>
      <c r="X765" s="342"/>
      <c r="Y765" s="342"/>
      <c r="Z765" s="342"/>
    </row>
    <row r="766" ht="12.75" customHeight="1">
      <c r="A766" s="388"/>
      <c r="B766" s="388"/>
      <c r="C766" s="388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2"/>
      <c r="Y766" s="342"/>
      <c r="Z766" s="342"/>
    </row>
    <row r="767" ht="12.75" customHeight="1">
      <c r="A767" s="388"/>
      <c r="B767" s="388"/>
      <c r="C767" s="388"/>
      <c r="D767" s="342"/>
      <c r="E767" s="342"/>
      <c r="F767" s="342"/>
      <c r="G767" s="342"/>
      <c r="H767" s="342"/>
      <c r="I767" s="342"/>
      <c r="J767" s="342"/>
      <c r="K767" s="342"/>
      <c r="L767" s="342"/>
      <c r="M767" s="342"/>
      <c r="N767" s="342"/>
      <c r="O767" s="342"/>
      <c r="P767" s="342"/>
      <c r="Q767" s="342"/>
      <c r="R767" s="342"/>
      <c r="S767" s="342"/>
      <c r="T767" s="342"/>
      <c r="U767" s="342"/>
      <c r="V767" s="342"/>
      <c r="W767" s="342"/>
      <c r="X767" s="342"/>
      <c r="Y767" s="342"/>
      <c r="Z767" s="342"/>
    </row>
    <row r="768" ht="12.75" customHeight="1">
      <c r="A768" s="388"/>
      <c r="B768" s="388"/>
      <c r="C768" s="388"/>
      <c r="D768" s="342"/>
      <c r="E768" s="342"/>
      <c r="F768" s="342"/>
      <c r="G768" s="342"/>
      <c r="H768" s="342"/>
      <c r="I768" s="342"/>
      <c r="J768" s="342"/>
      <c r="K768" s="342"/>
      <c r="L768" s="342"/>
      <c r="M768" s="342"/>
      <c r="N768" s="342"/>
      <c r="O768" s="342"/>
      <c r="P768" s="342"/>
      <c r="Q768" s="342"/>
      <c r="R768" s="342"/>
      <c r="S768" s="342"/>
      <c r="T768" s="342"/>
      <c r="U768" s="342"/>
      <c r="V768" s="342"/>
      <c r="W768" s="342"/>
      <c r="X768" s="342"/>
      <c r="Y768" s="342"/>
      <c r="Z768" s="342"/>
    </row>
    <row r="769" ht="12.75" customHeight="1">
      <c r="A769" s="388"/>
      <c r="B769" s="388"/>
      <c r="C769" s="388"/>
      <c r="D769" s="342"/>
      <c r="E769" s="342"/>
      <c r="F769" s="342"/>
      <c r="G769" s="342"/>
      <c r="H769" s="342"/>
      <c r="I769" s="342"/>
      <c r="J769" s="342"/>
      <c r="K769" s="342"/>
      <c r="L769" s="342"/>
      <c r="M769" s="342"/>
      <c r="N769" s="342"/>
      <c r="O769" s="342"/>
      <c r="P769" s="342"/>
      <c r="Q769" s="342"/>
      <c r="R769" s="342"/>
      <c r="S769" s="342"/>
      <c r="T769" s="342"/>
      <c r="U769" s="342"/>
      <c r="V769" s="342"/>
      <c r="W769" s="342"/>
      <c r="X769" s="342"/>
      <c r="Y769" s="342"/>
      <c r="Z769" s="342"/>
    </row>
    <row r="770" ht="12.75" customHeight="1">
      <c r="A770" s="388"/>
      <c r="B770" s="388"/>
      <c r="C770" s="388"/>
      <c r="D770" s="342"/>
      <c r="E770" s="342"/>
      <c r="F770" s="342"/>
      <c r="G770" s="342"/>
      <c r="H770" s="342"/>
      <c r="I770" s="342"/>
      <c r="J770" s="342"/>
      <c r="K770" s="342"/>
      <c r="L770" s="342"/>
      <c r="M770" s="342"/>
      <c r="N770" s="342"/>
      <c r="O770" s="342"/>
      <c r="P770" s="342"/>
      <c r="Q770" s="342"/>
      <c r="R770" s="342"/>
      <c r="S770" s="342"/>
      <c r="T770" s="342"/>
      <c r="U770" s="342"/>
      <c r="V770" s="342"/>
      <c r="W770" s="342"/>
      <c r="X770" s="342"/>
      <c r="Y770" s="342"/>
      <c r="Z770" s="342"/>
    </row>
    <row r="771" ht="12.75" customHeight="1">
      <c r="A771" s="388"/>
      <c r="B771" s="388"/>
      <c r="C771" s="388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</row>
    <row r="772" ht="12.75" customHeight="1">
      <c r="A772" s="388"/>
      <c r="B772" s="388"/>
      <c r="C772" s="388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</row>
    <row r="773" ht="12.75" customHeight="1">
      <c r="A773" s="388"/>
      <c r="B773" s="388"/>
      <c r="C773" s="388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</row>
    <row r="774" ht="12.75" customHeight="1">
      <c r="A774" s="388"/>
      <c r="B774" s="388"/>
      <c r="C774" s="388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</row>
    <row r="775" ht="12.75" customHeight="1">
      <c r="A775" s="388"/>
      <c r="B775" s="388"/>
      <c r="C775" s="388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</row>
    <row r="776" ht="12.75" customHeight="1">
      <c r="A776" s="388"/>
      <c r="B776" s="388"/>
      <c r="C776" s="388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</row>
    <row r="777" ht="12.75" customHeight="1">
      <c r="A777" s="388"/>
      <c r="B777" s="388"/>
      <c r="C777" s="388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</row>
    <row r="778" ht="12.75" customHeight="1">
      <c r="A778" s="388"/>
      <c r="B778" s="388"/>
      <c r="C778" s="388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</row>
    <row r="779" ht="12.75" customHeight="1">
      <c r="A779" s="388"/>
      <c r="B779" s="388"/>
      <c r="C779" s="388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</row>
    <row r="780" ht="12.75" customHeight="1">
      <c r="A780" s="388"/>
      <c r="B780" s="388"/>
      <c r="C780" s="388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</row>
    <row r="781" ht="12.75" customHeight="1">
      <c r="A781" s="388"/>
      <c r="B781" s="388"/>
      <c r="C781" s="388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</row>
    <row r="782" ht="12.75" customHeight="1">
      <c r="A782" s="388"/>
      <c r="B782" s="388"/>
      <c r="C782" s="388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</row>
    <row r="783" ht="12.75" customHeight="1">
      <c r="A783" s="388"/>
      <c r="B783" s="388"/>
      <c r="C783" s="388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</row>
    <row r="784" ht="12.75" customHeight="1">
      <c r="A784" s="388"/>
      <c r="B784" s="388"/>
      <c r="C784" s="388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</row>
    <row r="785" ht="12.75" customHeight="1">
      <c r="A785" s="388"/>
      <c r="B785" s="388"/>
      <c r="C785" s="388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</row>
    <row r="786" ht="12.75" customHeight="1">
      <c r="A786" s="388"/>
      <c r="B786" s="388"/>
      <c r="C786" s="388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</row>
    <row r="787" ht="12.75" customHeight="1">
      <c r="A787" s="388"/>
      <c r="B787" s="388"/>
      <c r="C787" s="388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</row>
    <row r="788" ht="12.75" customHeight="1">
      <c r="A788" s="388"/>
      <c r="B788" s="388"/>
      <c r="C788" s="388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</row>
    <row r="789" ht="12.75" customHeight="1">
      <c r="A789" s="388"/>
      <c r="B789" s="388"/>
      <c r="C789" s="388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</row>
    <row r="790" ht="12.75" customHeight="1">
      <c r="A790" s="388"/>
      <c r="B790" s="388"/>
      <c r="C790" s="388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</row>
    <row r="791" ht="12.75" customHeight="1">
      <c r="A791" s="388"/>
      <c r="B791" s="388"/>
      <c r="C791" s="388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</row>
    <row r="792" ht="12.75" customHeight="1">
      <c r="A792" s="388"/>
      <c r="B792" s="388"/>
      <c r="C792" s="388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</row>
    <row r="793" ht="12.75" customHeight="1">
      <c r="A793" s="388"/>
      <c r="B793" s="388"/>
      <c r="C793" s="388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</row>
    <row r="794" ht="12.75" customHeight="1">
      <c r="A794" s="388"/>
      <c r="B794" s="388"/>
      <c r="C794" s="388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</row>
    <row r="795" ht="12.75" customHeight="1">
      <c r="A795" s="388"/>
      <c r="B795" s="388"/>
      <c r="C795" s="388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</row>
    <row r="796" ht="12.75" customHeight="1">
      <c r="A796" s="388"/>
      <c r="B796" s="388"/>
      <c r="C796" s="388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</row>
    <row r="797" ht="12.75" customHeight="1">
      <c r="A797" s="388"/>
      <c r="B797" s="388"/>
      <c r="C797" s="388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</row>
    <row r="798" ht="12.75" customHeight="1">
      <c r="A798" s="388"/>
      <c r="B798" s="388"/>
      <c r="C798" s="388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</row>
    <row r="799" ht="12.75" customHeight="1">
      <c r="A799" s="388"/>
      <c r="B799" s="388"/>
      <c r="C799" s="388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</row>
    <row r="800" ht="12.75" customHeight="1">
      <c r="A800" s="388"/>
      <c r="B800" s="388"/>
      <c r="C800" s="388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</row>
    <row r="801" ht="12.75" customHeight="1">
      <c r="A801" s="388"/>
      <c r="B801" s="388"/>
      <c r="C801" s="388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</row>
    <row r="802" ht="12.75" customHeight="1">
      <c r="A802" s="388"/>
      <c r="B802" s="388"/>
      <c r="C802" s="388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</row>
    <row r="803" ht="12.75" customHeight="1">
      <c r="A803" s="388"/>
      <c r="B803" s="388"/>
      <c r="C803" s="388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</row>
    <row r="804" ht="12.75" customHeight="1">
      <c r="A804" s="388"/>
      <c r="B804" s="388"/>
      <c r="C804" s="388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</row>
    <row r="805" ht="12.75" customHeight="1">
      <c r="A805" s="388"/>
      <c r="B805" s="388"/>
      <c r="C805" s="388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</row>
    <row r="806" ht="12.75" customHeight="1">
      <c r="A806" s="388"/>
      <c r="B806" s="388"/>
      <c r="C806" s="388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</row>
    <row r="807" ht="12.75" customHeight="1">
      <c r="A807" s="388"/>
      <c r="B807" s="388"/>
      <c r="C807" s="388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</row>
    <row r="808" ht="12.75" customHeight="1">
      <c r="A808" s="388"/>
      <c r="B808" s="388"/>
      <c r="C808" s="388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</row>
    <row r="809" ht="12.75" customHeight="1">
      <c r="A809" s="388"/>
      <c r="B809" s="388"/>
      <c r="C809" s="388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</row>
    <row r="810" ht="12.75" customHeight="1">
      <c r="A810" s="388"/>
      <c r="B810" s="388"/>
      <c r="C810" s="388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</row>
    <row r="811" ht="12.75" customHeight="1">
      <c r="A811" s="388"/>
      <c r="B811" s="388"/>
      <c r="C811" s="388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</row>
    <row r="812" ht="12.75" customHeight="1">
      <c r="A812" s="388"/>
      <c r="B812" s="388"/>
      <c r="C812" s="388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</row>
    <row r="813" ht="12.75" customHeight="1">
      <c r="A813" s="388"/>
      <c r="B813" s="388"/>
      <c r="C813" s="388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</row>
    <row r="814" ht="12.75" customHeight="1">
      <c r="A814" s="388"/>
      <c r="B814" s="388"/>
      <c r="C814" s="388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</row>
    <row r="815" ht="12.75" customHeight="1">
      <c r="A815" s="388"/>
      <c r="B815" s="388"/>
      <c r="C815" s="388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</row>
    <row r="816" ht="12.75" customHeight="1">
      <c r="A816" s="388"/>
      <c r="B816" s="388"/>
      <c r="C816" s="388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</row>
    <row r="817" ht="12.75" customHeight="1">
      <c r="A817" s="388"/>
      <c r="B817" s="388"/>
      <c r="C817" s="388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</row>
    <row r="818" ht="12.75" customHeight="1">
      <c r="A818" s="388"/>
      <c r="B818" s="388"/>
      <c r="C818" s="388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</row>
    <row r="819" ht="12.75" customHeight="1">
      <c r="A819" s="388"/>
      <c r="B819" s="388"/>
      <c r="C819" s="388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</row>
    <row r="820" ht="12.75" customHeight="1">
      <c r="A820" s="388"/>
      <c r="B820" s="388"/>
      <c r="C820" s="388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</row>
    <row r="821" ht="12.75" customHeight="1">
      <c r="A821" s="388"/>
      <c r="B821" s="388"/>
      <c r="C821" s="388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</row>
    <row r="822" ht="12.75" customHeight="1">
      <c r="A822" s="388"/>
      <c r="B822" s="388"/>
      <c r="C822" s="388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</row>
    <row r="823" ht="12.75" customHeight="1">
      <c r="A823" s="388"/>
      <c r="B823" s="388"/>
      <c r="C823" s="388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</row>
    <row r="824" ht="12.75" customHeight="1">
      <c r="A824" s="388"/>
      <c r="B824" s="388"/>
      <c r="C824" s="388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</row>
    <row r="825" ht="12.75" customHeight="1">
      <c r="A825" s="388"/>
      <c r="B825" s="388"/>
      <c r="C825" s="388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</row>
    <row r="826" ht="12.75" customHeight="1">
      <c r="A826" s="388"/>
      <c r="B826" s="388"/>
      <c r="C826" s="388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</row>
    <row r="827" ht="12.75" customHeight="1">
      <c r="A827" s="388"/>
      <c r="B827" s="388"/>
      <c r="C827" s="388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</row>
    <row r="828" ht="12.75" customHeight="1">
      <c r="A828" s="388"/>
      <c r="B828" s="388"/>
      <c r="C828" s="388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</row>
    <row r="829" ht="12.75" customHeight="1">
      <c r="A829" s="388"/>
      <c r="B829" s="388"/>
      <c r="C829" s="388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</row>
    <row r="830" ht="12.75" customHeight="1">
      <c r="A830" s="388"/>
      <c r="B830" s="388"/>
      <c r="C830" s="388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</row>
    <row r="831" ht="12.75" customHeight="1">
      <c r="A831" s="388"/>
      <c r="B831" s="388"/>
      <c r="C831" s="388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</row>
    <row r="832" ht="12.75" customHeight="1">
      <c r="A832" s="388"/>
      <c r="B832" s="388"/>
      <c r="C832" s="388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</row>
    <row r="833" ht="12.75" customHeight="1">
      <c r="A833" s="388"/>
      <c r="B833" s="388"/>
      <c r="C833" s="388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</row>
    <row r="834" ht="12.75" customHeight="1">
      <c r="A834" s="388"/>
      <c r="B834" s="388"/>
      <c r="C834" s="388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</row>
    <row r="835" ht="12.75" customHeight="1">
      <c r="A835" s="388"/>
      <c r="B835" s="388"/>
      <c r="C835" s="388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</row>
    <row r="836" ht="12.75" customHeight="1">
      <c r="A836" s="388"/>
      <c r="B836" s="388"/>
      <c r="C836" s="388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</row>
    <row r="837" ht="12.75" customHeight="1">
      <c r="A837" s="388"/>
      <c r="B837" s="388"/>
      <c r="C837" s="388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</row>
    <row r="838" ht="12.75" customHeight="1">
      <c r="A838" s="388"/>
      <c r="B838" s="388"/>
      <c r="C838" s="388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</row>
    <row r="839" ht="12.75" customHeight="1">
      <c r="A839" s="388"/>
      <c r="B839" s="388"/>
      <c r="C839" s="388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</row>
    <row r="840" ht="12.75" customHeight="1">
      <c r="A840" s="388"/>
      <c r="B840" s="388"/>
      <c r="C840" s="388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</row>
    <row r="841" ht="12.75" customHeight="1">
      <c r="A841" s="388"/>
      <c r="B841" s="388"/>
      <c r="C841" s="388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</row>
    <row r="842" ht="12.75" customHeight="1">
      <c r="A842" s="388"/>
      <c r="B842" s="388"/>
      <c r="C842" s="388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</row>
    <row r="843" ht="12.75" customHeight="1">
      <c r="A843" s="388"/>
      <c r="B843" s="388"/>
      <c r="C843" s="388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</row>
    <row r="844" ht="12.75" customHeight="1">
      <c r="A844" s="388"/>
      <c r="B844" s="388"/>
      <c r="C844" s="388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</row>
    <row r="845" ht="12.75" customHeight="1">
      <c r="A845" s="388"/>
      <c r="B845" s="388"/>
      <c r="C845" s="388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</row>
    <row r="846" ht="12.75" customHeight="1">
      <c r="A846" s="388"/>
      <c r="B846" s="388"/>
      <c r="C846" s="388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</row>
    <row r="847" ht="12.75" customHeight="1">
      <c r="A847" s="388"/>
      <c r="B847" s="388"/>
      <c r="C847" s="388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</row>
    <row r="848" ht="12.75" customHeight="1">
      <c r="A848" s="388"/>
      <c r="B848" s="388"/>
      <c r="C848" s="388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</row>
    <row r="849" ht="12.75" customHeight="1">
      <c r="A849" s="388"/>
      <c r="B849" s="388"/>
      <c r="C849" s="388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</row>
    <row r="850" ht="12.75" customHeight="1">
      <c r="A850" s="388"/>
      <c r="B850" s="388"/>
      <c r="C850" s="388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</row>
    <row r="851" ht="12.75" customHeight="1">
      <c r="A851" s="388"/>
      <c r="B851" s="388"/>
      <c r="C851" s="388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</row>
    <row r="852" ht="12.75" customHeight="1">
      <c r="A852" s="388"/>
      <c r="B852" s="388"/>
      <c r="C852" s="388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</row>
    <row r="853" ht="12.75" customHeight="1">
      <c r="A853" s="388"/>
      <c r="B853" s="388"/>
      <c r="C853" s="388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</row>
    <row r="854" ht="12.75" customHeight="1">
      <c r="A854" s="388"/>
      <c r="B854" s="388"/>
      <c r="C854" s="388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</row>
    <row r="855" ht="12.75" customHeight="1">
      <c r="A855" s="388"/>
      <c r="B855" s="388"/>
      <c r="C855" s="388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</row>
    <row r="856" ht="12.75" customHeight="1">
      <c r="A856" s="388"/>
      <c r="B856" s="388"/>
      <c r="C856" s="388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</row>
    <row r="857" ht="12.75" customHeight="1">
      <c r="A857" s="388"/>
      <c r="B857" s="388"/>
      <c r="C857" s="388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</row>
    <row r="858" ht="12.75" customHeight="1">
      <c r="A858" s="388"/>
      <c r="B858" s="388"/>
      <c r="C858" s="388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</row>
    <row r="859" ht="12.75" customHeight="1">
      <c r="A859" s="388"/>
      <c r="B859" s="388"/>
      <c r="C859" s="388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</row>
    <row r="860" ht="12.75" customHeight="1">
      <c r="A860" s="388"/>
      <c r="B860" s="388"/>
      <c r="C860" s="388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</row>
    <row r="861" ht="12.75" customHeight="1">
      <c r="A861" s="388"/>
      <c r="B861" s="388"/>
      <c r="C861" s="388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</row>
    <row r="862" ht="12.75" customHeight="1">
      <c r="A862" s="388"/>
      <c r="B862" s="388"/>
      <c r="C862" s="388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</row>
    <row r="863" ht="12.75" customHeight="1">
      <c r="A863" s="388"/>
      <c r="B863" s="388"/>
      <c r="C863" s="388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</row>
    <row r="864" ht="12.75" customHeight="1">
      <c r="A864" s="388"/>
      <c r="B864" s="388"/>
      <c r="C864" s="388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</row>
    <row r="865" ht="12.75" customHeight="1">
      <c r="A865" s="388"/>
      <c r="B865" s="388"/>
      <c r="C865" s="388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</row>
    <row r="866" ht="12.75" customHeight="1">
      <c r="A866" s="388"/>
      <c r="B866" s="388"/>
      <c r="C866" s="388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</row>
    <row r="867" ht="12.75" customHeight="1">
      <c r="A867" s="388"/>
      <c r="B867" s="388"/>
      <c r="C867" s="388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</row>
    <row r="868" ht="12.75" customHeight="1">
      <c r="A868" s="388"/>
      <c r="B868" s="388"/>
      <c r="C868" s="388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</row>
    <row r="869" ht="12.75" customHeight="1">
      <c r="A869" s="388"/>
      <c r="B869" s="388"/>
      <c r="C869" s="388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</row>
    <row r="870" ht="12.75" customHeight="1">
      <c r="A870" s="388"/>
      <c r="B870" s="388"/>
      <c r="C870" s="388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</row>
    <row r="871" ht="12.75" customHeight="1">
      <c r="A871" s="388"/>
      <c r="B871" s="388"/>
      <c r="C871" s="388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</row>
    <row r="872" ht="12.75" customHeight="1">
      <c r="A872" s="388"/>
      <c r="B872" s="388"/>
      <c r="C872" s="388"/>
      <c r="D872" s="342"/>
      <c r="E872" s="342"/>
      <c r="F872" s="342"/>
      <c r="G872" s="342"/>
      <c r="H872" s="342"/>
      <c r="I872" s="34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</row>
    <row r="873" ht="12.75" customHeight="1">
      <c r="A873" s="388"/>
      <c r="B873" s="388"/>
      <c r="C873" s="388"/>
      <c r="D873" s="342"/>
      <c r="E873" s="342"/>
      <c r="F873" s="342"/>
      <c r="G873" s="342"/>
      <c r="H873" s="342"/>
      <c r="I873" s="342"/>
      <c r="J873" s="342"/>
      <c r="K873" s="342"/>
      <c r="L873" s="342"/>
      <c r="M873" s="342"/>
      <c r="N873" s="342"/>
      <c r="O873" s="342"/>
      <c r="P873" s="342"/>
      <c r="Q873" s="342"/>
      <c r="R873" s="342"/>
      <c r="S873" s="342"/>
      <c r="T873" s="342"/>
      <c r="U873" s="342"/>
      <c r="V873" s="342"/>
      <c r="W873" s="342"/>
      <c r="X873" s="342"/>
      <c r="Y873" s="342"/>
      <c r="Z873" s="342"/>
    </row>
    <row r="874" ht="12.75" customHeight="1">
      <c r="A874" s="388"/>
      <c r="B874" s="388"/>
      <c r="C874" s="388"/>
      <c r="D874" s="342"/>
      <c r="E874" s="342"/>
      <c r="F874" s="342"/>
      <c r="G874" s="342"/>
      <c r="H874" s="342"/>
      <c r="I874" s="342"/>
      <c r="J874" s="342"/>
      <c r="K874" s="34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</row>
    <row r="875" ht="12.75" customHeight="1">
      <c r="A875" s="388"/>
      <c r="B875" s="388"/>
      <c r="C875" s="388"/>
      <c r="D875" s="342"/>
      <c r="E875" s="342"/>
      <c r="F875" s="342"/>
      <c r="G875" s="342"/>
      <c r="H875" s="342"/>
      <c r="I875" s="34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</row>
    <row r="876" ht="12.75" customHeight="1">
      <c r="A876" s="388"/>
      <c r="B876" s="388"/>
      <c r="C876" s="388"/>
      <c r="D876" s="342"/>
      <c r="E876" s="342"/>
      <c r="F876" s="342"/>
      <c r="G876" s="342"/>
      <c r="H876" s="342"/>
      <c r="I876" s="34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</row>
    <row r="877" ht="12.75" customHeight="1">
      <c r="A877" s="388"/>
      <c r="B877" s="388"/>
      <c r="C877" s="388"/>
      <c r="D877" s="342"/>
      <c r="E877" s="342"/>
      <c r="F877" s="342"/>
      <c r="G877" s="342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</row>
    <row r="878" ht="12.75" customHeight="1">
      <c r="A878" s="388"/>
      <c r="B878" s="388"/>
      <c r="C878" s="388"/>
      <c r="D878" s="342"/>
      <c r="E878" s="342"/>
      <c r="F878" s="342"/>
      <c r="G878" s="342"/>
      <c r="H878" s="342"/>
      <c r="I878" s="342"/>
      <c r="J878" s="342"/>
      <c r="K878" s="342"/>
      <c r="L878" s="342"/>
      <c r="M878" s="342"/>
      <c r="N878" s="342"/>
      <c r="O878" s="342"/>
      <c r="P878" s="342"/>
      <c r="Q878" s="342"/>
      <c r="R878" s="342"/>
      <c r="S878" s="342"/>
      <c r="T878" s="342"/>
      <c r="U878" s="342"/>
      <c r="V878" s="342"/>
      <c r="W878" s="342"/>
      <c r="X878" s="342"/>
      <c r="Y878" s="342"/>
      <c r="Z878" s="342"/>
    </row>
    <row r="879" ht="12.75" customHeight="1">
      <c r="A879" s="388"/>
      <c r="B879" s="388"/>
      <c r="C879" s="388"/>
      <c r="D879" s="342"/>
      <c r="E879" s="342"/>
      <c r="F879" s="342"/>
      <c r="G879" s="342"/>
      <c r="H879" s="342"/>
      <c r="I879" s="34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</row>
    <row r="880" ht="12.75" customHeight="1">
      <c r="A880" s="388"/>
      <c r="B880" s="388"/>
      <c r="C880" s="388"/>
      <c r="D880" s="342"/>
      <c r="E880" s="342"/>
      <c r="F880" s="342"/>
      <c r="G880" s="342"/>
      <c r="H880" s="342"/>
      <c r="I880" s="342"/>
      <c r="J880" s="342"/>
      <c r="K880" s="342"/>
      <c r="L880" s="342"/>
      <c r="M880" s="342"/>
      <c r="N880" s="342"/>
      <c r="O880" s="342"/>
      <c r="P880" s="342"/>
      <c r="Q880" s="342"/>
      <c r="R880" s="342"/>
      <c r="S880" s="342"/>
      <c r="T880" s="342"/>
      <c r="U880" s="342"/>
      <c r="V880" s="342"/>
      <c r="W880" s="342"/>
      <c r="X880" s="342"/>
      <c r="Y880" s="342"/>
      <c r="Z880" s="342"/>
    </row>
    <row r="881" ht="12.75" customHeight="1">
      <c r="A881" s="388"/>
      <c r="B881" s="388"/>
      <c r="C881" s="388"/>
      <c r="D881" s="342"/>
      <c r="E881" s="342"/>
      <c r="F881" s="342"/>
      <c r="G881" s="342"/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</row>
    <row r="882" ht="12.75" customHeight="1">
      <c r="A882" s="388"/>
      <c r="B882" s="388"/>
      <c r="C882" s="388"/>
      <c r="D882" s="342"/>
      <c r="E882" s="342"/>
      <c r="F882" s="342"/>
      <c r="G882" s="342"/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</row>
    <row r="883" ht="12.75" customHeight="1">
      <c r="A883" s="388"/>
      <c r="B883" s="388"/>
      <c r="C883" s="388"/>
      <c r="D883" s="342"/>
      <c r="E883" s="342"/>
      <c r="F883" s="342"/>
      <c r="G883" s="342"/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</row>
    <row r="884" ht="12.75" customHeight="1">
      <c r="A884" s="388"/>
      <c r="B884" s="388"/>
      <c r="C884" s="388"/>
      <c r="D884" s="342"/>
      <c r="E884" s="342"/>
      <c r="F884" s="342"/>
      <c r="G884" s="342"/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</row>
    <row r="885" ht="12.75" customHeight="1">
      <c r="A885" s="388"/>
      <c r="B885" s="388"/>
      <c r="C885" s="388"/>
      <c r="D885" s="342"/>
      <c r="E885" s="342"/>
      <c r="F885" s="342"/>
      <c r="G885" s="342"/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</row>
    <row r="886" ht="12.75" customHeight="1">
      <c r="A886" s="388"/>
      <c r="B886" s="388"/>
      <c r="C886" s="388"/>
      <c r="D886" s="342"/>
      <c r="E886" s="342"/>
      <c r="F886" s="342"/>
      <c r="G886" s="342"/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</row>
    <row r="887" ht="12.75" customHeight="1">
      <c r="A887" s="388"/>
      <c r="B887" s="388"/>
      <c r="C887" s="388"/>
      <c r="D887" s="342"/>
      <c r="E887" s="342"/>
      <c r="F887" s="342"/>
      <c r="G887" s="342"/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</row>
    <row r="888" ht="12.75" customHeight="1">
      <c r="A888" s="388"/>
      <c r="B888" s="388"/>
      <c r="C888" s="388"/>
      <c r="D888" s="342"/>
      <c r="E888" s="342"/>
      <c r="F888" s="342"/>
      <c r="G888" s="342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</row>
    <row r="889" ht="12.75" customHeight="1">
      <c r="A889" s="388"/>
      <c r="B889" s="388"/>
      <c r="C889" s="388"/>
      <c r="D889" s="342"/>
      <c r="E889" s="342"/>
      <c r="F889" s="342"/>
      <c r="G889" s="342"/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</row>
    <row r="890" ht="12.75" customHeight="1">
      <c r="A890" s="388"/>
      <c r="B890" s="388"/>
      <c r="C890" s="388"/>
      <c r="D890" s="342"/>
      <c r="E890" s="342"/>
      <c r="F890" s="342"/>
      <c r="G890" s="342"/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</row>
    <row r="891" ht="12.75" customHeight="1">
      <c r="A891" s="388"/>
      <c r="B891" s="388"/>
      <c r="C891" s="388"/>
      <c r="D891" s="342"/>
      <c r="E891" s="342"/>
      <c r="F891" s="342"/>
      <c r="G891" s="342"/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</row>
    <row r="892" ht="12.75" customHeight="1">
      <c r="A892" s="388"/>
      <c r="B892" s="388"/>
      <c r="C892" s="388"/>
      <c r="D892" s="342"/>
      <c r="E892" s="342"/>
      <c r="F892" s="342"/>
      <c r="G892" s="342"/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</row>
    <row r="893" ht="12.75" customHeight="1">
      <c r="A893" s="388"/>
      <c r="B893" s="388"/>
      <c r="C893" s="388"/>
      <c r="D893" s="342"/>
      <c r="E893" s="342"/>
      <c r="F893" s="342"/>
      <c r="G893" s="342"/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</row>
    <row r="894" ht="12.75" customHeight="1">
      <c r="A894" s="388"/>
      <c r="B894" s="388"/>
      <c r="C894" s="388"/>
      <c r="D894" s="342"/>
      <c r="E894" s="342"/>
      <c r="F894" s="342"/>
      <c r="G894" s="342"/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</row>
    <row r="895" ht="12.75" customHeight="1">
      <c r="A895" s="388"/>
      <c r="B895" s="388"/>
      <c r="C895" s="388"/>
      <c r="D895" s="342"/>
      <c r="E895" s="342"/>
      <c r="F895" s="342"/>
      <c r="G895" s="342"/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</row>
    <row r="896" ht="12.75" customHeight="1">
      <c r="A896" s="388"/>
      <c r="B896" s="388"/>
      <c r="C896" s="388"/>
      <c r="D896" s="342"/>
      <c r="E896" s="342"/>
      <c r="F896" s="342"/>
      <c r="G896" s="342"/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</row>
    <row r="897" ht="12.75" customHeight="1">
      <c r="A897" s="388"/>
      <c r="B897" s="388"/>
      <c r="C897" s="388"/>
      <c r="D897" s="342"/>
      <c r="E897" s="342"/>
      <c r="F897" s="342"/>
      <c r="G897" s="342"/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</row>
    <row r="898" ht="12.75" customHeight="1">
      <c r="A898" s="388"/>
      <c r="B898" s="388"/>
      <c r="C898" s="388"/>
      <c r="D898" s="342"/>
      <c r="E898" s="342"/>
      <c r="F898" s="342"/>
      <c r="G898" s="342"/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</row>
    <row r="899" ht="12.75" customHeight="1">
      <c r="A899" s="388"/>
      <c r="B899" s="388"/>
      <c r="C899" s="388"/>
      <c r="D899" s="342"/>
      <c r="E899" s="342"/>
      <c r="F899" s="342"/>
      <c r="G899" s="342"/>
      <c r="H899" s="342"/>
      <c r="I899" s="34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</row>
    <row r="900" ht="12.75" customHeight="1">
      <c r="A900" s="388"/>
      <c r="B900" s="388"/>
      <c r="C900" s="388"/>
      <c r="D900" s="342"/>
      <c r="E900" s="342"/>
      <c r="F900" s="342"/>
      <c r="G900" s="342"/>
      <c r="H900" s="342"/>
      <c r="I900" s="34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</row>
    <row r="901" ht="12.75" customHeight="1">
      <c r="A901" s="388"/>
      <c r="B901" s="388"/>
      <c r="C901" s="388"/>
      <c r="D901" s="342"/>
      <c r="E901" s="342"/>
      <c r="F901" s="342"/>
      <c r="G901" s="342"/>
      <c r="H901" s="342"/>
      <c r="I901" s="342"/>
      <c r="J901" s="342"/>
      <c r="K901" s="342"/>
      <c r="L901" s="342"/>
      <c r="M901" s="342"/>
      <c r="N901" s="342"/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</row>
    <row r="902" ht="12.75" customHeight="1">
      <c r="A902" s="388"/>
      <c r="B902" s="388"/>
      <c r="C902" s="388"/>
      <c r="D902" s="342"/>
      <c r="E902" s="342"/>
      <c r="F902" s="342"/>
      <c r="G902" s="342"/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</row>
    <row r="903" ht="12.75" customHeight="1">
      <c r="A903" s="388"/>
      <c r="B903" s="388"/>
      <c r="C903" s="388"/>
      <c r="D903" s="342"/>
      <c r="E903" s="342"/>
      <c r="F903" s="342"/>
      <c r="G903" s="342"/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</row>
    <row r="904" ht="12.75" customHeight="1">
      <c r="A904" s="388"/>
      <c r="B904" s="388"/>
      <c r="C904" s="388"/>
      <c r="D904" s="342"/>
      <c r="E904" s="342"/>
      <c r="F904" s="342"/>
      <c r="G904" s="342"/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</row>
    <row r="905" ht="12.75" customHeight="1">
      <c r="A905" s="388"/>
      <c r="B905" s="388"/>
      <c r="C905" s="388"/>
      <c r="D905" s="342"/>
      <c r="E905" s="342"/>
      <c r="F905" s="342"/>
      <c r="G905" s="342"/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</row>
    <row r="906" ht="12.75" customHeight="1">
      <c r="A906" s="388"/>
      <c r="B906" s="388"/>
      <c r="C906" s="388"/>
      <c r="D906" s="342"/>
      <c r="E906" s="342"/>
      <c r="F906" s="342"/>
      <c r="G906" s="342"/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</row>
    <row r="907" ht="12.75" customHeight="1">
      <c r="A907" s="388"/>
      <c r="B907" s="388"/>
      <c r="C907" s="388"/>
      <c r="D907" s="342"/>
      <c r="E907" s="342"/>
      <c r="F907" s="342"/>
      <c r="G907" s="342"/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</row>
    <row r="908" ht="12.75" customHeight="1">
      <c r="A908" s="388"/>
      <c r="B908" s="388"/>
      <c r="C908" s="388"/>
      <c r="D908" s="342"/>
      <c r="E908" s="342"/>
      <c r="F908" s="342"/>
      <c r="G908" s="342"/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</row>
    <row r="909" ht="12.75" customHeight="1">
      <c r="A909" s="388"/>
      <c r="B909" s="388"/>
      <c r="C909" s="388"/>
      <c r="D909" s="342"/>
      <c r="E909" s="342"/>
      <c r="F909" s="342"/>
      <c r="G909" s="342"/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</row>
    <row r="910" ht="12.75" customHeight="1">
      <c r="A910" s="388"/>
      <c r="B910" s="388"/>
      <c r="C910" s="388"/>
      <c r="D910" s="342"/>
      <c r="E910" s="342"/>
      <c r="F910" s="342"/>
      <c r="G910" s="342"/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</row>
    <row r="911" ht="12.75" customHeight="1">
      <c r="A911" s="388"/>
      <c r="B911" s="388"/>
      <c r="C911" s="388"/>
      <c r="D911" s="342"/>
      <c r="E911" s="342"/>
      <c r="F911" s="342"/>
      <c r="G911" s="342"/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</row>
    <row r="912" ht="12.75" customHeight="1">
      <c r="A912" s="388"/>
      <c r="B912" s="388"/>
      <c r="C912" s="388"/>
      <c r="D912" s="342"/>
      <c r="E912" s="342"/>
      <c r="F912" s="342"/>
      <c r="G912" s="342"/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</row>
    <row r="913" ht="12.75" customHeight="1">
      <c r="A913" s="388"/>
      <c r="B913" s="388"/>
      <c r="C913" s="388"/>
      <c r="D913" s="342"/>
      <c r="E913" s="342"/>
      <c r="F913" s="342"/>
      <c r="G913" s="342"/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</row>
    <row r="914" ht="12.75" customHeight="1">
      <c r="A914" s="388"/>
      <c r="B914" s="388"/>
      <c r="C914" s="388"/>
      <c r="D914" s="342"/>
      <c r="E914" s="342"/>
      <c r="F914" s="342"/>
      <c r="G914" s="342"/>
      <c r="H914" s="342"/>
      <c r="I914" s="342"/>
      <c r="J914" s="342"/>
      <c r="K914" s="342"/>
      <c r="L914" s="342"/>
      <c r="M914" s="342"/>
      <c r="N914" s="342"/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</row>
    <row r="915" ht="12.75" customHeight="1">
      <c r="A915" s="388"/>
      <c r="B915" s="388"/>
      <c r="C915" s="388"/>
      <c r="D915" s="342"/>
      <c r="E915" s="342"/>
      <c r="F915" s="342"/>
      <c r="G915" s="342"/>
      <c r="H915" s="342"/>
      <c r="I915" s="342"/>
      <c r="J915" s="342"/>
      <c r="K915" s="342"/>
      <c r="L915" s="342"/>
      <c r="M915" s="342"/>
      <c r="N915" s="342"/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</row>
    <row r="916" ht="12.75" customHeight="1">
      <c r="A916" s="388"/>
      <c r="B916" s="388"/>
      <c r="C916" s="388"/>
      <c r="D916" s="342"/>
      <c r="E916" s="342"/>
      <c r="F916" s="342"/>
      <c r="G916" s="342"/>
      <c r="H916" s="342"/>
      <c r="I916" s="34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</row>
    <row r="917" ht="12.75" customHeight="1">
      <c r="A917" s="388"/>
      <c r="B917" s="388"/>
      <c r="C917" s="388"/>
      <c r="D917" s="342"/>
      <c r="E917" s="342"/>
      <c r="F917" s="342"/>
      <c r="G917" s="342"/>
      <c r="H917" s="342"/>
      <c r="I917" s="34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</row>
    <row r="918" ht="12.75" customHeight="1">
      <c r="A918" s="388"/>
      <c r="B918" s="388"/>
      <c r="C918" s="388"/>
      <c r="D918" s="342"/>
      <c r="E918" s="342"/>
      <c r="F918" s="342"/>
      <c r="G918" s="342"/>
      <c r="H918" s="342"/>
      <c r="I918" s="342"/>
      <c r="J918" s="342"/>
      <c r="K918" s="342"/>
      <c r="L918" s="342"/>
      <c r="M918" s="342"/>
      <c r="N918" s="342"/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</row>
    <row r="919" ht="12.75" customHeight="1">
      <c r="A919" s="388"/>
      <c r="B919" s="388"/>
      <c r="C919" s="388"/>
      <c r="D919" s="342"/>
      <c r="E919" s="342"/>
      <c r="F919" s="342"/>
      <c r="G919" s="342"/>
      <c r="H919" s="342"/>
      <c r="I919" s="342"/>
      <c r="J919" s="342"/>
      <c r="K919" s="342"/>
      <c r="L919" s="342"/>
      <c r="M919" s="342"/>
      <c r="N919" s="342"/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</row>
    <row r="920" ht="12.75" customHeight="1">
      <c r="A920" s="388"/>
      <c r="B920" s="388"/>
      <c r="C920" s="388"/>
      <c r="D920" s="342"/>
      <c r="E920" s="342"/>
      <c r="F920" s="342"/>
      <c r="G920" s="342"/>
      <c r="H920" s="342"/>
      <c r="I920" s="34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</row>
    <row r="921" ht="12.75" customHeight="1">
      <c r="A921" s="388"/>
      <c r="B921" s="388"/>
      <c r="C921" s="388"/>
      <c r="D921" s="342"/>
      <c r="E921" s="342"/>
      <c r="F921" s="342"/>
      <c r="G921" s="342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</row>
    <row r="922" ht="12.75" customHeight="1">
      <c r="A922" s="388"/>
      <c r="B922" s="388"/>
      <c r="C922" s="388"/>
      <c r="D922" s="342"/>
      <c r="E922" s="342"/>
      <c r="F922" s="342"/>
      <c r="G922" s="342"/>
      <c r="H922" s="342"/>
      <c r="I922" s="342"/>
      <c r="J922" s="342"/>
      <c r="K922" s="342"/>
      <c r="L922" s="342"/>
      <c r="M922" s="342"/>
      <c r="N922" s="342"/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</row>
    <row r="923" ht="12.75" customHeight="1">
      <c r="A923" s="388"/>
      <c r="B923" s="388"/>
      <c r="C923" s="388"/>
      <c r="D923" s="342"/>
      <c r="E923" s="342"/>
      <c r="F923" s="342"/>
      <c r="G923" s="342"/>
      <c r="H923" s="342"/>
      <c r="I923" s="342"/>
      <c r="J923" s="342"/>
      <c r="K923" s="342"/>
      <c r="L923" s="342"/>
      <c r="M923" s="342"/>
      <c r="N923" s="342"/>
      <c r="O923" s="342"/>
      <c r="P923" s="342"/>
      <c r="Q923" s="342"/>
      <c r="R923" s="342"/>
      <c r="S923" s="342"/>
      <c r="T923" s="342"/>
      <c r="U923" s="342"/>
      <c r="V923" s="342"/>
      <c r="W923" s="342"/>
      <c r="X923" s="342"/>
      <c r="Y923" s="342"/>
      <c r="Z923" s="342"/>
    </row>
    <row r="924" ht="12.75" customHeight="1">
      <c r="A924" s="388"/>
      <c r="B924" s="388"/>
      <c r="C924" s="388"/>
      <c r="D924" s="342"/>
      <c r="E924" s="342"/>
      <c r="F924" s="342"/>
      <c r="G924" s="342"/>
      <c r="H924" s="342"/>
      <c r="I924" s="34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</row>
    <row r="925" ht="12.75" customHeight="1">
      <c r="A925" s="388"/>
      <c r="B925" s="388"/>
      <c r="C925" s="388"/>
      <c r="D925" s="342"/>
      <c r="E925" s="342"/>
      <c r="F925" s="342"/>
      <c r="G925" s="342"/>
      <c r="H925" s="342"/>
      <c r="I925" s="34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</row>
    <row r="926" ht="12.75" customHeight="1">
      <c r="A926" s="388"/>
      <c r="B926" s="388"/>
      <c r="C926" s="388"/>
      <c r="D926" s="342"/>
      <c r="E926" s="342"/>
      <c r="F926" s="342"/>
      <c r="G926" s="342"/>
      <c r="H926" s="342"/>
      <c r="I926" s="34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</row>
    <row r="927" ht="12.75" customHeight="1">
      <c r="A927" s="388"/>
      <c r="B927" s="388"/>
      <c r="C927" s="388"/>
      <c r="D927" s="342"/>
      <c r="E927" s="342"/>
      <c r="F927" s="342"/>
      <c r="G927" s="342"/>
      <c r="H927" s="342"/>
      <c r="I927" s="34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</row>
    <row r="928" ht="12.75" customHeight="1">
      <c r="A928" s="388"/>
      <c r="B928" s="388"/>
      <c r="C928" s="388"/>
      <c r="D928" s="342"/>
      <c r="E928" s="342"/>
      <c r="F928" s="342"/>
      <c r="G928" s="342"/>
      <c r="H928" s="342"/>
      <c r="I928" s="342"/>
      <c r="J928" s="342"/>
      <c r="K928" s="342"/>
      <c r="L928" s="342"/>
      <c r="M928" s="342"/>
      <c r="N928" s="342"/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</row>
    <row r="929" ht="12.75" customHeight="1">
      <c r="A929" s="388"/>
      <c r="B929" s="388"/>
      <c r="C929" s="388"/>
      <c r="D929" s="342"/>
      <c r="E929" s="342"/>
      <c r="F929" s="342"/>
      <c r="G929" s="342"/>
      <c r="H929" s="342"/>
      <c r="I929" s="342"/>
      <c r="J929" s="342"/>
      <c r="K929" s="342"/>
      <c r="L929" s="342"/>
      <c r="M929" s="342"/>
      <c r="N929" s="342"/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</row>
    <row r="930" ht="12.75" customHeight="1">
      <c r="A930" s="388"/>
      <c r="B930" s="388"/>
      <c r="C930" s="388"/>
      <c r="D930" s="342"/>
      <c r="E930" s="342"/>
      <c r="F930" s="342"/>
      <c r="G930" s="342"/>
      <c r="H930" s="342"/>
      <c r="I930" s="34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</row>
    <row r="931" ht="12.75" customHeight="1">
      <c r="A931" s="388"/>
      <c r="B931" s="388"/>
      <c r="C931" s="388"/>
      <c r="D931" s="342"/>
      <c r="E931" s="342"/>
      <c r="F931" s="342"/>
      <c r="G931" s="342"/>
      <c r="H931" s="342"/>
      <c r="I931" s="342"/>
      <c r="J931" s="342"/>
      <c r="K931" s="342"/>
      <c r="L931" s="342"/>
      <c r="M931" s="342"/>
      <c r="N931" s="342"/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</row>
    <row r="932" ht="12.75" customHeight="1">
      <c r="A932" s="388"/>
      <c r="B932" s="388"/>
      <c r="C932" s="388"/>
      <c r="D932" s="342"/>
      <c r="E932" s="342"/>
      <c r="F932" s="342"/>
      <c r="G932" s="342"/>
      <c r="H932" s="342"/>
      <c r="I932" s="342"/>
      <c r="J932" s="342"/>
      <c r="K932" s="342"/>
      <c r="L932" s="342"/>
      <c r="M932" s="342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</row>
    <row r="933" ht="12.75" customHeight="1">
      <c r="A933" s="388"/>
      <c r="B933" s="388"/>
      <c r="C933" s="388"/>
      <c r="D933" s="342"/>
      <c r="E933" s="342"/>
      <c r="F933" s="342"/>
      <c r="G933" s="342"/>
      <c r="H933" s="342"/>
      <c r="I933" s="34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</row>
    <row r="934" ht="12.75" customHeight="1">
      <c r="A934" s="388"/>
      <c r="B934" s="388"/>
      <c r="C934" s="388"/>
      <c r="D934" s="342"/>
      <c r="E934" s="342"/>
      <c r="F934" s="342"/>
      <c r="G934" s="342"/>
      <c r="H934" s="342"/>
      <c r="I934" s="34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</row>
    <row r="935" ht="12.75" customHeight="1">
      <c r="A935" s="388"/>
      <c r="B935" s="388"/>
      <c r="C935" s="388"/>
      <c r="D935" s="342"/>
      <c r="E935" s="342"/>
      <c r="F935" s="342"/>
      <c r="G935" s="342"/>
      <c r="H935" s="342"/>
      <c r="I935" s="342"/>
      <c r="J935" s="342"/>
      <c r="K935" s="342"/>
      <c r="L935" s="342"/>
      <c r="M935" s="342"/>
      <c r="N935" s="342"/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</row>
    <row r="936" ht="12.75" customHeight="1">
      <c r="A936" s="388"/>
      <c r="B936" s="388"/>
      <c r="C936" s="388"/>
      <c r="D936" s="342"/>
      <c r="E936" s="342"/>
      <c r="F936" s="342"/>
      <c r="G936" s="342"/>
      <c r="H936" s="342"/>
      <c r="I936" s="342"/>
      <c r="J936" s="342"/>
      <c r="K936" s="342"/>
      <c r="L936" s="342"/>
      <c r="M936" s="342"/>
      <c r="N936" s="342"/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</row>
    <row r="937" ht="12.75" customHeight="1">
      <c r="A937" s="388"/>
      <c r="B937" s="388"/>
      <c r="C937" s="388"/>
      <c r="D937" s="342"/>
      <c r="E937" s="342"/>
      <c r="F937" s="342"/>
      <c r="G937" s="342"/>
      <c r="H937" s="342"/>
      <c r="I937" s="34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</row>
    <row r="938" ht="12.75" customHeight="1">
      <c r="A938" s="388"/>
      <c r="B938" s="388"/>
      <c r="C938" s="388"/>
      <c r="D938" s="342"/>
      <c r="E938" s="342"/>
      <c r="F938" s="342"/>
      <c r="G938" s="342"/>
      <c r="H938" s="342"/>
      <c r="I938" s="342"/>
      <c r="J938" s="342"/>
      <c r="K938" s="342"/>
      <c r="L938" s="342"/>
      <c r="M938" s="342"/>
      <c r="N938" s="342"/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</row>
    <row r="939" ht="12.75" customHeight="1">
      <c r="A939" s="388"/>
      <c r="B939" s="388"/>
      <c r="C939" s="388"/>
      <c r="D939" s="342"/>
      <c r="E939" s="342"/>
      <c r="F939" s="342"/>
      <c r="G939" s="342"/>
      <c r="H939" s="342"/>
      <c r="I939" s="342"/>
      <c r="J939" s="342"/>
      <c r="K939" s="342"/>
      <c r="L939" s="342"/>
      <c r="M939" s="342"/>
      <c r="N939" s="342"/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</row>
    <row r="940" ht="12.75" customHeight="1">
      <c r="A940" s="388"/>
      <c r="B940" s="388"/>
      <c r="C940" s="388"/>
      <c r="D940" s="342"/>
      <c r="E940" s="342"/>
      <c r="F940" s="342"/>
      <c r="G940" s="342"/>
      <c r="H940" s="342"/>
      <c r="I940" s="34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</row>
    <row r="941" ht="12.75" customHeight="1">
      <c r="A941" s="388"/>
      <c r="B941" s="388"/>
      <c r="C941" s="388"/>
      <c r="D941" s="342"/>
      <c r="E941" s="342"/>
      <c r="F941" s="342"/>
      <c r="G941" s="342"/>
      <c r="H941" s="342"/>
      <c r="I941" s="34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</row>
    <row r="942" ht="12.75" customHeight="1">
      <c r="A942" s="388"/>
      <c r="B942" s="388"/>
      <c r="C942" s="388"/>
      <c r="D942" s="342"/>
      <c r="E942" s="342"/>
      <c r="F942" s="342"/>
      <c r="G942" s="342"/>
      <c r="H942" s="342"/>
      <c r="I942" s="342"/>
      <c r="J942" s="342"/>
      <c r="K942" s="342"/>
      <c r="L942" s="342"/>
      <c r="M942" s="342"/>
      <c r="N942" s="342"/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</row>
    <row r="943" ht="12.75" customHeight="1">
      <c r="A943" s="388"/>
      <c r="B943" s="388"/>
      <c r="C943" s="388"/>
      <c r="D943" s="342"/>
      <c r="E943" s="342"/>
      <c r="F943" s="342"/>
      <c r="G943" s="342"/>
      <c r="H943" s="342"/>
      <c r="I943" s="342"/>
      <c r="J943" s="342"/>
      <c r="K943" s="342"/>
      <c r="L943" s="342"/>
      <c r="M943" s="342"/>
      <c r="N943" s="342"/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</row>
    <row r="944" ht="12.75" customHeight="1">
      <c r="A944" s="388"/>
      <c r="B944" s="388"/>
      <c r="C944" s="388"/>
      <c r="D944" s="342"/>
      <c r="E944" s="342"/>
      <c r="F944" s="342"/>
      <c r="G944" s="342"/>
      <c r="H944" s="342"/>
      <c r="I944" s="34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</row>
    <row r="945" ht="12.75" customHeight="1">
      <c r="A945" s="388"/>
      <c r="B945" s="388"/>
      <c r="C945" s="388"/>
      <c r="D945" s="342"/>
      <c r="E945" s="342"/>
      <c r="F945" s="342"/>
      <c r="G945" s="342"/>
      <c r="H945" s="342"/>
      <c r="I945" s="342"/>
      <c r="J945" s="342"/>
      <c r="K945" s="342"/>
      <c r="L945" s="342"/>
      <c r="M945" s="342"/>
      <c r="N945" s="342"/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</row>
    <row r="946" ht="12.75" customHeight="1">
      <c r="A946" s="388"/>
      <c r="B946" s="388"/>
      <c r="C946" s="388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342"/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</row>
    <row r="947" ht="12.75" customHeight="1">
      <c r="A947" s="388"/>
      <c r="B947" s="388"/>
      <c r="C947" s="388"/>
      <c r="D947" s="342"/>
      <c r="E947" s="342"/>
      <c r="F947" s="342"/>
      <c r="G947" s="342"/>
      <c r="H947" s="342"/>
      <c r="I947" s="342"/>
      <c r="J947" s="342"/>
      <c r="K947" s="342"/>
      <c r="L947" s="342"/>
      <c r="M947" s="342"/>
      <c r="N947" s="342"/>
      <c r="O947" s="342"/>
      <c r="P947" s="342"/>
      <c r="Q947" s="342"/>
      <c r="R947" s="342"/>
      <c r="S947" s="342"/>
      <c r="T947" s="342"/>
      <c r="U947" s="342"/>
      <c r="V947" s="342"/>
      <c r="W947" s="342"/>
      <c r="X947" s="342"/>
      <c r="Y947" s="342"/>
      <c r="Z947" s="342"/>
    </row>
    <row r="948" ht="12.75" customHeight="1">
      <c r="A948" s="388"/>
      <c r="B948" s="388"/>
      <c r="C948" s="388"/>
      <c r="D948" s="342"/>
      <c r="E948" s="342"/>
      <c r="F948" s="342"/>
      <c r="G948" s="342"/>
      <c r="H948" s="342"/>
      <c r="I948" s="342"/>
      <c r="J948" s="342"/>
      <c r="K948" s="342"/>
      <c r="L948" s="342"/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</row>
    <row r="949" ht="12.75" customHeight="1">
      <c r="A949" s="388"/>
      <c r="B949" s="388"/>
      <c r="C949" s="388"/>
      <c r="D949" s="342"/>
      <c r="E949" s="342"/>
      <c r="F949" s="342"/>
      <c r="G949" s="342"/>
      <c r="H949" s="342"/>
      <c r="I949" s="34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</row>
    <row r="950" ht="12.75" customHeight="1">
      <c r="A950" s="388"/>
      <c r="B950" s="388"/>
      <c r="C950" s="388"/>
      <c r="D950" s="342"/>
      <c r="E950" s="342"/>
      <c r="F950" s="342"/>
      <c r="G950" s="342"/>
      <c r="H950" s="342"/>
      <c r="I950" s="34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</row>
    <row r="951" ht="12.75" customHeight="1">
      <c r="A951" s="388"/>
      <c r="B951" s="388"/>
      <c r="C951" s="388"/>
      <c r="D951" s="342"/>
      <c r="E951" s="342"/>
      <c r="F951" s="342"/>
      <c r="G951" s="342"/>
      <c r="H951" s="342"/>
      <c r="I951" s="34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</row>
    <row r="952" ht="12.75" customHeight="1">
      <c r="A952" s="388"/>
      <c r="B952" s="388"/>
      <c r="C952" s="388"/>
      <c r="D952" s="342"/>
      <c r="E952" s="342"/>
      <c r="F952" s="342"/>
      <c r="G952" s="342"/>
      <c r="H952" s="342"/>
      <c r="I952" s="34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</row>
    <row r="953" ht="12.75" customHeight="1">
      <c r="A953" s="388"/>
      <c r="B953" s="388"/>
      <c r="C953" s="388"/>
      <c r="D953" s="342"/>
      <c r="E953" s="342"/>
      <c r="F953" s="342"/>
      <c r="G953" s="342"/>
      <c r="H953" s="342"/>
      <c r="I953" s="342"/>
      <c r="J953" s="342"/>
      <c r="K953" s="342"/>
      <c r="L953" s="342"/>
      <c r="M953" s="342"/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/>
      <c r="Z953" s="342"/>
    </row>
    <row r="954" ht="12.75" customHeight="1">
      <c r="A954" s="388"/>
      <c r="B954" s="388"/>
      <c r="C954" s="388"/>
      <c r="D954" s="342"/>
      <c r="E954" s="342"/>
      <c r="F954" s="342"/>
      <c r="G954" s="342"/>
      <c r="H954" s="342"/>
      <c r="I954" s="342"/>
      <c r="J954" s="342"/>
      <c r="K954" s="342"/>
      <c r="L954" s="342"/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/>
      <c r="Z954" s="342"/>
    </row>
    <row r="955" ht="12.75" customHeight="1">
      <c r="A955" s="388"/>
      <c r="B955" s="388"/>
      <c r="C955" s="388"/>
      <c r="D955" s="342"/>
      <c r="E955" s="342"/>
      <c r="F955" s="342"/>
      <c r="G955" s="342"/>
      <c r="H955" s="342"/>
      <c r="I955" s="34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</row>
    <row r="956" ht="12.75" customHeight="1">
      <c r="A956" s="388"/>
      <c r="B956" s="388"/>
      <c r="C956" s="388"/>
      <c r="D956" s="342"/>
      <c r="E956" s="342"/>
      <c r="F956" s="342"/>
      <c r="G956" s="342"/>
      <c r="H956" s="342"/>
      <c r="I956" s="342"/>
      <c r="J956" s="342"/>
      <c r="K956" s="342"/>
      <c r="L956" s="342"/>
      <c r="M956" s="342"/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/>
      <c r="Z956" s="342"/>
    </row>
    <row r="957" ht="12.75" customHeight="1">
      <c r="A957" s="388"/>
      <c r="B957" s="388"/>
      <c r="C957" s="388"/>
      <c r="D957" s="342"/>
      <c r="E957" s="342"/>
      <c r="F957" s="342"/>
      <c r="G957" s="342"/>
      <c r="H957" s="342"/>
      <c r="I957" s="342"/>
      <c r="J957" s="342"/>
      <c r="K957" s="342"/>
      <c r="L957" s="342"/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/>
      <c r="Z957" s="342"/>
    </row>
    <row r="958" ht="12.75" customHeight="1">
      <c r="A958" s="388"/>
      <c r="B958" s="388"/>
      <c r="C958" s="388"/>
      <c r="D958" s="342"/>
      <c r="E958" s="342"/>
      <c r="F958" s="342"/>
      <c r="G958" s="342"/>
      <c r="H958" s="342"/>
      <c r="I958" s="34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</row>
    <row r="959" ht="12.75" customHeight="1">
      <c r="A959" s="388"/>
      <c r="B959" s="388"/>
      <c r="C959" s="388"/>
      <c r="D959" s="342"/>
      <c r="E959" s="342"/>
      <c r="F959" s="342"/>
      <c r="G959" s="342"/>
      <c r="H959" s="342"/>
      <c r="I959" s="34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</row>
    <row r="960" ht="12.75" customHeight="1">
      <c r="A960" s="388"/>
      <c r="B960" s="388"/>
      <c r="C960" s="388"/>
      <c r="D960" s="342"/>
      <c r="E960" s="342"/>
      <c r="F960" s="342"/>
      <c r="G960" s="342"/>
      <c r="H960" s="342"/>
      <c r="I960" s="342"/>
      <c r="J960" s="342"/>
      <c r="K960" s="342"/>
      <c r="L960" s="342"/>
      <c r="M960" s="342"/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/>
      <c r="Z960" s="342"/>
    </row>
    <row r="961" ht="12.75" customHeight="1">
      <c r="A961" s="388"/>
      <c r="B961" s="388"/>
      <c r="C961" s="388"/>
      <c r="D961" s="342"/>
      <c r="E961" s="342"/>
      <c r="F961" s="342"/>
      <c r="G961" s="342"/>
      <c r="H961" s="342"/>
      <c r="I961" s="342"/>
      <c r="J961" s="342"/>
      <c r="K961" s="342"/>
      <c r="L961" s="342"/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/>
      <c r="Z961" s="342"/>
    </row>
    <row r="962" ht="12.75" customHeight="1">
      <c r="A962" s="388"/>
      <c r="B962" s="388"/>
      <c r="C962" s="388"/>
      <c r="D962" s="342"/>
      <c r="E962" s="342"/>
      <c r="F962" s="342"/>
      <c r="G962" s="342"/>
      <c r="H962" s="342"/>
      <c r="I962" s="34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</row>
    <row r="963" ht="12.75" customHeight="1">
      <c r="A963" s="388"/>
      <c r="B963" s="388"/>
      <c r="C963" s="388"/>
      <c r="D963" s="342"/>
      <c r="E963" s="342"/>
      <c r="F963" s="342"/>
      <c r="G963" s="342"/>
      <c r="H963" s="342"/>
      <c r="I963" s="342"/>
      <c r="J963" s="342"/>
      <c r="K963" s="342"/>
      <c r="L963" s="342"/>
      <c r="M963" s="342"/>
      <c r="N963" s="342"/>
      <c r="O963" s="342"/>
      <c r="P963" s="342"/>
      <c r="Q963" s="342"/>
      <c r="R963" s="342"/>
      <c r="S963" s="342"/>
      <c r="T963" s="342"/>
      <c r="U963" s="342"/>
      <c r="V963" s="342"/>
      <c r="W963" s="342"/>
      <c r="X963" s="342"/>
      <c r="Y963" s="342"/>
      <c r="Z963" s="342"/>
    </row>
    <row r="964" ht="12.75" customHeight="1">
      <c r="A964" s="388"/>
      <c r="B964" s="388"/>
      <c r="C964" s="388"/>
      <c r="D964" s="342"/>
      <c r="E964" s="342"/>
      <c r="F964" s="342"/>
      <c r="G964" s="342"/>
      <c r="H964" s="342"/>
      <c r="I964" s="342"/>
      <c r="J964" s="342"/>
      <c r="K964" s="342"/>
      <c r="L964" s="342"/>
      <c r="M964" s="342"/>
      <c r="N964" s="342"/>
      <c r="O964" s="342"/>
      <c r="P964" s="342"/>
      <c r="Q964" s="342"/>
      <c r="R964" s="342"/>
      <c r="S964" s="342"/>
      <c r="T964" s="342"/>
      <c r="U964" s="342"/>
      <c r="V964" s="342"/>
      <c r="W964" s="342"/>
      <c r="X964" s="342"/>
      <c r="Y964" s="342"/>
      <c r="Z964" s="342"/>
    </row>
    <row r="965" ht="12.75" customHeight="1">
      <c r="A965" s="388"/>
      <c r="B965" s="388"/>
      <c r="C965" s="388"/>
      <c r="D965" s="342"/>
      <c r="E965" s="342"/>
      <c r="F965" s="342"/>
      <c r="G965" s="342"/>
      <c r="H965" s="342"/>
      <c r="I965" s="342"/>
      <c r="J965" s="342"/>
      <c r="K965" s="342"/>
      <c r="L965" s="342"/>
      <c r="M965" s="342"/>
      <c r="N965" s="342"/>
      <c r="O965" s="342"/>
      <c r="P965" s="342"/>
      <c r="Q965" s="342"/>
      <c r="R965" s="342"/>
      <c r="S965" s="342"/>
      <c r="T965" s="342"/>
      <c r="U965" s="342"/>
      <c r="V965" s="342"/>
      <c r="W965" s="342"/>
      <c r="X965" s="342"/>
      <c r="Y965" s="342"/>
      <c r="Z965" s="342"/>
    </row>
    <row r="966" ht="12.75" customHeight="1">
      <c r="A966" s="388"/>
      <c r="B966" s="388"/>
      <c r="C966" s="388"/>
      <c r="D966" s="342"/>
      <c r="E966" s="342"/>
      <c r="F966" s="342"/>
      <c r="G966" s="342"/>
      <c r="H966" s="342"/>
      <c r="I966" s="342"/>
      <c r="J966" s="342"/>
      <c r="K966" s="342"/>
      <c r="L966" s="342"/>
      <c r="M966" s="342"/>
      <c r="N966" s="342"/>
      <c r="O966" s="342"/>
      <c r="P966" s="342"/>
      <c r="Q966" s="342"/>
      <c r="R966" s="342"/>
      <c r="S966" s="342"/>
      <c r="T966" s="342"/>
      <c r="U966" s="342"/>
      <c r="V966" s="342"/>
      <c r="W966" s="342"/>
      <c r="X966" s="342"/>
      <c r="Y966" s="342"/>
      <c r="Z966" s="342"/>
    </row>
    <row r="967" ht="12.75" customHeight="1">
      <c r="A967" s="388"/>
      <c r="B967" s="388"/>
      <c r="C967" s="388"/>
      <c r="D967" s="342"/>
      <c r="E967" s="342"/>
      <c r="F967" s="342"/>
      <c r="G967" s="342"/>
      <c r="H967" s="342"/>
      <c r="I967" s="342"/>
      <c r="J967" s="342"/>
      <c r="K967" s="342"/>
      <c r="L967" s="342"/>
      <c r="M967" s="342"/>
      <c r="N967" s="342"/>
      <c r="O967" s="342"/>
      <c r="P967" s="342"/>
      <c r="Q967" s="342"/>
      <c r="R967" s="342"/>
      <c r="S967" s="342"/>
      <c r="T967" s="342"/>
      <c r="U967" s="342"/>
      <c r="V967" s="342"/>
      <c r="W967" s="342"/>
      <c r="X967" s="342"/>
      <c r="Y967" s="342"/>
      <c r="Z967" s="342"/>
    </row>
    <row r="968" ht="12.75" customHeight="1">
      <c r="A968" s="388"/>
      <c r="B968" s="388"/>
      <c r="C968" s="388"/>
      <c r="D968" s="342"/>
      <c r="E968" s="342"/>
      <c r="F968" s="342"/>
      <c r="G968" s="342"/>
      <c r="H968" s="342"/>
      <c r="I968" s="342"/>
      <c r="J968" s="342"/>
      <c r="K968" s="342"/>
      <c r="L968" s="342"/>
      <c r="M968" s="342"/>
      <c r="N968" s="342"/>
      <c r="O968" s="342"/>
      <c r="P968" s="342"/>
      <c r="Q968" s="342"/>
      <c r="R968" s="342"/>
      <c r="S968" s="342"/>
      <c r="T968" s="342"/>
      <c r="U968" s="342"/>
      <c r="V968" s="342"/>
      <c r="W968" s="342"/>
      <c r="X968" s="342"/>
      <c r="Y968" s="342"/>
      <c r="Z968" s="342"/>
    </row>
    <row r="969" ht="12.75" customHeight="1">
      <c r="A969" s="388"/>
      <c r="B969" s="388"/>
      <c r="C969" s="388"/>
      <c r="D969" s="342"/>
      <c r="E969" s="342"/>
      <c r="F969" s="342"/>
      <c r="G969" s="342"/>
      <c r="H969" s="342"/>
      <c r="I969" s="342"/>
      <c r="J969" s="342"/>
      <c r="K969" s="342"/>
      <c r="L969" s="342"/>
      <c r="M969" s="342"/>
      <c r="N969" s="342"/>
      <c r="O969" s="342"/>
      <c r="P969" s="342"/>
      <c r="Q969" s="342"/>
      <c r="R969" s="342"/>
      <c r="S969" s="342"/>
      <c r="T969" s="342"/>
      <c r="U969" s="342"/>
      <c r="V969" s="342"/>
      <c r="W969" s="342"/>
      <c r="X969" s="342"/>
      <c r="Y969" s="342"/>
      <c r="Z969" s="342"/>
    </row>
    <row r="970" ht="12.75" customHeight="1">
      <c r="A970" s="388"/>
      <c r="B970" s="388"/>
      <c r="C970" s="388"/>
      <c r="D970" s="342"/>
      <c r="E970" s="342"/>
      <c r="F970" s="342"/>
      <c r="G970" s="342"/>
      <c r="H970" s="342"/>
      <c r="I970" s="342"/>
      <c r="J970" s="342"/>
      <c r="K970" s="342"/>
      <c r="L970" s="342"/>
      <c r="M970" s="342"/>
      <c r="N970" s="342"/>
      <c r="O970" s="342"/>
      <c r="P970" s="342"/>
      <c r="Q970" s="342"/>
      <c r="R970" s="342"/>
      <c r="S970" s="342"/>
      <c r="T970" s="342"/>
      <c r="U970" s="342"/>
      <c r="V970" s="342"/>
      <c r="W970" s="342"/>
      <c r="X970" s="342"/>
      <c r="Y970" s="342"/>
      <c r="Z970" s="342"/>
    </row>
    <row r="971" ht="12.75" customHeight="1">
      <c r="A971" s="388"/>
      <c r="B971" s="388"/>
      <c r="C971" s="388"/>
      <c r="D971" s="342"/>
      <c r="E971" s="342"/>
      <c r="F971" s="342"/>
      <c r="G971" s="342"/>
      <c r="H971" s="342"/>
      <c r="I971" s="342"/>
      <c r="J971" s="342"/>
      <c r="K971" s="342"/>
      <c r="L971" s="342"/>
      <c r="M971" s="342"/>
      <c r="N971" s="342"/>
      <c r="O971" s="342"/>
      <c r="P971" s="342"/>
      <c r="Q971" s="342"/>
      <c r="R971" s="342"/>
      <c r="S971" s="342"/>
      <c r="T971" s="342"/>
      <c r="U971" s="342"/>
      <c r="V971" s="342"/>
      <c r="W971" s="342"/>
      <c r="X971" s="342"/>
      <c r="Y971" s="342"/>
      <c r="Z971" s="342"/>
    </row>
    <row r="972" ht="12.75" customHeight="1">
      <c r="A972" s="388"/>
      <c r="B972" s="388"/>
      <c r="C972" s="388"/>
      <c r="D972" s="342"/>
      <c r="E972" s="342"/>
      <c r="F972" s="342"/>
      <c r="G972" s="342"/>
      <c r="H972" s="342"/>
      <c r="I972" s="342"/>
      <c r="J972" s="342"/>
      <c r="K972" s="342"/>
      <c r="L972" s="342"/>
      <c r="M972" s="342"/>
      <c r="N972" s="342"/>
      <c r="O972" s="342"/>
      <c r="P972" s="342"/>
      <c r="Q972" s="342"/>
      <c r="R972" s="342"/>
      <c r="S972" s="342"/>
      <c r="T972" s="342"/>
      <c r="U972" s="342"/>
      <c r="V972" s="342"/>
      <c r="W972" s="342"/>
      <c r="X972" s="342"/>
      <c r="Y972" s="342"/>
      <c r="Z972" s="342"/>
    </row>
    <row r="973" ht="12.75" customHeight="1">
      <c r="A973" s="388"/>
      <c r="B973" s="388"/>
      <c r="C973" s="388"/>
      <c r="D973" s="342"/>
      <c r="E973" s="342"/>
      <c r="F973" s="342"/>
      <c r="G973" s="342"/>
      <c r="H973" s="342"/>
      <c r="I973" s="342"/>
      <c r="J973" s="342"/>
      <c r="K973" s="342"/>
      <c r="L973" s="342"/>
      <c r="M973" s="342"/>
      <c r="N973" s="342"/>
      <c r="O973" s="342"/>
      <c r="P973" s="342"/>
      <c r="Q973" s="342"/>
      <c r="R973" s="342"/>
      <c r="S973" s="342"/>
      <c r="T973" s="342"/>
      <c r="U973" s="342"/>
      <c r="V973" s="342"/>
      <c r="W973" s="342"/>
      <c r="X973" s="342"/>
      <c r="Y973" s="342"/>
      <c r="Z973" s="342"/>
    </row>
    <row r="974" ht="12.75" customHeight="1">
      <c r="A974" s="388"/>
      <c r="B974" s="388"/>
      <c r="C974" s="388"/>
      <c r="D974" s="342"/>
      <c r="E974" s="342"/>
      <c r="F974" s="342"/>
      <c r="G974" s="342"/>
      <c r="H974" s="342"/>
      <c r="I974" s="342"/>
      <c r="J974" s="342"/>
      <c r="K974" s="342"/>
      <c r="L974" s="342"/>
      <c r="M974" s="342"/>
      <c r="N974" s="342"/>
      <c r="O974" s="342"/>
      <c r="P974" s="342"/>
      <c r="Q974" s="342"/>
      <c r="R974" s="342"/>
      <c r="S974" s="342"/>
      <c r="T974" s="342"/>
      <c r="U974" s="342"/>
      <c r="V974" s="342"/>
      <c r="W974" s="342"/>
      <c r="X974" s="342"/>
      <c r="Y974" s="342"/>
      <c r="Z974" s="342"/>
    </row>
    <row r="975" ht="12.75" customHeight="1">
      <c r="A975" s="388"/>
      <c r="B975" s="388"/>
      <c r="C975" s="388"/>
      <c r="D975" s="342"/>
      <c r="E975" s="342"/>
      <c r="F975" s="342"/>
      <c r="G975" s="342"/>
      <c r="H975" s="342"/>
      <c r="I975" s="342"/>
      <c r="J975" s="342"/>
      <c r="K975" s="342"/>
      <c r="L975" s="342"/>
      <c r="M975" s="342"/>
      <c r="N975" s="342"/>
      <c r="O975" s="342"/>
      <c r="P975" s="342"/>
      <c r="Q975" s="342"/>
      <c r="R975" s="342"/>
      <c r="S975" s="342"/>
      <c r="T975" s="342"/>
      <c r="U975" s="342"/>
      <c r="V975" s="342"/>
      <c r="W975" s="342"/>
      <c r="X975" s="342"/>
      <c r="Y975" s="342"/>
      <c r="Z975" s="342"/>
    </row>
    <row r="976" ht="12.75" customHeight="1">
      <c r="A976" s="388"/>
      <c r="B976" s="388"/>
      <c r="C976" s="388"/>
      <c r="D976" s="342"/>
      <c r="E976" s="342"/>
      <c r="F976" s="342"/>
      <c r="G976" s="342"/>
      <c r="H976" s="342"/>
      <c r="I976" s="342"/>
      <c r="J976" s="342"/>
      <c r="K976" s="342"/>
      <c r="L976" s="342"/>
      <c r="M976" s="342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2"/>
      <c r="Y976" s="342"/>
      <c r="Z976" s="342"/>
    </row>
    <row r="977" ht="12.75" customHeight="1">
      <c r="A977" s="388"/>
      <c r="B977" s="388"/>
      <c r="C977" s="388"/>
      <c r="D977" s="342"/>
      <c r="E977" s="342"/>
      <c r="F977" s="342"/>
      <c r="G977" s="342"/>
      <c r="H977" s="342"/>
      <c r="I977" s="342"/>
      <c r="J977" s="342"/>
      <c r="K977" s="342"/>
      <c r="L977" s="342"/>
      <c r="M977" s="342"/>
      <c r="N977" s="342"/>
      <c r="O977" s="342"/>
      <c r="P977" s="342"/>
      <c r="Q977" s="342"/>
      <c r="R977" s="342"/>
      <c r="S977" s="342"/>
      <c r="T977" s="342"/>
      <c r="U977" s="342"/>
      <c r="V977" s="342"/>
      <c r="W977" s="342"/>
      <c r="X977" s="342"/>
      <c r="Y977" s="342"/>
      <c r="Z977" s="342"/>
    </row>
    <row r="978" ht="12.75" customHeight="1">
      <c r="A978" s="388"/>
      <c r="B978" s="388"/>
      <c r="C978" s="388"/>
      <c r="D978" s="342"/>
      <c r="E978" s="342"/>
      <c r="F978" s="342"/>
      <c r="G978" s="342"/>
      <c r="H978" s="342"/>
      <c r="I978" s="342"/>
      <c r="J978" s="342"/>
      <c r="K978" s="342"/>
      <c r="L978" s="342"/>
      <c r="M978" s="342"/>
      <c r="N978" s="342"/>
      <c r="O978" s="342"/>
      <c r="P978" s="342"/>
      <c r="Q978" s="342"/>
      <c r="R978" s="342"/>
      <c r="S978" s="342"/>
      <c r="T978" s="342"/>
      <c r="U978" s="342"/>
      <c r="V978" s="342"/>
      <c r="W978" s="342"/>
      <c r="X978" s="342"/>
      <c r="Y978" s="342"/>
      <c r="Z978" s="342"/>
    </row>
    <row r="979" ht="12.75" customHeight="1">
      <c r="A979" s="388"/>
      <c r="B979" s="388"/>
      <c r="C979" s="388"/>
      <c r="D979" s="342"/>
      <c r="E979" s="342"/>
      <c r="F979" s="342"/>
      <c r="G979" s="342"/>
      <c r="H979" s="342"/>
      <c r="I979" s="342"/>
      <c r="J979" s="342"/>
      <c r="K979" s="342"/>
      <c r="L979" s="342"/>
      <c r="M979" s="342"/>
      <c r="N979" s="342"/>
      <c r="O979" s="342"/>
      <c r="P979" s="342"/>
      <c r="Q979" s="342"/>
      <c r="R979" s="342"/>
      <c r="S979" s="342"/>
      <c r="T979" s="342"/>
      <c r="U979" s="342"/>
      <c r="V979" s="342"/>
      <c r="W979" s="342"/>
      <c r="X979" s="342"/>
      <c r="Y979" s="342"/>
      <c r="Z979" s="342"/>
    </row>
    <row r="980" ht="12.75" customHeight="1">
      <c r="A980" s="388"/>
      <c r="B980" s="388"/>
      <c r="C980" s="388"/>
      <c r="D980" s="342"/>
      <c r="E980" s="342"/>
      <c r="F980" s="342"/>
      <c r="G980" s="342"/>
      <c r="H980" s="342"/>
      <c r="I980" s="342"/>
      <c r="J980" s="342"/>
      <c r="K980" s="342"/>
      <c r="L980" s="342"/>
      <c r="M980" s="342"/>
      <c r="N980" s="342"/>
      <c r="O980" s="342"/>
      <c r="P980" s="342"/>
      <c r="Q980" s="342"/>
      <c r="R980" s="342"/>
      <c r="S980" s="342"/>
      <c r="T980" s="342"/>
      <c r="U980" s="342"/>
      <c r="V980" s="342"/>
      <c r="W980" s="342"/>
      <c r="X980" s="342"/>
      <c r="Y980" s="342"/>
      <c r="Z980" s="342"/>
    </row>
    <row r="981" ht="12.75" customHeight="1">
      <c r="A981" s="388"/>
      <c r="B981" s="388"/>
      <c r="C981" s="388"/>
      <c r="D981" s="342"/>
      <c r="E981" s="342"/>
      <c r="F981" s="342"/>
      <c r="G981" s="342"/>
      <c r="H981" s="342"/>
      <c r="I981" s="342"/>
      <c r="J981" s="342"/>
      <c r="K981" s="342"/>
      <c r="L981" s="342"/>
      <c r="M981" s="342"/>
      <c r="N981" s="342"/>
      <c r="O981" s="342"/>
      <c r="P981" s="342"/>
      <c r="Q981" s="342"/>
      <c r="R981" s="342"/>
      <c r="S981" s="342"/>
      <c r="T981" s="342"/>
      <c r="U981" s="342"/>
      <c r="V981" s="342"/>
      <c r="W981" s="342"/>
      <c r="X981" s="342"/>
      <c r="Y981" s="342"/>
      <c r="Z981" s="342"/>
    </row>
    <row r="982" ht="12.75" customHeight="1">
      <c r="A982" s="388"/>
      <c r="B982" s="388"/>
      <c r="C982" s="388"/>
      <c r="D982" s="342"/>
      <c r="E982" s="342"/>
      <c r="F982" s="342"/>
      <c r="G982" s="342"/>
      <c r="H982" s="342"/>
      <c r="I982" s="342"/>
      <c r="J982" s="342"/>
      <c r="K982" s="342"/>
      <c r="L982" s="342"/>
      <c r="M982" s="342"/>
      <c r="N982" s="342"/>
      <c r="O982" s="342"/>
      <c r="P982" s="342"/>
      <c r="Q982" s="342"/>
      <c r="R982" s="342"/>
      <c r="S982" s="342"/>
      <c r="T982" s="342"/>
      <c r="U982" s="342"/>
      <c r="V982" s="342"/>
      <c r="W982" s="342"/>
      <c r="X982" s="342"/>
      <c r="Y982" s="342"/>
      <c r="Z982" s="342"/>
    </row>
    <row r="983" ht="12.75" customHeight="1">
      <c r="A983" s="388"/>
      <c r="B983" s="388"/>
      <c r="C983" s="388"/>
      <c r="D983" s="342"/>
      <c r="E983" s="342"/>
      <c r="F983" s="342"/>
      <c r="G983" s="342"/>
      <c r="H983" s="342"/>
      <c r="I983" s="342"/>
      <c r="J983" s="342"/>
      <c r="K983" s="342"/>
      <c r="L983" s="342"/>
      <c r="M983" s="342"/>
      <c r="N983" s="342"/>
      <c r="O983" s="342"/>
      <c r="P983" s="342"/>
      <c r="Q983" s="342"/>
      <c r="R983" s="342"/>
      <c r="S983" s="342"/>
      <c r="T983" s="342"/>
      <c r="U983" s="342"/>
      <c r="V983" s="342"/>
      <c r="W983" s="342"/>
      <c r="X983" s="342"/>
      <c r="Y983" s="342"/>
      <c r="Z983" s="342"/>
    </row>
    <row r="984" ht="12.75" customHeight="1">
      <c r="A984" s="388"/>
      <c r="B984" s="388"/>
      <c r="C984" s="388"/>
      <c r="D984" s="342"/>
      <c r="E984" s="342"/>
      <c r="F984" s="342"/>
      <c r="G984" s="342"/>
      <c r="H984" s="342"/>
      <c r="I984" s="342"/>
      <c r="J984" s="342"/>
      <c r="K984" s="342"/>
      <c r="L984" s="342"/>
      <c r="M984" s="342"/>
      <c r="N984" s="342"/>
      <c r="O984" s="342"/>
      <c r="P984" s="342"/>
      <c r="Q984" s="342"/>
      <c r="R984" s="342"/>
      <c r="S984" s="342"/>
      <c r="T984" s="342"/>
      <c r="U984" s="342"/>
      <c r="V984" s="342"/>
      <c r="W984" s="342"/>
      <c r="X984" s="342"/>
      <c r="Y984" s="342"/>
      <c r="Z984" s="342"/>
    </row>
    <row r="985" ht="12.75" customHeight="1">
      <c r="A985" s="388"/>
      <c r="B985" s="388"/>
      <c r="C985" s="388"/>
      <c r="D985" s="342"/>
      <c r="E985" s="342"/>
      <c r="F985" s="342"/>
      <c r="G985" s="342"/>
      <c r="H985" s="342"/>
      <c r="I985" s="342"/>
      <c r="J985" s="342"/>
      <c r="K985" s="342"/>
      <c r="L985" s="342"/>
      <c r="M985" s="342"/>
      <c r="N985" s="342"/>
      <c r="O985" s="342"/>
      <c r="P985" s="342"/>
      <c r="Q985" s="342"/>
      <c r="R985" s="342"/>
      <c r="S985" s="342"/>
      <c r="T985" s="342"/>
      <c r="U985" s="342"/>
      <c r="V985" s="342"/>
      <c r="W985" s="342"/>
      <c r="X985" s="342"/>
      <c r="Y985" s="342"/>
      <c r="Z985" s="342"/>
    </row>
    <row r="986" ht="12.75" customHeight="1">
      <c r="A986" s="388"/>
      <c r="B986" s="388"/>
      <c r="C986" s="388"/>
      <c r="D986" s="342"/>
      <c r="E986" s="342"/>
      <c r="F986" s="342"/>
      <c r="G986" s="342"/>
      <c r="H986" s="342"/>
      <c r="I986" s="342"/>
      <c r="J986" s="342"/>
      <c r="K986" s="342"/>
      <c r="L986" s="342"/>
      <c r="M986" s="342"/>
      <c r="N986" s="342"/>
      <c r="O986" s="342"/>
      <c r="P986" s="342"/>
      <c r="Q986" s="342"/>
      <c r="R986" s="342"/>
      <c r="S986" s="342"/>
      <c r="T986" s="342"/>
      <c r="U986" s="342"/>
      <c r="V986" s="342"/>
      <c r="W986" s="342"/>
      <c r="X986" s="342"/>
      <c r="Y986" s="342"/>
      <c r="Z986" s="342"/>
    </row>
    <row r="987" ht="12.75" customHeight="1">
      <c r="A987" s="388"/>
      <c r="B987" s="388"/>
      <c r="C987" s="388"/>
      <c r="D987" s="342"/>
      <c r="E987" s="342"/>
      <c r="F987" s="342"/>
      <c r="G987" s="342"/>
      <c r="H987" s="342"/>
      <c r="I987" s="342"/>
      <c r="J987" s="342"/>
      <c r="K987" s="342"/>
      <c r="L987" s="342"/>
      <c r="M987" s="342"/>
      <c r="N987" s="342"/>
      <c r="O987" s="342"/>
      <c r="P987" s="342"/>
      <c r="Q987" s="342"/>
      <c r="R987" s="342"/>
      <c r="S987" s="342"/>
      <c r="T987" s="342"/>
      <c r="U987" s="342"/>
      <c r="V987" s="342"/>
      <c r="W987" s="342"/>
      <c r="X987" s="342"/>
      <c r="Y987" s="342"/>
      <c r="Z987" s="342"/>
    </row>
    <row r="988" ht="12.75" customHeight="1">
      <c r="A988" s="388"/>
      <c r="B988" s="388"/>
      <c r="C988" s="388"/>
      <c r="D988" s="342"/>
      <c r="E988" s="342"/>
      <c r="F988" s="342"/>
      <c r="G988" s="342"/>
      <c r="H988" s="342"/>
      <c r="I988" s="342"/>
      <c r="J988" s="342"/>
      <c r="K988" s="342"/>
      <c r="L988" s="342"/>
      <c r="M988" s="342"/>
      <c r="N988" s="342"/>
      <c r="O988" s="342"/>
      <c r="P988" s="342"/>
      <c r="Q988" s="342"/>
      <c r="R988" s="342"/>
      <c r="S988" s="342"/>
      <c r="T988" s="342"/>
      <c r="U988" s="342"/>
      <c r="V988" s="342"/>
      <c r="W988" s="342"/>
      <c r="X988" s="342"/>
      <c r="Y988" s="342"/>
      <c r="Z988" s="342"/>
    </row>
    <row r="989" ht="12.75" customHeight="1">
      <c r="A989" s="388"/>
      <c r="B989" s="388"/>
      <c r="C989" s="388"/>
      <c r="D989" s="342"/>
      <c r="E989" s="342"/>
      <c r="F989" s="342"/>
      <c r="G989" s="342"/>
      <c r="H989" s="342"/>
      <c r="I989" s="342"/>
      <c r="J989" s="342"/>
      <c r="K989" s="342"/>
      <c r="L989" s="342"/>
      <c r="M989" s="342"/>
      <c r="N989" s="342"/>
      <c r="O989" s="342"/>
      <c r="P989" s="342"/>
      <c r="Q989" s="342"/>
      <c r="R989" s="342"/>
      <c r="S989" s="342"/>
      <c r="T989" s="342"/>
      <c r="U989" s="342"/>
      <c r="V989" s="342"/>
      <c r="W989" s="342"/>
      <c r="X989" s="342"/>
      <c r="Y989" s="342"/>
      <c r="Z989" s="342"/>
    </row>
    <row r="990" ht="12.75" customHeight="1">
      <c r="A990" s="388"/>
      <c r="B990" s="388"/>
      <c r="C990" s="388"/>
      <c r="D990" s="342"/>
      <c r="E990" s="342"/>
      <c r="F990" s="342"/>
      <c r="G990" s="342"/>
      <c r="H990" s="342"/>
      <c r="I990" s="342"/>
      <c r="J990" s="342"/>
      <c r="K990" s="342"/>
      <c r="L990" s="342"/>
      <c r="M990" s="342"/>
      <c r="N990" s="342"/>
      <c r="O990" s="342"/>
      <c r="P990" s="342"/>
      <c r="Q990" s="342"/>
      <c r="R990" s="342"/>
      <c r="S990" s="342"/>
      <c r="T990" s="342"/>
      <c r="U990" s="342"/>
      <c r="V990" s="342"/>
      <c r="W990" s="342"/>
      <c r="X990" s="342"/>
      <c r="Y990" s="342"/>
      <c r="Z990" s="342"/>
    </row>
    <row r="991" ht="12.75" customHeight="1">
      <c r="A991" s="388"/>
      <c r="B991" s="388"/>
      <c r="C991" s="388"/>
      <c r="D991" s="342"/>
      <c r="E991" s="342"/>
      <c r="F991" s="342"/>
      <c r="G991" s="342"/>
      <c r="H991" s="342"/>
      <c r="I991" s="342"/>
      <c r="J991" s="342"/>
      <c r="K991" s="342"/>
      <c r="L991" s="342"/>
      <c r="M991" s="342"/>
      <c r="N991" s="342"/>
      <c r="O991" s="342"/>
      <c r="P991" s="342"/>
      <c r="Q991" s="342"/>
      <c r="R991" s="342"/>
      <c r="S991" s="342"/>
      <c r="T991" s="342"/>
      <c r="U991" s="342"/>
      <c r="V991" s="342"/>
      <c r="W991" s="342"/>
      <c r="X991" s="342"/>
      <c r="Y991" s="342"/>
      <c r="Z991" s="342"/>
    </row>
    <row r="992" ht="12.75" customHeight="1">
      <c r="A992" s="388"/>
      <c r="B992" s="388"/>
      <c r="C992" s="388"/>
      <c r="D992" s="342"/>
      <c r="E992" s="342"/>
      <c r="F992" s="342"/>
      <c r="G992" s="342"/>
      <c r="H992" s="342"/>
      <c r="I992" s="342"/>
      <c r="J992" s="342"/>
      <c r="K992" s="342"/>
      <c r="L992" s="342"/>
      <c r="M992" s="342"/>
      <c r="N992" s="342"/>
      <c r="O992" s="342"/>
      <c r="P992" s="342"/>
      <c r="Q992" s="342"/>
      <c r="R992" s="342"/>
      <c r="S992" s="342"/>
      <c r="T992" s="342"/>
      <c r="U992" s="342"/>
      <c r="V992" s="342"/>
      <c r="W992" s="342"/>
      <c r="X992" s="342"/>
      <c r="Y992" s="342"/>
      <c r="Z992" s="342"/>
    </row>
    <row r="993" ht="12.75" customHeight="1">
      <c r="A993" s="388"/>
      <c r="B993" s="388"/>
      <c r="C993" s="388"/>
      <c r="D993" s="342"/>
      <c r="E993" s="342"/>
      <c r="F993" s="342"/>
      <c r="G993" s="342"/>
      <c r="H993" s="342"/>
      <c r="I993" s="342"/>
      <c r="J993" s="342"/>
      <c r="K993" s="342"/>
      <c r="L993" s="342"/>
      <c r="M993" s="342"/>
      <c r="N993" s="342"/>
      <c r="O993" s="342"/>
      <c r="P993" s="342"/>
      <c r="Q993" s="342"/>
      <c r="R993" s="342"/>
      <c r="S993" s="342"/>
      <c r="T993" s="342"/>
      <c r="U993" s="342"/>
      <c r="V993" s="342"/>
      <c r="W993" s="342"/>
      <c r="X993" s="342"/>
      <c r="Y993" s="342"/>
      <c r="Z993" s="342"/>
    </row>
    <row r="994" ht="12.75" customHeight="1">
      <c r="A994" s="388"/>
      <c r="B994" s="388"/>
      <c r="C994" s="388"/>
      <c r="D994" s="342"/>
      <c r="E994" s="342"/>
      <c r="F994" s="342"/>
      <c r="G994" s="342"/>
      <c r="H994" s="342"/>
      <c r="I994" s="342"/>
      <c r="J994" s="342"/>
      <c r="K994" s="342"/>
      <c r="L994" s="342"/>
      <c r="M994" s="342"/>
      <c r="N994" s="342"/>
      <c r="O994" s="342"/>
      <c r="P994" s="342"/>
      <c r="Q994" s="342"/>
      <c r="R994" s="342"/>
      <c r="S994" s="342"/>
      <c r="T994" s="342"/>
      <c r="U994" s="342"/>
      <c r="V994" s="342"/>
      <c r="W994" s="342"/>
      <c r="X994" s="342"/>
      <c r="Y994" s="342"/>
      <c r="Z994" s="342"/>
    </row>
    <row r="995" ht="12.75" customHeight="1">
      <c r="A995" s="388"/>
      <c r="B995" s="388"/>
      <c r="C995" s="388"/>
      <c r="D995" s="342"/>
      <c r="E995" s="342"/>
      <c r="F995" s="342"/>
      <c r="G995" s="342"/>
      <c r="H995" s="342"/>
      <c r="I995" s="342"/>
      <c r="J995" s="342"/>
      <c r="K995" s="342"/>
      <c r="L995" s="342"/>
      <c r="M995" s="342"/>
      <c r="N995" s="342"/>
      <c r="O995" s="342"/>
      <c r="P995" s="342"/>
      <c r="Q995" s="342"/>
      <c r="R995" s="342"/>
      <c r="S995" s="342"/>
      <c r="T995" s="342"/>
      <c r="U995" s="342"/>
      <c r="V995" s="342"/>
      <c r="W995" s="342"/>
      <c r="X995" s="342"/>
      <c r="Y995" s="342"/>
      <c r="Z995" s="342"/>
    </row>
    <row r="996" ht="12.75" customHeight="1">
      <c r="A996" s="388"/>
      <c r="B996" s="388"/>
      <c r="C996" s="388"/>
      <c r="D996" s="342"/>
      <c r="E996" s="342"/>
      <c r="F996" s="342"/>
      <c r="G996" s="342"/>
      <c r="H996" s="342"/>
      <c r="I996" s="342"/>
      <c r="J996" s="342"/>
      <c r="K996" s="342"/>
      <c r="L996" s="342"/>
      <c r="M996" s="342"/>
      <c r="N996" s="342"/>
      <c r="O996" s="342"/>
      <c r="P996" s="342"/>
      <c r="Q996" s="342"/>
      <c r="R996" s="342"/>
      <c r="S996" s="342"/>
      <c r="T996" s="342"/>
      <c r="U996" s="342"/>
      <c r="V996" s="342"/>
      <c r="W996" s="342"/>
      <c r="X996" s="342"/>
      <c r="Y996" s="342"/>
      <c r="Z996" s="342"/>
    </row>
    <row r="997" ht="12.75" customHeight="1">
      <c r="A997" s="388"/>
      <c r="B997" s="388"/>
      <c r="C997" s="388"/>
      <c r="D997" s="342"/>
      <c r="E997" s="342"/>
      <c r="F997" s="342"/>
      <c r="G997" s="342"/>
      <c r="H997" s="342"/>
      <c r="I997" s="342"/>
      <c r="J997" s="342"/>
      <c r="K997" s="342"/>
      <c r="L997" s="342"/>
      <c r="M997" s="342"/>
      <c r="N997" s="342"/>
      <c r="O997" s="342"/>
      <c r="P997" s="342"/>
      <c r="Q997" s="342"/>
      <c r="R997" s="342"/>
      <c r="S997" s="342"/>
      <c r="T997" s="342"/>
      <c r="U997" s="342"/>
      <c r="V997" s="342"/>
      <c r="W997" s="342"/>
      <c r="X997" s="342"/>
      <c r="Y997" s="342"/>
      <c r="Z997" s="342"/>
    </row>
    <row r="998" ht="12.75" customHeight="1">
      <c r="A998" s="388"/>
      <c r="B998" s="388"/>
      <c r="C998" s="388"/>
      <c r="D998" s="342"/>
      <c r="E998" s="342"/>
      <c r="F998" s="342"/>
      <c r="G998" s="342"/>
      <c r="H998" s="342"/>
      <c r="I998" s="342"/>
      <c r="J998" s="342"/>
      <c r="K998" s="342"/>
      <c r="L998" s="342"/>
      <c r="M998" s="342"/>
      <c r="N998" s="342"/>
      <c r="O998" s="342"/>
      <c r="P998" s="342"/>
      <c r="Q998" s="342"/>
      <c r="R998" s="342"/>
      <c r="S998" s="342"/>
      <c r="T998" s="342"/>
      <c r="U998" s="342"/>
      <c r="V998" s="342"/>
      <c r="W998" s="342"/>
      <c r="X998" s="342"/>
      <c r="Y998" s="342"/>
      <c r="Z998" s="342"/>
    </row>
    <row r="999" ht="12.75" customHeight="1">
      <c r="A999" s="388"/>
      <c r="B999" s="388"/>
      <c r="C999" s="388"/>
      <c r="D999" s="342"/>
      <c r="E999" s="342"/>
      <c r="F999" s="342"/>
      <c r="G999" s="342"/>
      <c r="H999" s="342"/>
      <c r="I999" s="342"/>
      <c r="J999" s="342"/>
      <c r="K999" s="342"/>
      <c r="L999" s="342"/>
      <c r="M999" s="342"/>
      <c r="N999" s="342"/>
      <c r="O999" s="342"/>
      <c r="P999" s="342"/>
      <c r="Q999" s="342"/>
      <c r="R999" s="342"/>
      <c r="S999" s="342"/>
      <c r="T999" s="342"/>
      <c r="U999" s="342"/>
      <c r="V999" s="342"/>
      <c r="W999" s="342"/>
      <c r="X999" s="342"/>
      <c r="Y999" s="342"/>
      <c r="Z999" s="342"/>
    </row>
    <row r="1000" ht="12.75" customHeight="1">
      <c r="A1000" s="388"/>
      <c r="B1000" s="388"/>
      <c r="C1000" s="388"/>
      <c r="D1000" s="342"/>
      <c r="E1000" s="342"/>
      <c r="F1000" s="342"/>
      <c r="G1000" s="342"/>
      <c r="H1000" s="342"/>
      <c r="I1000" s="342"/>
      <c r="J1000" s="342"/>
      <c r="K1000" s="342"/>
      <c r="L1000" s="342"/>
      <c r="M1000" s="342"/>
      <c r="N1000" s="342"/>
      <c r="O1000" s="342"/>
      <c r="P1000" s="342"/>
      <c r="Q1000" s="342"/>
      <c r="R1000" s="342"/>
      <c r="S1000" s="342"/>
      <c r="T1000" s="342"/>
      <c r="U1000" s="342"/>
      <c r="V1000" s="342"/>
      <c r="W1000" s="342"/>
      <c r="X1000" s="342"/>
      <c r="Y1000" s="342"/>
      <c r="Z1000" s="342"/>
    </row>
  </sheetData>
  <mergeCells count="21">
    <mergeCell ref="A1:D1"/>
    <mergeCell ref="A4:D4"/>
    <mergeCell ref="A5:D5"/>
    <mergeCell ref="A6:D6"/>
    <mergeCell ref="A8:D8"/>
    <mergeCell ref="A9:D9"/>
    <mergeCell ref="A11:D11"/>
    <mergeCell ref="A25:C25"/>
    <mergeCell ref="A26:C26"/>
    <mergeCell ref="D26:D27"/>
    <mergeCell ref="A27:C27"/>
    <mergeCell ref="A28:C28"/>
    <mergeCell ref="D28:D29"/>
    <mergeCell ref="A29:C29"/>
    <mergeCell ref="A12:C12"/>
    <mergeCell ref="A15:D15"/>
    <mergeCell ref="A17:D17"/>
    <mergeCell ref="A18:D18"/>
    <mergeCell ref="A20:D20"/>
    <mergeCell ref="A22:D22"/>
    <mergeCell ref="A24:C24"/>
  </mergeCells>
  <printOptions/>
  <pageMargins bottom="0.21" footer="0.0" header="0.0" left="0.35" right="0.25" top="0.43"/>
  <pageSetup scale="91" orientation="landscape"/>
  <headerFooter>
    <oddHeader>&amp;LASA 2023&amp;RPage &amp;P of</oddHeader>
  </headerFooter>
  <drawing r:id="rId1"/>
  <legacyDrawing r:id="rId2"/>
  <oleObjects>
    <oleObject progId="AcroExch.Document.DC" dvAspect="DVASPECT_ICON" shapeId="5121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2" width="61.75"/>
    <col customWidth="1" min="3" max="3" width="49.88"/>
    <col customWidth="1" min="4" max="4" width="7.75"/>
    <col customWidth="1" min="5" max="5" width="2.88"/>
    <col customWidth="1" min="6" max="6" width="5.88"/>
    <col customWidth="1" min="7" max="7" width="2.88"/>
    <col customWidth="1" min="8" max="26" width="9.13"/>
  </cols>
  <sheetData>
    <row r="1" ht="12.75" customHeight="1">
      <c r="A1" s="415" t="s">
        <v>664</v>
      </c>
      <c r="B1" s="54"/>
      <c r="C1" s="416"/>
      <c r="D1" s="41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ht="12.75" customHeight="1">
      <c r="A2" s="418" t="s">
        <v>665</v>
      </c>
      <c r="C2" s="419"/>
      <c r="D2" s="41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ht="25.5" customHeight="1">
      <c r="A3" s="418" t="s">
        <v>666</v>
      </c>
      <c r="C3" s="419"/>
      <c r="D3" s="41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ht="30.0" customHeight="1">
      <c r="A4" s="420"/>
      <c r="B4" s="421" t="s">
        <v>667</v>
      </c>
      <c r="C4" s="422" t="s">
        <v>668</v>
      </c>
      <c r="D4" s="423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ht="30.0" customHeight="1">
      <c r="A5" s="424"/>
      <c r="B5" s="425" t="s">
        <v>669</v>
      </c>
      <c r="C5" s="426" t="str">
        <f>IF(F33=21, "OK - You may now save and submit form","Please correct errors below")</f>
        <v>OK - You may now save and submit form</v>
      </c>
      <c r="D5" s="423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ht="12.75" customHeight="1">
      <c r="A6" s="427">
        <v>1.0</v>
      </c>
      <c r="B6" s="428" t="s">
        <v>670</v>
      </c>
      <c r="C6" s="71"/>
      <c r="D6" s="423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ht="12.75" customHeight="1">
      <c r="A7" s="424"/>
      <c r="B7" s="429" t="s">
        <v>671</v>
      </c>
      <c r="C7" s="430" t="str">
        <f>IF(OR('Cover Page'!D9="",ISNA(VLOOKUP('Cover Page'!$D$9,Lookups!$B$3:$C$995,2,FALSE))),"ERROR - SELECT DISTRICT FROM DROP-DOWN MENU","OK")</f>
        <v>OK</v>
      </c>
      <c r="D7" s="41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</row>
    <row r="8" ht="12.75" customHeight="1">
      <c r="A8" s="424"/>
      <c r="B8" s="431" t="s">
        <v>672</v>
      </c>
      <c r="C8" s="430" t="str">
        <f>IF(ISBLANK('Cover Page'!D13),"ERROR - ENTER NAME OF NEWSPAPER","OK")</f>
        <v>OK</v>
      </c>
      <c r="D8" s="41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</row>
    <row r="9" ht="12.75" customHeight="1">
      <c r="A9" s="424"/>
      <c r="B9" s="431" t="s">
        <v>673</v>
      </c>
      <c r="C9" s="430" t="str">
        <f>IF(ISBLANK('Cover Page'!F16),"ERROR - MARK ASSURANCE BOX","OK")</f>
        <v>OK</v>
      </c>
      <c r="D9" s="41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ht="12.75" customHeight="1">
      <c r="A10" s="424"/>
      <c r="B10" s="431" t="s">
        <v>674</v>
      </c>
      <c r="C10" s="430" t="str">
        <f t="array" ref="C10">IF(AND(ISBLANK('Cover Page'!E20:E25)),"ERROR - ENTER AMOUNT. IF ZERO, ENTER NUMBER 0","OK")</f>
        <v>OK</v>
      </c>
      <c r="D10" s="41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ht="12.75" customHeight="1">
      <c r="A11" s="424"/>
      <c r="B11" s="431" t="s">
        <v>675</v>
      </c>
      <c r="C11" s="430" t="str">
        <f t="array" ref="C11">IF(AND(ISBLANK('Cover Page'!E29:E39),ISBLANK('Cover Page'!E41:E45)),"ERROR - ENTER AMOUNT. IF ZERO, ENTER NUMBER 0","OK")</f>
        <v>OK</v>
      </c>
      <c r="D11" s="41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ht="12.75" customHeight="1">
      <c r="A12" s="424"/>
      <c r="B12" s="431" t="s">
        <v>676</v>
      </c>
      <c r="C12" s="430" t="str">
        <f>IF(ISBLANK('Cover Page'!I19),"ERROR - ENTER VALUE","OK")</f>
        <v>OK</v>
      </c>
      <c r="D12" s="41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</row>
    <row r="13" ht="12.75" customHeight="1">
      <c r="A13" s="424"/>
      <c r="B13" s="431" t="s">
        <v>677</v>
      </c>
      <c r="C13" s="430" t="str">
        <f>IF(ISBLANK('Cover Page'!I20),"ERROR - ENTER VALUE","OK")</f>
        <v>OK</v>
      </c>
      <c r="D13" s="41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</row>
    <row r="14" ht="12.75" customHeight="1">
      <c r="A14" s="424"/>
      <c r="B14" s="431" t="s">
        <v>678</v>
      </c>
      <c r="C14" s="430" t="str">
        <f>IF(ISBLANK('Cover Page'!I21),"ERROR - ENTER VALUE","OK")</f>
        <v>OK</v>
      </c>
      <c r="D14" s="41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</row>
    <row r="15" ht="12.75" customHeight="1">
      <c r="A15" s="424"/>
      <c r="B15" s="431" t="s">
        <v>679</v>
      </c>
      <c r="C15" s="430" t="str">
        <f t="array" ref="C15">IF(AND(ISBLANK('Cover Page'!I23:I24),ISBLANK('Cover Page'!I26:I27)),"ERROR - ENTER VALUES","OK")</f>
        <v>OK</v>
      </c>
      <c r="D15" s="41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</row>
    <row r="16" ht="12.75" customHeight="1">
      <c r="A16" s="424"/>
      <c r="B16" s="431" t="s">
        <v>680</v>
      </c>
      <c r="C16" s="430" t="str">
        <f t="array" ref="C16">IF(AND(ISBLANK('Cover Page'!I29:I42)),"ERROR - ENTER VALUES","OK")</f>
        <v>OK</v>
      </c>
      <c r="D16" s="41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</row>
    <row r="17" ht="12.75" customHeight="1">
      <c r="A17" s="424"/>
      <c r="B17" s="431" t="s">
        <v>681</v>
      </c>
      <c r="C17" s="430" t="str">
        <f>IF(ISBLANK('Cover Page'!I43),"ERROR - ENTER VALUE","OK")</f>
        <v>OK</v>
      </c>
      <c r="D17" s="41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</row>
    <row r="18" ht="12.75" customHeight="1">
      <c r="A18" s="424"/>
      <c r="B18" s="431" t="s">
        <v>682</v>
      </c>
      <c r="C18" s="430" t="str">
        <f>IF(ISBLANK('Cover Page'!I46),"ERROR - ENTER VALUE","OK")</f>
        <v>OK</v>
      </c>
      <c r="D18" s="41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</row>
    <row r="19" ht="12.75" customHeight="1">
      <c r="A19" s="427">
        <v>2.0</v>
      </c>
      <c r="B19" s="428" t="s">
        <v>683</v>
      </c>
      <c r="C19" s="71"/>
      <c r="D19" s="417"/>
      <c r="E19" s="267"/>
      <c r="F19" s="417"/>
      <c r="G19" s="41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</row>
    <row r="20" ht="12.75" customHeight="1">
      <c r="A20" s="424"/>
      <c r="B20" s="431" t="s">
        <v>684</v>
      </c>
      <c r="C20" s="430" t="str">
        <f t="array" ref="C20">IF(AND(ISBLANK('Assets &amp; Liabilities'!D9:L17),ISBLANK('Assets &amp; Liabilities'!D20:L28)),"ERROR - ENTER AMOUNTS","OK")</f>
        <v>OK</v>
      </c>
      <c r="D20" s="417"/>
      <c r="E20" s="267"/>
      <c r="F20" s="417"/>
      <c r="G20" s="41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</row>
    <row r="21" ht="12.75" customHeight="1">
      <c r="A21" s="424"/>
      <c r="B21" s="432" t="s">
        <v>685</v>
      </c>
      <c r="C21" s="430" t="str">
        <f>IF(ISBLANK('Assets &amp; Liabilities'!D40),"ERROR - ENTER AMOUNT. IF ZERO, ENTER NUMBER 0","OK")</f>
        <v>OK</v>
      </c>
      <c r="D21" s="417"/>
      <c r="E21" s="267"/>
      <c r="F21" s="417"/>
      <c r="G21" s="41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</row>
    <row r="22" ht="12.75" customHeight="1">
      <c r="A22" s="424"/>
      <c r="B22" s="429" t="s">
        <v>686</v>
      </c>
      <c r="C22" s="430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D22" s="417"/>
      <c r="E22" s="267"/>
      <c r="F22" s="417"/>
      <c r="G22" s="41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</row>
    <row r="23" ht="12.75" customHeight="1">
      <c r="A23" s="427">
        <v>3.0</v>
      </c>
      <c r="B23" s="428" t="s">
        <v>687</v>
      </c>
      <c r="C23" s="71"/>
      <c r="D23" s="417"/>
      <c r="E23" s="267"/>
      <c r="F23" s="417"/>
      <c r="G23" s="41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</row>
    <row r="24" ht="12.75" customHeight="1">
      <c r="A24" s="433"/>
      <c r="B24" s="431" t="s">
        <v>684</v>
      </c>
      <c r="C24" s="430" t="str">
        <f t="array" ref="C24">IF(AND(ISBLANK('Revenues &amp; Expenditures'!C9:K12),ISBLANK('Revenues &amp; Expenditures'!C17:K21)),"ERROR - ENTER AMOUNTS","OK")</f>
        <v>OK</v>
      </c>
      <c r="D24" s="417"/>
      <c r="E24" s="267"/>
      <c r="F24" s="417"/>
      <c r="G24" s="41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</row>
    <row r="25" ht="12.75" customHeight="1">
      <c r="A25" s="433"/>
      <c r="B25" s="429" t="s">
        <v>688</v>
      </c>
      <c r="C25" s="430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D25" s="417"/>
      <c r="E25" s="267"/>
      <c r="F25" s="417"/>
      <c r="G25" s="41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</row>
    <row r="26" ht="12.75" customHeight="1">
      <c r="A26" s="433"/>
      <c r="B26" s="432" t="s">
        <v>689</v>
      </c>
      <c r="C26" s="430" t="str">
        <f>IF(ISBLANK('Revenues &amp; Expenditures'!C34),"ERROR - ENTER AMOUNT. IF ZERO, ENTER NUMBER 0","OK")</f>
        <v>OK</v>
      </c>
      <c r="D26" s="417"/>
      <c r="E26" s="267"/>
      <c r="F26" s="417"/>
      <c r="G26" s="41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</row>
    <row r="27" ht="12.75" customHeight="1">
      <c r="A27" s="434">
        <v>4.0</v>
      </c>
      <c r="B27" s="435" t="s">
        <v>690</v>
      </c>
      <c r="C27" s="192"/>
      <c r="D27" s="417"/>
      <c r="E27" s="267"/>
      <c r="F27" s="41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</row>
    <row r="28" ht="12.75" customHeight="1">
      <c r="A28" s="433"/>
      <c r="B28" s="436" t="s">
        <v>691</v>
      </c>
      <c r="C28" s="430" t="str">
        <f t="array" ref="C28">IF(AND(ISBLANK('Salary Schedule'!B12:F13),ISBLANK('Salary Schedule'!B18:E19)),"ERROR - ENTER EMPLOYEE INFO","OK")</f>
        <v>OK</v>
      </c>
      <c r="D28" s="417"/>
      <c r="E28" s="267"/>
      <c r="F28" s="41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</row>
    <row r="29" ht="12.75" customHeight="1">
      <c r="A29" s="434">
        <v>5.0</v>
      </c>
      <c r="B29" s="437" t="s">
        <v>692</v>
      </c>
      <c r="C29" s="71"/>
      <c r="D29" s="417"/>
      <c r="E29" s="267"/>
      <c r="F29" s="41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</row>
    <row r="30" ht="12.75" customHeight="1">
      <c r="A30" s="433"/>
      <c r="B30" s="432" t="s">
        <v>693</v>
      </c>
      <c r="C30" s="430" t="str">
        <f t="array" ref="C30">IF(OR(AND(ISBLANK('Paym Over $2,500'!B10:B141),ISBLANK('Paym Over $2,500'!C10:C141)),AND(ISBLANK('Paym $1,000 to $2,500'!B27:B46),ISBLANK('Paym $1,000 to $2,500'!C27:C46)),AND(ISBLANK('Paym $500 to $999'!B7:B42),ISBLANK('Paym $500 to $999'!C7:C42))),"ERROR - ENTER VENDOR NAME AND AMOUNT(S)","OK")</f>
        <v>OK</v>
      </c>
      <c r="D30" s="417"/>
      <c r="E30" s="267"/>
      <c r="F30" s="41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</row>
    <row r="31" ht="12.75" customHeight="1">
      <c r="A31" s="434">
        <v>6.0</v>
      </c>
      <c r="B31" s="437" t="s">
        <v>694</v>
      </c>
      <c r="C31" s="71"/>
      <c r="D31" s="417"/>
      <c r="E31" s="267"/>
      <c r="F31" s="41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</row>
    <row r="32" ht="12.75" customHeight="1">
      <c r="A32" s="433"/>
      <c r="B32" s="432" t="s">
        <v>695</v>
      </c>
      <c r="C32" s="430" t="str">
        <f t="array" ref="C32">IF(OR(ISBLANK('Contracts Exceeding $25,000'!D24:D26),ISBLANK('Contracts Exceeding $25,000'!D28)),"ERROR - ENTER AMOUNTS. IF NONE, ENTER ZEROES","OK")</f>
        <v>OK</v>
      </c>
      <c r="D32" s="417"/>
      <c r="E32" s="267"/>
      <c r="F32" s="41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ht="12.75" customHeight="1">
      <c r="A33" s="438"/>
      <c r="B33" s="439"/>
      <c r="C33" s="267"/>
      <c r="D33" s="417"/>
      <c r="E33" s="267"/>
      <c r="F33" s="417">
        <f>COUNTIF(C7:C32,"OK")</f>
        <v>21</v>
      </c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</row>
    <row r="34" ht="12.75" customHeight="1">
      <c r="A34" s="438"/>
      <c r="B34" s="440" t="s">
        <v>696</v>
      </c>
      <c r="C34" s="267"/>
      <c r="D34" s="41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</row>
    <row r="35" ht="12.75" customHeight="1">
      <c r="A35" s="438"/>
      <c r="B35" s="267"/>
      <c r="C35" s="267"/>
      <c r="D35" s="41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</row>
    <row r="36" ht="12.75" customHeight="1">
      <c r="A36" s="438"/>
      <c r="B36" s="267"/>
      <c r="C36" s="267"/>
      <c r="D36" s="41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</row>
    <row r="37" ht="12.75" customHeight="1">
      <c r="A37" s="438"/>
      <c r="B37" s="267"/>
      <c r="C37" s="267"/>
      <c r="D37" s="41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</row>
    <row r="38" ht="12.75" customHeight="1">
      <c r="A38" s="438"/>
      <c r="B38" s="267"/>
      <c r="C38" s="267"/>
      <c r="D38" s="41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</row>
    <row r="39" ht="12.75" customHeight="1">
      <c r="A39" s="438"/>
      <c r="B39" s="267"/>
      <c r="C39" s="267"/>
      <c r="D39" s="41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</row>
    <row r="40" ht="12.75" customHeight="1">
      <c r="A40" s="438"/>
      <c r="B40" s="267"/>
      <c r="C40" s="267"/>
      <c r="D40" s="41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</row>
    <row r="41" ht="12.75" customHeight="1">
      <c r="A41" s="438"/>
      <c r="B41" s="267"/>
      <c r="C41" s="267"/>
      <c r="D41" s="41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</row>
    <row r="42" ht="12.75" customHeight="1">
      <c r="A42" s="438"/>
      <c r="B42" s="267"/>
      <c r="C42" s="267"/>
      <c r="D42" s="41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</row>
    <row r="43" ht="12.75" customHeight="1">
      <c r="A43" s="438"/>
      <c r="B43" s="267"/>
      <c r="C43" s="267"/>
      <c r="D43" s="41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</row>
    <row r="44" ht="12.75" customHeight="1">
      <c r="A44" s="438"/>
      <c r="B44" s="267"/>
      <c r="C44" s="267"/>
      <c r="D44" s="41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</row>
    <row r="45" ht="12.75" customHeight="1">
      <c r="A45" s="438"/>
      <c r="B45" s="267"/>
      <c r="C45" s="267"/>
      <c r="D45" s="41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</row>
    <row r="46" ht="12.75" customHeight="1">
      <c r="A46" s="438"/>
      <c r="B46" s="267"/>
      <c r="C46" s="267"/>
      <c r="D46" s="41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</row>
    <row r="47" ht="12.75" customHeight="1">
      <c r="A47" s="438"/>
      <c r="B47" s="267"/>
      <c r="C47" s="267"/>
      <c r="D47" s="41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</row>
    <row r="48" ht="12.75" customHeight="1">
      <c r="A48" s="438"/>
      <c r="B48" s="267"/>
      <c r="C48" s="267"/>
      <c r="D48" s="41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</row>
    <row r="49" ht="12.75" customHeight="1">
      <c r="A49" s="438"/>
      <c r="B49" s="267"/>
      <c r="C49" s="267"/>
      <c r="D49" s="41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</row>
    <row r="50" ht="12.75" customHeight="1">
      <c r="A50" s="438"/>
      <c r="B50" s="267"/>
      <c r="C50" s="267"/>
      <c r="D50" s="41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</row>
    <row r="51" ht="12.75" customHeight="1">
      <c r="A51" s="438"/>
      <c r="B51" s="267"/>
      <c r="C51" s="267"/>
      <c r="D51" s="41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</row>
    <row r="52" ht="12.75" customHeight="1">
      <c r="A52" s="438"/>
      <c r="B52" s="267"/>
      <c r="C52" s="267"/>
      <c r="D52" s="41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</row>
    <row r="53" ht="12.75" customHeight="1">
      <c r="A53" s="438"/>
      <c r="B53" s="267"/>
      <c r="C53" s="267"/>
      <c r="D53" s="41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</row>
    <row r="54" ht="12.75" customHeight="1">
      <c r="A54" s="438"/>
      <c r="B54" s="267"/>
      <c r="C54" s="267"/>
      <c r="D54" s="41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</row>
    <row r="55" ht="12.75" customHeight="1">
      <c r="A55" s="438"/>
      <c r="B55" s="267"/>
      <c r="C55" s="267"/>
      <c r="D55" s="41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</row>
    <row r="56" ht="12.75" customHeight="1">
      <c r="A56" s="438"/>
      <c r="B56" s="267"/>
      <c r="C56" s="267"/>
      <c r="D56" s="41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</row>
    <row r="57" ht="12.75" customHeight="1">
      <c r="A57" s="438"/>
      <c r="B57" s="267"/>
      <c r="C57" s="267"/>
      <c r="D57" s="41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</row>
    <row r="58" ht="12.75" customHeight="1">
      <c r="A58" s="438"/>
      <c r="B58" s="267"/>
      <c r="C58" s="267"/>
      <c r="D58" s="41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</row>
    <row r="59" ht="12.75" customHeight="1">
      <c r="A59" s="438"/>
      <c r="B59" s="267"/>
      <c r="C59" s="267"/>
      <c r="D59" s="41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</row>
    <row r="60" ht="12.75" customHeight="1">
      <c r="A60" s="438"/>
      <c r="B60" s="267"/>
      <c r="C60" s="267"/>
      <c r="D60" s="41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</row>
    <row r="61" ht="12.75" customHeight="1">
      <c r="A61" s="438"/>
      <c r="B61" s="267"/>
      <c r="C61" s="267"/>
      <c r="D61" s="41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</row>
    <row r="62" ht="12.75" customHeight="1">
      <c r="A62" s="438"/>
      <c r="B62" s="267"/>
      <c r="C62" s="267"/>
      <c r="D62" s="41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</row>
    <row r="63" ht="12.75" customHeight="1">
      <c r="A63" s="438"/>
      <c r="B63" s="267"/>
      <c r="C63" s="267"/>
      <c r="D63" s="41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</row>
    <row r="64" ht="12.75" customHeight="1">
      <c r="A64" s="438"/>
      <c r="B64" s="267"/>
      <c r="C64" s="267"/>
      <c r="D64" s="41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</row>
    <row r="65" ht="12.75" customHeight="1">
      <c r="A65" s="438"/>
      <c r="B65" s="267"/>
      <c r="C65" s="267"/>
      <c r="D65" s="41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</row>
    <row r="66" ht="12.75" customHeight="1">
      <c r="A66" s="438"/>
      <c r="B66" s="267"/>
      <c r="C66" s="267"/>
      <c r="D66" s="41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</row>
    <row r="67" ht="12.75" customHeight="1">
      <c r="A67" s="438"/>
      <c r="B67" s="267"/>
      <c r="C67" s="267"/>
      <c r="D67" s="41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</row>
    <row r="68" ht="12.75" customHeight="1">
      <c r="A68" s="438"/>
      <c r="B68" s="267"/>
      <c r="C68" s="267"/>
      <c r="D68" s="41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</row>
    <row r="69" ht="12.75" customHeight="1">
      <c r="A69" s="438"/>
      <c r="B69" s="267"/>
      <c r="C69" s="267"/>
      <c r="D69" s="41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</row>
    <row r="70" ht="12.75" customHeight="1">
      <c r="A70" s="438"/>
      <c r="B70" s="267"/>
      <c r="C70" s="267"/>
      <c r="D70" s="41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ht="12.75" customHeight="1">
      <c r="A71" s="438"/>
      <c r="B71" s="267"/>
      <c r="C71" s="267"/>
      <c r="D71" s="41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ht="12.75" customHeight="1">
      <c r="A72" s="438"/>
      <c r="B72" s="267"/>
      <c r="C72" s="267"/>
      <c r="D72" s="41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ht="12.75" customHeight="1">
      <c r="A73" s="438"/>
      <c r="B73" s="267"/>
      <c r="C73" s="267"/>
      <c r="D73" s="41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</row>
    <row r="74" ht="12.75" customHeight="1">
      <c r="A74" s="438"/>
      <c r="B74" s="267"/>
      <c r="C74" s="267"/>
      <c r="D74" s="41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</row>
    <row r="75" ht="12.75" customHeight="1">
      <c r="A75" s="438"/>
      <c r="B75" s="267"/>
      <c r="C75" s="267"/>
      <c r="D75" s="41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</row>
    <row r="76" ht="12.75" customHeight="1">
      <c r="A76" s="438"/>
      <c r="B76" s="267"/>
      <c r="C76" s="267"/>
      <c r="D76" s="41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</row>
    <row r="77" ht="12.75" customHeight="1">
      <c r="A77" s="438"/>
      <c r="B77" s="267"/>
      <c r="C77" s="267"/>
      <c r="D77" s="41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</row>
    <row r="78" ht="12.75" customHeight="1">
      <c r="A78" s="438"/>
      <c r="B78" s="267"/>
      <c r="C78" s="267"/>
      <c r="D78" s="41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</row>
    <row r="79" ht="12.75" customHeight="1">
      <c r="A79" s="438"/>
      <c r="B79" s="267"/>
      <c r="C79" s="267"/>
      <c r="D79" s="41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</row>
    <row r="80" ht="12.75" customHeight="1">
      <c r="A80" s="438"/>
      <c r="B80" s="267"/>
      <c r="C80" s="267"/>
      <c r="D80" s="41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</row>
    <row r="81" ht="12.75" customHeight="1">
      <c r="A81" s="438"/>
      <c r="B81" s="267"/>
      <c r="C81" s="267"/>
      <c r="D81" s="41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</row>
    <row r="82" ht="12.75" customHeight="1">
      <c r="A82" s="438"/>
      <c r="B82" s="267"/>
      <c r="C82" s="267"/>
      <c r="D82" s="41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</row>
    <row r="83" ht="12.75" customHeight="1">
      <c r="A83" s="438"/>
      <c r="B83" s="267"/>
      <c r="C83" s="267"/>
      <c r="D83" s="41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</row>
    <row r="84" ht="12.75" customHeight="1">
      <c r="A84" s="438"/>
      <c r="B84" s="267"/>
      <c r="C84" s="267"/>
      <c r="D84" s="41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</row>
    <row r="85" ht="12.75" customHeight="1">
      <c r="A85" s="438"/>
      <c r="B85" s="267"/>
      <c r="C85" s="267"/>
      <c r="D85" s="41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</row>
    <row r="86" ht="12.75" customHeight="1">
      <c r="A86" s="438"/>
      <c r="B86" s="267"/>
      <c r="C86" s="267"/>
      <c r="D86" s="41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ht="12.75" customHeight="1">
      <c r="A87" s="438"/>
      <c r="B87" s="267"/>
      <c r="C87" s="267"/>
      <c r="D87" s="41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</row>
    <row r="88" ht="12.75" customHeight="1">
      <c r="A88" s="438"/>
      <c r="B88" s="267"/>
      <c r="C88" s="267"/>
      <c r="D88" s="41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</row>
    <row r="89" ht="12.75" customHeight="1">
      <c r="A89" s="438"/>
      <c r="B89" s="267"/>
      <c r="C89" s="267"/>
      <c r="D89" s="41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</row>
    <row r="90" ht="12.75" customHeight="1">
      <c r="A90" s="438"/>
      <c r="B90" s="267"/>
      <c r="C90" s="267"/>
      <c r="D90" s="41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</row>
    <row r="91" ht="12.75" customHeight="1">
      <c r="A91" s="438"/>
      <c r="B91" s="267"/>
      <c r="C91" s="267"/>
      <c r="D91" s="41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</row>
    <row r="92" ht="12.75" customHeight="1">
      <c r="A92" s="438"/>
      <c r="B92" s="267"/>
      <c r="C92" s="267"/>
      <c r="D92" s="41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</row>
    <row r="93" ht="12.75" customHeight="1">
      <c r="A93" s="438"/>
      <c r="B93" s="267"/>
      <c r="C93" s="267"/>
      <c r="D93" s="41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</row>
    <row r="94" ht="12.75" customHeight="1">
      <c r="A94" s="438"/>
      <c r="B94" s="267"/>
      <c r="C94" s="267"/>
      <c r="D94" s="41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</row>
    <row r="95" ht="12.75" customHeight="1">
      <c r="A95" s="438"/>
      <c r="B95" s="267"/>
      <c r="C95" s="267"/>
      <c r="D95" s="41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</row>
    <row r="96" ht="12.75" customHeight="1">
      <c r="A96" s="438"/>
      <c r="B96" s="267"/>
      <c r="C96" s="267"/>
      <c r="D96" s="41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</row>
    <row r="97" ht="12.75" customHeight="1">
      <c r="A97" s="438"/>
      <c r="B97" s="267"/>
      <c r="C97" s="267"/>
      <c r="D97" s="41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</row>
    <row r="98" ht="12.75" customHeight="1">
      <c r="A98" s="438"/>
      <c r="B98" s="267"/>
      <c r="C98" s="267"/>
      <c r="D98" s="41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</row>
    <row r="99" ht="12.75" customHeight="1">
      <c r="A99" s="438"/>
      <c r="B99" s="267"/>
      <c r="C99" s="267"/>
      <c r="D99" s="41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</row>
    <row r="100" ht="12.75" customHeight="1">
      <c r="A100" s="438"/>
      <c r="B100" s="267"/>
      <c r="C100" s="267"/>
      <c r="D100" s="41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</row>
    <row r="101" ht="12.75" customHeight="1">
      <c r="A101" s="438"/>
      <c r="B101" s="267"/>
      <c r="C101" s="267"/>
      <c r="D101" s="41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</row>
    <row r="102" ht="12.75" customHeight="1">
      <c r="A102" s="438"/>
      <c r="B102" s="267"/>
      <c r="C102" s="267"/>
      <c r="D102" s="41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</row>
    <row r="103" ht="12.75" customHeight="1">
      <c r="A103" s="438"/>
      <c r="B103" s="267"/>
      <c r="C103" s="267"/>
      <c r="D103" s="41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</row>
    <row r="104" ht="12.75" customHeight="1">
      <c r="A104" s="438"/>
      <c r="B104" s="267"/>
      <c r="C104" s="267"/>
      <c r="D104" s="41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</row>
    <row r="105" ht="12.75" customHeight="1">
      <c r="A105" s="438"/>
      <c r="B105" s="267"/>
      <c r="C105" s="267"/>
      <c r="D105" s="41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</row>
    <row r="106" ht="12.75" customHeight="1">
      <c r="A106" s="438"/>
      <c r="B106" s="267"/>
      <c r="C106" s="267"/>
      <c r="D106" s="41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</row>
    <row r="107" ht="12.75" customHeight="1">
      <c r="A107" s="438"/>
      <c r="B107" s="267"/>
      <c r="C107" s="267"/>
      <c r="D107" s="41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</row>
    <row r="108" ht="12.75" customHeight="1">
      <c r="A108" s="438"/>
      <c r="B108" s="267"/>
      <c r="C108" s="267"/>
      <c r="D108" s="41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</row>
    <row r="109" ht="12.75" customHeight="1">
      <c r="A109" s="438"/>
      <c r="B109" s="267"/>
      <c r="C109" s="267"/>
      <c r="D109" s="41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</row>
    <row r="110" ht="12.75" customHeight="1">
      <c r="A110" s="438"/>
      <c r="B110" s="267"/>
      <c r="C110" s="267"/>
      <c r="D110" s="41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</row>
    <row r="111" ht="12.75" customHeight="1">
      <c r="A111" s="438"/>
      <c r="B111" s="267"/>
      <c r="C111" s="267"/>
      <c r="D111" s="41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</row>
    <row r="112" ht="12.75" customHeight="1">
      <c r="A112" s="438"/>
      <c r="B112" s="267"/>
      <c r="C112" s="267"/>
      <c r="D112" s="41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</row>
    <row r="113" ht="12.75" customHeight="1">
      <c r="A113" s="438"/>
      <c r="B113" s="267"/>
      <c r="C113" s="267"/>
      <c r="D113" s="41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</row>
    <row r="114" ht="12.75" customHeight="1">
      <c r="A114" s="438"/>
      <c r="B114" s="267"/>
      <c r="C114" s="267"/>
      <c r="D114" s="41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</row>
    <row r="115" ht="12.75" customHeight="1">
      <c r="A115" s="438"/>
      <c r="B115" s="267"/>
      <c r="C115" s="267"/>
      <c r="D115" s="41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</row>
    <row r="116" ht="12.75" customHeight="1">
      <c r="A116" s="438"/>
      <c r="B116" s="267"/>
      <c r="C116" s="267"/>
      <c r="D116" s="41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</row>
    <row r="117" ht="12.75" customHeight="1">
      <c r="A117" s="438"/>
      <c r="B117" s="267"/>
      <c r="C117" s="267"/>
      <c r="D117" s="41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</row>
    <row r="118" ht="12.75" customHeight="1">
      <c r="A118" s="438"/>
      <c r="B118" s="267"/>
      <c r="C118" s="267"/>
      <c r="D118" s="41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</row>
    <row r="119" ht="12.75" customHeight="1">
      <c r="A119" s="438"/>
      <c r="B119" s="267"/>
      <c r="C119" s="267"/>
      <c r="D119" s="41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</row>
    <row r="120" ht="12.75" customHeight="1">
      <c r="A120" s="438"/>
      <c r="B120" s="267"/>
      <c r="C120" s="267"/>
      <c r="D120" s="41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</row>
    <row r="121" ht="12.75" customHeight="1">
      <c r="A121" s="438"/>
      <c r="B121" s="267"/>
      <c r="C121" s="267"/>
      <c r="D121" s="41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</row>
    <row r="122" ht="12.75" customHeight="1">
      <c r="A122" s="438"/>
      <c r="B122" s="267"/>
      <c r="C122" s="267"/>
      <c r="D122" s="41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</row>
    <row r="123" ht="12.75" customHeight="1">
      <c r="A123" s="438"/>
      <c r="B123" s="267"/>
      <c r="C123" s="267"/>
      <c r="D123" s="41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</row>
    <row r="124" ht="12.75" customHeight="1">
      <c r="A124" s="438"/>
      <c r="B124" s="267"/>
      <c r="C124" s="267"/>
      <c r="D124" s="41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</row>
    <row r="125" ht="12.75" customHeight="1">
      <c r="A125" s="438"/>
      <c r="B125" s="267"/>
      <c r="C125" s="267"/>
      <c r="D125" s="41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</row>
    <row r="126" ht="12.75" customHeight="1">
      <c r="A126" s="438"/>
      <c r="B126" s="267"/>
      <c r="C126" s="267"/>
      <c r="D126" s="41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ht="12.75" customHeight="1">
      <c r="A127" s="438"/>
      <c r="B127" s="267"/>
      <c r="C127" s="267"/>
      <c r="D127" s="41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ht="12.75" customHeight="1">
      <c r="A128" s="438"/>
      <c r="B128" s="267"/>
      <c r="C128" s="267"/>
      <c r="D128" s="41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</row>
    <row r="129" ht="12.75" customHeight="1">
      <c r="A129" s="438"/>
      <c r="B129" s="267"/>
      <c r="C129" s="267"/>
      <c r="D129" s="41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</row>
    <row r="130" ht="12.75" customHeight="1">
      <c r="A130" s="438"/>
      <c r="B130" s="267"/>
      <c r="C130" s="267"/>
      <c r="D130" s="41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</row>
    <row r="131" ht="12.75" customHeight="1">
      <c r="A131" s="438"/>
      <c r="B131" s="267"/>
      <c r="C131" s="267"/>
      <c r="D131" s="41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</row>
    <row r="132" ht="12.75" customHeight="1">
      <c r="A132" s="438"/>
      <c r="B132" s="267"/>
      <c r="C132" s="267"/>
      <c r="D132" s="41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</row>
    <row r="133" ht="12.75" customHeight="1">
      <c r="A133" s="438"/>
      <c r="B133" s="267"/>
      <c r="C133" s="267"/>
      <c r="D133" s="41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</row>
    <row r="134" ht="12.75" customHeight="1">
      <c r="A134" s="438"/>
      <c r="B134" s="267"/>
      <c r="C134" s="267"/>
      <c r="D134" s="41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</row>
    <row r="135" ht="12.75" customHeight="1">
      <c r="A135" s="438"/>
      <c r="B135" s="267"/>
      <c r="C135" s="267"/>
      <c r="D135" s="41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</row>
    <row r="136" ht="12.75" customHeight="1">
      <c r="A136" s="438"/>
      <c r="B136" s="267"/>
      <c r="C136" s="267"/>
      <c r="D136" s="41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</row>
    <row r="137" ht="12.75" customHeight="1">
      <c r="A137" s="438"/>
      <c r="B137" s="267"/>
      <c r="C137" s="267"/>
      <c r="D137" s="41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</row>
    <row r="138" ht="12.75" customHeight="1">
      <c r="A138" s="438"/>
      <c r="B138" s="267"/>
      <c r="C138" s="267"/>
      <c r="D138" s="41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</row>
    <row r="139" ht="12.75" customHeight="1">
      <c r="A139" s="438"/>
      <c r="B139" s="267"/>
      <c r="C139" s="267"/>
      <c r="D139" s="41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</row>
    <row r="140" ht="12.75" customHeight="1">
      <c r="A140" s="438"/>
      <c r="B140" s="267"/>
      <c r="C140" s="267"/>
      <c r="D140" s="41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</row>
    <row r="141" ht="12.75" customHeight="1">
      <c r="A141" s="438"/>
      <c r="B141" s="267"/>
      <c r="C141" s="267"/>
      <c r="D141" s="41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</row>
    <row r="142" ht="12.75" customHeight="1">
      <c r="A142" s="438"/>
      <c r="B142" s="267"/>
      <c r="C142" s="267"/>
      <c r="D142" s="41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</row>
    <row r="143" ht="12.75" customHeight="1">
      <c r="A143" s="438"/>
      <c r="B143" s="267"/>
      <c r="C143" s="267"/>
      <c r="D143" s="41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</row>
    <row r="144" ht="12.75" customHeight="1">
      <c r="A144" s="438"/>
      <c r="B144" s="267"/>
      <c r="C144" s="267"/>
      <c r="D144" s="41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</row>
    <row r="145" ht="12.75" customHeight="1">
      <c r="A145" s="438"/>
      <c r="B145" s="267"/>
      <c r="C145" s="267"/>
      <c r="D145" s="41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</row>
    <row r="146" ht="12.75" customHeight="1">
      <c r="A146" s="438"/>
      <c r="B146" s="267"/>
      <c r="C146" s="267"/>
      <c r="D146" s="41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</row>
    <row r="147" ht="12.75" customHeight="1">
      <c r="A147" s="438"/>
      <c r="B147" s="267"/>
      <c r="C147" s="267"/>
      <c r="D147" s="41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</row>
    <row r="148" ht="12.75" customHeight="1">
      <c r="A148" s="438"/>
      <c r="B148" s="267"/>
      <c r="C148" s="267"/>
      <c r="D148" s="41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</row>
    <row r="149" ht="12.75" customHeight="1">
      <c r="A149" s="438"/>
      <c r="B149" s="267"/>
      <c r="C149" s="267"/>
      <c r="D149" s="41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</row>
    <row r="150" ht="12.75" customHeight="1">
      <c r="A150" s="438"/>
      <c r="B150" s="267"/>
      <c r="C150" s="267"/>
      <c r="D150" s="41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</row>
    <row r="151" ht="12.75" customHeight="1">
      <c r="A151" s="438"/>
      <c r="B151" s="267"/>
      <c r="C151" s="267"/>
      <c r="D151" s="41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</row>
    <row r="152" ht="12.75" customHeight="1">
      <c r="A152" s="438"/>
      <c r="B152" s="267"/>
      <c r="C152" s="267"/>
      <c r="D152" s="41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</row>
    <row r="153" ht="12.75" customHeight="1">
      <c r="A153" s="438"/>
      <c r="B153" s="267"/>
      <c r="C153" s="267"/>
      <c r="D153" s="41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</row>
    <row r="154" ht="12.75" customHeight="1">
      <c r="A154" s="438"/>
      <c r="B154" s="267"/>
      <c r="C154" s="267"/>
      <c r="D154" s="41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</row>
    <row r="155" ht="12.75" customHeight="1">
      <c r="A155" s="438"/>
      <c r="B155" s="267"/>
      <c r="C155" s="267"/>
      <c r="D155" s="41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</row>
    <row r="156" ht="12.75" customHeight="1">
      <c r="A156" s="438"/>
      <c r="B156" s="267"/>
      <c r="C156" s="267"/>
      <c r="D156" s="41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</row>
    <row r="157" ht="12.75" customHeight="1">
      <c r="A157" s="438"/>
      <c r="B157" s="267"/>
      <c r="C157" s="267"/>
      <c r="D157" s="41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</row>
    <row r="158" ht="12.75" customHeight="1">
      <c r="A158" s="438"/>
      <c r="B158" s="267"/>
      <c r="C158" s="267"/>
      <c r="D158" s="41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</row>
    <row r="159" ht="12.75" customHeight="1">
      <c r="A159" s="438"/>
      <c r="B159" s="267"/>
      <c r="C159" s="267"/>
      <c r="D159" s="41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</row>
    <row r="160" ht="12.75" customHeight="1">
      <c r="A160" s="438"/>
      <c r="B160" s="267"/>
      <c r="C160" s="267"/>
      <c r="D160" s="41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</row>
    <row r="161" ht="12.75" customHeight="1">
      <c r="A161" s="438"/>
      <c r="B161" s="267"/>
      <c r="C161" s="267"/>
      <c r="D161" s="41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</row>
    <row r="162" ht="12.75" customHeight="1">
      <c r="A162" s="438"/>
      <c r="B162" s="267"/>
      <c r="C162" s="267"/>
      <c r="D162" s="41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</row>
    <row r="163" ht="12.75" customHeight="1">
      <c r="A163" s="438"/>
      <c r="B163" s="267"/>
      <c r="C163" s="267"/>
      <c r="D163" s="41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</row>
    <row r="164" ht="12.75" customHeight="1">
      <c r="A164" s="438"/>
      <c r="B164" s="267"/>
      <c r="C164" s="267"/>
      <c r="D164" s="41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</row>
    <row r="165" ht="12.75" customHeight="1">
      <c r="A165" s="438"/>
      <c r="B165" s="267"/>
      <c r="C165" s="267"/>
      <c r="D165" s="41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</row>
    <row r="166" ht="12.75" customHeight="1">
      <c r="A166" s="438"/>
      <c r="B166" s="267"/>
      <c r="C166" s="267"/>
      <c r="D166" s="41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</row>
    <row r="167" ht="12.75" customHeight="1">
      <c r="A167" s="438"/>
      <c r="B167" s="267"/>
      <c r="C167" s="267"/>
      <c r="D167" s="41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</row>
    <row r="168" ht="12.75" customHeight="1">
      <c r="A168" s="438"/>
      <c r="B168" s="267"/>
      <c r="C168" s="267"/>
      <c r="D168" s="41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</row>
    <row r="169" ht="12.75" customHeight="1">
      <c r="A169" s="438"/>
      <c r="B169" s="267"/>
      <c r="C169" s="267"/>
      <c r="D169" s="41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</row>
    <row r="170" ht="12.75" customHeight="1">
      <c r="A170" s="438"/>
      <c r="B170" s="267"/>
      <c r="C170" s="267"/>
      <c r="D170" s="41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</row>
    <row r="171" ht="12.75" customHeight="1">
      <c r="A171" s="438"/>
      <c r="B171" s="267"/>
      <c r="C171" s="267"/>
      <c r="D171" s="41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</row>
    <row r="172" ht="12.75" customHeight="1">
      <c r="A172" s="438"/>
      <c r="B172" s="267"/>
      <c r="C172" s="267"/>
      <c r="D172" s="41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</row>
    <row r="173" ht="12.75" customHeight="1">
      <c r="A173" s="438"/>
      <c r="B173" s="267"/>
      <c r="C173" s="267"/>
      <c r="D173" s="41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</row>
    <row r="174" ht="12.75" customHeight="1">
      <c r="A174" s="438"/>
      <c r="B174" s="267"/>
      <c r="C174" s="267"/>
      <c r="D174" s="41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</row>
    <row r="175" ht="12.75" customHeight="1">
      <c r="A175" s="438"/>
      <c r="B175" s="267"/>
      <c r="C175" s="267"/>
      <c r="D175" s="41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</row>
    <row r="176" ht="12.75" customHeight="1">
      <c r="A176" s="438"/>
      <c r="B176" s="267"/>
      <c r="C176" s="267"/>
      <c r="D176" s="41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</row>
    <row r="177" ht="12.75" customHeight="1">
      <c r="A177" s="438"/>
      <c r="B177" s="267"/>
      <c r="C177" s="267"/>
      <c r="D177" s="41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</row>
    <row r="178" ht="12.75" customHeight="1">
      <c r="A178" s="438"/>
      <c r="B178" s="267"/>
      <c r="C178" s="267"/>
      <c r="D178" s="41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</row>
    <row r="179" ht="12.75" customHeight="1">
      <c r="A179" s="438"/>
      <c r="B179" s="267"/>
      <c r="C179" s="267"/>
      <c r="D179" s="41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</row>
    <row r="180" ht="12.75" customHeight="1">
      <c r="A180" s="438"/>
      <c r="B180" s="267"/>
      <c r="C180" s="267"/>
      <c r="D180" s="41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</row>
    <row r="181" ht="12.75" customHeight="1">
      <c r="A181" s="438"/>
      <c r="B181" s="267"/>
      <c r="C181" s="267"/>
      <c r="D181" s="41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</row>
    <row r="182" ht="12.75" customHeight="1">
      <c r="A182" s="438"/>
      <c r="B182" s="267"/>
      <c r="C182" s="267"/>
      <c r="D182" s="41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</row>
    <row r="183" ht="12.75" customHeight="1">
      <c r="A183" s="438"/>
      <c r="B183" s="267"/>
      <c r="C183" s="267"/>
      <c r="D183" s="41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</row>
    <row r="184" ht="12.75" customHeight="1">
      <c r="A184" s="438"/>
      <c r="B184" s="267"/>
      <c r="C184" s="267"/>
      <c r="D184" s="41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</row>
    <row r="185" ht="12.75" customHeight="1">
      <c r="A185" s="438"/>
      <c r="B185" s="267"/>
      <c r="C185" s="267"/>
      <c r="D185" s="41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</row>
    <row r="186" ht="12.75" customHeight="1">
      <c r="A186" s="438"/>
      <c r="B186" s="267"/>
      <c r="C186" s="267"/>
      <c r="D186" s="41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</row>
    <row r="187" ht="12.75" customHeight="1">
      <c r="A187" s="438"/>
      <c r="B187" s="267"/>
      <c r="C187" s="267"/>
      <c r="D187" s="41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</row>
    <row r="188" ht="12.75" customHeight="1">
      <c r="A188" s="438"/>
      <c r="B188" s="267"/>
      <c r="C188" s="267"/>
      <c r="D188" s="41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</row>
    <row r="189" ht="12.75" customHeight="1">
      <c r="A189" s="438"/>
      <c r="B189" s="267"/>
      <c r="C189" s="267"/>
      <c r="D189" s="41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</row>
    <row r="190" ht="12.75" customHeight="1">
      <c r="A190" s="438"/>
      <c r="B190" s="267"/>
      <c r="C190" s="267"/>
      <c r="D190" s="41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</row>
    <row r="191" ht="12.75" customHeight="1">
      <c r="A191" s="438"/>
      <c r="B191" s="267"/>
      <c r="C191" s="267"/>
      <c r="D191" s="417"/>
      <c r="E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</row>
    <row r="192" ht="12.75" customHeight="1">
      <c r="A192" s="438"/>
      <c r="B192" s="267"/>
      <c r="C192" s="267"/>
      <c r="D192" s="41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</row>
    <row r="193" ht="12.75" customHeight="1">
      <c r="A193" s="438"/>
      <c r="B193" s="267"/>
      <c r="C193" s="267"/>
      <c r="D193" s="417"/>
      <c r="E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</row>
    <row r="194" ht="12.75" customHeight="1">
      <c r="A194" s="438"/>
      <c r="B194" s="267"/>
      <c r="C194" s="267"/>
      <c r="D194" s="41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</row>
    <row r="195" ht="12.75" customHeight="1">
      <c r="A195" s="438"/>
      <c r="B195" s="267"/>
      <c r="C195" s="267"/>
      <c r="D195" s="41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</row>
    <row r="196" ht="12.75" customHeight="1">
      <c r="A196" s="438"/>
      <c r="B196" s="267"/>
      <c r="C196" s="267"/>
      <c r="D196" s="417"/>
      <c r="E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</row>
    <row r="197" ht="12.75" customHeight="1">
      <c r="A197" s="438"/>
      <c r="B197" s="267"/>
      <c r="C197" s="267"/>
      <c r="D197" s="41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</row>
    <row r="198" ht="12.75" customHeight="1">
      <c r="A198" s="438"/>
      <c r="B198" s="267"/>
      <c r="C198" s="267"/>
      <c r="D198" s="417"/>
      <c r="E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</row>
    <row r="199" ht="12.75" customHeight="1">
      <c r="A199" s="438"/>
      <c r="B199" s="267"/>
      <c r="C199" s="267"/>
      <c r="D199" s="41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</row>
    <row r="200" ht="12.75" customHeight="1">
      <c r="A200" s="438"/>
      <c r="B200" s="267"/>
      <c r="C200" s="267"/>
      <c r="D200" s="41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</row>
    <row r="201" ht="12.75" customHeight="1">
      <c r="A201" s="438"/>
      <c r="B201" s="267"/>
      <c r="C201" s="267"/>
      <c r="D201" s="417"/>
      <c r="E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</row>
    <row r="202" ht="12.75" customHeight="1">
      <c r="A202" s="438"/>
      <c r="B202" s="267"/>
      <c r="C202" s="267"/>
      <c r="D202" s="41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</row>
    <row r="203" ht="12.75" customHeight="1">
      <c r="A203" s="438"/>
      <c r="B203" s="267"/>
      <c r="C203" s="267"/>
      <c r="D203" s="417"/>
      <c r="E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</row>
    <row r="204" ht="12.75" customHeight="1">
      <c r="A204" s="438"/>
      <c r="B204" s="267"/>
      <c r="C204" s="267"/>
      <c r="D204" s="417"/>
      <c r="E204" s="267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</row>
    <row r="205" ht="12.75" customHeight="1">
      <c r="A205" s="438"/>
      <c r="B205" s="267"/>
      <c r="C205" s="267"/>
      <c r="D205" s="417"/>
      <c r="E205" s="267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</row>
    <row r="206" ht="12.75" customHeight="1">
      <c r="A206" s="438"/>
      <c r="B206" s="267"/>
      <c r="C206" s="267"/>
      <c r="D206" s="417"/>
      <c r="E206" s="267"/>
      <c r="F206" s="267"/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</row>
    <row r="207" ht="12.75" customHeight="1">
      <c r="A207" s="438"/>
      <c r="B207" s="267"/>
      <c r="C207" s="267"/>
      <c r="D207" s="417"/>
      <c r="E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</row>
    <row r="208" ht="12.75" customHeight="1">
      <c r="A208" s="438"/>
      <c r="B208" s="267"/>
      <c r="C208" s="267"/>
      <c r="D208" s="417"/>
      <c r="E208" s="267"/>
      <c r="F208" s="267"/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</row>
    <row r="209" ht="12.75" customHeight="1">
      <c r="A209" s="438"/>
      <c r="B209" s="267"/>
      <c r="C209" s="267"/>
      <c r="D209" s="417"/>
      <c r="E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</row>
    <row r="210" ht="12.75" customHeight="1">
      <c r="A210" s="438"/>
      <c r="B210" s="267"/>
      <c r="C210" s="267"/>
      <c r="D210" s="417"/>
      <c r="E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</row>
    <row r="211" ht="12.75" customHeight="1">
      <c r="A211" s="438"/>
      <c r="B211" s="267"/>
      <c r="C211" s="267"/>
      <c r="D211" s="417"/>
      <c r="E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</row>
    <row r="212" ht="12.75" customHeight="1">
      <c r="A212" s="438"/>
      <c r="B212" s="267"/>
      <c r="C212" s="267"/>
      <c r="D212" s="417"/>
      <c r="E212" s="267"/>
      <c r="F212" s="267"/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</row>
    <row r="213" ht="12.75" customHeight="1">
      <c r="A213" s="438"/>
      <c r="B213" s="267"/>
      <c r="C213" s="267"/>
      <c r="D213" s="417"/>
      <c r="E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</row>
    <row r="214" ht="12.75" customHeight="1">
      <c r="A214" s="438"/>
      <c r="B214" s="267"/>
      <c r="C214" s="267"/>
      <c r="D214" s="417"/>
      <c r="E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</row>
    <row r="215" ht="12.75" customHeight="1">
      <c r="A215" s="438"/>
      <c r="B215" s="267"/>
      <c r="C215" s="267"/>
      <c r="D215" s="417"/>
      <c r="E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</row>
    <row r="216" ht="12.75" customHeight="1">
      <c r="A216" s="438"/>
      <c r="B216" s="267"/>
      <c r="C216" s="267"/>
      <c r="D216" s="41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</row>
    <row r="217" ht="12.75" customHeight="1">
      <c r="A217" s="438"/>
      <c r="B217" s="267"/>
      <c r="C217" s="267"/>
      <c r="D217" s="417"/>
      <c r="E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</row>
    <row r="218" ht="12.75" customHeight="1">
      <c r="A218" s="438"/>
      <c r="B218" s="267"/>
      <c r="C218" s="267"/>
      <c r="D218" s="417"/>
      <c r="E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</row>
    <row r="219" ht="12.75" customHeight="1">
      <c r="A219" s="438"/>
      <c r="B219" s="267"/>
      <c r="C219" s="267"/>
      <c r="D219" s="417"/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</row>
    <row r="220" ht="12.75" customHeight="1">
      <c r="A220" s="438"/>
      <c r="B220" s="267"/>
      <c r="C220" s="267"/>
      <c r="D220" s="417"/>
      <c r="E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</row>
    <row r="221" ht="12.75" customHeight="1">
      <c r="A221" s="438"/>
      <c r="B221" s="267"/>
      <c r="C221" s="267"/>
      <c r="D221" s="417"/>
      <c r="E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</row>
    <row r="222" ht="12.75" customHeight="1">
      <c r="A222" s="438"/>
      <c r="B222" s="267"/>
      <c r="C222" s="267"/>
      <c r="D222" s="417"/>
      <c r="E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</row>
    <row r="223" ht="12.75" customHeight="1">
      <c r="A223" s="438"/>
      <c r="B223" s="267"/>
      <c r="C223" s="267"/>
      <c r="D223" s="417"/>
      <c r="E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</row>
    <row r="224" ht="12.75" customHeight="1">
      <c r="A224" s="438"/>
      <c r="B224" s="267"/>
      <c r="C224" s="267"/>
      <c r="D224" s="41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</row>
    <row r="225" ht="12.75" customHeight="1">
      <c r="A225" s="438"/>
      <c r="B225" s="267"/>
      <c r="C225" s="267"/>
      <c r="D225" s="417"/>
      <c r="E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</row>
    <row r="226" ht="12.75" customHeight="1">
      <c r="A226" s="438"/>
      <c r="B226" s="267"/>
      <c r="C226" s="267"/>
      <c r="D226" s="417"/>
      <c r="E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</row>
    <row r="227" ht="12.75" customHeight="1">
      <c r="A227" s="438"/>
      <c r="B227" s="267"/>
      <c r="C227" s="267"/>
      <c r="D227" s="417"/>
      <c r="E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</row>
    <row r="228" ht="12.75" customHeight="1">
      <c r="A228" s="438"/>
      <c r="B228" s="267"/>
      <c r="C228" s="267"/>
      <c r="D228" s="417"/>
      <c r="E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</row>
    <row r="229" ht="12.75" customHeight="1">
      <c r="A229" s="438"/>
      <c r="B229" s="267"/>
      <c r="C229" s="267"/>
      <c r="D229" s="417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</row>
    <row r="230" ht="12.75" customHeight="1">
      <c r="A230" s="438"/>
      <c r="B230" s="267"/>
      <c r="C230" s="267"/>
      <c r="D230" s="417"/>
      <c r="E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</row>
    <row r="231" ht="12.75" customHeight="1">
      <c r="A231" s="438"/>
      <c r="B231" s="267"/>
      <c r="C231" s="267"/>
      <c r="D231" s="41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</row>
    <row r="232" ht="12.75" customHeight="1">
      <c r="A232" s="438"/>
      <c r="B232" s="267"/>
      <c r="C232" s="267"/>
      <c r="D232" s="417"/>
      <c r="E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</row>
    <row r="233" ht="12.75" customHeight="1">
      <c r="A233" s="438"/>
      <c r="B233" s="267"/>
      <c r="C233" s="267"/>
      <c r="D233" s="417"/>
      <c r="E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</row>
    <row r="234" ht="12.75" customHeight="1">
      <c r="A234" s="438"/>
      <c r="B234" s="267"/>
      <c r="C234" s="267"/>
      <c r="D234" s="417"/>
      <c r="E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</row>
    <row r="235" ht="12.75" customHeight="1">
      <c r="A235" s="438"/>
      <c r="B235" s="267"/>
      <c r="C235" s="267"/>
      <c r="D235" s="417"/>
      <c r="E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</row>
    <row r="236" ht="12.75" customHeight="1">
      <c r="A236" s="438"/>
      <c r="B236" s="267"/>
      <c r="C236" s="267"/>
      <c r="D236" s="417"/>
      <c r="E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</row>
    <row r="237" ht="12.75" customHeight="1">
      <c r="A237" s="438"/>
      <c r="B237" s="267"/>
      <c r="C237" s="267"/>
      <c r="D237" s="417"/>
      <c r="E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</row>
    <row r="238" ht="12.75" customHeight="1">
      <c r="A238" s="438"/>
      <c r="B238" s="267"/>
      <c r="C238" s="267"/>
      <c r="D238" s="417"/>
      <c r="E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</row>
    <row r="239" ht="12.75" customHeight="1">
      <c r="A239" s="438"/>
      <c r="B239" s="267"/>
      <c r="C239" s="267"/>
      <c r="D239" s="417"/>
      <c r="E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</row>
    <row r="240" ht="12.75" customHeight="1">
      <c r="A240" s="438"/>
      <c r="B240" s="267"/>
      <c r="C240" s="267"/>
      <c r="D240" s="417"/>
      <c r="E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</row>
    <row r="241" ht="12.75" customHeight="1">
      <c r="A241" s="438"/>
      <c r="B241" s="267"/>
      <c r="C241" s="267"/>
      <c r="D241" s="417"/>
      <c r="E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</row>
    <row r="242" ht="12.75" customHeight="1">
      <c r="A242" s="438"/>
      <c r="B242" s="267"/>
      <c r="C242" s="267"/>
      <c r="D242" s="417"/>
      <c r="E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</row>
    <row r="243" ht="12.75" customHeight="1">
      <c r="A243" s="438"/>
      <c r="B243" s="267"/>
      <c r="C243" s="267"/>
      <c r="D243" s="417"/>
      <c r="E243" s="267"/>
      <c r="F243" s="267"/>
      <c r="G243" s="267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</row>
    <row r="244" ht="12.75" customHeight="1">
      <c r="A244" s="438"/>
      <c r="B244" s="267"/>
      <c r="C244" s="267"/>
      <c r="D244" s="417"/>
      <c r="E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</row>
    <row r="245" ht="12.75" customHeight="1">
      <c r="A245" s="438"/>
      <c r="B245" s="267"/>
      <c r="C245" s="267"/>
      <c r="D245" s="417"/>
      <c r="E245" s="267"/>
      <c r="F245" s="267"/>
      <c r="G245" s="267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</row>
    <row r="246" ht="12.75" customHeight="1">
      <c r="A246" s="438"/>
      <c r="B246" s="267"/>
      <c r="C246" s="267"/>
      <c r="D246" s="417"/>
      <c r="E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</row>
    <row r="247" ht="12.75" customHeight="1">
      <c r="A247" s="438"/>
      <c r="B247" s="267"/>
      <c r="C247" s="267"/>
      <c r="D247" s="417"/>
      <c r="E247" s="267"/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</row>
    <row r="248" ht="12.75" customHeight="1">
      <c r="A248" s="438"/>
      <c r="B248" s="267"/>
      <c r="C248" s="267"/>
      <c r="D248" s="417"/>
      <c r="E248" s="26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</row>
    <row r="249" ht="12.75" customHeight="1">
      <c r="A249" s="438"/>
      <c r="B249" s="267"/>
      <c r="C249" s="267"/>
      <c r="D249" s="417"/>
      <c r="E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</row>
    <row r="250" ht="12.75" customHeight="1">
      <c r="A250" s="438"/>
      <c r="B250" s="267"/>
      <c r="C250" s="267"/>
      <c r="D250" s="417"/>
      <c r="E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</row>
    <row r="251" ht="12.75" customHeight="1">
      <c r="A251" s="438"/>
      <c r="B251" s="267"/>
      <c r="C251" s="267"/>
      <c r="D251" s="417"/>
      <c r="E251" s="267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</row>
    <row r="252" ht="12.75" customHeight="1">
      <c r="A252" s="438"/>
      <c r="B252" s="267"/>
      <c r="C252" s="267"/>
      <c r="D252" s="417"/>
      <c r="E252" s="267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</row>
    <row r="253" ht="12.75" customHeight="1">
      <c r="A253" s="438"/>
      <c r="B253" s="267"/>
      <c r="C253" s="267"/>
      <c r="D253" s="417"/>
      <c r="E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</row>
    <row r="254" ht="12.75" customHeight="1">
      <c r="A254" s="438"/>
      <c r="B254" s="267"/>
      <c r="C254" s="267"/>
      <c r="D254" s="417"/>
      <c r="E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</row>
    <row r="255" ht="12.75" customHeight="1">
      <c r="A255" s="438"/>
      <c r="B255" s="267"/>
      <c r="C255" s="267"/>
      <c r="D255" s="417"/>
      <c r="E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</row>
    <row r="256" ht="12.75" customHeight="1">
      <c r="A256" s="438"/>
      <c r="B256" s="267"/>
      <c r="C256" s="267"/>
      <c r="D256" s="417"/>
      <c r="E256" s="267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</row>
    <row r="257" ht="12.75" customHeight="1">
      <c r="A257" s="438"/>
      <c r="B257" s="267"/>
      <c r="C257" s="267"/>
      <c r="D257" s="417"/>
      <c r="E257" s="267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</row>
    <row r="258" ht="12.75" customHeight="1">
      <c r="A258" s="438"/>
      <c r="B258" s="267"/>
      <c r="C258" s="267"/>
      <c r="D258" s="417"/>
      <c r="E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</row>
    <row r="259" ht="12.75" customHeight="1">
      <c r="A259" s="438"/>
      <c r="B259" s="267"/>
      <c r="C259" s="267"/>
      <c r="D259" s="417"/>
      <c r="E259" s="267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</row>
    <row r="260" ht="12.75" customHeight="1">
      <c r="A260" s="438"/>
      <c r="B260" s="267"/>
      <c r="C260" s="267"/>
      <c r="D260" s="417"/>
      <c r="E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</row>
    <row r="261" ht="12.75" customHeight="1">
      <c r="A261" s="438"/>
      <c r="B261" s="267"/>
      <c r="C261" s="267"/>
      <c r="D261" s="417"/>
      <c r="E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</row>
    <row r="262" ht="12.75" customHeight="1">
      <c r="A262" s="438"/>
      <c r="B262" s="267"/>
      <c r="C262" s="267"/>
      <c r="D262" s="417"/>
      <c r="E262" s="267"/>
      <c r="F262" s="267"/>
      <c r="G262" s="26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</row>
    <row r="263" ht="12.75" customHeight="1">
      <c r="A263" s="438"/>
      <c r="B263" s="267"/>
      <c r="C263" s="267"/>
      <c r="D263" s="417"/>
      <c r="E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</row>
    <row r="264" ht="12.75" customHeight="1">
      <c r="A264" s="438"/>
      <c r="B264" s="267"/>
      <c r="C264" s="267"/>
      <c r="D264" s="417"/>
      <c r="E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</row>
    <row r="265" ht="12.75" customHeight="1">
      <c r="A265" s="438"/>
      <c r="B265" s="267"/>
      <c r="C265" s="267"/>
      <c r="D265" s="417"/>
      <c r="E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</row>
    <row r="266" ht="12.75" customHeight="1">
      <c r="A266" s="438"/>
      <c r="B266" s="267"/>
      <c r="C266" s="267"/>
      <c r="D266" s="417"/>
      <c r="E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</row>
    <row r="267" ht="12.75" customHeight="1">
      <c r="A267" s="438"/>
      <c r="B267" s="267"/>
      <c r="C267" s="267"/>
      <c r="D267" s="417"/>
      <c r="E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</row>
    <row r="268" ht="12.75" customHeight="1">
      <c r="A268" s="438"/>
      <c r="B268" s="267"/>
      <c r="C268" s="267"/>
      <c r="D268" s="41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</row>
    <row r="269" ht="12.75" customHeight="1">
      <c r="A269" s="438"/>
      <c r="B269" s="267"/>
      <c r="C269" s="267"/>
      <c r="D269" s="417"/>
      <c r="E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</row>
    <row r="270" ht="12.75" customHeight="1">
      <c r="A270" s="438"/>
      <c r="B270" s="267"/>
      <c r="C270" s="267"/>
      <c r="D270" s="417"/>
      <c r="E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</row>
    <row r="271" ht="12.75" customHeight="1">
      <c r="A271" s="438"/>
      <c r="B271" s="267"/>
      <c r="C271" s="267"/>
      <c r="D271" s="417"/>
      <c r="E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</row>
    <row r="272" ht="12.75" customHeight="1">
      <c r="A272" s="438"/>
      <c r="B272" s="267"/>
      <c r="C272" s="267"/>
      <c r="D272" s="417"/>
      <c r="E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</row>
    <row r="273" ht="12.75" customHeight="1">
      <c r="A273" s="438"/>
      <c r="B273" s="267"/>
      <c r="C273" s="267"/>
      <c r="D273" s="417"/>
      <c r="E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</row>
    <row r="274" ht="12.75" customHeight="1">
      <c r="A274" s="438"/>
      <c r="B274" s="267"/>
      <c r="C274" s="267"/>
      <c r="D274" s="417"/>
      <c r="E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</row>
    <row r="275" ht="12.75" customHeight="1">
      <c r="A275" s="438"/>
      <c r="B275" s="267"/>
      <c r="C275" s="267"/>
      <c r="D275" s="417"/>
      <c r="E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</row>
    <row r="276" ht="12.75" customHeight="1">
      <c r="A276" s="438"/>
      <c r="B276" s="267"/>
      <c r="C276" s="267"/>
      <c r="D276" s="417"/>
      <c r="E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</row>
    <row r="277" ht="12.75" customHeight="1">
      <c r="A277" s="438"/>
      <c r="B277" s="267"/>
      <c r="C277" s="267"/>
      <c r="D277" s="417"/>
      <c r="E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</row>
    <row r="278" ht="12.75" customHeight="1">
      <c r="A278" s="438"/>
      <c r="B278" s="267"/>
      <c r="C278" s="267"/>
      <c r="D278" s="417"/>
      <c r="E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</row>
    <row r="279" ht="12.75" customHeight="1">
      <c r="A279" s="438"/>
      <c r="B279" s="267"/>
      <c r="C279" s="267"/>
      <c r="D279" s="417"/>
      <c r="E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</row>
    <row r="280" ht="12.75" customHeight="1">
      <c r="A280" s="438"/>
      <c r="B280" s="267"/>
      <c r="C280" s="267"/>
      <c r="D280" s="417"/>
      <c r="E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</row>
    <row r="281" ht="12.75" customHeight="1">
      <c r="A281" s="438"/>
      <c r="B281" s="267"/>
      <c r="C281" s="267"/>
      <c r="D281" s="417"/>
      <c r="E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</row>
    <row r="282" ht="12.75" customHeight="1">
      <c r="A282" s="438"/>
      <c r="B282" s="267"/>
      <c r="C282" s="267"/>
      <c r="D282" s="417"/>
      <c r="E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</row>
    <row r="283" ht="12.75" customHeight="1">
      <c r="A283" s="438"/>
      <c r="B283" s="267"/>
      <c r="C283" s="267"/>
      <c r="D283" s="417"/>
      <c r="E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</row>
    <row r="284" ht="12.75" customHeight="1">
      <c r="A284" s="438"/>
      <c r="B284" s="267"/>
      <c r="C284" s="267"/>
      <c r="D284" s="417"/>
      <c r="E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</row>
    <row r="285" ht="12.75" customHeight="1">
      <c r="A285" s="438"/>
      <c r="B285" s="267"/>
      <c r="C285" s="267"/>
      <c r="D285" s="41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</row>
    <row r="286" ht="12.75" customHeight="1">
      <c r="A286" s="438"/>
      <c r="B286" s="267"/>
      <c r="C286" s="267"/>
      <c r="D286" s="417"/>
      <c r="E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</row>
    <row r="287" ht="12.75" customHeight="1">
      <c r="A287" s="438"/>
      <c r="B287" s="267"/>
      <c r="C287" s="267"/>
      <c r="D287" s="41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</row>
    <row r="288" ht="12.75" customHeight="1">
      <c r="A288" s="438"/>
      <c r="B288" s="267"/>
      <c r="C288" s="267"/>
      <c r="D288" s="417"/>
      <c r="E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</row>
    <row r="289" ht="12.75" customHeight="1">
      <c r="A289" s="438"/>
      <c r="B289" s="267"/>
      <c r="C289" s="267"/>
      <c r="D289" s="417"/>
      <c r="E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</row>
    <row r="290" ht="12.75" customHeight="1">
      <c r="A290" s="438"/>
      <c r="B290" s="267"/>
      <c r="C290" s="267"/>
      <c r="D290" s="417"/>
      <c r="E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</row>
    <row r="291" ht="12.75" customHeight="1">
      <c r="A291" s="438"/>
      <c r="B291" s="267"/>
      <c r="C291" s="267"/>
      <c r="D291" s="417"/>
      <c r="E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</row>
    <row r="292" ht="12.75" customHeight="1">
      <c r="A292" s="438"/>
      <c r="B292" s="267"/>
      <c r="C292" s="267"/>
      <c r="D292" s="417"/>
      <c r="E292" s="267"/>
      <c r="F292" s="267"/>
      <c r="G292" s="267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</row>
    <row r="293" ht="12.75" customHeight="1">
      <c r="A293" s="438"/>
      <c r="B293" s="267"/>
      <c r="C293" s="267"/>
      <c r="D293" s="417"/>
      <c r="E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</row>
    <row r="294" ht="12.75" customHeight="1">
      <c r="A294" s="438"/>
      <c r="B294" s="267"/>
      <c r="C294" s="267"/>
      <c r="D294" s="417"/>
      <c r="E294" s="267"/>
      <c r="F294" s="267"/>
      <c r="G294" s="267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</row>
    <row r="295" ht="12.75" customHeight="1">
      <c r="A295" s="438"/>
      <c r="B295" s="267"/>
      <c r="C295" s="267"/>
      <c r="D295" s="417"/>
      <c r="E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</row>
    <row r="296" ht="12.75" customHeight="1">
      <c r="A296" s="438"/>
      <c r="B296" s="267"/>
      <c r="C296" s="267"/>
      <c r="D296" s="417"/>
      <c r="E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</row>
    <row r="297" ht="12.75" customHeight="1">
      <c r="A297" s="438"/>
      <c r="B297" s="267"/>
      <c r="C297" s="267"/>
      <c r="D297" s="417"/>
      <c r="E297" s="267"/>
      <c r="F297" s="267"/>
      <c r="G297" s="267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</row>
    <row r="298" ht="12.75" customHeight="1">
      <c r="A298" s="438"/>
      <c r="B298" s="267"/>
      <c r="C298" s="267"/>
      <c r="D298" s="417"/>
      <c r="E298" s="267"/>
      <c r="F298" s="267"/>
      <c r="G298" s="267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</row>
    <row r="299" ht="12.75" customHeight="1">
      <c r="A299" s="438"/>
      <c r="B299" s="267"/>
      <c r="C299" s="267"/>
      <c r="D299" s="417"/>
      <c r="E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</row>
    <row r="300" ht="12.75" customHeight="1">
      <c r="A300" s="438"/>
      <c r="B300" s="267"/>
      <c r="C300" s="267"/>
      <c r="D300" s="417"/>
      <c r="E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</row>
    <row r="301" ht="12.75" customHeight="1">
      <c r="A301" s="438"/>
      <c r="B301" s="267"/>
      <c r="C301" s="267"/>
      <c r="D301" s="417"/>
      <c r="E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</row>
    <row r="302" ht="12.75" customHeight="1">
      <c r="A302" s="438"/>
      <c r="B302" s="267"/>
      <c r="C302" s="267"/>
      <c r="D302" s="417"/>
      <c r="E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</row>
    <row r="303" ht="12.75" customHeight="1">
      <c r="A303" s="438"/>
      <c r="B303" s="267"/>
      <c r="C303" s="267"/>
      <c r="D303" s="417"/>
      <c r="E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</row>
    <row r="304" ht="12.75" customHeight="1">
      <c r="A304" s="438"/>
      <c r="B304" s="267"/>
      <c r="C304" s="267"/>
      <c r="D304" s="417"/>
      <c r="E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</row>
    <row r="305" ht="12.75" customHeight="1">
      <c r="A305" s="438"/>
      <c r="B305" s="267"/>
      <c r="C305" s="267"/>
      <c r="D305" s="417"/>
      <c r="E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</row>
    <row r="306" ht="12.75" customHeight="1">
      <c r="A306" s="438"/>
      <c r="B306" s="267"/>
      <c r="C306" s="267"/>
      <c r="D306" s="417"/>
      <c r="E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</row>
    <row r="307" ht="12.75" customHeight="1">
      <c r="A307" s="438"/>
      <c r="B307" s="267"/>
      <c r="C307" s="267"/>
      <c r="D307" s="417"/>
      <c r="E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</row>
    <row r="308" ht="12.75" customHeight="1">
      <c r="A308" s="438"/>
      <c r="B308" s="267"/>
      <c r="C308" s="267"/>
      <c r="D308" s="417"/>
      <c r="E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</row>
    <row r="309" ht="12.75" customHeight="1">
      <c r="A309" s="438"/>
      <c r="B309" s="267"/>
      <c r="C309" s="267"/>
      <c r="D309" s="417"/>
      <c r="E309" s="267"/>
      <c r="F309" s="267"/>
      <c r="G309" s="267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</row>
    <row r="310" ht="12.75" customHeight="1">
      <c r="A310" s="438"/>
      <c r="B310" s="267"/>
      <c r="C310" s="267"/>
      <c r="D310" s="417"/>
      <c r="E310" s="267"/>
      <c r="F310" s="267"/>
      <c r="G310" s="267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</row>
    <row r="311" ht="12.75" customHeight="1">
      <c r="A311" s="438"/>
      <c r="B311" s="267"/>
      <c r="C311" s="267"/>
      <c r="D311" s="417"/>
      <c r="E311" s="267"/>
      <c r="F311" s="267"/>
      <c r="G311" s="267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</row>
    <row r="312" ht="12.75" customHeight="1">
      <c r="A312" s="438"/>
      <c r="B312" s="267"/>
      <c r="C312" s="267"/>
      <c r="D312" s="417"/>
      <c r="E312" s="267"/>
      <c r="F312" s="267"/>
      <c r="G312" s="267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</row>
    <row r="313" ht="12.75" customHeight="1">
      <c r="A313" s="438"/>
      <c r="B313" s="267"/>
      <c r="C313" s="267"/>
      <c r="D313" s="417"/>
      <c r="E313" s="267"/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</row>
    <row r="314" ht="12.75" customHeight="1">
      <c r="A314" s="438"/>
      <c r="B314" s="267"/>
      <c r="C314" s="267"/>
      <c r="D314" s="417"/>
      <c r="E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</row>
    <row r="315" ht="12.75" customHeight="1">
      <c r="A315" s="438"/>
      <c r="B315" s="267"/>
      <c r="C315" s="267"/>
      <c r="D315" s="417"/>
      <c r="E315" s="267"/>
      <c r="F315" s="267"/>
      <c r="G315" s="267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</row>
    <row r="316" ht="12.75" customHeight="1">
      <c r="A316" s="438"/>
      <c r="B316" s="267"/>
      <c r="C316" s="267"/>
      <c r="D316" s="417"/>
      <c r="E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</row>
    <row r="317" ht="12.75" customHeight="1">
      <c r="A317" s="438"/>
      <c r="B317" s="267"/>
      <c r="C317" s="267"/>
      <c r="D317" s="417"/>
      <c r="E317" s="267"/>
      <c r="F317" s="267"/>
      <c r="G317" s="267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</row>
    <row r="318" ht="12.75" customHeight="1">
      <c r="A318" s="438"/>
      <c r="B318" s="267"/>
      <c r="C318" s="267"/>
      <c r="D318" s="417"/>
      <c r="E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</row>
    <row r="319" ht="12.75" customHeight="1">
      <c r="A319" s="438"/>
      <c r="B319" s="267"/>
      <c r="C319" s="267"/>
      <c r="D319" s="417"/>
      <c r="E319" s="267"/>
      <c r="F319" s="267"/>
      <c r="G319" s="267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</row>
    <row r="320" ht="12.75" customHeight="1">
      <c r="A320" s="438"/>
      <c r="B320" s="267"/>
      <c r="C320" s="267"/>
      <c r="D320" s="417"/>
      <c r="E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</row>
    <row r="321" ht="12.75" customHeight="1">
      <c r="A321" s="438"/>
      <c r="B321" s="267"/>
      <c r="C321" s="267"/>
      <c r="D321" s="417"/>
      <c r="E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</row>
    <row r="322" ht="12.75" customHeight="1">
      <c r="A322" s="438"/>
      <c r="B322" s="267"/>
      <c r="C322" s="267"/>
      <c r="D322" s="417"/>
      <c r="E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</row>
    <row r="323" ht="12.75" customHeight="1">
      <c r="A323" s="438"/>
      <c r="B323" s="267"/>
      <c r="C323" s="267"/>
      <c r="D323" s="417"/>
      <c r="E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</row>
    <row r="324" ht="12.75" customHeight="1">
      <c r="A324" s="438"/>
      <c r="B324" s="267"/>
      <c r="C324" s="267"/>
      <c r="D324" s="417"/>
      <c r="E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</row>
    <row r="325" ht="12.75" customHeight="1">
      <c r="A325" s="438"/>
      <c r="B325" s="267"/>
      <c r="C325" s="267"/>
      <c r="D325" s="417"/>
      <c r="E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</row>
    <row r="326" ht="12.75" customHeight="1">
      <c r="A326" s="438"/>
      <c r="B326" s="267"/>
      <c r="C326" s="267"/>
      <c r="D326" s="417"/>
      <c r="E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</row>
    <row r="327" ht="12.75" customHeight="1">
      <c r="A327" s="438"/>
      <c r="B327" s="267"/>
      <c r="C327" s="267"/>
      <c r="D327" s="417"/>
      <c r="E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</row>
    <row r="328" ht="12.75" customHeight="1">
      <c r="A328" s="438"/>
      <c r="B328" s="267"/>
      <c r="C328" s="267"/>
      <c r="D328" s="417"/>
      <c r="E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</row>
    <row r="329" ht="12.75" customHeight="1">
      <c r="A329" s="438"/>
      <c r="B329" s="267"/>
      <c r="C329" s="267"/>
      <c r="D329" s="417"/>
      <c r="E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</row>
    <row r="330" ht="12.75" customHeight="1">
      <c r="A330" s="438"/>
      <c r="B330" s="267"/>
      <c r="C330" s="267"/>
      <c r="D330" s="417"/>
      <c r="E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</row>
    <row r="331" ht="12.75" customHeight="1">
      <c r="A331" s="438"/>
      <c r="B331" s="267"/>
      <c r="C331" s="267"/>
      <c r="D331" s="417"/>
      <c r="E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</row>
    <row r="332" ht="12.75" customHeight="1">
      <c r="A332" s="438"/>
      <c r="B332" s="267"/>
      <c r="C332" s="267"/>
      <c r="D332" s="417"/>
      <c r="E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</row>
    <row r="333" ht="12.75" customHeight="1">
      <c r="A333" s="438"/>
      <c r="B333" s="267"/>
      <c r="C333" s="267"/>
      <c r="D333" s="417"/>
      <c r="E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</row>
    <row r="334" ht="12.75" customHeight="1">
      <c r="A334" s="438"/>
      <c r="B334" s="267"/>
      <c r="C334" s="267"/>
      <c r="D334" s="417"/>
      <c r="E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</row>
    <row r="335" ht="12.75" customHeight="1">
      <c r="A335" s="438"/>
      <c r="B335" s="267"/>
      <c r="C335" s="267"/>
      <c r="D335" s="417"/>
      <c r="E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</row>
    <row r="336" ht="12.75" customHeight="1">
      <c r="A336" s="438"/>
      <c r="B336" s="267"/>
      <c r="C336" s="267"/>
      <c r="D336" s="417"/>
      <c r="E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</row>
    <row r="337" ht="12.75" customHeight="1">
      <c r="A337" s="438"/>
      <c r="B337" s="267"/>
      <c r="C337" s="267"/>
      <c r="D337" s="417"/>
      <c r="E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</row>
    <row r="338" ht="12.75" customHeight="1">
      <c r="A338" s="438"/>
      <c r="B338" s="267"/>
      <c r="C338" s="267"/>
      <c r="D338" s="417"/>
      <c r="E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</row>
    <row r="339" ht="12.75" customHeight="1">
      <c r="A339" s="438"/>
      <c r="B339" s="267"/>
      <c r="C339" s="267"/>
      <c r="D339" s="417"/>
      <c r="E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</row>
    <row r="340" ht="12.75" customHeight="1">
      <c r="A340" s="438"/>
      <c r="B340" s="267"/>
      <c r="C340" s="267"/>
      <c r="D340" s="417"/>
      <c r="E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</row>
    <row r="341" ht="12.75" customHeight="1">
      <c r="A341" s="438"/>
      <c r="B341" s="267"/>
      <c r="C341" s="267"/>
      <c r="D341" s="417"/>
      <c r="E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</row>
    <row r="342" ht="12.75" customHeight="1">
      <c r="A342" s="438"/>
      <c r="B342" s="267"/>
      <c r="C342" s="267"/>
      <c r="D342" s="417"/>
      <c r="E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</row>
    <row r="343" ht="12.75" customHeight="1">
      <c r="A343" s="438"/>
      <c r="B343" s="267"/>
      <c r="C343" s="267"/>
      <c r="D343" s="41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</row>
    <row r="344" ht="12.75" customHeight="1">
      <c r="A344" s="438"/>
      <c r="B344" s="267"/>
      <c r="C344" s="267"/>
      <c r="D344" s="417"/>
      <c r="E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</row>
    <row r="345" ht="12.75" customHeight="1">
      <c r="A345" s="438"/>
      <c r="B345" s="267"/>
      <c r="C345" s="267"/>
      <c r="D345" s="417"/>
      <c r="E345" s="267"/>
      <c r="F345" s="267"/>
      <c r="G345" s="267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</row>
    <row r="346" ht="12.75" customHeight="1">
      <c r="A346" s="438"/>
      <c r="B346" s="267"/>
      <c r="C346" s="267"/>
      <c r="D346" s="417"/>
      <c r="E346" s="267"/>
      <c r="F346" s="267"/>
      <c r="G346" s="267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</row>
    <row r="347" ht="12.75" customHeight="1">
      <c r="A347" s="438"/>
      <c r="B347" s="267"/>
      <c r="C347" s="267"/>
      <c r="D347" s="417"/>
      <c r="E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</row>
    <row r="348" ht="12.75" customHeight="1">
      <c r="A348" s="438"/>
      <c r="B348" s="267"/>
      <c r="C348" s="267"/>
      <c r="D348" s="417"/>
      <c r="E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</row>
    <row r="349" ht="12.75" customHeight="1">
      <c r="A349" s="438"/>
      <c r="B349" s="267"/>
      <c r="C349" s="267"/>
      <c r="D349" s="417"/>
      <c r="E349" s="267"/>
      <c r="F349" s="267"/>
      <c r="G349" s="267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</row>
    <row r="350" ht="12.75" customHeight="1">
      <c r="A350" s="438"/>
      <c r="B350" s="267"/>
      <c r="C350" s="267"/>
      <c r="D350" s="417"/>
      <c r="E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</row>
    <row r="351" ht="12.75" customHeight="1">
      <c r="A351" s="438"/>
      <c r="B351" s="267"/>
      <c r="C351" s="267"/>
      <c r="D351" s="417"/>
      <c r="E351" s="267"/>
      <c r="F351" s="267"/>
      <c r="G351" s="267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</row>
    <row r="352" ht="12.75" customHeight="1">
      <c r="A352" s="438"/>
      <c r="B352" s="267"/>
      <c r="C352" s="267"/>
      <c r="D352" s="417"/>
      <c r="E352" s="267"/>
      <c r="F352" s="267"/>
      <c r="G352" s="267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</row>
    <row r="353" ht="12.75" customHeight="1">
      <c r="A353" s="438"/>
      <c r="B353" s="267"/>
      <c r="C353" s="267"/>
      <c r="D353" s="417"/>
      <c r="E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</row>
    <row r="354" ht="12.75" customHeight="1">
      <c r="A354" s="438"/>
      <c r="B354" s="267"/>
      <c r="C354" s="267"/>
      <c r="D354" s="417"/>
      <c r="E354" s="267"/>
      <c r="F354" s="267"/>
      <c r="G354" s="267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</row>
    <row r="355" ht="12.75" customHeight="1">
      <c r="A355" s="438"/>
      <c r="B355" s="267"/>
      <c r="C355" s="267"/>
      <c r="D355" s="417"/>
      <c r="E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</row>
    <row r="356" ht="12.75" customHeight="1">
      <c r="A356" s="438"/>
      <c r="B356" s="267"/>
      <c r="C356" s="267"/>
      <c r="D356" s="417"/>
      <c r="E356" s="267"/>
      <c r="F356" s="267"/>
      <c r="G356" s="267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</row>
    <row r="357" ht="12.75" customHeight="1">
      <c r="A357" s="438"/>
      <c r="B357" s="267"/>
      <c r="C357" s="267"/>
      <c r="D357" s="417"/>
      <c r="E357" s="267"/>
      <c r="F357" s="267"/>
      <c r="G357" s="267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</row>
    <row r="358" ht="12.75" customHeight="1">
      <c r="A358" s="438"/>
      <c r="B358" s="267"/>
      <c r="C358" s="267"/>
      <c r="D358" s="417"/>
      <c r="E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</row>
    <row r="359" ht="12.75" customHeight="1">
      <c r="A359" s="438"/>
      <c r="B359" s="267"/>
      <c r="C359" s="267"/>
      <c r="D359" s="417"/>
      <c r="E359" s="267"/>
      <c r="F359" s="267"/>
      <c r="G359" s="267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</row>
    <row r="360" ht="12.75" customHeight="1">
      <c r="A360" s="438"/>
      <c r="B360" s="267"/>
      <c r="C360" s="267"/>
      <c r="D360" s="417"/>
      <c r="E360" s="267"/>
      <c r="F360" s="267"/>
      <c r="G360" s="267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</row>
    <row r="361" ht="12.75" customHeight="1">
      <c r="A361" s="438"/>
      <c r="B361" s="267"/>
      <c r="C361" s="267"/>
      <c r="D361" s="417"/>
      <c r="E361" s="267"/>
      <c r="F361" s="267"/>
      <c r="G361" s="267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</row>
    <row r="362" ht="12.75" customHeight="1">
      <c r="A362" s="438"/>
      <c r="B362" s="267"/>
      <c r="C362" s="267"/>
      <c r="D362" s="417"/>
      <c r="E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</row>
    <row r="363" ht="12.75" customHeight="1">
      <c r="A363" s="438"/>
      <c r="B363" s="267"/>
      <c r="C363" s="267"/>
      <c r="D363" s="417"/>
      <c r="E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</row>
    <row r="364" ht="12.75" customHeight="1">
      <c r="A364" s="438"/>
      <c r="B364" s="267"/>
      <c r="C364" s="267"/>
      <c r="D364" s="417"/>
      <c r="E364" s="267"/>
      <c r="F364" s="267"/>
      <c r="G364" s="267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</row>
    <row r="365" ht="12.75" customHeight="1">
      <c r="A365" s="438"/>
      <c r="B365" s="267"/>
      <c r="C365" s="267"/>
      <c r="D365" s="417"/>
      <c r="E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</row>
    <row r="366" ht="12.75" customHeight="1">
      <c r="A366" s="438"/>
      <c r="B366" s="267"/>
      <c r="C366" s="267"/>
      <c r="D366" s="417"/>
      <c r="E366" s="267"/>
      <c r="F366" s="267"/>
      <c r="G366" s="267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</row>
    <row r="367" ht="12.75" customHeight="1">
      <c r="A367" s="438"/>
      <c r="B367" s="267"/>
      <c r="C367" s="267"/>
      <c r="D367" s="417"/>
      <c r="E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</row>
    <row r="368" ht="12.75" customHeight="1">
      <c r="A368" s="438"/>
      <c r="B368" s="267"/>
      <c r="C368" s="267"/>
      <c r="D368" s="417"/>
      <c r="E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</row>
    <row r="369" ht="12.75" customHeight="1">
      <c r="A369" s="438"/>
      <c r="B369" s="267"/>
      <c r="C369" s="267"/>
      <c r="D369" s="417"/>
      <c r="E369" s="267"/>
      <c r="F369" s="267"/>
      <c r="G369" s="267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</row>
    <row r="370" ht="12.75" customHeight="1">
      <c r="A370" s="438"/>
      <c r="B370" s="267"/>
      <c r="C370" s="267"/>
      <c r="D370" s="417"/>
      <c r="E370" s="267"/>
      <c r="F370" s="267"/>
      <c r="G370" s="267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</row>
    <row r="371" ht="12.75" customHeight="1">
      <c r="A371" s="438"/>
      <c r="B371" s="267"/>
      <c r="C371" s="267"/>
      <c r="D371" s="417"/>
      <c r="E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</row>
    <row r="372" ht="12.75" customHeight="1">
      <c r="A372" s="438"/>
      <c r="B372" s="267"/>
      <c r="C372" s="267"/>
      <c r="D372" s="417"/>
      <c r="E372" s="267"/>
      <c r="F372" s="267"/>
      <c r="G372" s="267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</row>
    <row r="373" ht="12.75" customHeight="1">
      <c r="A373" s="438"/>
      <c r="B373" s="267"/>
      <c r="C373" s="267"/>
      <c r="D373" s="417"/>
      <c r="E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</row>
    <row r="374" ht="12.75" customHeight="1">
      <c r="A374" s="438"/>
      <c r="B374" s="267"/>
      <c r="C374" s="267"/>
      <c r="D374" s="417"/>
      <c r="E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</row>
    <row r="375" ht="12.75" customHeight="1">
      <c r="A375" s="438"/>
      <c r="B375" s="267"/>
      <c r="C375" s="267"/>
      <c r="D375" s="417"/>
      <c r="E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</row>
    <row r="376" ht="12.75" customHeight="1">
      <c r="A376" s="438"/>
      <c r="B376" s="267"/>
      <c r="C376" s="267"/>
      <c r="D376" s="417"/>
      <c r="E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</row>
    <row r="377" ht="12.75" customHeight="1">
      <c r="A377" s="438"/>
      <c r="B377" s="267"/>
      <c r="C377" s="267"/>
      <c r="D377" s="417"/>
      <c r="E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</row>
    <row r="378" ht="12.75" customHeight="1">
      <c r="A378" s="438"/>
      <c r="B378" s="267"/>
      <c r="C378" s="267"/>
      <c r="D378" s="417"/>
      <c r="E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</row>
    <row r="379" ht="12.75" customHeight="1">
      <c r="A379" s="438"/>
      <c r="B379" s="267"/>
      <c r="C379" s="267"/>
      <c r="D379" s="417"/>
      <c r="E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</row>
    <row r="380" ht="12.75" customHeight="1">
      <c r="A380" s="438"/>
      <c r="B380" s="267"/>
      <c r="C380" s="267"/>
      <c r="D380" s="417"/>
      <c r="E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</row>
    <row r="381" ht="12.75" customHeight="1">
      <c r="A381" s="438"/>
      <c r="B381" s="267"/>
      <c r="C381" s="267"/>
      <c r="D381" s="417"/>
      <c r="E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</row>
    <row r="382" ht="12.75" customHeight="1">
      <c r="A382" s="438"/>
      <c r="B382" s="267"/>
      <c r="C382" s="267"/>
      <c r="D382" s="417"/>
      <c r="E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</row>
    <row r="383" ht="12.75" customHeight="1">
      <c r="A383" s="438"/>
      <c r="B383" s="267"/>
      <c r="C383" s="267"/>
      <c r="D383" s="417"/>
      <c r="E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</row>
    <row r="384" ht="12.75" customHeight="1">
      <c r="A384" s="438"/>
      <c r="B384" s="267"/>
      <c r="C384" s="267"/>
      <c r="D384" s="417"/>
      <c r="E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</row>
    <row r="385" ht="12.75" customHeight="1">
      <c r="A385" s="438"/>
      <c r="B385" s="267"/>
      <c r="C385" s="267"/>
      <c r="D385" s="417"/>
      <c r="E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</row>
    <row r="386" ht="12.75" customHeight="1">
      <c r="A386" s="438"/>
      <c r="B386" s="267"/>
      <c r="C386" s="267"/>
      <c r="D386" s="417"/>
      <c r="E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</row>
    <row r="387" ht="12.75" customHeight="1">
      <c r="A387" s="438"/>
      <c r="B387" s="267"/>
      <c r="C387" s="267"/>
      <c r="D387" s="417"/>
      <c r="E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</row>
    <row r="388" ht="12.75" customHeight="1">
      <c r="A388" s="438"/>
      <c r="B388" s="267"/>
      <c r="C388" s="267"/>
      <c r="D388" s="417"/>
      <c r="E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</row>
    <row r="389" ht="12.75" customHeight="1">
      <c r="A389" s="438"/>
      <c r="B389" s="267"/>
      <c r="C389" s="267"/>
      <c r="D389" s="417"/>
      <c r="E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</row>
    <row r="390" ht="12.75" customHeight="1">
      <c r="A390" s="438"/>
      <c r="B390" s="267"/>
      <c r="C390" s="267"/>
      <c r="D390" s="417"/>
      <c r="E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</row>
    <row r="391" ht="12.75" customHeight="1">
      <c r="A391" s="438"/>
      <c r="B391" s="267"/>
      <c r="C391" s="267"/>
      <c r="D391" s="417"/>
      <c r="E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</row>
    <row r="392" ht="12.75" customHeight="1">
      <c r="A392" s="438"/>
      <c r="B392" s="267"/>
      <c r="C392" s="267"/>
      <c r="D392" s="417"/>
      <c r="E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</row>
    <row r="393" ht="12.75" customHeight="1">
      <c r="A393" s="438"/>
      <c r="B393" s="267"/>
      <c r="C393" s="267"/>
      <c r="D393" s="417"/>
      <c r="E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</row>
    <row r="394" ht="12.75" customHeight="1">
      <c r="A394" s="438"/>
      <c r="B394" s="267"/>
      <c r="C394" s="267"/>
      <c r="D394" s="417"/>
      <c r="E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</row>
    <row r="395" ht="12.75" customHeight="1">
      <c r="A395" s="438"/>
      <c r="B395" s="267"/>
      <c r="C395" s="267"/>
      <c r="D395" s="417"/>
      <c r="E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</row>
    <row r="396" ht="12.75" customHeight="1">
      <c r="A396" s="438"/>
      <c r="B396" s="267"/>
      <c r="C396" s="267"/>
      <c r="D396" s="417"/>
      <c r="E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</row>
    <row r="397" ht="12.75" customHeight="1">
      <c r="A397" s="438"/>
      <c r="B397" s="267"/>
      <c r="C397" s="267"/>
      <c r="D397" s="417"/>
      <c r="E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</row>
    <row r="398" ht="12.75" customHeight="1">
      <c r="A398" s="438"/>
      <c r="B398" s="267"/>
      <c r="C398" s="267"/>
      <c r="D398" s="417"/>
      <c r="E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</row>
    <row r="399" ht="12.75" customHeight="1">
      <c r="A399" s="438"/>
      <c r="B399" s="267"/>
      <c r="C399" s="267"/>
      <c r="D399" s="417"/>
      <c r="E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</row>
    <row r="400" ht="12.75" customHeight="1">
      <c r="A400" s="438"/>
      <c r="B400" s="267"/>
      <c r="C400" s="267"/>
      <c r="D400" s="417"/>
      <c r="E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</row>
    <row r="401" ht="12.75" customHeight="1">
      <c r="A401" s="438"/>
      <c r="B401" s="267"/>
      <c r="C401" s="267"/>
      <c r="D401" s="417"/>
      <c r="E401" s="267"/>
      <c r="F401" s="267"/>
      <c r="G401" s="267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</row>
    <row r="402" ht="12.75" customHeight="1">
      <c r="A402" s="438"/>
      <c r="B402" s="267"/>
      <c r="C402" s="267"/>
      <c r="D402" s="417"/>
      <c r="E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</row>
    <row r="403" ht="12.75" customHeight="1">
      <c r="A403" s="438"/>
      <c r="B403" s="267"/>
      <c r="C403" s="267"/>
      <c r="D403" s="417"/>
      <c r="E403" s="267"/>
      <c r="F403" s="267"/>
      <c r="G403" s="267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</row>
    <row r="404" ht="12.75" customHeight="1">
      <c r="A404" s="438"/>
      <c r="B404" s="267"/>
      <c r="C404" s="267"/>
      <c r="D404" s="417"/>
      <c r="E404" s="267"/>
      <c r="F404" s="267"/>
      <c r="G404" s="267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</row>
    <row r="405" ht="12.75" customHeight="1">
      <c r="A405" s="438"/>
      <c r="B405" s="267"/>
      <c r="C405" s="267"/>
      <c r="D405" s="417"/>
      <c r="E405" s="267"/>
      <c r="F405" s="267"/>
      <c r="G405" s="267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</row>
    <row r="406" ht="12.75" customHeight="1">
      <c r="A406" s="438"/>
      <c r="B406" s="267"/>
      <c r="C406" s="267"/>
      <c r="D406" s="417"/>
      <c r="E406" s="267"/>
      <c r="F406" s="267"/>
      <c r="G406" s="267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</row>
    <row r="407" ht="12.75" customHeight="1">
      <c r="A407" s="438"/>
      <c r="B407" s="267"/>
      <c r="C407" s="267"/>
      <c r="D407" s="417"/>
      <c r="E407" s="267"/>
      <c r="F407" s="267"/>
      <c r="G407" s="267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</row>
    <row r="408" ht="12.75" customHeight="1">
      <c r="A408" s="438"/>
      <c r="B408" s="267"/>
      <c r="C408" s="267"/>
      <c r="D408" s="417"/>
      <c r="E408" s="267"/>
      <c r="F408" s="267"/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</row>
    <row r="409" ht="12.75" customHeight="1">
      <c r="A409" s="438"/>
      <c r="B409" s="267"/>
      <c r="C409" s="267"/>
      <c r="D409" s="417"/>
      <c r="E409" s="267"/>
      <c r="F409" s="267"/>
      <c r="G409" s="267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</row>
    <row r="410" ht="12.75" customHeight="1">
      <c r="A410" s="438"/>
      <c r="B410" s="267"/>
      <c r="C410" s="267"/>
      <c r="D410" s="417"/>
      <c r="E410" s="267"/>
      <c r="F410" s="267"/>
      <c r="G410" s="267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</row>
    <row r="411" ht="12.75" customHeight="1">
      <c r="A411" s="438"/>
      <c r="B411" s="267"/>
      <c r="C411" s="267"/>
      <c r="D411" s="417"/>
      <c r="E411" s="267"/>
      <c r="F411" s="267"/>
      <c r="G411" s="267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</row>
    <row r="412" ht="12.75" customHeight="1">
      <c r="A412" s="438"/>
      <c r="B412" s="267"/>
      <c r="C412" s="267"/>
      <c r="D412" s="417"/>
      <c r="E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</row>
    <row r="413" ht="12.75" customHeight="1">
      <c r="A413" s="438"/>
      <c r="B413" s="267"/>
      <c r="C413" s="267"/>
      <c r="D413" s="417"/>
      <c r="E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</row>
    <row r="414" ht="12.75" customHeight="1">
      <c r="A414" s="438"/>
      <c r="B414" s="267"/>
      <c r="C414" s="267"/>
      <c r="D414" s="417"/>
      <c r="E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</row>
    <row r="415" ht="12.75" customHeight="1">
      <c r="A415" s="438"/>
      <c r="B415" s="267"/>
      <c r="C415" s="267"/>
      <c r="D415" s="417"/>
      <c r="E415" s="267"/>
      <c r="F415" s="267"/>
      <c r="G415" s="267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</row>
    <row r="416" ht="12.75" customHeight="1">
      <c r="A416" s="438"/>
      <c r="B416" s="267"/>
      <c r="C416" s="267"/>
      <c r="D416" s="417"/>
      <c r="E416" s="267"/>
      <c r="F416" s="267"/>
      <c r="G416" s="267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</row>
    <row r="417" ht="12.75" customHeight="1">
      <c r="A417" s="438"/>
      <c r="B417" s="267"/>
      <c r="C417" s="267"/>
      <c r="D417" s="417"/>
      <c r="E417" s="267"/>
      <c r="F417" s="267"/>
      <c r="G417" s="267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</row>
    <row r="418" ht="12.75" customHeight="1">
      <c r="A418" s="438"/>
      <c r="B418" s="267"/>
      <c r="C418" s="267"/>
      <c r="D418" s="417"/>
      <c r="E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</row>
    <row r="419" ht="12.75" customHeight="1">
      <c r="A419" s="438"/>
      <c r="B419" s="267"/>
      <c r="C419" s="267"/>
      <c r="D419" s="417"/>
      <c r="E419" s="267"/>
      <c r="F419" s="267"/>
      <c r="G419" s="267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</row>
    <row r="420" ht="12.75" customHeight="1">
      <c r="A420" s="438"/>
      <c r="B420" s="267"/>
      <c r="C420" s="267"/>
      <c r="D420" s="417"/>
      <c r="E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</row>
    <row r="421" ht="12.75" customHeight="1">
      <c r="A421" s="438"/>
      <c r="B421" s="267"/>
      <c r="C421" s="267"/>
      <c r="D421" s="417"/>
      <c r="E421" s="267"/>
      <c r="F421" s="267"/>
      <c r="G421" s="267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</row>
    <row r="422" ht="12.75" customHeight="1">
      <c r="A422" s="438"/>
      <c r="B422" s="267"/>
      <c r="C422" s="267"/>
      <c r="D422" s="417"/>
      <c r="E422" s="267"/>
      <c r="F422" s="267"/>
      <c r="G422" s="267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</row>
    <row r="423" ht="12.75" customHeight="1">
      <c r="A423" s="438"/>
      <c r="B423" s="267"/>
      <c r="C423" s="267"/>
      <c r="D423" s="417"/>
      <c r="E423" s="267"/>
      <c r="F423" s="267"/>
      <c r="G423" s="267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</row>
    <row r="424" ht="12.75" customHeight="1">
      <c r="A424" s="438"/>
      <c r="B424" s="267"/>
      <c r="C424" s="267"/>
      <c r="D424" s="417"/>
      <c r="E424" s="267"/>
      <c r="F424" s="267"/>
      <c r="G424" s="267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</row>
    <row r="425" ht="12.75" customHeight="1">
      <c r="A425" s="438"/>
      <c r="B425" s="267"/>
      <c r="C425" s="267"/>
      <c r="D425" s="417"/>
      <c r="E425" s="267"/>
      <c r="F425" s="267"/>
      <c r="G425" s="267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</row>
    <row r="426" ht="12.75" customHeight="1">
      <c r="A426" s="438"/>
      <c r="B426" s="267"/>
      <c r="C426" s="267"/>
      <c r="D426" s="417"/>
      <c r="E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</row>
    <row r="427" ht="12.75" customHeight="1">
      <c r="A427" s="438"/>
      <c r="B427" s="267"/>
      <c r="C427" s="267"/>
      <c r="D427" s="417"/>
      <c r="E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</row>
    <row r="428" ht="12.75" customHeight="1">
      <c r="A428" s="438"/>
      <c r="B428" s="267"/>
      <c r="C428" s="267"/>
      <c r="D428" s="417"/>
      <c r="E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</row>
    <row r="429" ht="12.75" customHeight="1">
      <c r="A429" s="438"/>
      <c r="B429" s="267"/>
      <c r="C429" s="267"/>
      <c r="D429" s="417"/>
      <c r="E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</row>
    <row r="430" ht="12.75" customHeight="1">
      <c r="A430" s="438"/>
      <c r="B430" s="267"/>
      <c r="C430" s="267"/>
      <c r="D430" s="417"/>
      <c r="E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</row>
    <row r="431" ht="12.75" customHeight="1">
      <c r="A431" s="438"/>
      <c r="B431" s="267"/>
      <c r="C431" s="267"/>
      <c r="D431" s="417"/>
      <c r="E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</row>
    <row r="432" ht="12.75" customHeight="1">
      <c r="A432" s="438"/>
      <c r="B432" s="267"/>
      <c r="C432" s="267"/>
      <c r="D432" s="417"/>
      <c r="E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</row>
    <row r="433" ht="12.75" customHeight="1">
      <c r="A433" s="438"/>
      <c r="B433" s="267"/>
      <c r="C433" s="267"/>
      <c r="D433" s="417"/>
      <c r="E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</row>
    <row r="434" ht="12.75" customHeight="1">
      <c r="A434" s="438"/>
      <c r="B434" s="267"/>
      <c r="C434" s="267"/>
      <c r="D434" s="417"/>
      <c r="E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</row>
    <row r="435" ht="12.75" customHeight="1">
      <c r="A435" s="438"/>
      <c r="B435" s="267"/>
      <c r="C435" s="267"/>
      <c r="D435" s="417"/>
      <c r="E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</row>
    <row r="436" ht="12.75" customHeight="1">
      <c r="A436" s="438"/>
      <c r="B436" s="267"/>
      <c r="C436" s="267"/>
      <c r="D436" s="417"/>
      <c r="E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</row>
    <row r="437" ht="12.75" customHeight="1">
      <c r="A437" s="438"/>
      <c r="B437" s="267"/>
      <c r="C437" s="267"/>
      <c r="D437" s="417"/>
      <c r="E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</row>
    <row r="438" ht="12.75" customHeight="1">
      <c r="A438" s="438"/>
      <c r="B438" s="267"/>
      <c r="C438" s="267"/>
      <c r="D438" s="417"/>
      <c r="E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</row>
    <row r="439" ht="12.75" customHeight="1">
      <c r="A439" s="438"/>
      <c r="B439" s="267"/>
      <c r="C439" s="267"/>
      <c r="D439" s="417"/>
      <c r="E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</row>
    <row r="440" ht="12.75" customHeight="1">
      <c r="A440" s="438"/>
      <c r="B440" s="267"/>
      <c r="C440" s="267"/>
      <c r="D440" s="417"/>
      <c r="E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</row>
    <row r="441" ht="12.75" customHeight="1">
      <c r="A441" s="438"/>
      <c r="B441" s="267"/>
      <c r="C441" s="267"/>
      <c r="D441" s="417"/>
      <c r="E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</row>
    <row r="442" ht="12.75" customHeight="1">
      <c r="A442" s="438"/>
      <c r="B442" s="267"/>
      <c r="C442" s="267"/>
      <c r="D442" s="417"/>
      <c r="E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</row>
    <row r="443" ht="12.75" customHeight="1">
      <c r="A443" s="438"/>
      <c r="B443" s="267"/>
      <c r="C443" s="267"/>
      <c r="D443" s="417"/>
      <c r="E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</row>
    <row r="444" ht="12.75" customHeight="1">
      <c r="A444" s="438"/>
      <c r="B444" s="267"/>
      <c r="C444" s="267"/>
      <c r="D444" s="417"/>
      <c r="E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</row>
    <row r="445" ht="12.75" customHeight="1">
      <c r="A445" s="438"/>
      <c r="B445" s="267"/>
      <c r="C445" s="267"/>
      <c r="D445" s="417"/>
      <c r="E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</row>
    <row r="446" ht="12.75" customHeight="1">
      <c r="A446" s="438"/>
      <c r="B446" s="267"/>
      <c r="C446" s="267"/>
      <c r="D446" s="417"/>
      <c r="E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</row>
    <row r="447" ht="12.75" customHeight="1">
      <c r="A447" s="438"/>
      <c r="B447" s="267"/>
      <c r="C447" s="267"/>
      <c r="D447" s="417"/>
      <c r="E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</row>
    <row r="448" ht="12.75" customHeight="1">
      <c r="A448" s="438"/>
      <c r="B448" s="267"/>
      <c r="C448" s="267"/>
      <c r="D448" s="417"/>
      <c r="E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</row>
    <row r="449" ht="12.75" customHeight="1">
      <c r="A449" s="438"/>
      <c r="B449" s="267"/>
      <c r="C449" s="267"/>
      <c r="D449" s="417"/>
      <c r="E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</row>
    <row r="450" ht="12.75" customHeight="1">
      <c r="A450" s="438"/>
      <c r="B450" s="267"/>
      <c r="C450" s="267"/>
      <c r="D450" s="417"/>
      <c r="E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</row>
    <row r="451" ht="12.75" customHeight="1">
      <c r="A451" s="438"/>
      <c r="B451" s="267"/>
      <c r="C451" s="267"/>
      <c r="D451" s="417"/>
      <c r="E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</row>
    <row r="452" ht="12.75" customHeight="1">
      <c r="A452" s="438"/>
      <c r="B452" s="267"/>
      <c r="C452" s="267"/>
      <c r="D452" s="417"/>
      <c r="E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</row>
    <row r="453" ht="12.75" customHeight="1">
      <c r="A453" s="438"/>
      <c r="B453" s="267"/>
      <c r="C453" s="267"/>
      <c r="D453" s="417"/>
      <c r="E453" s="267"/>
      <c r="F453" s="267"/>
      <c r="G453" s="267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</row>
    <row r="454" ht="12.75" customHeight="1">
      <c r="A454" s="438"/>
      <c r="B454" s="267"/>
      <c r="C454" s="267"/>
      <c r="D454" s="417"/>
      <c r="E454" s="267"/>
      <c r="F454" s="267"/>
      <c r="G454" s="267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</row>
    <row r="455" ht="12.75" customHeight="1">
      <c r="A455" s="438"/>
      <c r="B455" s="267"/>
      <c r="C455" s="267"/>
      <c r="D455" s="41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</row>
    <row r="456" ht="12.75" customHeight="1">
      <c r="A456" s="438"/>
      <c r="B456" s="267"/>
      <c r="C456" s="267"/>
      <c r="D456" s="417"/>
      <c r="E456" s="267"/>
      <c r="F456" s="267"/>
      <c r="G456" s="267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</row>
    <row r="457" ht="12.75" customHeight="1">
      <c r="A457" s="438"/>
      <c r="B457" s="267"/>
      <c r="C457" s="267"/>
      <c r="D457" s="417"/>
      <c r="E457" s="267"/>
      <c r="F457" s="267"/>
      <c r="G457" s="267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</row>
    <row r="458" ht="12.75" customHeight="1">
      <c r="A458" s="438"/>
      <c r="B458" s="267"/>
      <c r="C458" s="267"/>
      <c r="D458" s="417"/>
      <c r="E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</row>
    <row r="459" ht="12.75" customHeight="1">
      <c r="A459" s="438"/>
      <c r="B459" s="267"/>
      <c r="C459" s="267"/>
      <c r="D459" s="417"/>
      <c r="E459" s="267"/>
      <c r="F459" s="267"/>
      <c r="G459" s="267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</row>
    <row r="460" ht="12.75" customHeight="1">
      <c r="A460" s="438"/>
      <c r="B460" s="267"/>
      <c r="C460" s="267"/>
      <c r="D460" s="417"/>
      <c r="E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</row>
    <row r="461" ht="12.75" customHeight="1">
      <c r="A461" s="438"/>
      <c r="B461" s="267"/>
      <c r="C461" s="267"/>
      <c r="D461" s="417"/>
      <c r="E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</row>
    <row r="462" ht="12.75" customHeight="1">
      <c r="A462" s="438"/>
      <c r="B462" s="267"/>
      <c r="C462" s="267"/>
      <c r="D462" s="417"/>
      <c r="E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</row>
    <row r="463" ht="12.75" customHeight="1">
      <c r="A463" s="438"/>
      <c r="B463" s="267"/>
      <c r="C463" s="267"/>
      <c r="D463" s="417"/>
      <c r="E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</row>
    <row r="464" ht="12.75" customHeight="1">
      <c r="A464" s="438"/>
      <c r="B464" s="267"/>
      <c r="C464" s="267"/>
      <c r="D464" s="417"/>
      <c r="E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</row>
    <row r="465" ht="12.75" customHeight="1">
      <c r="A465" s="438"/>
      <c r="B465" s="267"/>
      <c r="C465" s="267"/>
      <c r="D465" s="417"/>
      <c r="E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</row>
    <row r="466" ht="12.75" customHeight="1">
      <c r="A466" s="438"/>
      <c r="B466" s="267"/>
      <c r="C466" s="267"/>
      <c r="D466" s="417"/>
      <c r="E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</row>
    <row r="467" ht="12.75" customHeight="1">
      <c r="A467" s="438"/>
      <c r="B467" s="267"/>
      <c r="C467" s="267"/>
      <c r="D467" s="417"/>
      <c r="E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</row>
    <row r="468" ht="12.75" customHeight="1">
      <c r="A468" s="438"/>
      <c r="B468" s="267"/>
      <c r="C468" s="267"/>
      <c r="D468" s="417"/>
      <c r="E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</row>
    <row r="469" ht="12.75" customHeight="1">
      <c r="A469" s="438"/>
      <c r="B469" s="267"/>
      <c r="C469" s="267"/>
      <c r="D469" s="417"/>
      <c r="E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</row>
    <row r="470" ht="12.75" customHeight="1">
      <c r="A470" s="438"/>
      <c r="B470" s="267"/>
      <c r="C470" s="267"/>
      <c r="D470" s="417"/>
      <c r="E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</row>
    <row r="471" ht="12.75" customHeight="1">
      <c r="A471" s="438"/>
      <c r="B471" s="267"/>
      <c r="C471" s="267"/>
      <c r="D471" s="417"/>
      <c r="E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</row>
    <row r="472" ht="12.75" customHeight="1">
      <c r="A472" s="438"/>
      <c r="B472" s="267"/>
      <c r="C472" s="267"/>
      <c r="D472" s="417"/>
      <c r="E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</row>
    <row r="473" ht="12.75" customHeight="1">
      <c r="A473" s="438"/>
      <c r="B473" s="267"/>
      <c r="C473" s="267"/>
      <c r="D473" s="417"/>
      <c r="E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</row>
    <row r="474" ht="12.75" customHeight="1">
      <c r="A474" s="438"/>
      <c r="B474" s="267"/>
      <c r="C474" s="267"/>
      <c r="D474" s="417"/>
      <c r="E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</row>
    <row r="475" ht="12.75" customHeight="1">
      <c r="A475" s="438"/>
      <c r="B475" s="267"/>
      <c r="C475" s="267"/>
      <c r="D475" s="417"/>
      <c r="E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</row>
    <row r="476" ht="12.75" customHeight="1">
      <c r="A476" s="438"/>
      <c r="B476" s="267"/>
      <c r="C476" s="267"/>
      <c r="D476" s="417"/>
      <c r="E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</row>
    <row r="477" ht="12.75" customHeight="1">
      <c r="A477" s="438"/>
      <c r="B477" s="267"/>
      <c r="C477" s="267"/>
      <c r="D477" s="417"/>
      <c r="E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</row>
    <row r="478" ht="12.75" customHeight="1">
      <c r="A478" s="438"/>
      <c r="B478" s="267"/>
      <c r="C478" s="267"/>
      <c r="D478" s="417"/>
      <c r="E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</row>
    <row r="479" ht="12.75" customHeight="1">
      <c r="A479" s="438"/>
      <c r="B479" s="267"/>
      <c r="C479" s="267"/>
      <c r="D479" s="417"/>
      <c r="E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</row>
    <row r="480" ht="12.75" customHeight="1">
      <c r="A480" s="438"/>
      <c r="B480" s="267"/>
      <c r="C480" s="267"/>
      <c r="D480" s="417"/>
      <c r="E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</row>
    <row r="481" ht="12.75" customHeight="1">
      <c r="A481" s="438"/>
      <c r="B481" s="267"/>
      <c r="C481" s="267"/>
      <c r="D481" s="417"/>
      <c r="E481" s="267"/>
      <c r="F481" s="267"/>
      <c r="G481" s="267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</row>
    <row r="482" ht="12.75" customHeight="1">
      <c r="A482" s="438"/>
      <c r="B482" s="267"/>
      <c r="C482" s="267"/>
      <c r="D482" s="417"/>
      <c r="E482" s="267"/>
      <c r="F482" s="267"/>
      <c r="G482" s="267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</row>
    <row r="483" ht="12.75" customHeight="1">
      <c r="A483" s="438"/>
      <c r="B483" s="267"/>
      <c r="C483" s="267"/>
      <c r="D483" s="417"/>
      <c r="E483" s="267"/>
      <c r="F483" s="267"/>
      <c r="G483" s="267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</row>
    <row r="484" ht="12.75" customHeight="1">
      <c r="A484" s="438"/>
      <c r="B484" s="267"/>
      <c r="C484" s="267"/>
      <c r="D484" s="417"/>
      <c r="E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</row>
    <row r="485" ht="12.75" customHeight="1">
      <c r="A485" s="438"/>
      <c r="B485" s="267"/>
      <c r="C485" s="267"/>
      <c r="D485" s="417"/>
      <c r="E485" s="267"/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</row>
    <row r="486" ht="12.75" customHeight="1">
      <c r="A486" s="438"/>
      <c r="B486" s="267"/>
      <c r="C486" s="267"/>
      <c r="D486" s="417"/>
      <c r="E486" s="267"/>
      <c r="F486" s="267"/>
      <c r="G486" s="267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</row>
    <row r="487" ht="12.75" customHeight="1">
      <c r="A487" s="438"/>
      <c r="B487" s="267"/>
      <c r="C487" s="267"/>
      <c r="D487" s="417"/>
      <c r="E487" s="267"/>
      <c r="F487" s="267"/>
      <c r="G487" s="267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</row>
    <row r="488" ht="12.75" customHeight="1">
      <c r="A488" s="438"/>
      <c r="B488" s="267"/>
      <c r="C488" s="267"/>
      <c r="D488" s="417"/>
      <c r="E488" s="267"/>
      <c r="F488" s="267"/>
      <c r="G488" s="267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</row>
    <row r="489" ht="12.75" customHeight="1">
      <c r="A489" s="438"/>
      <c r="B489" s="267"/>
      <c r="C489" s="267"/>
      <c r="D489" s="417"/>
      <c r="E489" s="267"/>
      <c r="F489" s="267"/>
      <c r="G489" s="267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</row>
    <row r="490" ht="12.75" customHeight="1">
      <c r="A490" s="438"/>
      <c r="B490" s="267"/>
      <c r="C490" s="267"/>
      <c r="D490" s="417"/>
      <c r="E490" s="267"/>
      <c r="F490" s="267"/>
      <c r="G490" s="267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</row>
    <row r="491" ht="12.75" customHeight="1">
      <c r="A491" s="438"/>
      <c r="B491" s="267"/>
      <c r="C491" s="267"/>
      <c r="D491" s="417"/>
      <c r="E491" s="267"/>
      <c r="F491" s="267"/>
      <c r="G491" s="267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</row>
    <row r="492" ht="12.75" customHeight="1">
      <c r="A492" s="438"/>
      <c r="B492" s="267"/>
      <c r="C492" s="267"/>
      <c r="D492" s="417"/>
      <c r="E492" s="267"/>
      <c r="F492" s="267"/>
      <c r="G492" s="267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</row>
    <row r="493" ht="12.75" customHeight="1">
      <c r="A493" s="438"/>
      <c r="B493" s="267"/>
      <c r="C493" s="267"/>
      <c r="D493" s="417"/>
      <c r="E493" s="267"/>
      <c r="F493" s="267"/>
      <c r="G493" s="267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</row>
    <row r="494" ht="12.75" customHeight="1">
      <c r="A494" s="438"/>
      <c r="B494" s="267"/>
      <c r="C494" s="267"/>
      <c r="D494" s="417"/>
      <c r="E494" s="267"/>
      <c r="F494" s="267"/>
      <c r="G494" s="267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</row>
    <row r="495" ht="12.75" customHeight="1">
      <c r="A495" s="438"/>
      <c r="B495" s="267"/>
      <c r="C495" s="267"/>
      <c r="D495" s="417"/>
      <c r="E495" s="267"/>
      <c r="F495" s="267"/>
      <c r="G495" s="267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</row>
    <row r="496" ht="12.75" customHeight="1">
      <c r="A496" s="438"/>
      <c r="B496" s="267"/>
      <c r="C496" s="267"/>
      <c r="D496" s="417"/>
      <c r="E496" s="267"/>
      <c r="F496" s="267"/>
      <c r="G496" s="267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</row>
    <row r="497" ht="12.75" customHeight="1">
      <c r="A497" s="438"/>
      <c r="B497" s="267"/>
      <c r="C497" s="267"/>
      <c r="D497" s="417"/>
      <c r="E497" s="267"/>
      <c r="F497" s="267"/>
      <c r="G497" s="267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</row>
    <row r="498" ht="12.75" customHeight="1">
      <c r="A498" s="438"/>
      <c r="B498" s="267"/>
      <c r="C498" s="267"/>
      <c r="D498" s="417"/>
      <c r="E498" s="267"/>
      <c r="F498" s="267"/>
      <c r="G498" s="267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</row>
    <row r="499" ht="12.75" customHeight="1">
      <c r="A499" s="438"/>
      <c r="B499" s="267"/>
      <c r="C499" s="267"/>
      <c r="D499" s="417"/>
      <c r="E499" s="267"/>
      <c r="F499" s="267"/>
      <c r="G499" s="267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</row>
    <row r="500" ht="12.75" customHeight="1">
      <c r="A500" s="438"/>
      <c r="B500" s="267"/>
      <c r="C500" s="267"/>
      <c r="D500" s="417"/>
      <c r="E500" s="267"/>
      <c r="F500" s="267"/>
      <c r="G500" s="267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</row>
    <row r="501" ht="12.75" customHeight="1">
      <c r="A501" s="438"/>
      <c r="B501" s="267"/>
      <c r="C501" s="267"/>
      <c r="D501" s="417"/>
      <c r="E501" s="267"/>
      <c r="F501" s="267"/>
      <c r="G501" s="267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</row>
    <row r="502" ht="12.75" customHeight="1">
      <c r="A502" s="438"/>
      <c r="B502" s="267"/>
      <c r="C502" s="267"/>
      <c r="D502" s="417"/>
      <c r="E502" s="267"/>
      <c r="F502" s="267"/>
      <c r="G502" s="267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</row>
    <row r="503" ht="12.75" customHeight="1">
      <c r="A503" s="438"/>
      <c r="B503" s="267"/>
      <c r="C503" s="267"/>
      <c r="D503" s="417"/>
      <c r="E503" s="267"/>
      <c r="F503" s="267"/>
      <c r="G503" s="267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</row>
    <row r="504" ht="12.75" customHeight="1">
      <c r="A504" s="438"/>
      <c r="B504" s="267"/>
      <c r="C504" s="267"/>
      <c r="D504" s="417"/>
      <c r="E504" s="267"/>
      <c r="F504" s="267"/>
      <c r="G504" s="267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</row>
    <row r="505" ht="12.75" customHeight="1">
      <c r="A505" s="438"/>
      <c r="B505" s="267"/>
      <c r="C505" s="267"/>
      <c r="D505" s="417"/>
      <c r="E505" s="267"/>
      <c r="F505" s="267"/>
      <c r="G505" s="267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</row>
    <row r="506" ht="12.75" customHeight="1">
      <c r="A506" s="438"/>
      <c r="B506" s="267"/>
      <c r="C506" s="267"/>
      <c r="D506" s="417"/>
      <c r="E506" s="267"/>
      <c r="F506" s="267"/>
      <c r="G506" s="267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</row>
    <row r="507" ht="12.75" customHeight="1">
      <c r="A507" s="438"/>
      <c r="B507" s="267"/>
      <c r="C507" s="267"/>
      <c r="D507" s="417"/>
      <c r="E507" s="267"/>
      <c r="F507" s="267"/>
      <c r="G507" s="267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</row>
    <row r="508" ht="12.75" customHeight="1">
      <c r="A508" s="438"/>
      <c r="B508" s="267"/>
      <c r="C508" s="267"/>
      <c r="D508" s="417"/>
      <c r="E508" s="267"/>
      <c r="F508" s="267"/>
      <c r="G508" s="267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</row>
    <row r="509" ht="12.75" customHeight="1">
      <c r="A509" s="438"/>
      <c r="B509" s="267"/>
      <c r="C509" s="267"/>
      <c r="D509" s="417"/>
      <c r="E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</row>
    <row r="510" ht="12.75" customHeight="1">
      <c r="A510" s="438"/>
      <c r="B510" s="267"/>
      <c r="C510" s="267"/>
      <c r="D510" s="417"/>
      <c r="E510" s="267"/>
      <c r="F510" s="267"/>
      <c r="G510" s="267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</row>
    <row r="511" ht="12.75" customHeight="1">
      <c r="A511" s="438"/>
      <c r="B511" s="267"/>
      <c r="C511" s="267"/>
      <c r="D511" s="417"/>
      <c r="E511" s="267"/>
      <c r="F511" s="267"/>
      <c r="G511" s="267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</row>
    <row r="512" ht="12.75" customHeight="1">
      <c r="A512" s="438"/>
      <c r="B512" s="267"/>
      <c r="C512" s="267"/>
      <c r="D512" s="417"/>
      <c r="E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</row>
    <row r="513" ht="12.75" customHeight="1">
      <c r="A513" s="438"/>
      <c r="B513" s="267"/>
      <c r="C513" s="267"/>
      <c r="D513" s="417"/>
      <c r="E513" s="267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</row>
    <row r="514" ht="12.75" customHeight="1">
      <c r="A514" s="438"/>
      <c r="B514" s="267"/>
      <c r="C514" s="267"/>
      <c r="D514" s="417"/>
      <c r="E514" s="267"/>
      <c r="F514" s="267"/>
      <c r="G514" s="267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</row>
    <row r="515" ht="12.75" customHeight="1">
      <c r="A515" s="438"/>
      <c r="B515" s="267"/>
      <c r="C515" s="267"/>
      <c r="D515" s="417"/>
      <c r="E515" s="267"/>
      <c r="F515" s="267"/>
      <c r="G515" s="267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</row>
    <row r="516" ht="12.75" customHeight="1">
      <c r="A516" s="438"/>
      <c r="B516" s="267"/>
      <c r="C516" s="267"/>
      <c r="D516" s="417"/>
      <c r="E516" s="267"/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</row>
    <row r="517" ht="12.75" customHeight="1">
      <c r="A517" s="438"/>
      <c r="B517" s="267"/>
      <c r="C517" s="267"/>
      <c r="D517" s="417"/>
      <c r="E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</row>
    <row r="518" ht="12.75" customHeight="1">
      <c r="A518" s="438"/>
      <c r="B518" s="267"/>
      <c r="C518" s="267"/>
      <c r="D518" s="417"/>
      <c r="E518" s="267"/>
      <c r="F518" s="267"/>
      <c r="G518" s="267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</row>
    <row r="519" ht="12.75" customHeight="1">
      <c r="A519" s="438"/>
      <c r="B519" s="267"/>
      <c r="C519" s="267"/>
      <c r="D519" s="417"/>
      <c r="E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</row>
    <row r="520" ht="12.75" customHeight="1">
      <c r="A520" s="438"/>
      <c r="B520" s="267"/>
      <c r="C520" s="267"/>
      <c r="D520" s="417"/>
      <c r="E520" s="267"/>
      <c r="F520" s="267"/>
      <c r="G520" s="267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</row>
    <row r="521" ht="12.75" customHeight="1">
      <c r="A521" s="438"/>
      <c r="B521" s="267"/>
      <c r="C521" s="267"/>
      <c r="D521" s="417"/>
      <c r="E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</row>
    <row r="522" ht="12.75" customHeight="1">
      <c r="A522" s="438"/>
      <c r="B522" s="267"/>
      <c r="C522" s="267"/>
      <c r="D522" s="417"/>
      <c r="E522" s="267"/>
      <c r="F522" s="267"/>
      <c r="G522" s="267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</row>
    <row r="523" ht="12.75" customHeight="1">
      <c r="A523" s="438"/>
      <c r="B523" s="267"/>
      <c r="C523" s="267"/>
      <c r="D523" s="417"/>
      <c r="E523" s="267"/>
      <c r="F523" s="267"/>
      <c r="G523" s="267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</row>
    <row r="524" ht="12.75" customHeight="1">
      <c r="A524" s="438"/>
      <c r="B524" s="267"/>
      <c r="C524" s="267"/>
      <c r="D524" s="417"/>
      <c r="E524" s="267"/>
      <c r="F524" s="267"/>
      <c r="G524" s="267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</row>
    <row r="525" ht="12.75" customHeight="1">
      <c r="A525" s="438"/>
      <c r="B525" s="267"/>
      <c r="C525" s="267"/>
      <c r="D525" s="417"/>
      <c r="E525" s="267"/>
      <c r="F525" s="267"/>
      <c r="G525" s="267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</row>
    <row r="526" ht="12.75" customHeight="1">
      <c r="A526" s="438"/>
      <c r="B526" s="267"/>
      <c r="C526" s="267"/>
      <c r="D526" s="417"/>
      <c r="E526" s="267"/>
      <c r="F526" s="267"/>
      <c r="G526" s="267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</row>
    <row r="527" ht="12.75" customHeight="1">
      <c r="A527" s="438"/>
      <c r="B527" s="267"/>
      <c r="C527" s="267"/>
      <c r="D527" s="417"/>
      <c r="E527" s="267"/>
      <c r="F527" s="267"/>
      <c r="G527" s="267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</row>
    <row r="528" ht="12.75" customHeight="1">
      <c r="A528" s="438"/>
      <c r="B528" s="267"/>
      <c r="C528" s="267"/>
      <c r="D528" s="417"/>
      <c r="E528" s="267"/>
      <c r="F528" s="267"/>
      <c r="G528" s="267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</row>
    <row r="529" ht="12.75" customHeight="1">
      <c r="A529" s="438"/>
      <c r="B529" s="267"/>
      <c r="C529" s="267"/>
      <c r="D529" s="417"/>
      <c r="E529" s="267"/>
      <c r="F529" s="267"/>
      <c r="G529" s="267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</row>
    <row r="530" ht="12.75" customHeight="1">
      <c r="A530" s="438"/>
      <c r="B530" s="267"/>
      <c r="C530" s="267"/>
      <c r="D530" s="417"/>
      <c r="E530" s="267"/>
      <c r="F530" s="267"/>
      <c r="G530" s="267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</row>
    <row r="531" ht="12.75" customHeight="1">
      <c r="A531" s="438"/>
      <c r="B531" s="267"/>
      <c r="C531" s="267"/>
      <c r="D531" s="417"/>
      <c r="E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</row>
    <row r="532" ht="12.75" customHeight="1">
      <c r="A532" s="438"/>
      <c r="B532" s="267"/>
      <c r="C532" s="267"/>
      <c r="D532" s="417"/>
      <c r="E532" s="267"/>
      <c r="F532" s="267"/>
      <c r="G532" s="267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</row>
    <row r="533" ht="12.75" customHeight="1">
      <c r="A533" s="438"/>
      <c r="B533" s="267"/>
      <c r="C533" s="267"/>
      <c r="D533" s="417"/>
      <c r="E533" s="267"/>
      <c r="F533" s="267"/>
      <c r="G533" s="267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</row>
    <row r="534" ht="12.75" customHeight="1">
      <c r="A534" s="438"/>
      <c r="B534" s="267"/>
      <c r="C534" s="267"/>
      <c r="D534" s="417"/>
      <c r="E534" s="267"/>
      <c r="F534" s="267"/>
      <c r="G534" s="267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</row>
    <row r="535" ht="12.75" customHeight="1">
      <c r="A535" s="438"/>
      <c r="B535" s="267"/>
      <c r="C535" s="267"/>
      <c r="D535" s="417"/>
      <c r="E535" s="267"/>
      <c r="F535" s="267"/>
      <c r="G535" s="267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</row>
    <row r="536" ht="12.75" customHeight="1">
      <c r="A536" s="438"/>
      <c r="B536" s="267"/>
      <c r="C536" s="267"/>
      <c r="D536" s="417"/>
      <c r="E536" s="267"/>
      <c r="F536" s="267"/>
      <c r="G536" s="267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</row>
    <row r="537" ht="12.75" customHeight="1">
      <c r="A537" s="438"/>
      <c r="B537" s="267"/>
      <c r="C537" s="267"/>
      <c r="D537" s="417"/>
      <c r="E537" s="267"/>
      <c r="F537" s="267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</row>
    <row r="538" ht="12.75" customHeight="1">
      <c r="A538" s="438"/>
      <c r="B538" s="267"/>
      <c r="C538" s="267"/>
      <c r="D538" s="417"/>
      <c r="E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</row>
    <row r="539" ht="12.75" customHeight="1">
      <c r="A539" s="438"/>
      <c r="B539" s="267"/>
      <c r="C539" s="267"/>
      <c r="D539" s="417"/>
      <c r="E539" s="267"/>
      <c r="F539" s="267"/>
      <c r="G539" s="267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</row>
    <row r="540" ht="12.75" customHeight="1">
      <c r="A540" s="438"/>
      <c r="B540" s="267"/>
      <c r="C540" s="267"/>
      <c r="D540" s="417"/>
      <c r="E540" s="267"/>
      <c r="F540" s="267"/>
      <c r="G540" s="267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</row>
    <row r="541" ht="12.75" customHeight="1">
      <c r="A541" s="438"/>
      <c r="B541" s="267"/>
      <c r="C541" s="267"/>
      <c r="D541" s="417"/>
      <c r="E541" s="267"/>
      <c r="F541" s="267"/>
      <c r="G541" s="267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</row>
    <row r="542" ht="12.75" customHeight="1">
      <c r="A542" s="438"/>
      <c r="B542" s="267"/>
      <c r="C542" s="267"/>
      <c r="D542" s="417"/>
      <c r="E542" s="267"/>
      <c r="F542" s="267"/>
      <c r="G542" s="267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</row>
    <row r="543" ht="12.75" customHeight="1">
      <c r="A543" s="438"/>
      <c r="B543" s="267"/>
      <c r="C543" s="267"/>
      <c r="D543" s="417"/>
      <c r="E543" s="267"/>
      <c r="F543" s="267"/>
      <c r="G543" s="267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</row>
    <row r="544" ht="12.75" customHeight="1">
      <c r="A544" s="438"/>
      <c r="B544" s="267"/>
      <c r="C544" s="267"/>
      <c r="D544" s="417"/>
      <c r="E544" s="267"/>
      <c r="F544" s="267"/>
      <c r="G544" s="267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</row>
    <row r="545" ht="12.75" customHeight="1">
      <c r="A545" s="438"/>
      <c r="B545" s="267"/>
      <c r="C545" s="267"/>
      <c r="D545" s="417"/>
      <c r="E545" s="267"/>
      <c r="F545" s="267"/>
      <c r="G545" s="267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</row>
    <row r="546" ht="12.75" customHeight="1">
      <c r="A546" s="438"/>
      <c r="B546" s="267"/>
      <c r="C546" s="267"/>
      <c r="D546" s="417"/>
      <c r="E546" s="267"/>
      <c r="F546" s="267"/>
      <c r="G546" s="267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</row>
    <row r="547" ht="12.75" customHeight="1">
      <c r="A547" s="438"/>
      <c r="B547" s="267"/>
      <c r="C547" s="267"/>
      <c r="D547" s="417"/>
      <c r="E547" s="267"/>
      <c r="F547" s="267"/>
      <c r="G547" s="267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</row>
    <row r="548" ht="12.75" customHeight="1">
      <c r="A548" s="438"/>
      <c r="B548" s="267"/>
      <c r="C548" s="267"/>
      <c r="D548" s="417"/>
      <c r="E548" s="267"/>
      <c r="F548" s="267"/>
      <c r="G548" s="267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</row>
    <row r="549" ht="12.75" customHeight="1">
      <c r="A549" s="438"/>
      <c r="B549" s="267"/>
      <c r="C549" s="267"/>
      <c r="D549" s="417"/>
      <c r="E549" s="267"/>
      <c r="F549" s="267"/>
      <c r="G549" s="267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</row>
    <row r="550" ht="12.75" customHeight="1">
      <c r="A550" s="438"/>
      <c r="B550" s="267"/>
      <c r="C550" s="267"/>
      <c r="D550" s="417"/>
      <c r="E550" s="267"/>
      <c r="F550" s="267"/>
      <c r="G550" s="267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</row>
    <row r="551" ht="12.75" customHeight="1">
      <c r="A551" s="438"/>
      <c r="B551" s="267"/>
      <c r="C551" s="267"/>
      <c r="D551" s="417"/>
      <c r="E551" s="267"/>
      <c r="F551" s="267"/>
      <c r="G551" s="267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</row>
    <row r="552" ht="12.75" customHeight="1">
      <c r="A552" s="438"/>
      <c r="B552" s="267"/>
      <c r="C552" s="267"/>
      <c r="D552" s="417"/>
      <c r="E552" s="267"/>
      <c r="F552" s="267"/>
      <c r="G552" s="267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</row>
    <row r="553" ht="12.75" customHeight="1">
      <c r="A553" s="438"/>
      <c r="B553" s="267"/>
      <c r="C553" s="267"/>
      <c r="D553" s="417"/>
      <c r="E553" s="267"/>
      <c r="F553" s="267"/>
      <c r="G553" s="267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</row>
    <row r="554" ht="12.75" customHeight="1">
      <c r="A554" s="438"/>
      <c r="B554" s="267"/>
      <c r="C554" s="267"/>
      <c r="D554" s="417"/>
      <c r="E554" s="267"/>
      <c r="F554" s="267"/>
      <c r="G554" s="267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</row>
    <row r="555" ht="12.75" customHeight="1">
      <c r="A555" s="438"/>
      <c r="B555" s="267"/>
      <c r="C555" s="267"/>
      <c r="D555" s="417"/>
      <c r="E555" s="267"/>
      <c r="F555" s="267"/>
      <c r="G555" s="267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</row>
    <row r="556" ht="12.75" customHeight="1">
      <c r="A556" s="438"/>
      <c r="B556" s="267"/>
      <c r="C556" s="267"/>
      <c r="D556" s="417"/>
      <c r="E556" s="267"/>
      <c r="F556" s="267"/>
      <c r="G556" s="267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</row>
    <row r="557" ht="12.75" customHeight="1">
      <c r="A557" s="438"/>
      <c r="B557" s="267"/>
      <c r="C557" s="267"/>
      <c r="D557" s="417"/>
      <c r="E557" s="267"/>
      <c r="F557" s="267"/>
      <c r="G557" s="267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</row>
    <row r="558" ht="12.75" customHeight="1">
      <c r="A558" s="438"/>
      <c r="B558" s="267"/>
      <c r="C558" s="267"/>
      <c r="D558" s="417"/>
      <c r="E558" s="267"/>
      <c r="F558" s="267"/>
      <c r="G558" s="267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</row>
    <row r="559" ht="12.75" customHeight="1">
      <c r="A559" s="438"/>
      <c r="B559" s="267"/>
      <c r="C559" s="267"/>
      <c r="D559" s="417"/>
      <c r="E559" s="267"/>
      <c r="F559" s="267"/>
      <c r="G559" s="267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</row>
    <row r="560" ht="12.75" customHeight="1">
      <c r="A560" s="438"/>
      <c r="B560" s="267"/>
      <c r="C560" s="267"/>
      <c r="D560" s="417"/>
      <c r="E560" s="267"/>
      <c r="F560" s="267"/>
      <c r="G560" s="267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</row>
    <row r="561" ht="12.75" customHeight="1">
      <c r="A561" s="438"/>
      <c r="B561" s="267"/>
      <c r="C561" s="267"/>
      <c r="D561" s="417"/>
      <c r="E561" s="267"/>
      <c r="F561" s="267"/>
      <c r="G561" s="267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</row>
    <row r="562" ht="12.75" customHeight="1">
      <c r="A562" s="438"/>
      <c r="B562" s="267"/>
      <c r="C562" s="267"/>
      <c r="D562" s="417"/>
      <c r="E562" s="267"/>
      <c r="F562" s="267"/>
      <c r="G562" s="267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</row>
    <row r="563" ht="12.75" customHeight="1">
      <c r="A563" s="438"/>
      <c r="B563" s="267"/>
      <c r="C563" s="267"/>
      <c r="D563" s="417"/>
      <c r="E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</row>
    <row r="564" ht="12.75" customHeight="1">
      <c r="A564" s="438"/>
      <c r="B564" s="267"/>
      <c r="C564" s="267"/>
      <c r="D564" s="417"/>
      <c r="E564" s="267"/>
      <c r="F564" s="267"/>
      <c r="G564" s="267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</row>
    <row r="565" ht="12.75" customHeight="1">
      <c r="A565" s="438"/>
      <c r="B565" s="267"/>
      <c r="C565" s="267"/>
      <c r="D565" s="417"/>
      <c r="E565" s="267"/>
      <c r="F565" s="267"/>
      <c r="G565" s="267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</row>
    <row r="566" ht="12.75" customHeight="1">
      <c r="A566" s="438"/>
      <c r="B566" s="267"/>
      <c r="C566" s="267"/>
      <c r="D566" s="417"/>
      <c r="E566" s="267"/>
      <c r="F566" s="267"/>
      <c r="G566" s="267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</row>
    <row r="567" ht="12.75" customHeight="1">
      <c r="A567" s="438"/>
      <c r="B567" s="267"/>
      <c r="C567" s="267"/>
      <c r="D567" s="417"/>
      <c r="E567" s="267"/>
      <c r="F567" s="267"/>
      <c r="G567" s="267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</row>
    <row r="568" ht="12.75" customHeight="1">
      <c r="A568" s="438"/>
      <c r="B568" s="267"/>
      <c r="C568" s="267"/>
      <c r="D568" s="417"/>
      <c r="E568" s="267"/>
      <c r="F568" s="267"/>
      <c r="G568" s="267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</row>
    <row r="569" ht="12.75" customHeight="1">
      <c r="A569" s="438"/>
      <c r="B569" s="267"/>
      <c r="C569" s="267"/>
      <c r="D569" s="417"/>
      <c r="E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</row>
    <row r="570" ht="12.75" customHeight="1">
      <c r="A570" s="438"/>
      <c r="B570" s="267"/>
      <c r="C570" s="267"/>
      <c r="D570" s="417"/>
      <c r="E570" s="267"/>
      <c r="F570" s="267"/>
      <c r="G570" s="267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</row>
    <row r="571" ht="12.75" customHeight="1">
      <c r="A571" s="438"/>
      <c r="B571" s="267"/>
      <c r="C571" s="267"/>
      <c r="D571" s="417"/>
      <c r="E571" s="267"/>
      <c r="F571" s="267"/>
      <c r="G571" s="267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</row>
    <row r="572" ht="12.75" customHeight="1">
      <c r="A572" s="438"/>
      <c r="B572" s="267"/>
      <c r="C572" s="267"/>
      <c r="D572" s="417"/>
      <c r="E572" s="267"/>
      <c r="F572" s="267"/>
      <c r="G572" s="267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</row>
    <row r="573" ht="12.75" customHeight="1">
      <c r="A573" s="438"/>
      <c r="B573" s="267"/>
      <c r="C573" s="267"/>
      <c r="D573" s="417"/>
      <c r="E573" s="267"/>
      <c r="F573" s="267"/>
      <c r="G573" s="267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</row>
    <row r="574" ht="12.75" customHeight="1">
      <c r="A574" s="438"/>
      <c r="B574" s="267"/>
      <c r="C574" s="267"/>
      <c r="D574" s="417"/>
      <c r="E574" s="267"/>
      <c r="F574" s="267"/>
      <c r="G574" s="267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</row>
    <row r="575" ht="12.75" customHeight="1">
      <c r="A575" s="438"/>
      <c r="B575" s="267"/>
      <c r="C575" s="267"/>
      <c r="D575" s="417"/>
      <c r="E575" s="267"/>
      <c r="F575" s="267"/>
      <c r="G575" s="267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</row>
    <row r="576" ht="12.75" customHeight="1">
      <c r="A576" s="438"/>
      <c r="B576" s="267"/>
      <c r="C576" s="267"/>
      <c r="D576" s="417"/>
      <c r="E576" s="267"/>
      <c r="F576" s="267"/>
      <c r="G576" s="267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</row>
    <row r="577" ht="12.75" customHeight="1">
      <c r="A577" s="438"/>
      <c r="B577" s="267"/>
      <c r="C577" s="267"/>
      <c r="D577" s="417"/>
      <c r="E577" s="267"/>
      <c r="F577" s="267"/>
      <c r="G577" s="267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</row>
    <row r="578" ht="12.75" customHeight="1">
      <c r="A578" s="438"/>
      <c r="B578" s="267"/>
      <c r="C578" s="267"/>
      <c r="D578" s="417"/>
      <c r="E578" s="267"/>
      <c r="F578" s="267"/>
      <c r="G578" s="267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</row>
    <row r="579" ht="12.75" customHeight="1">
      <c r="A579" s="438"/>
      <c r="B579" s="267"/>
      <c r="C579" s="267"/>
      <c r="D579" s="417"/>
      <c r="E579" s="267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</row>
    <row r="580" ht="12.75" customHeight="1">
      <c r="A580" s="438"/>
      <c r="B580" s="267"/>
      <c r="C580" s="267"/>
      <c r="D580" s="417"/>
      <c r="E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</row>
    <row r="581" ht="12.75" customHeight="1">
      <c r="A581" s="438"/>
      <c r="B581" s="267"/>
      <c r="C581" s="267"/>
      <c r="D581" s="417"/>
      <c r="E581" s="267"/>
      <c r="F581" s="267"/>
      <c r="G581" s="267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</row>
    <row r="582" ht="12.75" customHeight="1">
      <c r="A582" s="438"/>
      <c r="B582" s="267"/>
      <c r="C582" s="267"/>
      <c r="D582" s="417"/>
      <c r="E582" s="267"/>
      <c r="F582" s="267"/>
      <c r="G582" s="267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</row>
    <row r="583" ht="12.75" customHeight="1">
      <c r="A583" s="438"/>
      <c r="B583" s="267"/>
      <c r="C583" s="267"/>
      <c r="D583" s="417"/>
      <c r="E583" s="267"/>
      <c r="F583" s="267"/>
      <c r="G583" s="267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</row>
    <row r="584" ht="12.75" customHeight="1">
      <c r="A584" s="438"/>
      <c r="B584" s="267"/>
      <c r="C584" s="267"/>
      <c r="D584" s="417"/>
      <c r="E584" s="267"/>
      <c r="F584" s="267"/>
      <c r="G584" s="267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</row>
    <row r="585" ht="12.75" customHeight="1">
      <c r="A585" s="438"/>
      <c r="B585" s="267"/>
      <c r="C585" s="267"/>
      <c r="D585" s="417"/>
      <c r="E585" s="267"/>
      <c r="F585" s="267"/>
      <c r="G585" s="267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</row>
    <row r="586" ht="12.75" customHeight="1">
      <c r="A586" s="438"/>
      <c r="B586" s="267"/>
      <c r="C586" s="267"/>
      <c r="D586" s="417"/>
      <c r="E586" s="267"/>
      <c r="F586" s="267"/>
      <c r="G586" s="267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</row>
    <row r="587" ht="12.75" customHeight="1">
      <c r="A587" s="438"/>
      <c r="B587" s="267"/>
      <c r="C587" s="267"/>
      <c r="D587" s="417"/>
      <c r="E587" s="267"/>
      <c r="F587" s="267"/>
      <c r="G587" s="267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</row>
    <row r="588" ht="12.75" customHeight="1">
      <c r="A588" s="438"/>
      <c r="B588" s="267"/>
      <c r="C588" s="267"/>
      <c r="D588" s="417"/>
      <c r="E588" s="267"/>
      <c r="F588" s="267"/>
      <c r="G588" s="267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</row>
    <row r="589" ht="12.75" customHeight="1">
      <c r="A589" s="438"/>
      <c r="B589" s="267"/>
      <c r="C589" s="267"/>
      <c r="D589" s="417"/>
      <c r="E589" s="267"/>
      <c r="F589" s="267"/>
      <c r="G589" s="267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</row>
    <row r="590" ht="12.75" customHeight="1">
      <c r="A590" s="438"/>
      <c r="B590" s="267"/>
      <c r="C590" s="267"/>
      <c r="D590" s="417"/>
      <c r="E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</row>
    <row r="591" ht="12.75" customHeight="1">
      <c r="A591" s="438"/>
      <c r="B591" s="267"/>
      <c r="C591" s="267"/>
      <c r="D591" s="417"/>
      <c r="E591" s="267"/>
      <c r="F591" s="267"/>
      <c r="G591" s="267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</row>
    <row r="592" ht="12.75" customHeight="1">
      <c r="A592" s="438"/>
      <c r="B592" s="267"/>
      <c r="C592" s="267"/>
      <c r="D592" s="417"/>
      <c r="E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</row>
    <row r="593" ht="12.75" customHeight="1">
      <c r="A593" s="438"/>
      <c r="B593" s="267"/>
      <c r="C593" s="267"/>
      <c r="D593" s="417"/>
      <c r="E593" s="267"/>
      <c r="F593" s="267"/>
      <c r="G593" s="267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</row>
    <row r="594" ht="12.75" customHeight="1">
      <c r="A594" s="438"/>
      <c r="B594" s="267"/>
      <c r="C594" s="267"/>
      <c r="D594" s="417"/>
      <c r="E594" s="267"/>
      <c r="F594" s="267"/>
      <c r="G594" s="267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</row>
    <row r="595" ht="12.75" customHeight="1">
      <c r="A595" s="438"/>
      <c r="B595" s="267"/>
      <c r="C595" s="267"/>
      <c r="D595" s="417"/>
      <c r="E595" s="267"/>
      <c r="F595" s="267"/>
      <c r="G595" s="267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</row>
    <row r="596" ht="12.75" customHeight="1">
      <c r="A596" s="438"/>
      <c r="B596" s="267"/>
      <c r="C596" s="267"/>
      <c r="D596" s="417"/>
      <c r="E596" s="267"/>
      <c r="F596" s="267"/>
      <c r="G596" s="267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</row>
    <row r="597" ht="12.75" customHeight="1">
      <c r="A597" s="438"/>
      <c r="B597" s="267"/>
      <c r="C597" s="267"/>
      <c r="D597" s="417"/>
      <c r="E597" s="267"/>
      <c r="F597" s="267"/>
      <c r="G597" s="267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</row>
    <row r="598" ht="12.75" customHeight="1">
      <c r="A598" s="438"/>
      <c r="B598" s="267"/>
      <c r="C598" s="267"/>
      <c r="D598" s="417"/>
      <c r="E598" s="267"/>
      <c r="F598" s="267"/>
      <c r="G598" s="267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</row>
    <row r="599" ht="12.75" customHeight="1">
      <c r="A599" s="438"/>
      <c r="B599" s="267"/>
      <c r="C599" s="267"/>
      <c r="D599" s="417"/>
      <c r="E599" s="267"/>
      <c r="F599" s="267"/>
      <c r="G599" s="267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</row>
    <row r="600" ht="12.75" customHeight="1">
      <c r="A600" s="438"/>
      <c r="B600" s="267"/>
      <c r="C600" s="267"/>
      <c r="D600" s="417"/>
      <c r="E600" s="267"/>
      <c r="F600" s="267"/>
      <c r="G600" s="267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</row>
    <row r="601" ht="12.75" customHeight="1">
      <c r="A601" s="438"/>
      <c r="B601" s="267"/>
      <c r="C601" s="267"/>
      <c r="D601" s="417"/>
      <c r="E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</row>
    <row r="602" ht="12.75" customHeight="1">
      <c r="A602" s="438"/>
      <c r="B602" s="267"/>
      <c r="C602" s="267"/>
      <c r="D602" s="417"/>
      <c r="E602" s="267"/>
      <c r="F602" s="267"/>
      <c r="G602" s="267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</row>
    <row r="603" ht="12.75" customHeight="1">
      <c r="A603" s="438"/>
      <c r="B603" s="267"/>
      <c r="C603" s="267"/>
      <c r="D603" s="417"/>
      <c r="E603" s="267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</row>
    <row r="604" ht="12.75" customHeight="1">
      <c r="A604" s="438"/>
      <c r="B604" s="267"/>
      <c r="C604" s="267"/>
      <c r="D604" s="417"/>
      <c r="E604" s="267"/>
      <c r="F604" s="267"/>
      <c r="G604" s="267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</row>
    <row r="605" ht="12.75" customHeight="1">
      <c r="A605" s="438"/>
      <c r="B605" s="267"/>
      <c r="C605" s="267"/>
      <c r="D605" s="417"/>
      <c r="E605" s="267"/>
      <c r="F605" s="267"/>
      <c r="G605" s="267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</row>
    <row r="606" ht="12.75" customHeight="1">
      <c r="A606" s="438"/>
      <c r="B606" s="267"/>
      <c r="C606" s="267"/>
      <c r="D606" s="417"/>
      <c r="E606" s="267"/>
      <c r="F606" s="267"/>
      <c r="G606" s="267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</row>
    <row r="607" ht="12.75" customHeight="1">
      <c r="A607" s="438"/>
      <c r="B607" s="267"/>
      <c r="C607" s="267"/>
      <c r="D607" s="417"/>
      <c r="E607" s="267"/>
      <c r="F607" s="267"/>
      <c r="G607" s="267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</row>
    <row r="608" ht="12.75" customHeight="1">
      <c r="A608" s="438"/>
      <c r="B608" s="267"/>
      <c r="C608" s="267"/>
      <c r="D608" s="417"/>
      <c r="E608" s="267"/>
      <c r="F608" s="267"/>
      <c r="G608" s="267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</row>
    <row r="609" ht="12.75" customHeight="1">
      <c r="A609" s="438"/>
      <c r="B609" s="267"/>
      <c r="C609" s="267"/>
      <c r="D609" s="417"/>
      <c r="E609" s="267"/>
      <c r="F609" s="267"/>
      <c r="G609" s="267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</row>
    <row r="610" ht="12.75" customHeight="1">
      <c r="A610" s="438"/>
      <c r="B610" s="267"/>
      <c r="C610" s="267"/>
      <c r="D610" s="417"/>
      <c r="E610" s="267"/>
      <c r="F610" s="267"/>
      <c r="G610" s="267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</row>
    <row r="611" ht="12.75" customHeight="1">
      <c r="A611" s="438"/>
      <c r="B611" s="267"/>
      <c r="C611" s="267"/>
      <c r="D611" s="417"/>
      <c r="E611" s="267"/>
      <c r="F611" s="267"/>
      <c r="G611" s="267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</row>
    <row r="612" ht="12.75" customHeight="1">
      <c r="A612" s="438"/>
      <c r="B612" s="267"/>
      <c r="C612" s="267"/>
      <c r="D612" s="417"/>
      <c r="E612" s="267"/>
      <c r="F612" s="267"/>
      <c r="G612" s="267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</row>
    <row r="613" ht="12.75" customHeight="1">
      <c r="A613" s="438"/>
      <c r="B613" s="267"/>
      <c r="C613" s="267"/>
      <c r="D613" s="417"/>
      <c r="E613" s="267"/>
      <c r="F613" s="267"/>
      <c r="G613" s="267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</row>
    <row r="614" ht="12.75" customHeight="1">
      <c r="A614" s="438"/>
      <c r="B614" s="267"/>
      <c r="C614" s="267"/>
      <c r="D614" s="417"/>
      <c r="E614" s="267"/>
      <c r="F614" s="267"/>
      <c r="G614" s="267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</row>
    <row r="615" ht="12.75" customHeight="1">
      <c r="A615" s="438"/>
      <c r="B615" s="267"/>
      <c r="C615" s="267"/>
      <c r="D615" s="417"/>
      <c r="E615" s="267"/>
      <c r="F615" s="267"/>
      <c r="G615" s="267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</row>
    <row r="616" ht="12.75" customHeight="1">
      <c r="A616" s="438"/>
      <c r="B616" s="267"/>
      <c r="C616" s="267"/>
      <c r="D616" s="417"/>
      <c r="E616" s="267"/>
      <c r="F616" s="267"/>
      <c r="G616" s="267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</row>
    <row r="617" ht="12.75" customHeight="1">
      <c r="A617" s="438"/>
      <c r="B617" s="267"/>
      <c r="C617" s="267"/>
      <c r="D617" s="417"/>
      <c r="E617" s="267"/>
      <c r="F617" s="267"/>
      <c r="G617" s="267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</row>
    <row r="618" ht="12.75" customHeight="1">
      <c r="A618" s="438"/>
      <c r="B618" s="267"/>
      <c r="C618" s="267"/>
      <c r="D618" s="417"/>
      <c r="E618" s="267"/>
      <c r="F618" s="267"/>
      <c r="G618" s="267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</row>
    <row r="619" ht="12.75" customHeight="1">
      <c r="A619" s="438"/>
      <c r="B619" s="267"/>
      <c r="C619" s="267"/>
      <c r="D619" s="417"/>
      <c r="E619" s="267"/>
      <c r="F619" s="267"/>
      <c r="G619" s="267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</row>
    <row r="620" ht="12.75" customHeight="1">
      <c r="A620" s="438"/>
      <c r="B620" s="267"/>
      <c r="C620" s="267"/>
      <c r="D620" s="417"/>
      <c r="E620" s="267"/>
      <c r="F620" s="267"/>
      <c r="G620" s="267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</row>
    <row r="621" ht="12.75" customHeight="1">
      <c r="A621" s="438"/>
      <c r="B621" s="267"/>
      <c r="C621" s="267"/>
      <c r="D621" s="417"/>
      <c r="E621" s="267"/>
      <c r="F621" s="267"/>
      <c r="G621" s="267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</row>
    <row r="622" ht="12.75" customHeight="1">
      <c r="A622" s="438"/>
      <c r="B622" s="267"/>
      <c r="C622" s="267"/>
      <c r="D622" s="417"/>
      <c r="E622" s="267"/>
      <c r="F622" s="267"/>
      <c r="G622" s="267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</row>
    <row r="623" ht="12.75" customHeight="1">
      <c r="A623" s="438"/>
      <c r="B623" s="267"/>
      <c r="C623" s="267"/>
      <c r="D623" s="417"/>
      <c r="E623" s="267"/>
      <c r="F623" s="267"/>
      <c r="G623" s="267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</row>
    <row r="624" ht="12.75" customHeight="1">
      <c r="A624" s="438"/>
      <c r="B624" s="267"/>
      <c r="C624" s="267"/>
      <c r="D624" s="417"/>
      <c r="E624" s="267"/>
      <c r="F624" s="267"/>
      <c r="G624" s="267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</row>
    <row r="625" ht="12.75" customHeight="1">
      <c r="A625" s="438"/>
      <c r="B625" s="267"/>
      <c r="C625" s="267"/>
      <c r="D625" s="417"/>
      <c r="E625" s="267"/>
      <c r="F625" s="267"/>
      <c r="G625" s="267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</row>
    <row r="626" ht="12.75" customHeight="1">
      <c r="A626" s="438"/>
      <c r="B626" s="267"/>
      <c r="C626" s="267"/>
      <c r="D626" s="417"/>
      <c r="E626" s="267"/>
      <c r="F626" s="267"/>
      <c r="G626" s="267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</row>
    <row r="627" ht="12.75" customHeight="1">
      <c r="A627" s="438"/>
      <c r="B627" s="267"/>
      <c r="C627" s="267"/>
      <c r="D627" s="417"/>
      <c r="E627" s="267"/>
      <c r="F627" s="267"/>
      <c r="G627" s="267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</row>
    <row r="628" ht="12.75" customHeight="1">
      <c r="A628" s="438"/>
      <c r="B628" s="267"/>
      <c r="C628" s="267"/>
      <c r="D628" s="417"/>
      <c r="E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</row>
    <row r="629" ht="12.75" customHeight="1">
      <c r="A629" s="438"/>
      <c r="B629" s="267"/>
      <c r="C629" s="267"/>
      <c r="D629" s="417"/>
      <c r="E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</row>
    <row r="630" ht="12.75" customHeight="1">
      <c r="A630" s="438"/>
      <c r="B630" s="267"/>
      <c r="C630" s="267"/>
      <c r="D630" s="417"/>
      <c r="E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</row>
    <row r="631" ht="12.75" customHeight="1">
      <c r="A631" s="438"/>
      <c r="B631" s="267"/>
      <c r="C631" s="267"/>
      <c r="D631" s="417"/>
      <c r="E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</row>
    <row r="632" ht="12.75" customHeight="1">
      <c r="A632" s="438"/>
      <c r="B632" s="267"/>
      <c r="C632" s="267"/>
      <c r="D632" s="417"/>
      <c r="E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</row>
    <row r="633" ht="12.75" customHeight="1">
      <c r="A633" s="438"/>
      <c r="B633" s="267"/>
      <c r="C633" s="267"/>
      <c r="D633" s="417"/>
      <c r="E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</row>
    <row r="634" ht="12.75" customHeight="1">
      <c r="A634" s="438"/>
      <c r="B634" s="267"/>
      <c r="C634" s="267"/>
      <c r="D634" s="417"/>
      <c r="E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</row>
    <row r="635" ht="12.75" customHeight="1">
      <c r="A635" s="438"/>
      <c r="B635" s="267"/>
      <c r="C635" s="267"/>
      <c r="D635" s="417"/>
      <c r="E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</row>
    <row r="636" ht="12.75" customHeight="1">
      <c r="A636" s="438"/>
      <c r="B636" s="267"/>
      <c r="C636" s="267"/>
      <c r="D636" s="417"/>
      <c r="E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</row>
    <row r="637" ht="12.75" customHeight="1">
      <c r="A637" s="438"/>
      <c r="B637" s="267"/>
      <c r="C637" s="267"/>
      <c r="D637" s="417"/>
      <c r="E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</row>
    <row r="638" ht="12.75" customHeight="1">
      <c r="A638" s="438"/>
      <c r="B638" s="267"/>
      <c r="C638" s="267"/>
      <c r="D638" s="417"/>
      <c r="E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</row>
    <row r="639" ht="12.75" customHeight="1">
      <c r="A639" s="438"/>
      <c r="B639" s="267"/>
      <c r="C639" s="267"/>
      <c r="D639" s="417"/>
      <c r="E639" s="267"/>
      <c r="F639" s="267"/>
      <c r="G639" s="267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</row>
    <row r="640" ht="12.75" customHeight="1">
      <c r="A640" s="438"/>
      <c r="B640" s="267"/>
      <c r="C640" s="267"/>
      <c r="D640" s="417"/>
      <c r="E640" s="267"/>
      <c r="F640" s="267"/>
      <c r="G640" s="267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</row>
    <row r="641" ht="12.75" customHeight="1">
      <c r="A641" s="438"/>
      <c r="B641" s="267"/>
      <c r="C641" s="267"/>
      <c r="D641" s="417"/>
      <c r="E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</row>
    <row r="642" ht="12.75" customHeight="1">
      <c r="A642" s="438"/>
      <c r="B642" s="267"/>
      <c r="C642" s="267"/>
      <c r="D642" s="417"/>
      <c r="E642" s="267"/>
      <c r="F642" s="267"/>
      <c r="G642" s="267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</row>
    <row r="643" ht="12.75" customHeight="1">
      <c r="A643" s="438"/>
      <c r="B643" s="267"/>
      <c r="C643" s="267"/>
      <c r="D643" s="417"/>
      <c r="E643" s="267"/>
      <c r="F643" s="267"/>
      <c r="G643" s="267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</row>
    <row r="644" ht="12.75" customHeight="1">
      <c r="A644" s="438"/>
      <c r="B644" s="267"/>
      <c r="C644" s="267"/>
      <c r="D644" s="417"/>
      <c r="E644" s="267"/>
      <c r="F644" s="267"/>
      <c r="G644" s="267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</row>
    <row r="645" ht="12.75" customHeight="1">
      <c r="A645" s="438"/>
      <c r="B645" s="267"/>
      <c r="C645" s="267"/>
      <c r="D645" s="417"/>
      <c r="E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</row>
    <row r="646" ht="12.75" customHeight="1">
      <c r="A646" s="438"/>
      <c r="B646" s="267"/>
      <c r="C646" s="267"/>
      <c r="D646" s="417"/>
      <c r="E646" s="267"/>
      <c r="F646" s="267"/>
      <c r="G646" s="267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</row>
    <row r="647" ht="12.75" customHeight="1">
      <c r="A647" s="438"/>
      <c r="B647" s="267"/>
      <c r="C647" s="267"/>
      <c r="D647" s="417"/>
      <c r="E647" s="267"/>
      <c r="F647" s="267"/>
      <c r="G647" s="267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</row>
    <row r="648" ht="12.75" customHeight="1">
      <c r="A648" s="438"/>
      <c r="B648" s="267"/>
      <c r="C648" s="267"/>
      <c r="D648" s="417"/>
      <c r="E648" s="267"/>
      <c r="F648" s="267"/>
      <c r="G648" s="267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</row>
    <row r="649" ht="12.75" customHeight="1">
      <c r="A649" s="438"/>
      <c r="B649" s="267"/>
      <c r="C649" s="267"/>
      <c r="D649" s="417"/>
      <c r="E649" s="267"/>
      <c r="F649" s="267"/>
      <c r="G649" s="267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</row>
    <row r="650" ht="12.75" customHeight="1">
      <c r="A650" s="438"/>
      <c r="B650" s="267"/>
      <c r="C650" s="267"/>
      <c r="D650" s="417"/>
      <c r="E650" s="267"/>
      <c r="F650" s="267"/>
      <c r="G650" s="267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</row>
    <row r="651" ht="12.75" customHeight="1">
      <c r="A651" s="438"/>
      <c r="B651" s="267"/>
      <c r="C651" s="267"/>
      <c r="D651" s="417"/>
      <c r="E651" s="267"/>
      <c r="F651" s="267"/>
      <c r="G651" s="267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</row>
    <row r="652" ht="12.75" customHeight="1">
      <c r="A652" s="438"/>
      <c r="B652" s="267"/>
      <c r="C652" s="267"/>
      <c r="D652" s="417"/>
      <c r="E652" s="267"/>
      <c r="F652" s="267"/>
      <c r="G652" s="267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</row>
    <row r="653" ht="12.75" customHeight="1">
      <c r="A653" s="438"/>
      <c r="B653" s="267"/>
      <c r="C653" s="267"/>
      <c r="D653" s="417"/>
      <c r="E653" s="267"/>
      <c r="F653" s="267"/>
      <c r="G653" s="267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</row>
    <row r="654" ht="12.75" customHeight="1">
      <c r="A654" s="438"/>
      <c r="B654" s="267"/>
      <c r="C654" s="267"/>
      <c r="D654" s="417"/>
      <c r="E654" s="267"/>
      <c r="F654" s="267"/>
      <c r="G654" s="267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</row>
    <row r="655" ht="12.75" customHeight="1">
      <c r="A655" s="438"/>
      <c r="B655" s="267"/>
      <c r="C655" s="267"/>
      <c r="D655" s="417"/>
      <c r="E655" s="267"/>
      <c r="F655" s="267"/>
      <c r="G655" s="267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</row>
    <row r="656" ht="12.75" customHeight="1">
      <c r="A656" s="438"/>
      <c r="B656" s="267"/>
      <c r="C656" s="267"/>
      <c r="D656" s="417"/>
      <c r="E656" s="267"/>
      <c r="F656" s="267"/>
      <c r="G656" s="267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</row>
    <row r="657" ht="12.75" customHeight="1">
      <c r="A657" s="438"/>
      <c r="B657" s="267"/>
      <c r="C657" s="267"/>
      <c r="D657" s="417"/>
      <c r="E657" s="267"/>
      <c r="F657" s="267"/>
      <c r="G657" s="267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</row>
    <row r="658" ht="12.75" customHeight="1">
      <c r="A658" s="438"/>
      <c r="B658" s="267"/>
      <c r="C658" s="267"/>
      <c r="D658" s="417"/>
      <c r="E658" s="267"/>
      <c r="F658" s="267"/>
      <c r="G658" s="267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</row>
    <row r="659" ht="12.75" customHeight="1">
      <c r="A659" s="438"/>
      <c r="B659" s="267"/>
      <c r="C659" s="267"/>
      <c r="D659" s="417"/>
      <c r="E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</row>
    <row r="660" ht="12.75" customHeight="1">
      <c r="A660" s="438"/>
      <c r="B660" s="267"/>
      <c r="C660" s="267"/>
      <c r="D660" s="417"/>
      <c r="E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</row>
    <row r="661" ht="12.75" customHeight="1">
      <c r="A661" s="438"/>
      <c r="B661" s="267"/>
      <c r="C661" s="267"/>
      <c r="D661" s="417"/>
      <c r="E661" s="267"/>
      <c r="F661" s="267"/>
      <c r="G661" s="267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</row>
    <row r="662" ht="12.75" customHeight="1">
      <c r="A662" s="438"/>
      <c r="B662" s="267"/>
      <c r="C662" s="267"/>
      <c r="D662" s="417"/>
      <c r="E662" s="267"/>
      <c r="F662" s="267"/>
      <c r="G662" s="267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</row>
    <row r="663" ht="12.75" customHeight="1">
      <c r="A663" s="438"/>
      <c r="B663" s="267"/>
      <c r="C663" s="267"/>
      <c r="D663" s="417"/>
      <c r="E663" s="267"/>
      <c r="F663" s="267"/>
      <c r="G663" s="267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</row>
    <row r="664" ht="12.75" customHeight="1">
      <c r="A664" s="438"/>
      <c r="B664" s="267"/>
      <c r="C664" s="267"/>
      <c r="D664" s="417"/>
      <c r="E664" s="267"/>
      <c r="F664" s="267"/>
      <c r="G664" s="267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</row>
    <row r="665" ht="12.75" customHeight="1">
      <c r="A665" s="438"/>
      <c r="B665" s="267"/>
      <c r="C665" s="267"/>
      <c r="D665" s="417"/>
      <c r="E665" s="267"/>
      <c r="F665" s="267"/>
      <c r="G665" s="267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</row>
    <row r="666" ht="12.75" customHeight="1">
      <c r="A666" s="438"/>
      <c r="B666" s="267"/>
      <c r="C666" s="267"/>
      <c r="D666" s="417"/>
      <c r="E666" s="267"/>
      <c r="F666" s="267"/>
      <c r="G666" s="267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</row>
    <row r="667" ht="12.75" customHeight="1">
      <c r="A667" s="438"/>
      <c r="B667" s="267"/>
      <c r="C667" s="267"/>
      <c r="D667" s="417"/>
      <c r="E667" s="267"/>
      <c r="F667" s="267"/>
      <c r="G667" s="267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</row>
    <row r="668" ht="12.75" customHeight="1">
      <c r="A668" s="438"/>
      <c r="B668" s="267"/>
      <c r="C668" s="267"/>
      <c r="D668" s="417"/>
      <c r="E668" s="267"/>
      <c r="F668" s="267"/>
      <c r="G668" s="267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</row>
    <row r="669" ht="12.75" customHeight="1">
      <c r="A669" s="438"/>
      <c r="B669" s="267"/>
      <c r="C669" s="267"/>
      <c r="D669" s="417"/>
      <c r="E669" s="267"/>
      <c r="F669" s="267"/>
      <c r="G669" s="267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</row>
    <row r="670" ht="12.75" customHeight="1">
      <c r="A670" s="438"/>
      <c r="B670" s="267"/>
      <c r="C670" s="267"/>
      <c r="D670" s="417"/>
      <c r="E670" s="267"/>
      <c r="F670" s="267"/>
      <c r="G670" s="267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</row>
    <row r="671" ht="12.75" customHeight="1">
      <c r="A671" s="438"/>
      <c r="B671" s="267"/>
      <c r="C671" s="267"/>
      <c r="D671" s="417"/>
      <c r="E671" s="267"/>
      <c r="F671" s="267"/>
      <c r="G671" s="267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</row>
    <row r="672" ht="12.75" customHeight="1">
      <c r="A672" s="438"/>
      <c r="B672" s="267"/>
      <c r="C672" s="267"/>
      <c r="D672" s="417"/>
      <c r="E672" s="267"/>
      <c r="F672" s="267"/>
      <c r="G672" s="267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</row>
    <row r="673" ht="12.75" customHeight="1">
      <c r="A673" s="438"/>
      <c r="B673" s="267"/>
      <c r="C673" s="267"/>
      <c r="D673" s="417"/>
      <c r="E673" s="267"/>
      <c r="F673" s="267"/>
      <c r="G673" s="267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</row>
    <row r="674" ht="12.75" customHeight="1">
      <c r="A674" s="438"/>
      <c r="B674" s="267"/>
      <c r="C674" s="267"/>
      <c r="D674" s="417"/>
      <c r="E674" s="267"/>
      <c r="F674" s="267"/>
      <c r="G674" s="267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</row>
    <row r="675" ht="12.75" customHeight="1">
      <c r="A675" s="438"/>
      <c r="B675" s="267"/>
      <c r="C675" s="267"/>
      <c r="D675" s="417"/>
      <c r="E675" s="267"/>
      <c r="F675" s="267"/>
      <c r="G675" s="267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</row>
    <row r="676" ht="12.75" customHeight="1">
      <c r="A676" s="438"/>
      <c r="B676" s="267"/>
      <c r="C676" s="267"/>
      <c r="D676" s="417"/>
      <c r="E676" s="267"/>
      <c r="F676" s="267"/>
      <c r="G676" s="267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</row>
    <row r="677" ht="12.75" customHeight="1">
      <c r="A677" s="438"/>
      <c r="B677" s="267"/>
      <c r="C677" s="267"/>
      <c r="D677" s="417"/>
      <c r="E677" s="267"/>
      <c r="F677" s="267"/>
      <c r="G677" s="267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</row>
    <row r="678" ht="12.75" customHeight="1">
      <c r="A678" s="438"/>
      <c r="B678" s="267"/>
      <c r="C678" s="267"/>
      <c r="D678" s="417"/>
      <c r="E678" s="267"/>
      <c r="F678" s="267"/>
      <c r="G678" s="267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</row>
    <row r="679" ht="12.75" customHeight="1">
      <c r="A679" s="438"/>
      <c r="B679" s="267"/>
      <c r="C679" s="267"/>
      <c r="D679" s="417"/>
      <c r="E679" s="267"/>
      <c r="F679" s="267"/>
      <c r="G679" s="267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</row>
    <row r="680" ht="12.75" customHeight="1">
      <c r="A680" s="438"/>
      <c r="B680" s="267"/>
      <c r="C680" s="267"/>
      <c r="D680" s="417"/>
      <c r="E680" s="267"/>
      <c r="F680" s="267"/>
      <c r="G680" s="267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</row>
    <row r="681" ht="12.75" customHeight="1">
      <c r="A681" s="438"/>
      <c r="B681" s="267"/>
      <c r="C681" s="267"/>
      <c r="D681" s="417"/>
      <c r="E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</row>
    <row r="682" ht="12.75" customHeight="1">
      <c r="A682" s="438"/>
      <c r="B682" s="267"/>
      <c r="C682" s="267"/>
      <c r="D682" s="417"/>
      <c r="E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</row>
    <row r="683" ht="12.75" customHeight="1">
      <c r="A683" s="438"/>
      <c r="B683" s="267"/>
      <c r="C683" s="267"/>
      <c r="D683" s="417"/>
      <c r="E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</row>
    <row r="684" ht="12.75" customHeight="1">
      <c r="A684" s="438"/>
      <c r="B684" s="267"/>
      <c r="C684" s="267"/>
      <c r="D684" s="417"/>
      <c r="E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</row>
    <row r="685" ht="12.75" customHeight="1">
      <c r="A685" s="438"/>
      <c r="B685" s="267"/>
      <c r="C685" s="267"/>
      <c r="D685" s="417"/>
      <c r="E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</row>
    <row r="686" ht="12.75" customHeight="1">
      <c r="A686" s="438"/>
      <c r="B686" s="267"/>
      <c r="C686" s="267"/>
      <c r="D686" s="417"/>
      <c r="E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</row>
    <row r="687" ht="12.75" customHeight="1">
      <c r="A687" s="438"/>
      <c r="B687" s="267"/>
      <c r="C687" s="267"/>
      <c r="D687" s="417"/>
      <c r="E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</row>
    <row r="688" ht="12.75" customHeight="1">
      <c r="A688" s="438"/>
      <c r="B688" s="267"/>
      <c r="C688" s="267"/>
      <c r="D688" s="417"/>
      <c r="E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</row>
    <row r="689" ht="12.75" customHeight="1">
      <c r="A689" s="438"/>
      <c r="B689" s="267"/>
      <c r="C689" s="267"/>
      <c r="D689" s="417"/>
      <c r="E689" s="267"/>
      <c r="F689" s="267"/>
      <c r="G689" s="267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</row>
    <row r="690" ht="12.75" customHeight="1">
      <c r="A690" s="438"/>
      <c r="B690" s="267"/>
      <c r="C690" s="267"/>
      <c r="D690" s="417"/>
      <c r="E690" s="267"/>
      <c r="F690" s="267"/>
      <c r="G690" s="267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</row>
    <row r="691" ht="12.75" customHeight="1">
      <c r="A691" s="438"/>
      <c r="B691" s="267"/>
      <c r="C691" s="267"/>
      <c r="D691" s="417"/>
      <c r="E691" s="267"/>
      <c r="F691" s="267"/>
      <c r="G691" s="267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</row>
    <row r="692" ht="12.75" customHeight="1">
      <c r="A692" s="438"/>
      <c r="B692" s="267"/>
      <c r="C692" s="267"/>
      <c r="D692" s="417"/>
      <c r="E692" s="267"/>
      <c r="F692" s="267"/>
      <c r="G692" s="267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</row>
    <row r="693" ht="12.75" customHeight="1">
      <c r="A693" s="438"/>
      <c r="B693" s="267"/>
      <c r="C693" s="267"/>
      <c r="D693" s="417"/>
      <c r="E693" s="267"/>
      <c r="F693" s="267"/>
      <c r="G693" s="267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</row>
    <row r="694" ht="12.75" customHeight="1">
      <c r="A694" s="438"/>
      <c r="B694" s="267"/>
      <c r="C694" s="267"/>
      <c r="D694" s="417"/>
      <c r="E694" s="267"/>
      <c r="F694" s="267"/>
      <c r="G694" s="267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</row>
    <row r="695" ht="12.75" customHeight="1">
      <c r="A695" s="438"/>
      <c r="B695" s="267"/>
      <c r="C695" s="267"/>
      <c r="D695" s="417"/>
      <c r="E695" s="267"/>
      <c r="F695" s="267"/>
      <c r="G695" s="267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</row>
    <row r="696" ht="12.75" customHeight="1">
      <c r="A696" s="438"/>
      <c r="B696" s="267"/>
      <c r="C696" s="267"/>
      <c r="D696" s="417"/>
      <c r="E696" s="267"/>
      <c r="F696" s="267"/>
      <c r="G696" s="267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</row>
    <row r="697" ht="12.75" customHeight="1">
      <c r="A697" s="438"/>
      <c r="B697" s="267"/>
      <c r="C697" s="267"/>
      <c r="D697" s="417"/>
      <c r="E697" s="267"/>
      <c r="F697" s="267"/>
      <c r="G697" s="267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</row>
    <row r="698" ht="12.75" customHeight="1">
      <c r="A698" s="438"/>
      <c r="B698" s="267"/>
      <c r="C698" s="267"/>
      <c r="D698" s="417"/>
      <c r="E698" s="267"/>
      <c r="F698" s="267"/>
      <c r="G698" s="267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</row>
    <row r="699" ht="12.75" customHeight="1">
      <c r="A699" s="438"/>
      <c r="B699" s="267"/>
      <c r="C699" s="267"/>
      <c r="D699" s="417"/>
      <c r="E699" s="267"/>
      <c r="F699" s="267"/>
      <c r="G699" s="267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</row>
    <row r="700" ht="12.75" customHeight="1">
      <c r="A700" s="438"/>
      <c r="B700" s="267"/>
      <c r="C700" s="267"/>
      <c r="D700" s="417"/>
      <c r="E700" s="267"/>
      <c r="F700" s="267"/>
      <c r="G700" s="267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</row>
    <row r="701" ht="12.75" customHeight="1">
      <c r="A701" s="438"/>
      <c r="B701" s="267"/>
      <c r="C701" s="267"/>
      <c r="D701" s="417"/>
      <c r="E701" s="267"/>
      <c r="F701" s="267"/>
      <c r="G701" s="267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</row>
    <row r="702" ht="12.75" customHeight="1">
      <c r="A702" s="438"/>
      <c r="B702" s="267"/>
      <c r="C702" s="267"/>
      <c r="D702" s="417"/>
      <c r="E702" s="267"/>
      <c r="F702" s="267"/>
      <c r="G702" s="267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</row>
    <row r="703" ht="12.75" customHeight="1">
      <c r="A703" s="438"/>
      <c r="B703" s="267"/>
      <c r="C703" s="267"/>
      <c r="D703" s="417"/>
      <c r="E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</row>
    <row r="704" ht="12.75" customHeight="1">
      <c r="A704" s="438"/>
      <c r="B704" s="267"/>
      <c r="C704" s="267"/>
      <c r="D704" s="417"/>
      <c r="E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</row>
    <row r="705" ht="12.75" customHeight="1">
      <c r="A705" s="438"/>
      <c r="B705" s="267"/>
      <c r="C705" s="267"/>
      <c r="D705" s="417"/>
      <c r="E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</row>
    <row r="706" ht="12.75" customHeight="1">
      <c r="A706" s="438"/>
      <c r="B706" s="267"/>
      <c r="C706" s="267"/>
      <c r="D706" s="417"/>
      <c r="E706" s="267"/>
      <c r="F706" s="267"/>
      <c r="G706" s="267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</row>
    <row r="707" ht="12.75" customHeight="1">
      <c r="A707" s="438"/>
      <c r="B707" s="267"/>
      <c r="C707" s="267"/>
      <c r="D707" s="417"/>
      <c r="E707" s="267"/>
      <c r="F707" s="267"/>
      <c r="G707" s="267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</row>
    <row r="708" ht="12.75" customHeight="1">
      <c r="A708" s="438"/>
      <c r="B708" s="267"/>
      <c r="C708" s="267"/>
      <c r="D708" s="417"/>
      <c r="E708" s="267"/>
      <c r="F708" s="267"/>
      <c r="G708" s="267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</row>
    <row r="709" ht="12.75" customHeight="1">
      <c r="A709" s="438"/>
      <c r="B709" s="267"/>
      <c r="C709" s="267"/>
      <c r="D709" s="417"/>
      <c r="E709" s="267"/>
      <c r="F709" s="267"/>
      <c r="G709" s="267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</row>
    <row r="710" ht="12.75" customHeight="1">
      <c r="A710" s="438"/>
      <c r="B710" s="267"/>
      <c r="C710" s="267"/>
      <c r="D710" s="417"/>
      <c r="E710" s="267"/>
      <c r="F710" s="267"/>
      <c r="G710" s="267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</row>
    <row r="711" ht="12.75" customHeight="1">
      <c r="A711" s="438"/>
      <c r="B711" s="267"/>
      <c r="C711" s="267"/>
      <c r="D711" s="417"/>
      <c r="E711" s="267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</row>
    <row r="712" ht="12.75" customHeight="1">
      <c r="A712" s="438"/>
      <c r="B712" s="267"/>
      <c r="C712" s="267"/>
      <c r="D712" s="417"/>
      <c r="E712" s="267"/>
      <c r="F712" s="267"/>
      <c r="G712" s="267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</row>
    <row r="713" ht="12.75" customHeight="1">
      <c r="A713" s="438"/>
      <c r="B713" s="267"/>
      <c r="C713" s="267"/>
      <c r="D713" s="417"/>
      <c r="E713" s="267"/>
      <c r="F713" s="267"/>
      <c r="G713" s="267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</row>
    <row r="714" ht="12.75" customHeight="1">
      <c r="A714" s="438"/>
      <c r="B714" s="267"/>
      <c r="C714" s="267"/>
      <c r="D714" s="417"/>
      <c r="E714" s="267"/>
      <c r="F714" s="267"/>
      <c r="G714" s="267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</row>
    <row r="715" ht="12.75" customHeight="1">
      <c r="A715" s="438"/>
      <c r="B715" s="267"/>
      <c r="C715" s="267"/>
      <c r="D715" s="417"/>
      <c r="E715" s="267"/>
      <c r="F715" s="267"/>
      <c r="G715" s="267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</row>
    <row r="716" ht="12.75" customHeight="1">
      <c r="A716" s="438"/>
      <c r="B716" s="267"/>
      <c r="C716" s="267"/>
      <c r="D716" s="417"/>
      <c r="E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</row>
    <row r="717" ht="12.75" customHeight="1">
      <c r="A717" s="438"/>
      <c r="B717" s="267"/>
      <c r="C717" s="267"/>
      <c r="D717" s="417"/>
      <c r="E717" s="267"/>
      <c r="F717" s="267"/>
      <c r="G717" s="267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</row>
    <row r="718" ht="12.75" customHeight="1">
      <c r="A718" s="438"/>
      <c r="B718" s="267"/>
      <c r="C718" s="267"/>
      <c r="D718" s="417"/>
      <c r="E718" s="267"/>
      <c r="F718" s="267"/>
      <c r="G718" s="267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</row>
    <row r="719" ht="12.75" customHeight="1">
      <c r="A719" s="438"/>
      <c r="B719" s="267"/>
      <c r="C719" s="267"/>
      <c r="D719" s="417"/>
      <c r="E719" s="267"/>
      <c r="F719" s="267"/>
      <c r="G719" s="267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</row>
    <row r="720" ht="12.75" customHeight="1">
      <c r="A720" s="438"/>
      <c r="B720" s="267"/>
      <c r="C720" s="267"/>
      <c r="D720" s="41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</row>
    <row r="721" ht="12.75" customHeight="1">
      <c r="A721" s="438"/>
      <c r="B721" s="267"/>
      <c r="C721" s="267"/>
      <c r="D721" s="417"/>
      <c r="E721" s="267"/>
      <c r="F721" s="267"/>
      <c r="G721" s="267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</row>
    <row r="722" ht="12.75" customHeight="1">
      <c r="A722" s="438"/>
      <c r="B722" s="267"/>
      <c r="C722" s="267"/>
      <c r="D722" s="417"/>
      <c r="E722" s="267"/>
      <c r="F722" s="267"/>
      <c r="G722" s="267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</row>
    <row r="723" ht="12.75" customHeight="1">
      <c r="A723" s="438"/>
      <c r="B723" s="267"/>
      <c r="C723" s="267"/>
      <c r="D723" s="417"/>
      <c r="E723" s="267"/>
      <c r="F723" s="267"/>
      <c r="G723" s="267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</row>
    <row r="724" ht="12.75" customHeight="1">
      <c r="A724" s="438"/>
      <c r="B724" s="267"/>
      <c r="C724" s="267"/>
      <c r="D724" s="41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</row>
    <row r="725" ht="12.75" customHeight="1">
      <c r="A725" s="438"/>
      <c r="B725" s="267"/>
      <c r="C725" s="267"/>
      <c r="D725" s="417"/>
      <c r="E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</row>
    <row r="726" ht="12.75" customHeight="1">
      <c r="A726" s="438"/>
      <c r="B726" s="267"/>
      <c r="C726" s="267"/>
      <c r="D726" s="417"/>
      <c r="E726" s="267"/>
      <c r="F726" s="267"/>
      <c r="G726" s="267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</row>
    <row r="727" ht="12.75" customHeight="1">
      <c r="A727" s="438"/>
      <c r="B727" s="267"/>
      <c r="C727" s="267"/>
      <c r="D727" s="417"/>
      <c r="E727" s="267"/>
      <c r="F727" s="267"/>
      <c r="G727" s="267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</row>
    <row r="728" ht="12.75" customHeight="1">
      <c r="A728" s="438"/>
      <c r="B728" s="267"/>
      <c r="C728" s="267"/>
      <c r="D728" s="41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</row>
    <row r="729" ht="12.75" customHeight="1">
      <c r="A729" s="438"/>
      <c r="B729" s="267"/>
      <c r="C729" s="267"/>
      <c r="D729" s="417"/>
      <c r="E729" s="267"/>
      <c r="F729" s="267"/>
      <c r="G729" s="267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</row>
    <row r="730" ht="12.75" customHeight="1">
      <c r="A730" s="438"/>
      <c r="B730" s="267"/>
      <c r="C730" s="267"/>
      <c r="D730" s="417"/>
      <c r="E730" s="267"/>
      <c r="F730" s="267"/>
      <c r="G730" s="267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</row>
    <row r="731" ht="12.75" customHeight="1">
      <c r="A731" s="438"/>
      <c r="B731" s="267"/>
      <c r="C731" s="267"/>
      <c r="D731" s="417"/>
      <c r="E731" s="267"/>
      <c r="F731" s="267"/>
      <c r="G731" s="267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</row>
    <row r="732" ht="12.75" customHeight="1">
      <c r="A732" s="438"/>
      <c r="B732" s="267"/>
      <c r="C732" s="267"/>
      <c r="D732" s="41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</row>
    <row r="733" ht="12.75" customHeight="1">
      <c r="A733" s="438"/>
      <c r="B733" s="267"/>
      <c r="C733" s="267"/>
      <c r="D733" s="417"/>
      <c r="E733" s="267"/>
      <c r="F733" s="267"/>
      <c r="G733" s="267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</row>
    <row r="734" ht="12.75" customHeight="1">
      <c r="A734" s="438"/>
      <c r="B734" s="267"/>
      <c r="C734" s="267"/>
      <c r="D734" s="417"/>
      <c r="E734" s="267"/>
      <c r="F734" s="267"/>
      <c r="G734" s="267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</row>
    <row r="735" ht="12.75" customHeight="1">
      <c r="A735" s="438"/>
      <c r="B735" s="267"/>
      <c r="C735" s="267"/>
      <c r="D735" s="417"/>
      <c r="E735" s="267"/>
      <c r="F735" s="267"/>
      <c r="G735" s="267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</row>
    <row r="736" ht="12.75" customHeight="1">
      <c r="A736" s="438"/>
      <c r="B736" s="267"/>
      <c r="C736" s="267"/>
      <c r="D736" s="417"/>
      <c r="E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</row>
    <row r="737" ht="12.75" customHeight="1">
      <c r="A737" s="438"/>
      <c r="B737" s="267"/>
      <c r="C737" s="267"/>
      <c r="D737" s="417"/>
      <c r="E737" s="267"/>
      <c r="F737" s="267"/>
      <c r="G737" s="267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</row>
    <row r="738" ht="12.75" customHeight="1">
      <c r="A738" s="438"/>
      <c r="B738" s="267"/>
      <c r="C738" s="267"/>
      <c r="D738" s="417"/>
      <c r="E738" s="267"/>
      <c r="F738" s="267"/>
      <c r="G738" s="267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</row>
    <row r="739" ht="12.75" customHeight="1">
      <c r="A739" s="438"/>
      <c r="B739" s="267"/>
      <c r="C739" s="267"/>
      <c r="D739" s="417"/>
      <c r="E739" s="267"/>
      <c r="F739" s="267"/>
      <c r="G739" s="267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</row>
    <row r="740" ht="12.75" customHeight="1">
      <c r="A740" s="438"/>
      <c r="B740" s="267"/>
      <c r="C740" s="267"/>
      <c r="D740" s="417"/>
      <c r="E740" s="267"/>
      <c r="F740" s="267"/>
      <c r="G740" s="267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</row>
    <row r="741" ht="12.75" customHeight="1">
      <c r="A741" s="438"/>
      <c r="B741" s="267"/>
      <c r="C741" s="267"/>
      <c r="D741" s="417"/>
      <c r="E741" s="267"/>
      <c r="F741" s="267"/>
      <c r="G741" s="267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</row>
    <row r="742" ht="12.75" customHeight="1">
      <c r="A742" s="438"/>
      <c r="B742" s="267"/>
      <c r="C742" s="267"/>
      <c r="D742" s="417"/>
      <c r="E742" s="267"/>
      <c r="F742" s="267"/>
      <c r="G742" s="267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</row>
    <row r="743" ht="12.75" customHeight="1">
      <c r="A743" s="438"/>
      <c r="B743" s="267"/>
      <c r="C743" s="267"/>
      <c r="D743" s="417"/>
      <c r="E743" s="267"/>
      <c r="F743" s="267"/>
      <c r="G743" s="267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</row>
    <row r="744" ht="12.75" customHeight="1">
      <c r="A744" s="438"/>
      <c r="B744" s="267"/>
      <c r="C744" s="267"/>
      <c r="D744" s="417"/>
      <c r="E744" s="267"/>
      <c r="F744" s="267"/>
      <c r="G744" s="267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</row>
    <row r="745" ht="12.75" customHeight="1">
      <c r="A745" s="438"/>
      <c r="B745" s="267"/>
      <c r="C745" s="267"/>
      <c r="D745" s="417"/>
      <c r="E745" s="267"/>
      <c r="F745" s="267"/>
      <c r="G745" s="26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</row>
    <row r="746" ht="12.75" customHeight="1">
      <c r="A746" s="438"/>
      <c r="B746" s="267"/>
      <c r="C746" s="267"/>
      <c r="D746" s="417"/>
      <c r="E746" s="267"/>
      <c r="F746" s="267"/>
      <c r="G746" s="26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</row>
    <row r="747" ht="12.75" customHeight="1">
      <c r="A747" s="438"/>
      <c r="B747" s="267"/>
      <c r="C747" s="267"/>
      <c r="D747" s="417"/>
      <c r="E747" s="267"/>
      <c r="F747" s="267"/>
      <c r="G747" s="26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</row>
    <row r="748" ht="12.75" customHeight="1">
      <c r="A748" s="438"/>
      <c r="B748" s="267"/>
      <c r="C748" s="267"/>
      <c r="D748" s="417"/>
      <c r="E748" s="267"/>
      <c r="F748" s="267"/>
      <c r="G748" s="26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</row>
    <row r="749" ht="12.75" customHeight="1">
      <c r="A749" s="438"/>
      <c r="B749" s="267"/>
      <c r="C749" s="267"/>
      <c r="D749" s="417"/>
      <c r="E749" s="267"/>
      <c r="F749" s="267"/>
      <c r="G749" s="26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</row>
    <row r="750" ht="12.75" customHeight="1">
      <c r="A750" s="438"/>
      <c r="B750" s="267"/>
      <c r="C750" s="267"/>
      <c r="D750" s="417"/>
      <c r="E750" s="267"/>
      <c r="F750" s="267"/>
      <c r="G750" s="26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</row>
    <row r="751" ht="12.75" customHeight="1">
      <c r="A751" s="438"/>
      <c r="B751" s="267"/>
      <c r="C751" s="267"/>
      <c r="D751" s="417"/>
      <c r="E751" s="267"/>
      <c r="F751" s="267"/>
      <c r="G751" s="26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</row>
    <row r="752" ht="12.75" customHeight="1">
      <c r="A752" s="438"/>
      <c r="B752" s="267"/>
      <c r="C752" s="267"/>
      <c r="D752" s="417"/>
      <c r="E752" s="267"/>
      <c r="F752" s="267"/>
      <c r="G752" s="26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</row>
    <row r="753" ht="12.75" customHeight="1">
      <c r="A753" s="438"/>
      <c r="B753" s="267"/>
      <c r="C753" s="267"/>
      <c r="D753" s="417"/>
      <c r="E753" s="267"/>
      <c r="F753" s="267"/>
      <c r="G753" s="267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</row>
    <row r="754" ht="12.75" customHeight="1">
      <c r="A754" s="438"/>
      <c r="B754" s="267"/>
      <c r="C754" s="267"/>
      <c r="D754" s="417"/>
      <c r="E754" s="267"/>
      <c r="F754" s="267"/>
      <c r="G754" s="267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</row>
    <row r="755" ht="12.75" customHeight="1">
      <c r="A755" s="438"/>
      <c r="B755" s="267"/>
      <c r="C755" s="267"/>
      <c r="D755" s="417"/>
      <c r="E755" s="267"/>
      <c r="F755" s="267"/>
      <c r="G755" s="267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</row>
    <row r="756" ht="12.75" customHeight="1">
      <c r="A756" s="438"/>
      <c r="B756" s="267"/>
      <c r="C756" s="267"/>
      <c r="D756" s="417"/>
      <c r="E756" s="267"/>
      <c r="F756" s="267"/>
      <c r="G756" s="267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</row>
    <row r="757" ht="12.75" customHeight="1">
      <c r="A757" s="438"/>
      <c r="B757" s="267"/>
      <c r="C757" s="267"/>
      <c r="D757" s="417"/>
      <c r="E757" s="267"/>
      <c r="F757" s="267"/>
      <c r="G757" s="267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</row>
    <row r="758" ht="12.75" customHeight="1">
      <c r="A758" s="438"/>
      <c r="B758" s="267"/>
      <c r="C758" s="267"/>
      <c r="D758" s="417"/>
      <c r="E758" s="267"/>
      <c r="F758" s="267"/>
      <c r="G758" s="267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</row>
    <row r="759" ht="12.75" customHeight="1">
      <c r="A759" s="438"/>
      <c r="B759" s="267"/>
      <c r="C759" s="267"/>
      <c r="D759" s="417"/>
      <c r="E759" s="267"/>
      <c r="F759" s="267"/>
      <c r="G759" s="267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</row>
    <row r="760" ht="12.75" customHeight="1">
      <c r="A760" s="438"/>
      <c r="B760" s="267"/>
      <c r="C760" s="267"/>
      <c r="D760" s="417"/>
      <c r="E760" s="267"/>
      <c r="F760" s="267"/>
      <c r="G760" s="267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</row>
    <row r="761" ht="12.75" customHeight="1">
      <c r="A761" s="438"/>
      <c r="B761" s="267"/>
      <c r="C761" s="267"/>
      <c r="D761" s="417"/>
      <c r="E761" s="267"/>
      <c r="F761" s="267"/>
      <c r="G761" s="267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</row>
    <row r="762" ht="12.75" customHeight="1">
      <c r="A762" s="438"/>
      <c r="B762" s="267"/>
      <c r="C762" s="267"/>
      <c r="D762" s="417"/>
      <c r="E762" s="267"/>
      <c r="F762" s="267"/>
      <c r="G762" s="267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</row>
    <row r="763" ht="12.75" customHeight="1">
      <c r="A763" s="438"/>
      <c r="B763" s="267"/>
      <c r="C763" s="267"/>
      <c r="D763" s="417"/>
      <c r="E763" s="267"/>
      <c r="F763" s="267"/>
      <c r="G763" s="267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</row>
    <row r="764" ht="12.75" customHeight="1">
      <c r="A764" s="438"/>
      <c r="B764" s="267"/>
      <c r="C764" s="267"/>
      <c r="D764" s="417"/>
      <c r="E764" s="267"/>
      <c r="F764" s="267"/>
      <c r="G764" s="267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</row>
    <row r="765" ht="12.75" customHeight="1">
      <c r="A765" s="438"/>
      <c r="B765" s="267"/>
      <c r="C765" s="267"/>
      <c r="D765" s="417"/>
      <c r="E765" s="267"/>
      <c r="F765" s="267"/>
      <c r="G765" s="267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</row>
    <row r="766" ht="12.75" customHeight="1">
      <c r="A766" s="438"/>
      <c r="B766" s="267"/>
      <c r="C766" s="267"/>
      <c r="D766" s="417"/>
      <c r="E766" s="267"/>
      <c r="F766" s="267"/>
      <c r="G766" s="267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</row>
    <row r="767" ht="12.75" customHeight="1">
      <c r="A767" s="438"/>
      <c r="B767" s="267"/>
      <c r="C767" s="267"/>
      <c r="D767" s="417"/>
      <c r="E767" s="267"/>
      <c r="F767" s="267"/>
      <c r="G767" s="267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</row>
    <row r="768" ht="12.75" customHeight="1">
      <c r="A768" s="438"/>
      <c r="B768" s="267"/>
      <c r="C768" s="267"/>
      <c r="D768" s="417"/>
      <c r="E768" s="267"/>
      <c r="F768" s="267"/>
      <c r="G768" s="267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</row>
    <row r="769" ht="12.75" customHeight="1">
      <c r="A769" s="438"/>
      <c r="B769" s="267"/>
      <c r="C769" s="267"/>
      <c r="D769" s="417"/>
      <c r="E769" s="267"/>
      <c r="F769" s="267"/>
      <c r="G769" s="267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</row>
    <row r="770" ht="12.75" customHeight="1">
      <c r="A770" s="438"/>
      <c r="B770" s="267"/>
      <c r="C770" s="267"/>
      <c r="D770" s="417"/>
      <c r="E770" s="267"/>
      <c r="F770" s="267"/>
      <c r="G770" s="267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</row>
    <row r="771" ht="12.75" customHeight="1">
      <c r="A771" s="438"/>
      <c r="B771" s="267"/>
      <c r="C771" s="267"/>
      <c r="D771" s="417"/>
      <c r="E771" s="267"/>
      <c r="F771" s="267"/>
      <c r="G771" s="267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</row>
    <row r="772" ht="12.75" customHeight="1">
      <c r="A772" s="438"/>
      <c r="B772" s="267"/>
      <c r="C772" s="267"/>
      <c r="D772" s="417"/>
      <c r="E772" s="267"/>
      <c r="F772" s="267"/>
      <c r="G772" s="267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</row>
    <row r="773" ht="12.75" customHeight="1">
      <c r="A773" s="438"/>
      <c r="B773" s="267"/>
      <c r="C773" s="267"/>
      <c r="D773" s="417"/>
      <c r="E773" s="267"/>
      <c r="F773" s="267"/>
      <c r="G773" s="267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</row>
    <row r="774" ht="12.75" customHeight="1">
      <c r="A774" s="438"/>
      <c r="B774" s="267"/>
      <c r="C774" s="267"/>
      <c r="D774" s="417"/>
      <c r="E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</row>
    <row r="775" ht="12.75" customHeight="1">
      <c r="A775" s="438"/>
      <c r="B775" s="267"/>
      <c r="C775" s="267"/>
      <c r="D775" s="417"/>
      <c r="E775" s="267"/>
      <c r="F775" s="267"/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</row>
    <row r="776" ht="12.75" customHeight="1">
      <c r="A776" s="438"/>
      <c r="B776" s="267"/>
      <c r="C776" s="267"/>
      <c r="D776" s="417"/>
      <c r="E776" s="267"/>
      <c r="F776" s="267"/>
      <c r="G776" s="267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</row>
    <row r="777" ht="12.75" customHeight="1">
      <c r="A777" s="438"/>
      <c r="B777" s="267"/>
      <c r="C777" s="267"/>
      <c r="D777" s="417"/>
      <c r="E777" s="267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</row>
    <row r="778" ht="12.75" customHeight="1">
      <c r="A778" s="438"/>
      <c r="B778" s="267"/>
      <c r="C778" s="267"/>
      <c r="D778" s="417"/>
      <c r="E778" s="267"/>
      <c r="F778" s="267"/>
      <c r="G778" s="267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</row>
    <row r="779" ht="12.75" customHeight="1">
      <c r="A779" s="438"/>
      <c r="B779" s="267"/>
      <c r="C779" s="267"/>
      <c r="D779" s="417"/>
      <c r="E779" s="267"/>
      <c r="F779" s="267"/>
      <c r="G779" s="267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</row>
    <row r="780" ht="12.75" customHeight="1">
      <c r="A780" s="438"/>
      <c r="B780" s="267"/>
      <c r="C780" s="267"/>
      <c r="D780" s="417"/>
      <c r="E780" s="267"/>
      <c r="F780" s="267"/>
      <c r="G780" s="267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</row>
    <row r="781" ht="12.75" customHeight="1">
      <c r="A781" s="438"/>
      <c r="B781" s="267"/>
      <c r="C781" s="267"/>
      <c r="D781" s="417"/>
      <c r="E781" s="267"/>
      <c r="F781" s="267"/>
      <c r="G781" s="267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</row>
    <row r="782" ht="12.75" customHeight="1">
      <c r="A782" s="438"/>
      <c r="B782" s="267"/>
      <c r="C782" s="267"/>
      <c r="D782" s="417"/>
      <c r="E782" s="267"/>
      <c r="F782" s="267"/>
      <c r="G782" s="267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</row>
    <row r="783" ht="12.75" customHeight="1">
      <c r="A783" s="438"/>
      <c r="B783" s="267"/>
      <c r="C783" s="267"/>
      <c r="D783" s="417"/>
      <c r="E783" s="267"/>
      <c r="F783" s="267"/>
      <c r="G783" s="267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</row>
    <row r="784" ht="12.75" customHeight="1">
      <c r="A784" s="438"/>
      <c r="B784" s="267"/>
      <c r="C784" s="267"/>
      <c r="D784" s="417"/>
      <c r="E784" s="267"/>
      <c r="F784" s="267"/>
      <c r="G784" s="267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</row>
    <row r="785" ht="12.75" customHeight="1">
      <c r="A785" s="438"/>
      <c r="B785" s="267"/>
      <c r="C785" s="267"/>
      <c r="D785" s="417"/>
      <c r="E785" s="267"/>
      <c r="F785" s="267"/>
      <c r="G785" s="267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</row>
    <row r="786" ht="12.75" customHeight="1">
      <c r="A786" s="438"/>
      <c r="B786" s="267"/>
      <c r="C786" s="267"/>
      <c r="D786" s="417"/>
      <c r="E786" s="267"/>
      <c r="F786" s="267"/>
      <c r="G786" s="267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</row>
    <row r="787" ht="12.75" customHeight="1">
      <c r="A787" s="438"/>
      <c r="B787" s="267"/>
      <c r="C787" s="267"/>
      <c r="D787" s="417"/>
      <c r="E787" s="267"/>
      <c r="F787" s="267"/>
      <c r="G787" s="267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</row>
    <row r="788" ht="12.75" customHeight="1">
      <c r="A788" s="438"/>
      <c r="B788" s="267"/>
      <c r="C788" s="267"/>
      <c r="D788" s="417"/>
      <c r="E788" s="267"/>
      <c r="F788" s="267"/>
      <c r="G788" s="267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</row>
    <row r="789" ht="12.75" customHeight="1">
      <c r="A789" s="438"/>
      <c r="B789" s="267"/>
      <c r="C789" s="267"/>
      <c r="D789" s="417"/>
      <c r="E789" s="267"/>
      <c r="F789" s="267"/>
      <c r="G789" s="267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</row>
    <row r="790" ht="12.75" customHeight="1">
      <c r="A790" s="438"/>
      <c r="B790" s="267"/>
      <c r="C790" s="267"/>
      <c r="D790" s="417"/>
      <c r="E790" s="267"/>
      <c r="F790" s="267"/>
      <c r="G790" s="267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</row>
    <row r="791" ht="12.75" customHeight="1">
      <c r="A791" s="438"/>
      <c r="B791" s="267"/>
      <c r="C791" s="267"/>
      <c r="D791" s="417"/>
      <c r="E791" s="267"/>
      <c r="F791" s="267"/>
      <c r="G791" s="267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</row>
    <row r="792" ht="12.75" customHeight="1">
      <c r="A792" s="438"/>
      <c r="B792" s="267"/>
      <c r="C792" s="267"/>
      <c r="D792" s="417"/>
      <c r="E792" s="267"/>
      <c r="F792" s="267"/>
      <c r="G792" s="267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</row>
    <row r="793" ht="12.75" customHeight="1">
      <c r="A793" s="438"/>
      <c r="B793" s="267"/>
      <c r="C793" s="267"/>
      <c r="D793" s="417"/>
      <c r="E793" s="267"/>
      <c r="F793" s="267"/>
      <c r="G793" s="267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</row>
    <row r="794" ht="12.75" customHeight="1">
      <c r="A794" s="438"/>
      <c r="B794" s="267"/>
      <c r="C794" s="267"/>
      <c r="D794" s="417"/>
      <c r="E794" s="267"/>
      <c r="F794" s="267"/>
      <c r="G794" s="267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</row>
    <row r="795" ht="12.75" customHeight="1">
      <c r="A795" s="438"/>
      <c r="B795" s="267"/>
      <c r="C795" s="267"/>
      <c r="D795" s="417"/>
      <c r="E795" s="267"/>
      <c r="F795" s="267"/>
      <c r="G795" s="267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</row>
    <row r="796" ht="12.75" customHeight="1">
      <c r="A796" s="438"/>
      <c r="B796" s="267"/>
      <c r="C796" s="267"/>
      <c r="D796" s="417"/>
      <c r="E796" s="267"/>
      <c r="F796" s="267"/>
      <c r="G796" s="267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</row>
    <row r="797" ht="12.75" customHeight="1">
      <c r="A797" s="438"/>
      <c r="B797" s="267"/>
      <c r="C797" s="267"/>
      <c r="D797" s="417"/>
      <c r="E797" s="267"/>
      <c r="F797" s="267"/>
      <c r="G797" s="267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</row>
    <row r="798" ht="12.75" customHeight="1">
      <c r="A798" s="438"/>
      <c r="B798" s="267"/>
      <c r="C798" s="267"/>
      <c r="D798" s="417"/>
      <c r="E798" s="267"/>
      <c r="F798" s="267"/>
      <c r="G798" s="267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</row>
    <row r="799" ht="12.75" customHeight="1">
      <c r="A799" s="438"/>
      <c r="B799" s="267"/>
      <c r="C799" s="267"/>
      <c r="D799" s="417"/>
      <c r="E799" s="267"/>
      <c r="F799" s="267"/>
      <c r="G799" s="267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</row>
    <row r="800" ht="12.75" customHeight="1">
      <c r="A800" s="438"/>
      <c r="B800" s="267"/>
      <c r="C800" s="267"/>
      <c r="D800" s="417"/>
      <c r="E800" s="267"/>
      <c r="F800" s="267"/>
      <c r="G800" s="267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</row>
    <row r="801" ht="12.75" customHeight="1">
      <c r="A801" s="438"/>
      <c r="B801" s="267"/>
      <c r="C801" s="267"/>
      <c r="D801" s="417"/>
      <c r="E801" s="267"/>
      <c r="F801" s="267"/>
      <c r="G801" s="267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</row>
    <row r="802" ht="12.75" customHeight="1">
      <c r="A802" s="438"/>
      <c r="B802" s="267"/>
      <c r="C802" s="267"/>
      <c r="D802" s="417"/>
      <c r="E802" s="267"/>
      <c r="F802" s="267"/>
      <c r="G802" s="267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</row>
    <row r="803" ht="12.75" customHeight="1">
      <c r="A803" s="438"/>
      <c r="B803" s="267"/>
      <c r="C803" s="267"/>
      <c r="D803" s="417"/>
      <c r="E803" s="267"/>
      <c r="F803" s="267"/>
      <c r="G803" s="267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</row>
    <row r="804" ht="12.75" customHeight="1">
      <c r="A804" s="438"/>
      <c r="B804" s="267"/>
      <c r="C804" s="267"/>
      <c r="D804" s="417"/>
      <c r="E804" s="267"/>
      <c r="F804" s="267"/>
      <c r="G804" s="267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</row>
    <row r="805" ht="12.75" customHeight="1">
      <c r="A805" s="438"/>
      <c r="B805" s="267"/>
      <c r="C805" s="267"/>
      <c r="D805" s="417"/>
      <c r="E805" s="267"/>
      <c r="F805" s="267"/>
      <c r="G805" s="267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</row>
    <row r="806" ht="12.75" customHeight="1">
      <c r="A806" s="438"/>
      <c r="B806" s="267"/>
      <c r="C806" s="267"/>
      <c r="D806" s="417"/>
      <c r="E806" s="267"/>
      <c r="F806" s="267"/>
      <c r="G806" s="267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</row>
    <row r="807" ht="12.75" customHeight="1">
      <c r="A807" s="438"/>
      <c r="B807" s="267"/>
      <c r="C807" s="267"/>
      <c r="D807" s="417"/>
      <c r="E807" s="267"/>
      <c r="F807" s="267"/>
      <c r="G807" s="267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</row>
    <row r="808" ht="12.75" customHeight="1">
      <c r="A808" s="438"/>
      <c r="B808" s="267"/>
      <c r="C808" s="267"/>
      <c r="D808" s="417"/>
      <c r="E808" s="267"/>
      <c r="F808" s="267"/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</row>
    <row r="809" ht="12.75" customHeight="1">
      <c r="A809" s="438"/>
      <c r="B809" s="267"/>
      <c r="C809" s="267"/>
      <c r="D809" s="417"/>
      <c r="E809" s="267"/>
      <c r="F809" s="267"/>
      <c r="G809" s="267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</row>
    <row r="810" ht="12.75" customHeight="1">
      <c r="A810" s="438"/>
      <c r="B810" s="267"/>
      <c r="C810" s="267"/>
      <c r="D810" s="417"/>
      <c r="E810" s="267"/>
      <c r="F810" s="267"/>
      <c r="G810" s="267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</row>
    <row r="811" ht="12.75" customHeight="1">
      <c r="A811" s="438"/>
      <c r="B811" s="267"/>
      <c r="C811" s="267"/>
      <c r="D811" s="417"/>
      <c r="E811" s="267"/>
      <c r="F811" s="267"/>
      <c r="G811" s="267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</row>
    <row r="812" ht="12.75" customHeight="1">
      <c r="A812" s="438"/>
      <c r="B812" s="267"/>
      <c r="C812" s="267"/>
      <c r="D812" s="417"/>
      <c r="E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</row>
    <row r="813" ht="12.75" customHeight="1">
      <c r="A813" s="438"/>
      <c r="B813" s="267"/>
      <c r="C813" s="267"/>
      <c r="D813" s="41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</row>
    <row r="814" ht="12.75" customHeight="1">
      <c r="A814" s="438"/>
      <c r="B814" s="267"/>
      <c r="C814" s="267"/>
      <c r="D814" s="417"/>
      <c r="E814" s="267"/>
      <c r="F814" s="267"/>
      <c r="G814" s="267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</row>
    <row r="815" ht="12.75" customHeight="1">
      <c r="A815" s="438"/>
      <c r="B815" s="267"/>
      <c r="C815" s="267"/>
      <c r="D815" s="417"/>
      <c r="E815" s="267"/>
      <c r="F815" s="267"/>
      <c r="G815" s="267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</row>
    <row r="816" ht="12.75" customHeight="1">
      <c r="A816" s="438"/>
      <c r="B816" s="267"/>
      <c r="C816" s="267"/>
      <c r="D816" s="417"/>
      <c r="E816" s="267"/>
      <c r="F816" s="267"/>
      <c r="G816" s="267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</row>
    <row r="817" ht="12.75" customHeight="1">
      <c r="A817" s="438"/>
      <c r="B817" s="267"/>
      <c r="C817" s="267"/>
      <c r="D817" s="417"/>
      <c r="E817" s="267"/>
      <c r="F817" s="267"/>
      <c r="G817" s="267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</row>
    <row r="818" ht="12.75" customHeight="1">
      <c r="A818" s="438"/>
      <c r="B818" s="267"/>
      <c r="C818" s="267"/>
      <c r="D818" s="417"/>
      <c r="E818" s="267"/>
      <c r="F818" s="267"/>
      <c r="G818" s="267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</row>
    <row r="819" ht="12.75" customHeight="1">
      <c r="A819" s="438"/>
      <c r="B819" s="267"/>
      <c r="C819" s="267"/>
      <c r="D819" s="417"/>
      <c r="E819" s="267"/>
      <c r="F819" s="267"/>
      <c r="G819" s="267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</row>
    <row r="820" ht="12.75" customHeight="1">
      <c r="A820" s="438"/>
      <c r="B820" s="267"/>
      <c r="C820" s="267"/>
      <c r="D820" s="417"/>
      <c r="E820" s="267"/>
      <c r="F820" s="267"/>
      <c r="G820" s="267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</row>
    <row r="821" ht="12.75" customHeight="1">
      <c r="A821" s="438"/>
      <c r="B821" s="267"/>
      <c r="C821" s="267"/>
      <c r="D821" s="417"/>
      <c r="E821" s="267"/>
      <c r="F821" s="267"/>
      <c r="G821" s="267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</row>
    <row r="822" ht="12.75" customHeight="1">
      <c r="A822" s="438"/>
      <c r="B822" s="267"/>
      <c r="C822" s="267"/>
      <c r="D822" s="417"/>
      <c r="E822" s="267"/>
      <c r="F822" s="267"/>
      <c r="G822" s="267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</row>
    <row r="823" ht="12.75" customHeight="1">
      <c r="A823" s="438"/>
      <c r="B823" s="267"/>
      <c r="C823" s="267"/>
      <c r="D823" s="417"/>
      <c r="E823" s="267"/>
      <c r="F823" s="267"/>
      <c r="G823" s="267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</row>
    <row r="824" ht="12.75" customHeight="1">
      <c r="A824" s="438"/>
      <c r="B824" s="267"/>
      <c r="C824" s="267"/>
      <c r="D824" s="417"/>
      <c r="E824" s="267"/>
      <c r="F824" s="267"/>
      <c r="G824" s="267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</row>
    <row r="825" ht="12.75" customHeight="1">
      <c r="A825" s="438"/>
      <c r="B825" s="267"/>
      <c r="C825" s="267"/>
      <c r="D825" s="417"/>
      <c r="E825" s="267"/>
      <c r="F825" s="267"/>
      <c r="G825" s="267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</row>
    <row r="826" ht="12.75" customHeight="1">
      <c r="A826" s="438"/>
      <c r="B826" s="267"/>
      <c r="C826" s="267"/>
      <c r="D826" s="417"/>
      <c r="E826" s="267"/>
      <c r="F826" s="267"/>
      <c r="G826" s="267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</row>
    <row r="827" ht="12.75" customHeight="1">
      <c r="A827" s="438"/>
      <c r="B827" s="267"/>
      <c r="C827" s="267"/>
      <c r="D827" s="417"/>
      <c r="E827" s="267"/>
      <c r="F827" s="267"/>
      <c r="G827" s="267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</row>
    <row r="828" ht="12.75" customHeight="1">
      <c r="A828" s="438"/>
      <c r="B828" s="267"/>
      <c r="C828" s="267"/>
      <c r="D828" s="417"/>
      <c r="E828" s="267"/>
      <c r="F828" s="267"/>
      <c r="G828" s="267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</row>
    <row r="829" ht="12.75" customHeight="1">
      <c r="A829" s="438"/>
      <c r="B829" s="267"/>
      <c r="C829" s="267"/>
      <c r="D829" s="417"/>
      <c r="E829" s="267"/>
      <c r="F829" s="267"/>
      <c r="G829" s="267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</row>
    <row r="830" ht="12.75" customHeight="1">
      <c r="A830" s="438"/>
      <c r="B830" s="267"/>
      <c r="C830" s="267"/>
      <c r="D830" s="417"/>
      <c r="E830" s="267"/>
      <c r="F830" s="267"/>
      <c r="G830" s="267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</row>
    <row r="831" ht="12.75" customHeight="1">
      <c r="A831" s="438"/>
      <c r="B831" s="267"/>
      <c r="C831" s="267"/>
      <c r="D831" s="417"/>
      <c r="E831" s="267"/>
      <c r="F831" s="267"/>
      <c r="G831" s="267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</row>
    <row r="832" ht="12.75" customHeight="1">
      <c r="A832" s="438"/>
      <c r="B832" s="267"/>
      <c r="C832" s="267"/>
      <c r="D832" s="417"/>
      <c r="E832" s="267"/>
      <c r="F832" s="267"/>
      <c r="G832" s="267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</row>
    <row r="833" ht="12.75" customHeight="1">
      <c r="A833" s="438"/>
      <c r="B833" s="267"/>
      <c r="C833" s="267"/>
      <c r="D833" s="417"/>
      <c r="E833" s="267"/>
      <c r="F833" s="267"/>
      <c r="G833" s="267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</row>
    <row r="834" ht="12.75" customHeight="1">
      <c r="A834" s="438"/>
      <c r="B834" s="267"/>
      <c r="C834" s="267"/>
      <c r="D834" s="417"/>
      <c r="E834" s="267"/>
      <c r="F834" s="267"/>
      <c r="G834" s="267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</row>
    <row r="835" ht="12.75" customHeight="1">
      <c r="A835" s="438"/>
      <c r="B835" s="267"/>
      <c r="C835" s="267"/>
      <c r="D835" s="417"/>
      <c r="E835" s="267"/>
      <c r="F835" s="267"/>
      <c r="G835" s="267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</row>
    <row r="836" ht="12.75" customHeight="1">
      <c r="A836" s="438"/>
      <c r="B836" s="267"/>
      <c r="C836" s="267"/>
      <c r="D836" s="417"/>
      <c r="E836" s="267"/>
      <c r="F836" s="267"/>
      <c r="G836" s="267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</row>
    <row r="837" ht="12.75" customHeight="1">
      <c r="A837" s="438"/>
      <c r="B837" s="267"/>
      <c r="C837" s="267"/>
      <c r="D837" s="417"/>
      <c r="E837" s="267"/>
      <c r="F837" s="267"/>
      <c r="G837" s="267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</row>
    <row r="838" ht="12.75" customHeight="1">
      <c r="A838" s="438"/>
      <c r="B838" s="267"/>
      <c r="C838" s="267"/>
      <c r="D838" s="417"/>
      <c r="E838" s="267"/>
      <c r="F838" s="267"/>
      <c r="G838" s="267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</row>
    <row r="839" ht="12.75" customHeight="1">
      <c r="A839" s="438"/>
      <c r="B839" s="267"/>
      <c r="C839" s="267"/>
      <c r="D839" s="417"/>
      <c r="E839" s="267"/>
      <c r="F839" s="267"/>
      <c r="G839" s="267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</row>
    <row r="840" ht="12.75" customHeight="1">
      <c r="A840" s="438"/>
      <c r="B840" s="267"/>
      <c r="C840" s="267"/>
      <c r="D840" s="417"/>
      <c r="E840" s="267"/>
      <c r="F840" s="267"/>
      <c r="G840" s="267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</row>
    <row r="841" ht="12.75" customHeight="1">
      <c r="A841" s="438"/>
      <c r="B841" s="267"/>
      <c r="C841" s="267"/>
      <c r="D841" s="417"/>
      <c r="E841" s="267"/>
      <c r="F841" s="267"/>
      <c r="G841" s="267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</row>
    <row r="842" ht="12.75" customHeight="1">
      <c r="A842" s="438"/>
      <c r="B842" s="267"/>
      <c r="C842" s="267"/>
      <c r="D842" s="417"/>
      <c r="E842" s="267"/>
      <c r="F842" s="267"/>
      <c r="G842" s="267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</row>
    <row r="843" ht="12.75" customHeight="1">
      <c r="A843" s="438"/>
      <c r="B843" s="267"/>
      <c r="C843" s="267"/>
      <c r="D843" s="417"/>
      <c r="E843" s="267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</row>
    <row r="844" ht="12.75" customHeight="1">
      <c r="A844" s="438"/>
      <c r="B844" s="267"/>
      <c r="C844" s="267"/>
      <c r="D844" s="417"/>
      <c r="E844" s="267"/>
      <c r="F844" s="267"/>
      <c r="G844" s="267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</row>
    <row r="845" ht="12.75" customHeight="1">
      <c r="A845" s="438"/>
      <c r="B845" s="267"/>
      <c r="C845" s="267"/>
      <c r="D845" s="417"/>
      <c r="E845" s="267"/>
      <c r="F845" s="267"/>
      <c r="G845" s="267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</row>
    <row r="846" ht="12.75" customHeight="1">
      <c r="A846" s="438"/>
      <c r="B846" s="267"/>
      <c r="C846" s="267"/>
      <c r="D846" s="417"/>
      <c r="E846" s="267"/>
      <c r="F846" s="267"/>
      <c r="G846" s="267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</row>
    <row r="847" ht="12.75" customHeight="1">
      <c r="A847" s="438"/>
      <c r="B847" s="267"/>
      <c r="C847" s="267"/>
      <c r="D847" s="417"/>
      <c r="E847" s="267"/>
      <c r="F847" s="267"/>
      <c r="G847" s="267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</row>
    <row r="848" ht="12.75" customHeight="1">
      <c r="A848" s="438"/>
      <c r="B848" s="267"/>
      <c r="C848" s="267"/>
      <c r="D848" s="417"/>
      <c r="E848" s="267"/>
      <c r="F848" s="267"/>
      <c r="G848" s="267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</row>
    <row r="849" ht="12.75" customHeight="1">
      <c r="A849" s="438"/>
      <c r="B849" s="267"/>
      <c r="C849" s="267"/>
      <c r="D849" s="417"/>
      <c r="E849" s="267"/>
      <c r="F849" s="267"/>
      <c r="G849" s="267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</row>
    <row r="850" ht="12.75" customHeight="1">
      <c r="A850" s="438"/>
      <c r="B850" s="267"/>
      <c r="C850" s="267"/>
      <c r="D850" s="417"/>
      <c r="E850" s="267"/>
      <c r="F850" s="267"/>
      <c r="G850" s="267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</row>
    <row r="851" ht="12.75" customHeight="1">
      <c r="A851" s="438"/>
      <c r="B851" s="267"/>
      <c r="C851" s="267"/>
      <c r="D851" s="417"/>
      <c r="E851" s="267"/>
      <c r="F851" s="267"/>
      <c r="G851" s="267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</row>
    <row r="852" ht="12.75" customHeight="1">
      <c r="A852" s="438"/>
      <c r="B852" s="267"/>
      <c r="C852" s="267"/>
      <c r="D852" s="417"/>
      <c r="E852" s="267"/>
      <c r="F852" s="267"/>
      <c r="G852" s="267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</row>
    <row r="853" ht="12.75" customHeight="1">
      <c r="A853" s="438"/>
      <c r="B853" s="267"/>
      <c r="C853" s="267"/>
      <c r="D853" s="417"/>
      <c r="E853" s="267"/>
      <c r="F853" s="267"/>
      <c r="G853" s="267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</row>
    <row r="854" ht="12.75" customHeight="1">
      <c r="A854" s="438"/>
      <c r="B854" s="267"/>
      <c r="C854" s="267"/>
      <c r="D854" s="417"/>
      <c r="E854" s="267"/>
      <c r="F854" s="267"/>
      <c r="G854" s="267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</row>
    <row r="855" ht="12.75" customHeight="1">
      <c r="A855" s="438"/>
      <c r="B855" s="267"/>
      <c r="C855" s="267"/>
      <c r="D855" s="417"/>
      <c r="E855" s="267"/>
      <c r="F855" s="267"/>
      <c r="G855" s="267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</row>
    <row r="856" ht="12.75" customHeight="1">
      <c r="A856" s="438"/>
      <c r="B856" s="267"/>
      <c r="C856" s="267"/>
      <c r="D856" s="417"/>
      <c r="E856" s="267"/>
      <c r="F856" s="267"/>
      <c r="G856" s="267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</row>
    <row r="857" ht="12.75" customHeight="1">
      <c r="A857" s="438"/>
      <c r="B857" s="267"/>
      <c r="C857" s="267"/>
      <c r="D857" s="417"/>
      <c r="E857" s="267"/>
      <c r="F857" s="267"/>
      <c r="G857" s="267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</row>
    <row r="858" ht="12.75" customHeight="1">
      <c r="A858" s="438"/>
      <c r="B858" s="267"/>
      <c r="C858" s="267"/>
      <c r="D858" s="417"/>
      <c r="E858" s="267"/>
      <c r="F858" s="267"/>
      <c r="G858" s="267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</row>
    <row r="859" ht="12.75" customHeight="1">
      <c r="A859" s="438"/>
      <c r="B859" s="267"/>
      <c r="C859" s="267"/>
      <c r="D859" s="417"/>
      <c r="E859" s="267"/>
      <c r="F859" s="267"/>
      <c r="G859" s="267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</row>
    <row r="860" ht="12.75" customHeight="1">
      <c r="A860" s="438"/>
      <c r="B860" s="267"/>
      <c r="C860" s="267"/>
      <c r="D860" s="417"/>
      <c r="E860" s="267"/>
      <c r="F860" s="267"/>
      <c r="G860" s="267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</row>
    <row r="861" ht="12.75" customHeight="1">
      <c r="A861" s="438"/>
      <c r="B861" s="267"/>
      <c r="C861" s="267"/>
      <c r="D861" s="417"/>
      <c r="E861" s="267"/>
      <c r="F861" s="267"/>
      <c r="G861" s="267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</row>
    <row r="862" ht="12.75" customHeight="1">
      <c r="A862" s="438"/>
      <c r="B862" s="267"/>
      <c r="C862" s="267"/>
      <c r="D862" s="417"/>
      <c r="E862" s="267"/>
      <c r="F862" s="267"/>
      <c r="G862" s="267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</row>
    <row r="863" ht="12.75" customHeight="1">
      <c r="A863" s="438"/>
      <c r="B863" s="267"/>
      <c r="C863" s="267"/>
      <c r="D863" s="417"/>
      <c r="E863" s="267"/>
      <c r="F863" s="267"/>
      <c r="G863" s="267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</row>
    <row r="864" ht="12.75" customHeight="1">
      <c r="A864" s="438"/>
      <c r="B864" s="267"/>
      <c r="C864" s="267"/>
      <c r="D864" s="417"/>
      <c r="E864" s="267"/>
      <c r="F864" s="267"/>
      <c r="G864" s="267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</row>
    <row r="865" ht="12.75" customHeight="1">
      <c r="A865" s="438"/>
      <c r="B865" s="267"/>
      <c r="C865" s="267"/>
      <c r="D865" s="417"/>
      <c r="E865" s="267"/>
      <c r="F865" s="267"/>
      <c r="G865" s="267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</row>
    <row r="866" ht="12.75" customHeight="1">
      <c r="A866" s="438"/>
      <c r="B866" s="267"/>
      <c r="C866" s="267"/>
      <c r="D866" s="417"/>
      <c r="E866" s="267"/>
      <c r="F866" s="267"/>
      <c r="G866" s="267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</row>
    <row r="867" ht="12.75" customHeight="1">
      <c r="A867" s="438"/>
      <c r="B867" s="267"/>
      <c r="C867" s="267"/>
      <c r="D867" s="417"/>
      <c r="E867" s="267"/>
      <c r="F867" s="267"/>
      <c r="G867" s="267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</row>
    <row r="868" ht="12.75" customHeight="1">
      <c r="A868" s="438"/>
      <c r="B868" s="267"/>
      <c r="C868" s="267"/>
      <c r="D868" s="417"/>
      <c r="E868" s="267"/>
      <c r="F868" s="267"/>
      <c r="G868" s="267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</row>
    <row r="869" ht="12.75" customHeight="1">
      <c r="A869" s="438"/>
      <c r="B869" s="267"/>
      <c r="C869" s="267"/>
      <c r="D869" s="417"/>
      <c r="E869" s="267"/>
      <c r="F869" s="267"/>
      <c r="G869" s="267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</row>
    <row r="870" ht="12.75" customHeight="1">
      <c r="A870" s="438"/>
      <c r="B870" s="267"/>
      <c r="C870" s="267"/>
      <c r="D870" s="417"/>
      <c r="E870" s="267"/>
      <c r="F870" s="267"/>
      <c r="G870" s="267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</row>
    <row r="871" ht="12.75" customHeight="1">
      <c r="A871" s="438"/>
      <c r="B871" s="267"/>
      <c r="C871" s="267"/>
      <c r="D871" s="417"/>
      <c r="E871" s="267"/>
      <c r="F871" s="267"/>
      <c r="G871" s="267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</row>
    <row r="872" ht="12.75" customHeight="1">
      <c r="A872" s="438"/>
      <c r="B872" s="267"/>
      <c r="C872" s="267"/>
      <c r="D872" s="417"/>
      <c r="E872" s="267"/>
      <c r="F872" s="267"/>
      <c r="G872" s="267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</row>
    <row r="873" ht="12.75" customHeight="1">
      <c r="A873" s="438"/>
      <c r="B873" s="267"/>
      <c r="C873" s="267"/>
      <c r="D873" s="417"/>
      <c r="E873" s="267"/>
      <c r="F873" s="267"/>
      <c r="G873" s="267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</row>
    <row r="874" ht="12.75" customHeight="1">
      <c r="A874" s="438"/>
      <c r="B874" s="267"/>
      <c r="C874" s="267"/>
      <c r="D874" s="417"/>
      <c r="E874" s="267"/>
      <c r="F874" s="267"/>
      <c r="G874" s="267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</row>
    <row r="875" ht="12.75" customHeight="1">
      <c r="A875" s="438"/>
      <c r="B875" s="267"/>
      <c r="C875" s="267"/>
      <c r="D875" s="417"/>
      <c r="E875" s="267"/>
      <c r="F875" s="267"/>
      <c r="G875" s="267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</row>
    <row r="876" ht="12.75" customHeight="1">
      <c r="A876" s="438"/>
      <c r="B876" s="267"/>
      <c r="C876" s="267"/>
      <c r="D876" s="417"/>
      <c r="E876" s="267"/>
      <c r="F876" s="267"/>
      <c r="G876" s="267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</row>
    <row r="877" ht="12.75" customHeight="1">
      <c r="A877" s="438"/>
      <c r="B877" s="267"/>
      <c r="C877" s="267"/>
      <c r="D877" s="417"/>
      <c r="E877" s="267"/>
      <c r="F877" s="267"/>
      <c r="G877" s="267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</row>
    <row r="878" ht="12.75" customHeight="1">
      <c r="A878" s="438"/>
      <c r="B878" s="267"/>
      <c r="C878" s="267"/>
      <c r="D878" s="417"/>
      <c r="E878" s="267"/>
      <c r="F878" s="267"/>
      <c r="G878" s="267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</row>
    <row r="879" ht="12.75" customHeight="1">
      <c r="A879" s="438"/>
      <c r="B879" s="267"/>
      <c r="C879" s="267"/>
      <c r="D879" s="417"/>
      <c r="E879" s="267"/>
      <c r="F879" s="267"/>
      <c r="G879" s="267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</row>
    <row r="880" ht="12.75" customHeight="1">
      <c r="A880" s="438"/>
      <c r="B880" s="267"/>
      <c r="C880" s="267"/>
      <c r="D880" s="417"/>
      <c r="E880" s="267"/>
      <c r="F880" s="267"/>
      <c r="G880" s="267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</row>
    <row r="881" ht="12.75" customHeight="1">
      <c r="A881" s="438"/>
      <c r="B881" s="267"/>
      <c r="C881" s="267"/>
      <c r="D881" s="417"/>
      <c r="E881" s="267"/>
      <c r="F881" s="267"/>
      <c r="G881" s="267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</row>
    <row r="882" ht="12.75" customHeight="1">
      <c r="A882" s="438"/>
      <c r="B882" s="267"/>
      <c r="C882" s="267"/>
      <c r="D882" s="417"/>
      <c r="E882" s="267"/>
      <c r="F882" s="267"/>
      <c r="G882" s="267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</row>
    <row r="883" ht="12.75" customHeight="1">
      <c r="A883" s="438"/>
      <c r="B883" s="267"/>
      <c r="C883" s="267"/>
      <c r="D883" s="417"/>
      <c r="E883" s="267"/>
      <c r="F883" s="267"/>
      <c r="G883" s="267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</row>
    <row r="884" ht="12.75" customHeight="1">
      <c r="A884" s="438"/>
      <c r="B884" s="267"/>
      <c r="C884" s="267"/>
      <c r="D884" s="417"/>
      <c r="E884" s="267"/>
      <c r="F884" s="267"/>
      <c r="G884" s="267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</row>
    <row r="885" ht="12.75" customHeight="1">
      <c r="A885" s="438"/>
      <c r="B885" s="267"/>
      <c r="C885" s="267"/>
      <c r="D885" s="417"/>
      <c r="E885" s="267"/>
      <c r="F885" s="267"/>
      <c r="G885" s="267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</row>
    <row r="886" ht="12.75" customHeight="1">
      <c r="A886" s="438"/>
      <c r="B886" s="267"/>
      <c r="C886" s="267"/>
      <c r="D886" s="417"/>
      <c r="E886" s="267"/>
      <c r="F886" s="267"/>
      <c r="G886" s="267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</row>
    <row r="887" ht="12.75" customHeight="1">
      <c r="A887" s="438"/>
      <c r="B887" s="267"/>
      <c r="C887" s="267"/>
      <c r="D887" s="417"/>
      <c r="E887" s="267"/>
      <c r="F887" s="267"/>
      <c r="G887" s="267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</row>
    <row r="888" ht="12.75" customHeight="1">
      <c r="A888" s="438"/>
      <c r="B888" s="267"/>
      <c r="C888" s="267"/>
      <c r="D888" s="417"/>
      <c r="E888" s="267"/>
      <c r="F888" s="267"/>
      <c r="G888" s="267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</row>
    <row r="889" ht="12.75" customHeight="1">
      <c r="A889" s="438"/>
      <c r="B889" s="267"/>
      <c r="C889" s="267"/>
      <c r="D889" s="417"/>
      <c r="E889" s="267"/>
      <c r="F889" s="267"/>
      <c r="G889" s="267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</row>
    <row r="890" ht="12.75" customHeight="1">
      <c r="A890" s="438"/>
      <c r="B890" s="267"/>
      <c r="C890" s="267"/>
      <c r="D890" s="417"/>
      <c r="E890" s="267"/>
      <c r="F890" s="267"/>
      <c r="G890" s="267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</row>
    <row r="891" ht="12.75" customHeight="1">
      <c r="A891" s="438"/>
      <c r="B891" s="267"/>
      <c r="C891" s="267"/>
      <c r="D891" s="417"/>
      <c r="E891" s="267"/>
      <c r="F891" s="267"/>
      <c r="G891" s="267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</row>
    <row r="892" ht="12.75" customHeight="1">
      <c r="A892" s="438"/>
      <c r="B892" s="267"/>
      <c r="C892" s="267"/>
      <c r="D892" s="417"/>
      <c r="E892" s="267"/>
      <c r="F892" s="267"/>
      <c r="G892" s="267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</row>
    <row r="893" ht="12.75" customHeight="1">
      <c r="A893" s="438"/>
      <c r="B893" s="267"/>
      <c r="C893" s="267"/>
      <c r="D893" s="417"/>
      <c r="E893" s="267"/>
      <c r="F893" s="267"/>
      <c r="G893" s="267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</row>
    <row r="894" ht="12.75" customHeight="1">
      <c r="A894" s="438"/>
      <c r="B894" s="267"/>
      <c r="C894" s="267"/>
      <c r="D894" s="417"/>
      <c r="E894" s="267"/>
      <c r="F894" s="267"/>
      <c r="G894" s="267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</row>
    <row r="895" ht="12.75" customHeight="1">
      <c r="A895" s="438"/>
      <c r="B895" s="267"/>
      <c r="C895" s="267"/>
      <c r="D895" s="417"/>
      <c r="E895" s="267"/>
      <c r="F895" s="267"/>
      <c r="G895" s="267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</row>
    <row r="896" ht="12.75" customHeight="1">
      <c r="A896" s="438"/>
      <c r="B896" s="267"/>
      <c r="C896" s="267"/>
      <c r="D896" s="417"/>
      <c r="E896" s="267"/>
      <c r="F896" s="267"/>
      <c r="G896" s="267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</row>
    <row r="897" ht="12.75" customHeight="1">
      <c r="A897" s="438"/>
      <c r="B897" s="267"/>
      <c r="C897" s="267"/>
      <c r="D897" s="417"/>
      <c r="E897" s="267"/>
      <c r="F897" s="267"/>
      <c r="G897" s="267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</row>
    <row r="898" ht="12.75" customHeight="1">
      <c r="A898" s="438"/>
      <c r="B898" s="267"/>
      <c r="C898" s="267"/>
      <c r="D898" s="417"/>
      <c r="E898" s="267"/>
      <c r="F898" s="267"/>
      <c r="G898" s="267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</row>
    <row r="899" ht="12.75" customHeight="1">
      <c r="A899" s="438"/>
      <c r="B899" s="267"/>
      <c r="C899" s="267"/>
      <c r="D899" s="417"/>
      <c r="E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</row>
    <row r="900" ht="12.75" customHeight="1">
      <c r="A900" s="438"/>
      <c r="B900" s="267"/>
      <c r="C900" s="267"/>
      <c r="D900" s="417"/>
      <c r="E900" s="267"/>
      <c r="F900" s="267"/>
      <c r="G900" s="267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</row>
    <row r="901" ht="12.75" customHeight="1">
      <c r="A901" s="438"/>
      <c r="B901" s="267"/>
      <c r="C901" s="267"/>
      <c r="D901" s="417"/>
      <c r="E901" s="267"/>
      <c r="F901" s="267"/>
      <c r="G901" s="267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</row>
    <row r="902" ht="12.75" customHeight="1">
      <c r="A902" s="438"/>
      <c r="B902" s="267"/>
      <c r="C902" s="267"/>
      <c r="D902" s="417"/>
      <c r="E902" s="267"/>
      <c r="F902" s="267"/>
      <c r="G902" s="267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</row>
    <row r="903" ht="12.75" customHeight="1">
      <c r="A903" s="438"/>
      <c r="B903" s="267"/>
      <c r="C903" s="267"/>
      <c r="D903" s="417"/>
      <c r="E903" s="267"/>
      <c r="F903" s="267"/>
      <c r="G903" s="267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</row>
    <row r="904" ht="12.75" customHeight="1">
      <c r="A904" s="438"/>
      <c r="B904" s="267"/>
      <c r="C904" s="267"/>
      <c r="D904" s="417"/>
      <c r="E904" s="267"/>
      <c r="F904" s="267"/>
      <c r="G904" s="267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</row>
    <row r="905" ht="12.75" customHeight="1">
      <c r="A905" s="438"/>
      <c r="B905" s="267"/>
      <c r="C905" s="267"/>
      <c r="D905" s="417"/>
      <c r="E905" s="267"/>
      <c r="F905" s="267"/>
      <c r="G905" s="267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</row>
    <row r="906" ht="12.75" customHeight="1">
      <c r="A906" s="438"/>
      <c r="B906" s="267"/>
      <c r="C906" s="267"/>
      <c r="D906" s="417"/>
      <c r="E906" s="267"/>
      <c r="F906" s="267"/>
      <c r="G906" s="267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</row>
    <row r="907" ht="12.75" customHeight="1">
      <c r="A907" s="438"/>
      <c r="B907" s="267"/>
      <c r="C907" s="267"/>
      <c r="D907" s="417"/>
      <c r="E907" s="267"/>
      <c r="F907" s="267"/>
      <c r="G907" s="267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</row>
    <row r="908" ht="12.75" customHeight="1">
      <c r="A908" s="438"/>
      <c r="B908" s="267"/>
      <c r="C908" s="267"/>
      <c r="D908" s="417"/>
      <c r="E908" s="267"/>
      <c r="F908" s="267"/>
      <c r="G908" s="267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</row>
    <row r="909" ht="12.75" customHeight="1">
      <c r="A909" s="438"/>
      <c r="B909" s="267"/>
      <c r="C909" s="267"/>
      <c r="D909" s="417"/>
      <c r="E909" s="267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</row>
    <row r="910" ht="12.75" customHeight="1">
      <c r="A910" s="438"/>
      <c r="B910" s="267"/>
      <c r="C910" s="267"/>
      <c r="D910" s="417"/>
      <c r="E910" s="267"/>
      <c r="F910" s="267"/>
      <c r="G910" s="267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</row>
    <row r="911" ht="12.75" customHeight="1">
      <c r="A911" s="438"/>
      <c r="B911" s="267"/>
      <c r="C911" s="267"/>
      <c r="D911" s="417"/>
      <c r="E911" s="267"/>
      <c r="F911" s="267"/>
      <c r="G911" s="267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</row>
    <row r="912" ht="12.75" customHeight="1">
      <c r="A912" s="438"/>
      <c r="B912" s="267"/>
      <c r="C912" s="267"/>
      <c r="D912" s="417"/>
      <c r="E912" s="267"/>
      <c r="F912" s="267"/>
      <c r="G912" s="267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</row>
    <row r="913" ht="12.75" customHeight="1">
      <c r="A913" s="438"/>
      <c r="B913" s="267"/>
      <c r="C913" s="267"/>
      <c r="D913" s="417"/>
      <c r="E913" s="267"/>
      <c r="F913" s="267"/>
      <c r="G913" s="267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</row>
    <row r="914" ht="12.75" customHeight="1">
      <c r="A914" s="438"/>
      <c r="B914" s="267"/>
      <c r="C914" s="267"/>
      <c r="D914" s="417"/>
      <c r="E914" s="267"/>
      <c r="F914" s="267"/>
      <c r="G914" s="267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</row>
    <row r="915" ht="12.75" customHeight="1">
      <c r="A915" s="438"/>
      <c r="B915" s="267"/>
      <c r="C915" s="267"/>
      <c r="D915" s="417"/>
      <c r="E915" s="267"/>
      <c r="F915" s="267"/>
      <c r="G915" s="267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</row>
    <row r="916" ht="12.75" customHeight="1">
      <c r="A916" s="438"/>
      <c r="B916" s="267"/>
      <c r="C916" s="267"/>
      <c r="D916" s="417"/>
      <c r="E916" s="267"/>
      <c r="F916" s="267"/>
      <c r="G916" s="267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</row>
    <row r="917" ht="12.75" customHeight="1">
      <c r="A917" s="438"/>
      <c r="B917" s="267"/>
      <c r="C917" s="267"/>
      <c r="D917" s="417"/>
      <c r="E917" s="267"/>
      <c r="F917" s="267"/>
      <c r="G917" s="267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</row>
    <row r="918" ht="12.75" customHeight="1">
      <c r="A918" s="438"/>
      <c r="B918" s="267"/>
      <c r="C918" s="267"/>
      <c r="D918" s="417"/>
      <c r="E918" s="267"/>
      <c r="F918" s="267"/>
      <c r="G918" s="267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</row>
    <row r="919" ht="12.75" customHeight="1">
      <c r="A919" s="438"/>
      <c r="B919" s="267"/>
      <c r="C919" s="267"/>
      <c r="D919" s="417"/>
      <c r="E919" s="267"/>
      <c r="F919" s="267"/>
      <c r="G919" s="267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</row>
    <row r="920" ht="12.75" customHeight="1">
      <c r="A920" s="438"/>
      <c r="B920" s="267"/>
      <c r="C920" s="267"/>
      <c r="D920" s="417"/>
      <c r="E920" s="267"/>
      <c r="F920" s="267"/>
      <c r="G920" s="267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</row>
    <row r="921" ht="12.75" customHeight="1">
      <c r="A921" s="438"/>
      <c r="B921" s="267"/>
      <c r="C921" s="267"/>
      <c r="D921" s="417"/>
      <c r="E921" s="267"/>
      <c r="F921" s="267"/>
      <c r="G921" s="267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</row>
    <row r="922" ht="12.75" customHeight="1">
      <c r="A922" s="438"/>
      <c r="B922" s="267"/>
      <c r="C922" s="267"/>
      <c r="D922" s="417"/>
      <c r="E922" s="267"/>
      <c r="F922" s="267"/>
      <c r="G922" s="267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</row>
    <row r="923" ht="12.75" customHeight="1">
      <c r="A923" s="438"/>
      <c r="B923" s="267"/>
      <c r="C923" s="267"/>
      <c r="D923" s="417"/>
      <c r="E923" s="267"/>
      <c r="F923" s="267"/>
      <c r="G923" s="267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</row>
    <row r="924" ht="12.75" customHeight="1">
      <c r="A924" s="438"/>
      <c r="B924" s="267"/>
      <c r="C924" s="267"/>
      <c r="D924" s="417"/>
      <c r="E924" s="267"/>
      <c r="F924" s="267"/>
      <c r="G924" s="267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</row>
    <row r="925" ht="12.75" customHeight="1">
      <c r="A925" s="438"/>
      <c r="B925" s="267"/>
      <c r="C925" s="267"/>
      <c r="D925" s="417"/>
      <c r="E925" s="267"/>
      <c r="F925" s="267"/>
      <c r="G925" s="267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</row>
    <row r="926" ht="12.75" customHeight="1">
      <c r="A926" s="438"/>
      <c r="B926" s="267"/>
      <c r="C926" s="267"/>
      <c r="D926" s="417"/>
      <c r="E926" s="267"/>
      <c r="F926" s="267"/>
      <c r="G926" s="267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</row>
    <row r="927" ht="12.75" customHeight="1">
      <c r="A927" s="438"/>
      <c r="B927" s="267"/>
      <c r="C927" s="267"/>
      <c r="D927" s="417"/>
      <c r="E927" s="267"/>
      <c r="F927" s="267"/>
      <c r="G927" s="267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</row>
    <row r="928" ht="12.75" customHeight="1">
      <c r="A928" s="438"/>
      <c r="B928" s="267"/>
      <c r="C928" s="267"/>
      <c r="D928" s="417"/>
      <c r="E928" s="267"/>
      <c r="F928" s="267"/>
      <c r="G928" s="267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</row>
    <row r="929" ht="12.75" customHeight="1">
      <c r="A929" s="438"/>
      <c r="B929" s="267"/>
      <c r="C929" s="267"/>
      <c r="D929" s="417"/>
      <c r="E929" s="267"/>
      <c r="F929" s="267"/>
      <c r="G929" s="267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</row>
    <row r="930" ht="12.75" customHeight="1">
      <c r="A930" s="438"/>
      <c r="B930" s="267"/>
      <c r="C930" s="267"/>
      <c r="D930" s="417"/>
      <c r="E930" s="267"/>
      <c r="F930" s="267"/>
      <c r="G930" s="267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</row>
    <row r="931" ht="12.75" customHeight="1">
      <c r="A931" s="438"/>
      <c r="B931" s="267"/>
      <c r="C931" s="267"/>
      <c r="D931" s="417"/>
      <c r="E931" s="267"/>
      <c r="F931" s="267"/>
      <c r="G931" s="267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</row>
    <row r="932" ht="12.75" customHeight="1">
      <c r="A932" s="438"/>
      <c r="B932" s="267"/>
      <c r="C932" s="267"/>
      <c r="D932" s="417"/>
      <c r="E932" s="267"/>
      <c r="F932" s="267"/>
      <c r="G932" s="267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</row>
    <row r="933" ht="12.75" customHeight="1">
      <c r="A933" s="438"/>
      <c r="B933" s="267"/>
      <c r="C933" s="267"/>
      <c r="D933" s="417"/>
      <c r="E933" s="267"/>
      <c r="F933" s="267"/>
      <c r="G933" s="267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</row>
    <row r="934" ht="12.75" customHeight="1">
      <c r="A934" s="438"/>
      <c r="B934" s="267"/>
      <c r="C934" s="267"/>
      <c r="D934" s="417"/>
      <c r="E934" s="267"/>
      <c r="F934" s="267"/>
      <c r="G934" s="267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</row>
    <row r="935" ht="12.75" customHeight="1">
      <c r="A935" s="438"/>
      <c r="B935" s="267"/>
      <c r="C935" s="267"/>
      <c r="D935" s="417"/>
      <c r="E935" s="267"/>
      <c r="F935" s="267"/>
      <c r="G935" s="267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</row>
    <row r="936" ht="12.75" customHeight="1">
      <c r="A936" s="438"/>
      <c r="B936" s="267"/>
      <c r="C936" s="267"/>
      <c r="D936" s="417"/>
      <c r="E936" s="267"/>
      <c r="F936" s="267"/>
      <c r="G936" s="267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</row>
    <row r="937" ht="12.75" customHeight="1">
      <c r="A937" s="438"/>
      <c r="B937" s="267"/>
      <c r="C937" s="267"/>
      <c r="D937" s="417"/>
      <c r="E937" s="267"/>
      <c r="F937" s="267"/>
      <c r="G937" s="267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</row>
    <row r="938" ht="12.75" customHeight="1">
      <c r="A938" s="438"/>
      <c r="B938" s="267"/>
      <c r="C938" s="267"/>
      <c r="D938" s="417"/>
      <c r="E938" s="267"/>
      <c r="F938" s="267"/>
      <c r="G938" s="267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</row>
    <row r="939" ht="12.75" customHeight="1">
      <c r="A939" s="438"/>
      <c r="B939" s="267"/>
      <c r="C939" s="267"/>
      <c r="D939" s="417"/>
      <c r="E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</row>
    <row r="940" ht="12.75" customHeight="1">
      <c r="A940" s="438"/>
      <c r="B940" s="267"/>
      <c r="C940" s="267"/>
      <c r="D940" s="417"/>
      <c r="E940" s="267"/>
      <c r="F940" s="267"/>
      <c r="G940" s="267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</row>
    <row r="941" ht="12.75" customHeight="1">
      <c r="A941" s="438"/>
      <c r="B941" s="267"/>
      <c r="C941" s="267"/>
      <c r="D941" s="417"/>
      <c r="E941" s="267"/>
      <c r="F941" s="267"/>
      <c r="G941" s="267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</row>
    <row r="942" ht="12.75" customHeight="1">
      <c r="A942" s="438"/>
      <c r="B942" s="267"/>
      <c r="C942" s="267"/>
      <c r="D942" s="417"/>
      <c r="E942" s="267"/>
      <c r="F942" s="267"/>
      <c r="G942" s="267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</row>
    <row r="943" ht="12.75" customHeight="1">
      <c r="A943" s="438"/>
      <c r="B943" s="267"/>
      <c r="C943" s="267"/>
      <c r="D943" s="417"/>
      <c r="E943" s="267"/>
      <c r="F943" s="267"/>
      <c r="G943" s="267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</row>
    <row r="944" ht="12.75" customHeight="1">
      <c r="A944" s="438"/>
      <c r="B944" s="267"/>
      <c r="C944" s="267"/>
      <c r="D944" s="417"/>
      <c r="E944" s="267"/>
      <c r="F944" s="267"/>
      <c r="G944" s="267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</row>
    <row r="945" ht="12.75" customHeight="1">
      <c r="A945" s="438"/>
      <c r="B945" s="267"/>
      <c r="C945" s="267"/>
      <c r="D945" s="417"/>
      <c r="E945" s="267"/>
      <c r="F945" s="267"/>
      <c r="G945" s="267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</row>
    <row r="946" ht="12.75" customHeight="1">
      <c r="A946" s="438"/>
      <c r="B946" s="267"/>
      <c r="C946" s="267"/>
      <c r="D946" s="417"/>
      <c r="E946" s="267"/>
      <c r="F946" s="267"/>
      <c r="G946" s="267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</row>
    <row r="947" ht="12.75" customHeight="1">
      <c r="A947" s="438"/>
      <c r="B947" s="267"/>
      <c r="C947" s="267"/>
      <c r="D947" s="417"/>
      <c r="E947" s="267"/>
      <c r="F947" s="267"/>
      <c r="G947" s="267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</row>
    <row r="948" ht="12.75" customHeight="1">
      <c r="A948" s="438"/>
      <c r="B948" s="267"/>
      <c r="C948" s="267"/>
      <c r="D948" s="417"/>
      <c r="E948" s="267"/>
      <c r="F948" s="267"/>
      <c r="G948" s="267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</row>
    <row r="949" ht="12.75" customHeight="1">
      <c r="A949" s="438"/>
      <c r="B949" s="267"/>
      <c r="C949" s="267"/>
      <c r="D949" s="417"/>
      <c r="E949" s="267"/>
      <c r="F949" s="267"/>
      <c r="G949" s="267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</row>
    <row r="950" ht="12.75" customHeight="1">
      <c r="A950" s="438"/>
      <c r="B950" s="267"/>
      <c r="C950" s="267"/>
      <c r="D950" s="417"/>
      <c r="E950" s="267"/>
      <c r="F950" s="267"/>
      <c r="G950" s="267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</row>
    <row r="951" ht="12.75" customHeight="1">
      <c r="A951" s="438"/>
      <c r="B951" s="267"/>
      <c r="C951" s="267"/>
      <c r="D951" s="417"/>
      <c r="E951" s="267"/>
      <c r="F951" s="267"/>
      <c r="G951" s="267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</row>
    <row r="952" ht="12.75" customHeight="1">
      <c r="A952" s="438"/>
      <c r="B952" s="267"/>
      <c r="C952" s="267"/>
      <c r="D952" s="417"/>
      <c r="E952" s="267"/>
      <c r="F952" s="267"/>
      <c r="G952" s="267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</row>
    <row r="953" ht="12.75" customHeight="1">
      <c r="A953" s="438"/>
      <c r="B953" s="267"/>
      <c r="C953" s="267"/>
      <c r="D953" s="417"/>
      <c r="E953" s="267"/>
      <c r="F953" s="267"/>
      <c r="G953" s="267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</row>
    <row r="954" ht="12.75" customHeight="1">
      <c r="A954" s="438"/>
      <c r="B954" s="267"/>
      <c r="C954" s="267"/>
      <c r="D954" s="417"/>
      <c r="E954" s="267"/>
      <c r="F954" s="267"/>
      <c r="G954" s="267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</row>
    <row r="955" ht="12.75" customHeight="1">
      <c r="A955" s="438"/>
      <c r="B955" s="267"/>
      <c r="C955" s="267"/>
      <c r="D955" s="417"/>
      <c r="E955" s="267"/>
      <c r="F955" s="267"/>
      <c r="G955" s="267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</row>
    <row r="956" ht="12.75" customHeight="1">
      <c r="A956" s="438"/>
      <c r="B956" s="267"/>
      <c r="C956" s="267"/>
      <c r="D956" s="417"/>
      <c r="E956" s="267"/>
      <c r="F956" s="267"/>
      <c r="G956" s="267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</row>
    <row r="957" ht="12.75" customHeight="1">
      <c r="A957" s="438"/>
      <c r="B957" s="267"/>
      <c r="C957" s="267"/>
      <c r="D957" s="417"/>
      <c r="E957" s="267"/>
      <c r="F957" s="267"/>
      <c r="G957" s="267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</row>
    <row r="958" ht="12.75" customHeight="1">
      <c r="A958" s="438"/>
      <c r="B958" s="267"/>
      <c r="C958" s="267"/>
      <c r="D958" s="417"/>
      <c r="E958" s="267"/>
      <c r="F958" s="267"/>
      <c r="G958" s="267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</row>
    <row r="959" ht="12.75" customHeight="1">
      <c r="A959" s="438"/>
      <c r="B959" s="267"/>
      <c r="C959" s="267"/>
      <c r="D959" s="417"/>
      <c r="E959" s="267"/>
      <c r="F959" s="267"/>
      <c r="G959" s="267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</row>
    <row r="960" ht="12.75" customHeight="1">
      <c r="A960" s="438"/>
      <c r="B960" s="267"/>
      <c r="C960" s="267"/>
      <c r="D960" s="417"/>
      <c r="E960" s="267"/>
      <c r="F960" s="267"/>
      <c r="G960" s="267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</row>
    <row r="961" ht="12.75" customHeight="1">
      <c r="A961" s="438"/>
      <c r="B961" s="267"/>
      <c r="C961" s="267"/>
      <c r="D961" s="417"/>
      <c r="E961" s="267"/>
      <c r="F961" s="267"/>
      <c r="G961" s="267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</row>
    <row r="962" ht="12.75" customHeight="1">
      <c r="A962" s="438"/>
      <c r="B962" s="267"/>
      <c r="C962" s="267"/>
      <c r="D962" s="417"/>
      <c r="E962" s="267"/>
      <c r="F962" s="267"/>
      <c r="G962" s="267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</row>
    <row r="963" ht="12.75" customHeight="1">
      <c r="A963" s="438"/>
      <c r="B963" s="267"/>
      <c r="C963" s="267"/>
      <c r="D963" s="417"/>
      <c r="E963" s="267"/>
      <c r="F963" s="267"/>
      <c r="G963" s="267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</row>
    <row r="964" ht="12.75" customHeight="1">
      <c r="A964" s="438"/>
      <c r="B964" s="267"/>
      <c r="C964" s="267"/>
      <c r="D964" s="417"/>
      <c r="E964" s="267"/>
      <c r="F964" s="267"/>
      <c r="G964" s="267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</row>
    <row r="965" ht="12.75" customHeight="1">
      <c r="A965" s="438"/>
      <c r="B965" s="267"/>
      <c r="C965" s="267"/>
      <c r="D965" s="417"/>
      <c r="E965" s="267"/>
      <c r="F965" s="267"/>
      <c r="G965" s="267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</row>
    <row r="966" ht="12.75" customHeight="1">
      <c r="A966" s="438"/>
      <c r="B966" s="267"/>
      <c r="C966" s="267"/>
      <c r="D966" s="417"/>
      <c r="E966" s="267"/>
      <c r="F966" s="267"/>
      <c r="G966" s="267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</row>
    <row r="967" ht="12.75" customHeight="1">
      <c r="A967" s="438"/>
      <c r="B967" s="267"/>
      <c r="C967" s="267"/>
      <c r="D967" s="417"/>
      <c r="E967" s="267"/>
      <c r="F967" s="267"/>
      <c r="G967" s="267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</row>
    <row r="968" ht="12.75" customHeight="1">
      <c r="A968" s="438"/>
      <c r="B968" s="267"/>
      <c r="C968" s="267"/>
      <c r="D968" s="417"/>
      <c r="E968" s="267"/>
      <c r="F968" s="267"/>
      <c r="G968" s="267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</row>
    <row r="969" ht="12.75" customHeight="1">
      <c r="A969" s="438"/>
      <c r="B969" s="267"/>
      <c r="C969" s="267"/>
      <c r="D969" s="417"/>
      <c r="E969" s="267"/>
      <c r="F969" s="267"/>
      <c r="G969" s="267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</row>
    <row r="970" ht="12.75" customHeight="1">
      <c r="A970" s="438"/>
      <c r="B970" s="267"/>
      <c r="C970" s="267"/>
      <c r="D970" s="417"/>
      <c r="E970" s="267"/>
      <c r="F970" s="267"/>
      <c r="G970" s="267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</row>
    <row r="971" ht="12.75" customHeight="1">
      <c r="A971" s="438"/>
      <c r="B971" s="267"/>
      <c r="C971" s="267"/>
      <c r="D971" s="417"/>
      <c r="E971" s="267"/>
      <c r="F971" s="267"/>
      <c r="G971" s="267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</row>
    <row r="972" ht="12.75" customHeight="1">
      <c r="A972" s="438"/>
      <c r="B972" s="267"/>
      <c r="C972" s="267"/>
      <c r="D972" s="417"/>
      <c r="E972" s="267"/>
      <c r="F972" s="267"/>
      <c r="G972" s="267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</row>
    <row r="973" ht="12.75" customHeight="1">
      <c r="A973" s="438"/>
      <c r="B973" s="267"/>
      <c r="C973" s="267"/>
      <c r="D973" s="417"/>
      <c r="E973" s="267"/>
      <c r="F973" s="267"/>
      <c r="G973" s="267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</row>
    <row r="974" ht="12.75" customHeight="1">
      <c r="A974" s="438"/>
      <c r="B974" s="267"/>
      <c r="C974" s="267"/>
      <c r="D974" s="417"/>
      <c r="E974" s="267"/>
      <c r="F974" s="267"/>
      <c r="G974" s="267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</row>
    <row r="975" ht="12.75" customHeight="1">
      <c r="A975" s="438"/>
      <c r="B975" s="267"/>
      <c r="C975" s="267"/>
      <c r="D975" s="417"/>
      <c r="E975" s="267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</row>
    <row r="976" ht="12.75" customHeight="1">
      <c r="A976" s="438"/>
      <c r="B976" s="267"/>
      <c r="C976" s="267"/>
      <c r="D976" s="417"/>
      <c r="E976" s="267"/>
      <c r="F976" s="267"/>
      <c r="G976" s="267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</row>
    <row r="977" ht="12.75" customHeight="1">
      <c r="A977" s="438"/>
      <c r="B977" s="267"/>
      <c r="C977" s="267"/>
      <c r="D977" s="417"/>
      <c r="E977" s="267"/>
      <c r="F977" s="267"/>
      <c r="G977" s="267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</row>
    <row r="978" ht="12.75" customHeight="1">
      <c r="A978" s="438"/>
      <c r="B978" s="267"/>
      <c r="C978" s="267"/>
      <c r="D978" s="417"/>
      <c r="E978" s="267"/>
      <c r="F978" s="267"/>
      <c r="G978" s="267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</row>
    <row r="979" ht="12.75" customHeight="1">
      <c r="A979" s="438"/>
      <c r="B979" s="267"/>
      <c r="C979" s="267"/>
      <c r="D979" s="417"/>
      <c r="E979" s="267"/>
      <c r="F979" s="267"/>
      <c r="G979" s="267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</row>
    <row r="980" ht="12.75" customHeight="1">
      <c r="A980" s="438"/>
      <c r="B980" s="267"/>
      <c r="C980" s="267"/>
      <c r="D980" s="417"/>
      <c r="E980" s="267"/>
      <c r="F980" s="267"/>
      <c r="G980" s="267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</row>
    <row r="981" ht="12.75" customHeight="1">
      <c r="A981" s="438"/>
      <c r="B981" s="267"/>
      <c r="C981" s="267"/>
      <c r="D981" s="417"/>
      <c r="E981" s="267"/>
      <c r="F981" s="267"/>
      <c r="G981" s="267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</row>
    <row r="982" ht="12.75" customHeight="1">
      <c r="A982" s="438"/>
      <c r="B982" s="267"/>
      <c r="C982" s="267"/>
      <c r="D982" s="417"/>
      <c r="E982" s="267"/>
      <c r="F982" s="267"/>
      <c r="G982" s="267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</row>
    <row r="983" ht="12.75" customHeight="1">
      <c r="A983" s="438"/>
      <c r="B983" s="267"/>
      <c r="C983" s="267"/>
      <c r="D983" s="417"/>
      <c r="E983" s="267"/>
      <c r="F983" s="267"/>
      <c r="G983" s="267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</row>
    <row r="984" ht="12.75" customHeight="1">
      <c r="A984" s="438"/>
      <c r="B984" s="267"/>
      <c r="C984" s="267"/>
      <c r="D984" s="417"/>
      <c r="E984" s="267"/>
      <c r="F984" s="267"/>
      <c r="G984" s="267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</row>
    <row r="985" ht="12.75" customHeight="1">
      <c r="A985" s="438"/>
      <c r="B985" s="267"/>
      <c r="C985" s="267"/>
      <c r="D985" s="417"/>
      <c r="E985" s="267"/>
      <c r="F985" s="267"/>
      <c r="G985" s="267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</row>
    <row r="986" ht="12.75" customHeight="1">
      <c r="A986" s="438"/>
      <c r="B986" s="267"/>
      <c r="C986" s="267"/>
      <c r="D986" s="417"/>
      <c r="E986" s="267"/>
      <c r="F986" s="267"/>
      <c r="G986" s="267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</row>
    <row r="987" ht="12.75" customHeight="1">
      <c r="A987" s="438"/>
      <c r="B987" s="267"/>
      <c r="C987" s="267"/>
      <c r="D987" s="417"/>
      <c r="E987" s="267"/>
      <c r="F987" s="267"/>
      <c r="G987" s="267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</row>
    <row r="988" ht="12.75" customHeight="1">
      <c r="A988" s="438"/>
      <c r="B988" s="267"/>
      <c r="C988" s="267"/>
      <c r="D988" s="417"/>
      <c r="E988" s="267"/>
      <c r="F988" s="267"/>
      <c r="G988" s="267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</row>
    <row r="989" ht="12.75" customHeight="1">
      <c r="A989" s="438"/>
      <c r="B989" s="267"/>
      <c r="C989" s="267"/>
      <c r="D989" s="417"/>
      <c r="E989" s="267"/>
      <c r="F989" s="267"/>
      <c r="G989" s="267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</row>
    <row r="990" ht="12.75" customHeight="1">
      <c r="A990" s="438"/>
      <c r="B990" s="267"/>
      <c r="C990" s="267"/>
      <c r="D990" s="417"/>
      <c r="E990" s="267"/>
      <c r="F990" s="267"/>
      <c r="G990" s="267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</row>
    <row r="991" ht="12.75" customHeight="1">
      <c r="A991" s="438"/>
      <c r="B991" s="267"/>
      <c r="C991" s="267"/>
      <c r="D991" s="417"/>
      <c r="E991" s="267"/>
      <c r="F991" s="267"/>
      <c r="G991" s="267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</row>
    <row r="992" ht="12.75" customHeight="1">
      <c r="A992" s="438"/>
      <c r="B992" s="267"/>
      <c r="C992" s="267"/>
      <c r="D992" s="417"/>
      <c r="E992" s="267"/>
      <c r="F992" s="267"/>
      <c r="G992" s="267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</row>
    <row r="993" ht="12.75" customHeight="1">
      <c r="A993" s="438"/>
      <c r="B993" s="267"/>
      <c r="C993" s="267"/>
      <c r="D993" s="417"/>
      <c r="E993" s="267"/>
      <c r="F993" s="267"/>
      <c r="G993" s="267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</row>
    <row r="994" ht="12.75" customHeight="1">
      <c r="A994" s="438"/>
      <c r="B994" s="267"/>
      <c r="C994" s="267"/>
      <c r="D994" s="417"/>
      <c r="E994" s="267"/>
      <c r="F994" s="267"/>
      <c r="G994" s="267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</row>
    <row r="995" ht="12.75" customHeight="1">
      <c r="A995" s="438"/>
      <c r="B995" s="267"/>
      <c r="C995" s="267"/>
      <c r="D995" s="417"/>
      <c r="E995" s="267"/>
      <c r="F995" s="267"/>
      <c r="G995" s="267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</row>
    <row r="996" ht="12.75" customHeight="1">
      <c r="A996" s="438"/>
      <c r="B996" s="267"/>
      <c r="C996" s="267"/>
      <c r="D996" s="417"/>
      <c r="E996" s="267"/>
      <c r="F996" s="267"/>
      <c r="G996" s="267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</row>
    <row r="997" ht="12.75" customHeight="1">
      <c r="A997" s="438"/>
      <c r="B997" s="267"/>
      <c r="C997" s="267"/>
      <c r="D997" s="417"/>
      <c r="E997" s="267"/>
      <c r="F997" s="267"/>
      <c r="G997" s="267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</row>
    <row r="998" ht="12.75" customHeight="1">
      <c r="A998" s="438"/>
      <c r="B998" s="267"/>
      <c r="C998" s="267"/>
      <c r="D998" s="417"/>
      <c r="E998" s="267"/>
      <c r="F998" s="267"/>
      <c r="G998" s="267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</row>
    <row r="999" ht="12.75" customHeight="1">
      <c r="A999" s="438"/>
      <c r="B999" s="267"/>
      <c r="C999" s="267"/>
      <c r="D999" s="417"/>
      <c r="E999" s="267"/>
      <c r="F999" s="267"/>
      <c r="G999" s="267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</row>
    <row r="1000" ht="12.75" customHeight="1">
      <c r="A1000" s="438"/>
      <c r="B1000" s="267"/>
      <c r="C1000" s="267"/>
      <c r="D1000" s="417"/>
      <c r="E1000" s="267"/>
      <c r="F1000" s="267"/>
      <c r="G1000" s="267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</row>
  </sheetData>
  <mergeCells count="9">
    <mergeCell ref="B29:C29"/>
    <mergeCell ref="B31:C31"/>
    <mergeCell ref="A1:C1"/>
    <mergeCell ref="A2:C2"/>
    <mergeCell ref="A3:C3"/>
    <mergeCell ref="B6:C6"/>
    <mergeCell ref="B19:C19"/>
    <mergeCell ref="B23:C23"/>
    <mergeCell ref="B27:C27"/>
  </mergeCells>
  <conditionalFormatting sqref="C5">
    <cfRule type="cellIs" dxfId="5" priority="1" operator="equal">
      <formula>"OK - You may now save and submit form"</formula>
    </cfRule>
  </conditionalFormatting>
  <conditionalFormatting sqref="C6:C32">
    <cfRule type="cellIs" dxfId="6" priority="2" operator="equal">
      <formula>"OK"</formula>
    </cfRule>
  </conditionalFormatting>
  <printOptions/>
  <pageMargins bottom="0.21" footer="0.0" header="0.0" left="0.35" right="0.25" top="0.43"/>
  <pageSetup scale="91" orientation="landscape"/>
  <headerFooter>
    <oddHeader>&amp;LASA 2023&amp;RPage &amp;P of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47.0"/>
    <col customWidth="1" min="3" max="3" width="14.63"/>
    <col customWidth="1" min="5" max="5" width="52.0"/>
    <col customWidth="1" min="6" max="6" width="50.63"/>
    <col customWidth="1" min="7" max="7" width="29.13"/>
    <col customWidth="1" min="8" max="8" width="12.13"/>
    <col customWidth="1" min="9" max="9" width="11.38"/>
    <col customWidth="1" min="10" max="10" width="9.75"/>
    <col customWidth="1" min="11" max="26" width="2.75"/>
  </cols>
  <sheetData>
    <row r="1" ht="12.75" customHeight="1">
      <c r="A1" s="441" t="s">
        <v>697</v>
      </c>
      <c r="B1" s="442" t="s">
        <v>698</v>
      </c>
      <c r="C1" s="442" t="s">
        <v>699</v>
      </c>
      <c r="D1" s="443" t="s">
        <v>700</v>
      </c>
      <c r="E1" s="443" t="s">
        <v>701</v>
      </c>
      <c r="F1" s="443" t="s">
        <v>198</v>
      </c>
      <c r="G1" s="441" t="s">
        <v>702</v>
      </c>
      <c r="H1" s="441" t="s">
        <v>703</v>
      </c>
      <c r="I1" s="199"/>
      <c r="J1" s="444"/>
    </row>
    <row r="2" ht="12.75" customHeight="1">
      <c r="A2" s="342">
        <f>IF(ISNUMBER(SEARCH('Cover Page'!$D$9,#REF!)),MAX($A$1:A1)+1,0)</f>
        <v>0</v>
      </c>
      <c r="B2" s="445" t="s">
        <v>704</v>
      </c>
      <c r="C2" s="446" t="s">
        <v>705</v>
      </c>
      <c r="D2" s="447"/>
      <c r="E2" s="445"/>
      <c r="F2" s="447"/>
      <c r="G2" s="342" t="str">
        <f t="array" ref="G2">OFFSET($H$2,,,COUNTIF($H$2:$H$995,"?*"))</f>
        <v>#VALUE!</v>
      </c>
      <c r="H2" s="342" t="str">
        <f t="shared" ref="H2:H995" si="1">IFERROR(VLOOKUP(ROWS($H$2:H2),$A$2:$B$995,2,FALSE),"")</f>
        <v/>
      </c>
      <c r="I2" s="342"/>
    </row>
    <row r="3" ht="12.75" customHeight="1">
      <c r="A3" s="342">
        <f>IF(ISNUMBER(SEARCH('Cover Page'!$D$9,#REF!)),MAX($A$1:A2)+1,0)</f>
        <v>0</v>
      </c>
      <c r="B3" s="448" t="s">
        <v>706</v>
      </c>
      <c r="C3" s="446" t="s">
        <v>707</v>
      </c>
      <c r="D3" s="447" t="s">
        <v>19</v>
      </c>
      <c r="E3" s="445" t="s">
        <v>708</v>
      </c>
      <c r="F3" s="447" t="s">
        <v>709</v>
      </c>
      <c r="G3" s="342"/>
      <c r="H3" s="342" t="str">
        <f t="shared" si="1"/>
        <v/>
      </c>
      <c r="I3" s="342"/>
    </row>
    <row r="4" ht="12.75" customHeight="1">
      <c r="A4" s="342">
        <f>IF(ISNUMBER(SEARCH('Cover Page'!$D$9,#REF!)),MAX($A$1:A3)+1,0)</f>
        <v>0</v>
      </c>
      <c r="B4" s="445" t="s">
        <v>710</v>
      </c>
      <c r="C4" s="446" t="s">
        <v>711</v>
      </c>
      <c r="D4" s="447" t="s">
        <v>19</v>
      </c>
      <c r="E4" s="445" t="s">
        <v>712</v>
      </c>
      <c r="F4" s="447" t="s">
        <v>713</v>
      </c>
      <c r="G4" s="342"/>
      <c r="H4" s="342" t="str">
        <f t="shared" si="1"/>
        <v/>
      </c>
      <c r="I4" s="342"/>
    </row>
    <row r="5" ht="15.0" customHeight="1">
      <c r="A5" s="342">
        <f>IF(ISNUMBER(SEARCH('Cover Page'!$D$9,#REF!)),MAX($A$1:A4)+1,0)</f>
        <v>0</v>
      </c>
      <c r="B5" s="445" t="s">
        <v>714</v>
      </c>
      <c r="C5" s="446" t="s">
        <v>715</v>
      </c>
      <c r="D5" s="447" t="s">
        <v>15</v>
      </c>
      <c r="E5" s="445" t="s">
        <v>716</v>
      </c>
      <c r="F5" s="447" t="s">
        <v>717</v>
      </c>
      <c r="G5" s="342"/>
      <c r="H5" s="342" t="str">
        <f t="shared" si="1"/>
        <v/>
      </c>
      <c r="I5" s="342"/>
    </row>
    <row r="6" ht="12.75" customHeight="1">
      <c r="A6" s="342">
        <f>IF(ISNUMBER(SEARCH('Cover Page'!$D$9,#REF!)),MAX($A$1:A5)+1,0)</f>
        <v>0</v>
      </c>
      <c r="B6" s="445" t="s">
        <v>718</v>
      </c>
      <c r="C6" s="446" t="s">
        <v>719</v>
      </c>
      <c r="D6" s="447" t="s">
        <v>17</v>
      </c>
      <c r="E6" s="445" t="s">
        <v>720</v>
      </c>
      <c r="F6" s="447" t="s">
        <v>721</v>
      </c>
      <c r="G6" s="342"/>
      <c r="H6" s="342" t="str">
        <f t="shared" si="1"/>
        <v/>
      </c>
      <c r="I6" s="342"/>
    </row>
    <row r="7" ht="12.75" customHeight="1">
      <c r="A7" s="342">
        <f>IF(ISNUMBER(SEARCH('Cover Page'!$D$9,#REF!)),MAX($A$1:A6)+1,0)</f>
        <v>0</v>
      </c>
      <c r="B7" s="445" t="s">
        <v>722</v>
      </c>
      <c r="C7" s="446" t="s">
        <v>723</v>
      </c>
      <c r="D7" s="447" t="s">
        <v>724</v>
      </c>
      <c r="E7" s="445" t="s">
        <v>725</v>
      </c>
      <c r="F7" s="447" t="s">
        <v>726</v>
      </c>
      <c r="G7" s="342"/>
      <c r="H7" s="342" t="str">
        <f t="shared" si="1"/>
        <v/>
      </c>
      <c r="I7" s="342"/>
    </row>
    <row r="8" ht="12.75" customHeight="1">
      <c r="A8" s="342">
        <f>IF(ISNUMBER(SEARCH('Cover Page'!$D$9,#REF!)),MAX($A$1:A7)+1,0)</f>
        <v>0</v>
      </c>
      <c r="B8" s="445" t="s">
        <v>727</v>
      </c>
      <c r="C8" s="446" t="s">
        <v>728</v>
      </c>
      <c r="D8" s="447" t="s">
        <v>15</v>
      </c>
      <c r="E8" s="445" t="s">
        <v>729</v>
      </c>
      <c r="F8" s="447" t="s">
        <v>730</v>
      </c>
      <c r="G8" s="342"/>
      <c r="H8" s="342" t="str">
        <f t="shared" si="1"/>
        <v/>
      </c>
      <c r="I8" s="342"/>
    </row>
    <row r="9" ht="12.75" customHeight="1">
      <c r="A9" s="342">
        <f>IF(ISNUMBER(SEARCH('Cover Page'!$D$9,#REF!)),MAX($A$1:A8)+1,0)</f>
        <v>0</v>
      </c>
      <c r="B9" s="445" t="s">
        <v>731</v>
      </c>
      <c r="C9" s="446" t="s">
        <v>732</v>
      </c>
      <c r="D9" s="447" t="s">
        <v>15</v>
      </c>
      <c r="E9" s="445" t="s">
        <v>733</v>
      </c>
      <c r="F9" s="447" t="s">
        <v>734</v>
      </c>
      <c r="G9" s="342"/>
      <c r="H9" s="342" t="str">
        <f t="shared" si="1"/>
        <v/>
      </c>
      <c r="I9" s="342"/>
    </row>
    <row r="10" ht="12.75" customHeight="1">
      <c r="A10" s="342">
        <f>IF(ISNUMBER(SEARCH('Cover Page'!$D$9,#REF!)),MAX($A$1:A9)+1,0)</f>
        <v>0</v>
      </c>
      <c r="B10" s="445" t="s">
        <v>735</v>
      </c>
      <c r="C10" s="446" t="s">
        <v>736</v>
      </c>
      <c r="D10" s="447" t="s">
        <v>19</v>
      </c>
      <c r="E10" s="445" t="s">
        <v>737</v>
      </c>
      <c r="F10" s="447" t="s">
        <v>738</v>
      </c>
      <c r="G10" s="342"/>
      <c r="H10" s="342" t="str">
        <f t="shared" si="1"/>
        <v/>
      </c>
      <c r="I10" s="342"/>
    </row>
    <row r="11" ht="12.75" customHeight="1">
      <c r="A11" s="342">
        <f>IF(ISNUMBER(SEARCH('Cover Page'!$D$9,#REF!)),MAX($A$1:A10)+1,0)</f>
        <v>0</v>
      </c>
      <c r="B11" s="445" t="s">
        <v>739</v>
      </c>
      <c r="C11" s="446" t="s">
        <v>740</v>
      </c>
      <c r="D11" s="447" t="s">
        <v>19</v>
      </c>
      <c r="E11" s="445" t="s">
        <v>741</v>
      </c>
      <c r="F11" s="447" t="s">
        <v>742</v>
      </c>
      <c r="G11" s="342"/>
      <c r="H11" s="342" t="str">
        <f t="shared" si="1"/>
        <v/>
      </c>
      <c r="I11" s="342"/>
    </row>
    <row r="12" ht="12.75" customHeight="1">
      <c r="A12" s="342">
        <f>IF(ISNUMBER(SEARCH('Cover Page'!$D$9,#REF!)),MAX($A$1:A11)+1,0)</f>
        <v>0</v>
      </c>
      <c r="B12" s="445" t="s">
        <v>743</v>
      </c>
      <c r="C12" s="446" t="s">
        <v>744</v>
      </c>
      <c r="D12" s="447" t="s">
        <v>15</v>
      </c>
      <c r="E12" s="445" t="s">
        <v>745</v>
      </c>
      <c r="F12" s="447" t="s">
        <v>746</v>
      </c>
      <c r="G12" s="342"/>
      <c r="H12" s="342" t="str">
        <f t="shared" si="1"/>
        <v/>
      </c>
      <c r="I12" s="342"/>
    </row>
    <row r="13" ht="12.75" customHeight="1">
      <c r="A13" s="342">
        <f>IF(ISNUMBER(SEARCH('Cover Page'!$D$9,#REF!)),MAX($A$1:A12)+1,0)</f>
        <v>0</v>
      </c>
      <c r="B13" s="445" t="s">
        <v>747</v>
      </c>
      <c r="C13" s="446" t="s">
        <v>748</v>
      </c>
      <c r="D13" s="447" t="s">
        <v>15</v>
      </c>
      <c r="E13" s="445" t="s">
        <v>725</v>
      </c>
      <c r="F13" s="447" t="s">
        <v>749</v>
      </c>
      <c r="G13" s="342"/>
      <c r="H13" s="342" t="str">
        <f t="shared" si="1"/>
        <v/>
      </c>
      <c r="I13" s="342"/>
    </row>
    <row r="14" ht="12.75" customHeight="1">
      <c r="A14" s="342">
        <f>IF(ISNUMBER(SEARCH('Cover Page'!$D$9,#REF!)),MAX($A$1:A13)+1,0)</f>
        <v>0</v>
      </c>
      <c r="B14" s="445" t="s">
        <v>750</v>
      </c>
      <c r="C14" s="446" t="s">
        <v>751</v>
      </c>
      <c r="D14" s="447" t="s">
        <v>19</v>
      </c>
      <c r="E14" s="445" t="s">
        <v>752</v>
      </c>
      <c r="F14" s="447" t="s">
        <v>753</v>
      </c>
      <c r="G14" s="342"/>
      <c r="H14" s="342" t="str">
        <f t="shared" si="1"/>
        <v/>
      </c>
      <c r="I14" s="342"/>
    </row>
    <row r="15" ht="12.75" customHeight="1">
      <c r="A15" s="342">
        <f>IF(ISNUMBER(SEARCH('Cover Page'!$D$9,#REF!)),MAX($A$1:A14)+1,0)</f>
        <v>0</v>
      </c>
      <c r="B15" s="445" t="s">
        <v>754</v>
      </c>
      <c r="C15" s="446" t="s">
        <v>755</v>
      </c>
      <c r="D15" s="447" t="s">
        <v>19</v>
      </c>
      <c r="E15" s="445" t="s">
        <v>756</v>
      </c>
      <c r="F15" s="447" t="s">
        <v>757</v>
      </c>
      <c r="G15" s="342"/>
      <c r="H15" s="342" t="str">
        <f t="shared" si="1"/>
        <v/>
      </c>
      <c r="I15" s="342"/>
    </row>
    <row r="16" ht="12.75" customHeight="1">
      <c r="A16" s="342">
        <f>IF(ISNUMBER(SEARCH('Cover Page'!$D$9,#REF!)),MAX($A$1:A15)+1,0)</f>
        <v>0</v>
      </c>
      <c r="B16" s="445" t="s">
        <v>758</v>
      </c>
      <c r="C16" s="446" t="s">
        <v>759</v>
      </c>
      <c r="D16" s="447" t="s">
        <v>19</v>
      </c>
      <c r="E16" s="445" t="s">
        <v>760</v>
      </c>
      <c r="F16" s="447" t="s">
        <v>761</v>
      </c>
      <c r="G16" s="342"/>
      <c r="H16" s="342" t="str">
        <f t="shared" si="1"/>
        <v/>
      </c>
      <c r="I16" s="342"/>
    </row>
    <row r="17" ht="12.75" customHeight="1">
      <c r="A17" s="342">
        <f>IF(ISNUMBER(SEARCH('Cover Page'!$D$9,#REF!)),MAX($A$1:A16)+1,0)</f>
        <v>0</v>
      </c>
      <c r="B17" s="445" t="s">
        <v>762</v>
      </c>
      <c r="C17" s="446" t="s">
        <v>763</v>
      </c>
      <c r="D17" s="447" t="s">
        <v>19</v>
      </c>
      <c r="E17" s="445" t="s">
        <v>764</v>
      </c>
      <c r="F17" s="447" t="s">
        <v>765</v>
      </c>
      <c r="G17" s="342"/>
      <c r="H17" s="342" t="str">
        <f t="shared" si="1"/>
        <v/>
      </c>
      <c r="I17" s="342"/>
    </row>
    <row r="18" ht="12.75" customHeight="1">
      <c r="A18" s="342">
        <f>IF(ISNUMBER(SEARCH('Cover Page'!$D$9,#REF!)),MAX($A$1:A17)+1,0)</f>
        <v>0</v>
      </c>
      <c r="B18" s="445" t="s">
        <v>766</v>
      </c>
      <c r="C18" s="446" t="s">
        <v>767</v>
      </c>
      <c r="D18" s="447" t="s">
        <v>15</v>
      </c>
      <c r="E18" s="445" t="s">
        <v>768</v>
      </c>
      <c r="F18" s="447" t="s">
        <v>769</v>
      </c>
      <c r="G18" s="342"/>
      <c r="H18" s="342" t="str">
        <f t="shared" si="1"/>
        <v/>
      </c>
      <c r="I18" s="342"/>
    </row>
    <row r="19" ht="12.75" customHeight="1">
      <c r="A19" s="342">
        <f>IF(ISNUMBER(SEARCH('Cover Page'!$D$9,#REF!)),MAX($A$1:A18)+1,0)</f>
        <v>0</v>
      </c>
      <c r="B19" s="445" t="s">
        <v>770</v>
      </c>
      <c r="C19" s="446" t="s">
        <v>771</v>
      </c>
      <c r="D19" s="447" t="s">
        <v>17</v>
      </c>
      <c r="E19" s="445" t="s">
        <v>768</v>
      </c>
      <c r="F19" s="447" t="s">
        <v>772</v>
      </c>
      <c r="G19" s="342"/>
      <c r="H19" s="342" t="str">
        <f t="shared" si="1"/>
        <v/>
      </c>
      <c r="I19" s="342"/>
    </row>
    <row r="20" ht="12.75" customHeight="1">
      <c r="A20" s="342">
        <f>IF(ISNUMBER(SEARCH('Cover Page'!$D$9,#REF!)),MAX($A$1:A19)+1,0)</f>
        <v>0</v>
      </c>
      <c r="B20" s="445" t="s">
        <v>773</v>
      </c>
      <c r="C20" s="446" t="s">
        <v>774</v>
      </c>
      <c r="D20" s="447" t="s">
        <v>19</v>
      </c>
      <c r="E20" s="445" t="s">
        <v>775</v>
      </c>
      <c r="F20" s="447" t="s">
        <v>776</v>
      </c>
      <c r="G20" s="342"/>
      <c r="H20" s="342" t="str">
        <f t="shared" si="1"/>
        <v/>
      </c>
      <c r="I20" s="342"/>
    </row>
    <row r="21" ht="12.75" customHeight="1">
      <c r="A21" s="342">
        <f>IF(ISNUMBER(SEARCH('Cover Page'!$D$9,#REF!)),MAX($A$1:A20)+1,0)</f>
        <v>0</v>
      </c>
      <c r="B21" s="445" t="s">
        <v>777</v>
      </c>
      <c r="C21" s="446" t="s">
        <v>778</v>
      </c>
      <c r="D21" s="447" t="s">
        <v>15</v>
      </c>
      <c r="E21" s="445" t="s">
        <v>720</v>
      </c>
      <c r="F21" s="447" t="s">
        <v>779</v>
      </c>
      <c r="G21" s="342"/>
      <c r="H21" s="342" t="str">
        <f t="shared" si="1"/>
        <v/>
      </c>
      <c r="I21" s="342"/>
    </row>
    <row r="22" ht="12.75" customHeight="1">
      <c r="A22" s="342">
        <f>IF(ISNUMBER(SEARCH('Cover Page'!$D$9,#REF!)),MAX($A$1:A21)+1,0)</f>
        <v>0</v>
      </c>
      <c r="B22" s="445" t="s">
        <v>780</v>
      </c>
      <c r="C22" s="446" t="s">
        <v>781</v>
      </c>
      <c r="D22" s="447" t="s">
        <v>15</v>
      </c>
      <c r="E22" s="445" t="s">
        <v>720</v>
      </c>
      <c r="F22" s="447" t="s">
        <v>782</v>
      </c>
      <c r="G22" s="342"/>
      <c r="H22" s="342" t="str">
        <f t="shared" si="1"/>
        <v/>
      </c>
      <c r="I22" s="342"/>
    </row>
    <row r="23" ht="12.75" customHeight="1">
      <c r="A23" s="342">
        <f>IF(ISNUMBER(SEARCH('Cover Page'!$D$9,#REF!)),MAX($A$1:A22)+1,0)</f>
        <v>0</v>
      </c>
      <c r="B23" s="445" t="s">
        <v>783</v>
      </c>
      <c r="C23" s="446" t="s">
        <v>784</v>
      </c>
      <c r="D23" s="447" t="s">
        <v>15</v>
      </c>
      <c r="E23" s="445" t="s">
        <v>725</v>
      </c>
      <c r="F23" s="447" t="s">
        <v>785</v>
      </c>
      <c r="G23" s="342"/>
      <c r="H23" s="342" t="str">
        <f t="shared" si="1"/>
        <v/>
      </c>
      <c r="I23" s="342"/>
    </row>
    <row r="24" ht="12.75" customHeight="1">
      <c r="A24" s="342">
        <f>IF(ISNUMBER(SEARCH('Cover Page'!$D$9,#REF!)),MAX($A$1:A23)+1,0)</f>
        <v>0</v>
      </c>
      <c r="B24" s="445" t="s">
        <v>786</v>
      </c>
      <c r="C24" s="446" t="s">
        <v>787</v>
      </c>
      <c r="D24" s="447" t="s">
        <v>19</v>
      </c>
      <c r="E24" s="445" t="s">
        <v>788</v>
      </c>
      <c r="F24" s="447" t="s">
        <v>789</v>
      </c>
      <c r="G24" s="342"/>
      <c r="H24" s="342" t="str">
        <f t="shared" si="1"/>
        <v/>
      </c>
      <c r="I24" s="342"/>
    </row>
    <row r="25" ht="12.75" customHeight="1">
      <c r="A25" s="342">
        <f>IF(ISNUMBER(SEARCH('Cover Page'!$D$9,#REF!)),MAX($A$1:A24)+1,0)</f>
        <v>0</v>
      </c>
      <c r="B25" s="445" t="s">
        <v>790</v>
      </c>
      <c r="C25" s="446" t="s">
        <v>791</v>
      </c>
      <c r="D25" s="447" t="s">
        <v>19</v>
      </c>
      <c r="E25" s="445" t="s">
        <v>792</v>
      </c>
      <c r="F25" s="447" t="s">
        <v>793</v>
      </c>
      <c r="G25" s="342"/>
      <c r="H25" s="342" t="str">
        <f t="shared" si="1"/>
        <v/>
      </c>
      <c r="I25" s="342"/>
    </row>
    <row r="26" ht="12.75" customHeight="1">
      <c r="A26" s="342">
        <f>IF(ISNUMBER(SEARCH('Cover Page'!$D$9,#REF!)),MAX($A$1:A25)+1,0)</f>
        <v>0</v>
      </c>
      <c r="B26" s="445" t="s">
        <v>794</v>
      </c>
      <c r="C26" s="446" t="s">
        <v>795</v>
      </c>
      <c r="D26" s="447" t="s">
        <v>17</v>
      </c>
      <c r="E26" s="445" t="s">
        <v>725</v>
      </c>
      <c r="F26" s="447" t="s">
        <v>796</v>
      </c>
      <c r="G26" s="342"/>
      <c r="H26" s="342" t="str">
        <f t="shared" si="1"/>
        <v/>
      </c>
      <c r="I26" s="342"/>
    </row>
    <row r="27" ht="12.75" customHeight="1">
      <c r="A27" s="342">
        <f>IF(ISNUMBER(SEARCH('Cover Page'!$D$9,#REF!)),MAX($A$1:A26)+1,0)</f>
        <v>0</v>
      </c>
      <c r="B27" s="445" t="s">
        <v>797</v>
      </c>
      <c r="C27" s="446" t="s">
        <v>798</v>
      </c>
      <c r="D27" s="447" t="s">
        <v>15</v>
      </c>
      <c r="E27" s="445" t="s">
        <v>725</v>
      </c>
      <c r="F27" s="447" t="s">
        <v>799</v>
      </c>
      <c r="G27" s="342"/>
      <c r="H27" s="342" t="str">
        <f t="shared" si="1"/>
        <v/>
      </c>
      <c r="I27" s="342"/>
    </row>
    <row r="28" ht="12.75" customHeight="1">
      <c r="A28" s="342">
        <f>IF(ISNUMBER(SEARCH('Cover Page'!$D$9,#REF!)),MAX($A$1:A27)+1,0)</f>
        <v>0</v>
      </c>
      <c r="B28" s="445" t="s">
        <v>800</v>
      </c>
      <c r="C28" s="446" t="s">
        <v>801</v>
      </c>
      <c r="D28" s="447" t="s">
        <v>17</v>
      </c>
      <c r="E28" s="445" t="s">
        <v>802</v>
      </c>
      <c r="F28" s="447" t="s">
        <v>803</v>
      </c>
      <c r="G28" s="342"/>
      <c r="H28" s="342" t="str">
        <f t="shared" si="1"/>
        <v/>
      </c>
      <c r="I28" s="342"/>
    </row>
    <row r="29" ht="12.75" customHeight="1">
      <c r="A29" s="342">
        <f>IF(ISNUMBER(SEARCH('Cover Page'!$D$9,#REF!)),MAX($A$1:A28)+1,0)</f>
        <v>0</v>
      </c>
      <c r="B29" s="445" t="s">
        <v>804</v>
      </c>
      <c r="C29" s="446" t="s">
        <v>805</v>
      </c>
      <c r="D29" s="447" t="s">
        <v>15</v>
      </c>
      <c r="E29" s="445" t="s">
        <v>806</v>
      </c>
      <c r="F29" s="447" t="s">
        <v>807</v>
      </c>
      <c r="G29" s="342"/>
      <c r="H29" s="342" t="str">
        <f t="shared" si="1"/>
        <v/>
      </c>
      <c r="I29" s="342"/>
    </row>
    <row r="30" ht="12.75" customHeight="1">
      <c r="A30" s="342">
        <f>IF(ISNUMBER(SEARCH('Cover Page'!$D$9,#REF!)),MAX($A$1:A29)+1,0)</f>
        <v>0</v>
      </c>
      <c r="B30" s="445" t="s">
        <v>808</v>
      </c>
      <c r="C30" s="446" t="s">
        <v>809</v>
      </c>
      <c r="D30" s="447" t="s">
        <v>19</v>
      </c>
      <c r="E30" s="445" t="s">
        <v>788</v>
      </c>
      <c r="F30" s="447" t="s">
        <v>810</v>
      </c>
      <c r="G30" s="342"/>
      <c r="H30" s="342" t="str">
        <f t="shared" si="1"/>
        <v/>
      </c>
      <c r="I30" s="342"/>
    </row>
    <row r="31" ht="12.75" customHeight="1">
      <c r="A31" s="342">
        <f>IF(ISNUMBER(SEARCH('Cover Page'!$D$9,#REF!)),MAX($A$1:A30)+1,0)</f>
        <v>0</v>
      </c>
      <c r="B31" s="445" t="s">
        <v>811</v>
      </c>
      <c r="C31" s="446" t="s">
        <v>812</v>
      </c>
      <c r="D31" s="447" t="s">
        <v>15</v>
      </c>
      <c r="E31" s="445" t="s">
        <v>813</v>
      </c>
      <c r="F31" s="447" t="s">
        <v>814</v>
      </c>
      <c r="G31" s="342"/>
      <c r="H31" s="342" t="str">
        <f t="shared" si="1"/>
        <v/>
      </c>
      <c r="I31" s="342"/>
    </row>
    <row r="32" ht="12.75" customHeight="1">
      <c r="A32" s="342">
        <f>IF(ISNUMBER(SEARCH('Cover Page'!$D$9,#REF!)),MAX($A$1:A31)+1,0)</f>
        <v>0</v>
      </c>
      <c r="B32" s="445" t="s">
        <v>815</v>
      </c>
      <c r="C32" s="446" t="s">
        <v>816</v>
      </c>
      <c r="D32" s="447" t="s">
        <v>19</v>
      </c>
      <c r="E32" s="445" t="s">
        <v>764</v>
      </c>
      <c r="F32" s="447" t="s">
        <v>817</v>
      </c>
      <c r="G32" s="342"/>
      <c r="H32" s="342" t="str">
        <f t="shared" si="1"/>
        <v/>
      </c>
      <c r="I32" s="342"/>
    </row>
    <row r="33" ht="12.75" customHeight="1">
      <c r="A33" s="342">
        <f>IF(ISNUMBER(SEARCH('Cover Page'!$D$9,#REF!)),MAX($A$1:A32)+1,0)</f>
        <v>0</v>
      </c>
      <c r="B33" s="445" t="s">
        <v>818</v>
      </c>
      <c r="C33" s="446" t="s">
        <v>819</v>
      </c>
      <c r="D33" s="447" t="s">
        <v>19</v>
      </c>
      <c r="E33" s="445" t="s">
        <v>820</v>
      </c>
      <c r="F33" s="447" t="s">
        <v>821</v>
      </c>
      <c r="G33" s="342"/>
      <c r="H33" s="342" t="str">
        <f t="shared" si="1"/>
        <v/>
      </c>
      <c r="I33" s="342"/>
    </row>
    <row r="34" ht="12.75" customHeight="1">
      <c r="A34" s="342">
        <f>IF(ISNUMBER(SEARCH('Cover Page'!$D$9,#REF!)),MAX($A$1:A33)+1,0)</f>
        <v>0</v>
      </c>
      <c r="B34" s="445" t="s">
        <v>822</v>
      </c>
      <c r="C34" s="446" t="s">
        <v>823</v>
      </c>
      <c r="D34" s="447" t="s">
        <v>19</v>
      </c>
      <c r="E34" s="445" t="s">
        <v>824</v>
      </c>
      <c r="F34" s="447" t="s">
        <v>825</v>
      </c>
      <c r="G34" s="342"/>
      <c r="H34" s="342" t="str">
        <f t="shared" si="1"/>
        <v/>
      </c>
      <c r="I34" s="342"/>
    </row>
    <row r="35" ht="12.75" customHeight="1">
      <c r="A35" s="342">
        <f>IF(ISNUMBER(SEARCH('Cover Page'!$D$9,#REF!)),MAX($A$1:A34)+1,0)</f>
        <v>0</v>
      </c>
      <c r="B35" s="445" t="s">
        <v>826</v>
      </c>
      <c r="C35" s="446" t="s">
        <v>827</v>
      </c>
      <c r="D35" s="447" t="s">
        <v>15</v>
      </c>
      <c r="E35" s="445" t="s">
        <v>725</v>
      </c>
      <c r="F35" s="447" t="s">
        <v>828</v>
      </c>
      <c r="G35" s="342"/>
      <c r="H35" s="342" t="str">
        <f t="shared" si="1"/>
        <v/>
      </c>
      <c r="I35" s="342"/>
    </row>
    <row r="36" ht="12.75" customHeight="1">
      <c r="A36" s="342">
        <f>IF(ISNUMBER(SEARCH('Cover Page'!$D$9,#REF!)),MAX($A$1:A35)+1,0)</f>
        <v>0</v>
      </c>
      <c r="B36" s="445" t="s">
        <v>829</v>
      </c>
      <c r="C36" s="446" t="s">
        <v>830</v>
      </c>
      <c r="D36" s="447" t="s">
        <v>19</v>
      </c>
      <c r="E36" s="445" t="s">
        <v>831</v>
      </c>
      <c r="F36" s="447" t="s">
        <v>832</v>
      </c>
      <c r="G36" s="342"/>
      <c r="H36" s="342" t="str">
        <f t="shared" si="1"/>
        <v/>
      </c>
      <c r="I36" s="342"/>
    </row>
    <row r="37" ht="12.75" customHeight="1">
      <c r="A37" s="342">
        <f>IF(ISNUMBER(SEARCH('Cover Page'!$D$9,#REF!)),MAX($A$1:A36)+1,0)</f>
        <v>0</v>
      </c>
      <c r="B37" s="445" t="s">
        <v>833</v>
      </c>
      <c r="C37" s="446" t="s">
        <v>834</v>
      </c>
      <c r="D37" s="447" t="s">
        <v>19</v>
      </c>
      <c r="E37" s="445" t="s">
        <v>835</v>
      </c>
      <c r="F37" s="447" t="s">
        <v>836</v>
      </c>
      <c r="G37" s="342"/>
      <c r="H37" s="342" t="str">
        <f t="shared" si="1"/>
        <v/>
      </c>
      <c r="I37" s="342"/>
    </row>
    <row r="38" ht="12.75" customHeight="1">
      <c r="A38" s="342">
        <f>IF(ISNUMBER(SEARCH('Cover Page'!$D$9,#REF!)),MAX($A$1:A37)+1,0)</f>
        <v>0</v>
      </c>
      <c r="B38" s="445" t="s">
        <v>837</v>
      </c>
      <c r="C38" s="446" t="s">
        <v>838</v>
      </c>
      <c r="D38" s="447" t="s">
        <v>19</v>
      </c>
      <c r="E38" s="445" t="s">
        <v>835</v>
      </c>
      <c r="F38" s="447" t="s">
        <v>839</v>
      </c>
      <c r="G38" s="342"/>
      <c r="H38" s="342" t="str">
        <f t="shared" si="1"/>
        <v/>
      </c>
      <c r="I38" s="342"/>
    </row>
    <row r="39" ht="12.75" customHeight="1">
      <c r="A39" s="342">
        <f>IF(ISNUMBER(SEARCH('Cover Page'!$D$9,#REF!)),MAX($A$1:A38)+1,0)</f>
        <v>0</v>
      </c>
      <c r="B39" s="445" t="s">
        <v>840</v>
      </c>
      <c r="C39" s="446" t="s">
        <v>841</v>
      </c>
      <c r="D39" s="447" t="s">
        <v>15</v>
      </c>
      <c r="E39" s="445" t="s">
        <v>733</v>
      </c>
      <c r="F39" s="447" t="s">
        <v>842</v>
      </c>
      <c r="G39" s="342"/>
      <c r="H39" s="342" t="str">
        <f t="shared" si="1"/>
        <v/>
      </c>
      <c r="I39" s="342"/>
    </row>
    <row r="40" ht="12.75" customHeight="1">
      <c r="A40" s="342">
        <f>IF(ISNUMBER(SEARCH('Cover Page'!$D$9,#REF!)),MAX($A$1:A39)+1,0)</f>
        <v>0</v>
      </c>
      <c r="B40" s="445" t="s">
        <v>843</v>
      </c>
      <c r="C40" s="446" t="s">
        <v>844</v>
      </c>
      <c r="D40" s="447" t="s">
        <v>15</v>
      </c>
      <c r="E40" s="445" t="s">
        <v>725</v>
      </c>
      <c r="F40" s="447" t="s">
        <v>845</v>
      </c>
      <c r="G40" s="342"/>
      <c r="H40" s="342" t="str">
        <f t="shared" si="1"/>
        <v/>
      </c>
      <c r="I40" s="342"/>
    </row>
    <row r="41" ht="12.75" customHeight="1">
      <c r="A41" s="342">
        <f>IF(ISNUMBER(SEARCH('Cover Page'!$D$9,#REF!)),MAX($A$1:A40)+1,0)</f>
        <v>0</v>
      </c>
      <c r="B41" s="445" t="s">
        <v>846</v>
      </c>
      <c r="C41" s="446" t="s">
        <v>847</v>
      </c>
      <c r="D41" s="447" t="s">
        <v>19</v>
      </c>
      <c r="E41" s="445" t="s">
        <v>831</v>
      </c>
      <c r="F41" s="447" t="s">
        <v>848</v>
      </c>
      <c r="G41" s="342"/>
      <c r="H41" s="342" t="str">
        <f t="shared" si="1"/>
        <v/>
      </c>
      <c r="I41" s="342"/>
    </row>
    <row r="42" ht="12.75" customHeight="1">
      <c r="A42" s="342">
        <f>IF(ISNUMBER(SEARCH('Cover Page'!$D$9,#REF!)),MAX($A$1:A41)+1,0)</f>
        <v>0</v>
      </c>
      <c r="B42" s="445" t="s">
        <v>849</v>
      </c>
      <c r="C42" s="446" t="s">
        <v>850</v>
      </c>
      <c r="D42" s="447" t="s">
        <v>15</v>
      </c>
      <c r="E42" s="445" t="s">
        <v>720</v>
      </c>
      <c r="F42" s="447" t="s">
        <v>851</v>
      </c>
      <c r="G42" s="342"/>
      <c r="H42" s="342" t="str">
        <f t="shared" si="1"/>
        <v/>
      </c>
      <c r="I42" s="342"/>
    </row>
    <row r="43" ht="12.75" customHeight="1">
      <c r="A43" s="342">
        <f>IF(ISNUMBER(SEARCH('Cover Page'!$D$9,#REF!)),MAX($A$1:A42)+1,0)</f>
        <v>0</v>
      </c>
      <c r="B43" s="445" t="s">
        <v>852</v>
      </c>
      <c r="C43" s="446" t="s">
        <v>853</v>
      </c>
      <c r="D43" s="447" t="s">
        <v>19</v>
      </c>
      <c r="E43" s="445" t="s">
        <v>854</v>
      </c>
      <c r="F43" s="447" t="s">
        <v>855</v>
      </c>
      <c r="G43" s="342"/>
      <c r="H43" s="342" t="str">
        <f t="shared" si="1"/>
        <v/>
      </c>
      <c r="I43" s="342"/>
    </row>
    <row r="44" ht="12.75" customHeight="1">
      <c r="A44" s="342">
        <f>IF(ISNUMBER(SEARCH('Cover Page'!$D$9,#REF!)),MAX($A$1:A43)+1,0)</f>
        <v>0</v>
      </c>
      <c r="B44" s="445" t="s">
        <v>856</v>
      </c>
      <c r="C44" s="446" t="s">
        <v>857</v>
      </c>
      <c r="D44" s="447" t="s">
        <v>15</v>
      </c>
      <c r="E44" s="445" t="s">
        <v>733</v>
      </c>
      <c r="F44" s="447" t="s">
        <v>858</v>
      </c>
      <c r="G44" s="342"/>
      <c r="H44" s="342" t="str">
        <f t="shared" si="1"/>
        <v/>
      </c>
      <c r="I44" s="342"/>
    </row>
    <row r="45" ht="12.75" customHeight="1">
      <c r="A45" s="342">
        <f>IF(ISNUMBER(SEARCH('Cover Page'!$D$9,#REF!)),MAX($A$1:A44)+1,0)</f>
        <v>0</v>
      </c>
      <c r="B45" s="445" t="s">
        <v>859</v>
      </c>
      <c r="C45" s="446" t="s">
        <v>860</v>
      </c>
      <c r="D45" s="447" t="s">
        <v>15</v>
      </c>
      <c r="E45" s="445" t="s">
        <v>861</v>
      </c>
      <c r="F45" s="447" t="s">
        <v>862</v>
      </c>
      <c r="G45" s="342"/>
      <c r="H45" s="342" t="str">
        <f t="shared" si="1"/>
        <v/>
      </c>
      <c r="I45" s="342"/>
    </row>
    <row r="46" ht="12.75" customHeight="1">
      <c r="A46" s="342">
        <f>IF(ISNUMBER(SEARCH('Cover Page'!$D$9,#REF!)),MAX($A$1:A45)+1,0)</f>
        <v>0</v>
      </c>
      <c r="B46" s="445" t="s">
        <v>863</v>
      </c>
      <c r="C46" s="446" t="s">
        <v>864</v>
      </c>
      <c r="D46" s="447" t="s">
        <v>19</v>
      </c>
      <c r="E46" s="445" t="s">
        <v>835</v>
      </c>
      <c r="F46" s="447" t="s">
        <v>865</v>
      </c>
      <c r="G46" s="342"/>
      <c r="H46" s="342" t="str">
        <f t="shared" si="1"/>
        <v/>
      </c>
      <c r="I46" s="342"/>
    </row>
    <row r="47" ht="12.75" customHeight="1">
      <c r="A47" s="342">
        <f>IF(ISNUMBER(SEARCH('Cover Page'!$D$9,#REF!)),MAX($A$1:A46)+1,0)</f>
        <v>0</v>
      </c>
      <c r="B47" s="445" t="s">
        <v>866</v>
      </c>
      <c r="C47" s="446" t="s">
        <v>867</v>
      </c>
      <c r="D47" s="447" t="s">
        <v>15</v>
      </c>
      <c r="E47" s="445" t="s">
        <v>720</v>
      </c>
      <c r="F47" s="447" t="s">
        <v>868</v>
      </c>
      <c r="G47" s="342"/>
      <c r="H47" s="342" t="str">
        <f t="shared" si="1"/>
        <v/>
      </c>
      <c r="I47" s="342"/>
    </row>
    <row r="48" ht="12.75" customHeight="1">
      <c r="A48" s="342">
        <f>IF(ISNUMBER(SEARCH('Cover Page'!$D$9,#REF!)),MAX($A$1:A47)+1,0)</f>
        <v>0</v>
      </c>
      <c r="B48" s="445" t="s">
        <v>869</v>
      </c>
      <c r="C48" s="446" t="s">
        <v>870</v>
      </c>
      <c r="D48" s="447" t="s">
        <v>19</v>
      </c>
      <c r="E48" s="445" t="s">
        <v>871</v>
      </c>
      <c r="F48" s="447" t="s">
        <v>872</v>
      </c>
      <c r="G48" s="342"/>
      <c r="H48" s="342" t="str">
        <f t="shared" si="1"/>
        <v/>
      </c>
      <c r="I48" s="342"/>
    </row>
    <row r="49" ht="12.75" customHeight="1">
      <c r="A49" s="342">
        <f>IF(ISNUMBER(SEARCH('Cover Page'!$D$9,#REF!)),MAX($A$1:A48)+1,0)</f>
        <v>0</v>
      </c>
      <c r="B49" s="445" t="s">
        <v>873</v>
      </c>
      <c r="C49" s="446" t="s">
        <v>874</v>
      </c>
      <c r="D49" s="447" t="s">
        <v>19</v>
      </c>
      <c r="E49" s="445" t="s">
        <v>875</v>
      </c>
      <c r="F49" s="447" t="s">
        <v>876</v>
      </c>
      <c r="G49" s="342"/>
      <c r="H49" s="342" t="str">
        <f t="shared" si="1"/>
        <v/>
      </c>
      <c r="I49" s="342"/>
    </row>
    <row r="50" ht="12.75" customHeight="1">
      <c r="A50" s="342">
        <f>IF(ISNUMBER(SEARCH('Cover Page'!$D$9,#REF!)),MAX($A$1:A49)+1,0)</f>
        <v>0</v>
      </c>
      <c r="B50" s="445" t="s">
        <v>877</v>
      </c>
      <c r="C50" s="446" t="s">
        <v>878</v>
      </c>
      <c r="D50" s="447" t="s">
        <v>19</v>
      </c>
      <c r="E50" s="445" t="s">
        <v>879</v>
      </c>
      <c r="F50" s="447" t="s">
        <v>880</v>
      </c>
      <c r="G50" s="342"/>
      <c r="H50" s="342" t="str">
        <f t="shared" si="1"/>
        <v/>
      </c>
      <c r="I50" s="342"/>
    </row>
    <row r="51" ht="15.0" customHeight="1">
      <c r="A51" s="342">
        <f>IF(ISNUMBER(SEARCH('Cover Page'!$D$9,#REF!)),MAX($A$1:A50)+1,0)</f>
        <v>0</v>
      </c>
      <c r="B51" s="445" t="s">
        <v>881</v>
      </c>
      <c r="C51" s="446" t="s">
        <v>882</v>
      </c>
      <c r="D51" s="447" t="s">
        <v>15</v>
      </c>
      <c r="E51" s="445" t="s">
        <v>883</v>
      </c>
      <c r="F51" s="447" t="s">
        <v>884</v>
      </c>
      <c r="G51" s="342"/>
      <c r="H51" s="342" t="str">
        <f t="shared" si="1"/>
        <v/>
      </c>
      <c r="I51" s="342"/>
    </row>
    <row r="52" ht="12.75" customHeight="1">
      <c r="A52" s="342">
        <f>IF(ISNUMBER(SEARCH('Cover Page'!$D$9,#REF!)),MAX($A$1:A51)+1,0)</f>
        <v>0</v>
      </c>
      <c r="B52" s="445" t="s">
        <v>885</v>
      </c>
      <c r="C52" s="446" t="s">
        <v>886</v>
      </c>
      <c r="D52" s="447" t="s">
        <v>724</v>
      </c>
      <c r="E52" s="445" t="s">
        <v>883</v>
      </c>
      <c r="F52" s="447" t="s">
        <v>887</v>
      </c>
      <c r="G52" s="342"/>
      <c r="H52" s="342" t="str">
        <f t="shared" si="1"/>
        <v/>
      </c>
      <c r="I52" s="342"/>
    </row>
    <row r="53" ht="12.75" customHeight="1">
      <c r="A53" s="342">
        <f>IF(ISNUMBER(SEARCH('Cover Page'!$D$9,#REF!)),MAX($A$1:A52)+1,0)</f>
        <v>0</v>
      </c>
      <c r="B53" s="445" t="s">
        <v>888</v>
      </c>
      <c r="C53" s="446" t="s">
        <v>889</v>
      </c>
      <c r="D53" s="447" t="s">
        <v>15</v>
      </c>
      <c r="E53" s="445" t="s">
        <v>883</v>
      </c>
      <c r="F53" s="447" t="s">
        <v>890</v>
      </c>
      <c r="G53" s="342"/>
      <c r="H53" s="342" t="str">
        <f t="shared" si="1"/>
        <v/>
      </c>
      <c r="I53" s="342"/>
    </row>
    <row r="54" ht="12.75" customHeight="1">
      <c r="A54" s="342">
        <f>IF(ISNUMBER(SEARCH('Cover Page'!$D$9,#REF!)),MAX($A$1:A53)+1,0)</f>
        <v>0</v>
      </c>
      <c r="B54" s="445" t="s">
        <v>891</v>
      </c>
      <c r="C54" s="446" t="s">
        <v>892</v>
      </c>
      <c r="D54" s="447" t="s">
        <v>17</v>
      </c>
      <c r="E54" s="445" t="s">
        <v>883</v>
      </c>
      <c r="F54" s="447" t="s">
        <v>893</v>
      </c>
      <c r="G54" s="342"/>
      <c r="H54" s="342" t="str">
        <f t="shared" si="1"/>
        <v/>
      </c>
      <c r="I54" s="342"/>
    </row>
    <row r="55" ht="12.75" customHeight="1">
      <c r="A55" s="342">
        <f>IF(ISNUMBER(SEARCH('Cover Page'!$D$9,#REF!)),MAX($A$1:A54)+1,0)</f>
        <v>0</v>
      </c>
      <c r="B55" s="445" t="s">
        <v>894</v>
      </c>
      <c r="C55" s="446" t="s">
        <v>895</v>
      </c>
      <c r="D55" s="447" t="s">
        <v>15</v>
      </c>
      <c r="E55" s="445" t="s">
        <v>725</v>
      </c>
      <c r="F55" s="447" t="s">
        <v>896</v>
      </c>
      <c r="G55" s="342"/>
      <c r="H55" s="342" t="str">
        <f t="shared" si="1"/>
        <v/>
      </c>
      <c r="I55" s="342"/>
    </row>
    <row r="56" ht="12.75" customHeight="1">
      <c r="A56" s="342">
        <f>IF(ISNUMBER(SEARCH('Cover Page'!$D$9,#REF!)),MAX($A$1:A55)+1,0)</f>
        <v>0</v>
      </c>
      <c r="B56" s="445" t="s">
        <v>897</v>
      </c>
      <c r="C56" s="446" t="s">
        <v>898</v>
      </c>
      <c r="D56" s="447" t="s">
        <v>19</v>
      </c>
      <c r="E56" s="445" t="s">
        <v>899</v>
      </c>
      <c r="F56" s="447" t="s">
        <v>900</v>
      </c>
      <c r="G56" s="342"/>
      <c r="H56" s="342" t="str">
        <f t="shared" si="1"/>
        <v/>
      </c>
      <c r="I56" s="342"/>
    </row>
    <row r="57" ht="12.75" customHeight="1">
      <c r="A57" s="342">
        <f>IF(ISNUMBER(SEARCH('Cover Page'!$D$9,#REF!)),MAX($A$1:A56)+1,0)</f>
        <v>0</v>
      </c>
      <c r="B57" s="445" t="s">
        <v>901</v>
      </c>
      <c r="C57" s="446" t="s">
        <v>902</v>
      </c>
      <c r="D57" s="447" t="s">
        <v>19</v>
      </c>
      <c r="E57" s="445" t="s">
        <v>903</v>
      </c>
      <c r="F57" s="447" t="s">
        <v>904</v>
      </c>
      <c r="G57" s="342"/>
      <c r="H57" s="342" t="str">
        <f t="shared" si="1"/>
        <v/>
      </c>
      <c r="I57" s="342"/>
    </row>
    <row r="58" ht="12.75" customHeight="1">
      <c r="A58" s="342">
        <f>IF(ISNUMBER(SEARCH('Cover Page'!$D$9,#REF!)),MAX($A$1:A57)+1,0)</f>
        <v>0</v>
      </c>
      <c r="B58" s="445" t="s">
        <v>905</v>
      </c>
      <c r="C58" s="446" t="s">
        <v>906</v>
      </c>
      <c r="D58" s="447" t="s">
        <v>15</v>
      </c>
      <c r="E58" s="445" t="s">
        <v>716</v>
      </c>
      <c r="F58" s="447" t="s">
        <v>907</v>
      </c>
      <c r="G58" s="342"/>
      <c r="H58" s="342" t="str">
        <f t="shared" si="1"/>
        <v/>
      </c>
      <c r="I58" s="342"/>
    </row>
    <row r="59" ht="12.75" customHeight="1">
      <c r="A59" s="342">
        <f>IF(ISNUMBER(SEARCH('Cover Page'!$D$9,#REF!)),MAX($A$1:A58)+1,0)</f>
        <v>0</v>
      </c>
      <c r="B59" s="445" t="s">
        <v>908</v>
      </c>
      <c r="C59" s="446" t="s">
        <v>909</v>
      </c>
      <c r="D59" s="447" t="s">
        <v>15</v>
      </c>
      <c r="E59" s="445" t="s">
        <v>910</v>
      </c>
      <c r="F59" s="447" t="s">
        <v>911</v>
      </c>
      <c r="G59" s="342"/>
      <c r="H59" s="342" t="str">
        <f t="shared" si="1"/>
        <v/>
      </c>
      <c r="I59" s="342"/>
    </row>
    <row r="60" ht="12.75" customHeight="1">
      <c r="A60" s="342">
        <f>IF(ISNUMBER(SEARCH('Cover Page'!$D$9,#REF!)),MAX($A$1:A59)+1,0)</f>
        <v>0</v>
      </c>
      <c r="B60" s="445" t="s">
        <v>912</v>
      </c>
      <c r="C60" s="446" t="s">
        <v>913</v>
      </c>
      <c r="D60" s="447" t="s">
        <v>15</v>
      </c>
      <c r="E60" s="445" t="s">
        <v>729</v>
      </c>
      <c r="F60" s="447" t="s">
        <v>914</v>
      </c>
      <c r="G60" s="342"/>
      <c r="H60" s="342" t="str">
        <f t="shared" si="1"/>
        <v/>
      </c>
      <c r="I60" s="342"/>
    </row>
    <row r="61" ht="12.75" customHeight="1">
      <c r="A61" s="342">
        <f>IF(ISNUMBER(SEARCH('Cover Page'!$D$9,#REF!)),MAX($A$1:A60)+1,0)</f>
        <v>0</v>
      </c>
      <c r="B61" s="445" t="s">
        <v>915</v>
      </c>
      <c r="C61" s="446" t="s">
        <v>916</v>
      </c>
      <c r="D61" s="447" t="s">
        <v>17</v>
      </c>
      <c r="E61" s="445" t="s">
        <v>729</v>
      </c>
      <c r="F61" s="447" t="s">
        <v>917</v>
      </c>
      <c r="G61" s="342"/>
      <c r="H61" s="342" t="str">
        <f t="shared" si="1"/>
        <v/>
      </c>
      <c r="I61" s="342"/>
    </row>
    <row r="62" ht="12.75" customHeight="1">
      <c r="A62" s="342">
        <f>IF(ISNUMBER(SEARCH('Cover Page'!$D$9,#REF!)),MAX($A$1:A61)+1,0)</f>
        <v>0</v>
      </c>
      <c r="B62" s="445" t="s">
        <v>918</v>
      </c>
      <c r="C62" s="446" t="s">
        <v>919</v>
      </c>
      <c r="D62" s="447" t="s">
        <v>15</v>
      </c>
      <c r="E62" s="445" t="s">
        <v>725</v>
      </c>
      <c r="F62" s="447" t="s">
        <v>920</v>
      </c>
      <c r="G62" s="342"/>
      <c r="H62" s="342" t="str">
        <f t="shared" si="1"/>
        <v/>
      </c>
      <c r="I62" s="342"/>
    </row>
    <row r="63" ht="12.75" customHeight="1">
      <c r="A63" s="342">
        <f>IF(ISNUMBER(SEARCH('Cover Page'!$D$9,#REF!)),MAX($A$1:A62)+1,0)</f>
        <v>0</v>
      </c>
      <c r="B63" s="445" t="s">
        <v>921</v>
      </c>
      <c r="C63" s="446" t="s">
        <v>922</v>
      </c>
      <c r="D63" s="447" t="s">
        <v>15</v>
      </c>
      <c r="E63" s="445" t="s">
        <v>725</v>
      </c>
      <c r="F63" s="447" t="s">
        <v>923</v>
      </c>
      <c r="G63" s="342"/>
      <c r="H63" s="342" t="str">
        <f t="shared" si="1"/>
        <v/>
      </c>
      <c r="I63" s="342"/>
    </row>
    <row r="64" ht="12.75" customHeight="1">
      <c r="A64" s="342">
        <f>IF(ISNUMBER(SEARCH('Cover Page'!$D$9,#REF!)),MAX($A$1:A63)+1,0)</f>
        <v>0</v>
      </c>
      <c r="B64" s="445" t="s">
        <v>924</v>
      </c>
      <c r="C64" s="446" t="s">
        <v>925</v>
      </c>
      <c r="D64" s="447" t="s">
        <v>15</v>
      </c>
      <c r="E64" s="445" t="s">
        <v>725</v>
      </c>
      <c r="F64" s="447" t="s">
        <v>926</v>
      </c>
      <c r="G64" s="342"/>
      <c r="H64" s="342" t="str">
        <f t="shared" si="1"/>
        <v/>
      </c>
      <c r="I64" s="342"/>
    </row>
    <row r="65" ht="12.75" customHeight="1">
      <c r="A65" s="342">
        <f>IF(ISNUMBER(SEARCH('Cover Page'!$D$9,#REF!)),MAX($A$1:A64)+1,0)</f>
        <v>0</v>
      </c>
      <c r="B65" s="445" t="s">
        <v>927</v>
      </c>
      <c r="C65" s="446" t="s">
        <v>928</v>
      </c>
      <c r="D65" s="447" t="s">
        <v>19</v>
      </c>
      <c r="E65" s="445" t="s">
        <v>929</v>
      </c>
      <c r="F65" s="447" t="s">
        <v>930</v>
      </c>
      <c r="G65" s="342"/>
      <c r="H65" s="342" t="str">
        <f t="shared" si="1"/>
        <v/>
      </c>
      <c r="I65" s="342"/>
    </row>
    <row r="66" ht="15.0" customHeight="1">
      <c r="A66" s="342">
        <f>IF(ISNUMBER(SEARCH('Cover Page'!$D$9,#REF!)),MAX($A$1:A65)+1,0)</f>
        <v>0</v>
      </c>
      <c r="B66" s="445" t="s">
        <v>931</v>
      </c>
      <c r="C66" s="446" t="s">
        <v>932</v>
      </c>
      <c r="D66" s="447" t="s">
        <v>15</v>
      </c>
      <c r="E66" s="445" t="s">
        <v>933</v>
      </c>
      <c r="F66" s="447" t="s">
        <v>934</v>
      </c>
      <c r="G66" s="342"/>
      <c r="H66" s="342" t="str">
        <f t="shared" si="1"/>
        <v/>
      </c>
      <c r="I66" s="342"/>
    </row>
    <row r="67" ht="12.75" customHeight="1">
      <c r="A67" s="342">
        <f>IF(ISNUMBER(SEARCH('Cover Page'!$D$9,#REF!)),MAX($A$1:A66)+1,0)</f>
        <v>0</v>
      </c>
      <c r="B67" s="445" t="s">
        <v>935</v>
      </c>
      <c r="C67" s="446" t="s">
        <v>936</v>
      </c>
      <c r="D67" s="447" t="s">
        <v>724</v>
      </c>
      <c r="E67" s="445" t="s">
        <v>937</v>
      </c>
      <c r="F67" s="447" t="s">
        <v>938</v>
      </c>
      <c r="G67" s="342"/>
      <c r="H67" s="342" t="str">
        <f t="shared" si="1"/>
        <v/>
      </c>
      <c r="I67" s="342"/>
    </row>
    <row r="68" ht="15.0" customHeight="1">
      <c r="A68" s="342">
        <f>IF(ISNUMBER(SEARCH('Cover Page'!$D$9,#REF!)),MAX($A$1:A67)+1,0)</f>
        <v>0</v>
      </c>
      <c r="B68" s="445" t="s">
        <v>939</v>
      </c>
      <c r="C68" s="446" t="s">
        <v>940</v>
      </c>
      <c r="D68" s="447" t="s">
        <v>15</v>
      </c>
      <c r="E68" s="445" t="s">
        <v>720</v>
      </c>
      <c r="F68" s="447" t="s">
        <v>941</v>
      </c>
      <c r="G68" s="342"/>
      <c r="H68" s="342" t="str">
        <f t="shared" si="1"/>
        <v/>
      </c>
      <c r="I68" s="342"/>
    </row>
    <row r="69" ht="12.75" customHeight="1">
      <c r="A69" s="342">
        <f>IF(ISNUMBER(SEARCH('Cover Page'!$D$9,#REF!)),MAX($A$1:A68)+1,0)</f>
        <v>0</v>
      </c>
      <c r="B69" s="445" t="s">
        <v>942</v>
      </c>
      <c r="C69" s="446" t="s">
        <v>943</v>
      </c>
      <c r="D69" s="447" t="s">
        <v>19</v>
      </c>
      <c r="E69" s="445" t="s">
        <v>806</v>
      </c>
      <c r="F69" s="447" t="s">
        <v>944</v>
      </c>
      <c r="G69" s="342"/>
      <c r="H69" s="342" t="str">
        <f t="shared" si="1"/>
        <v/>
      </c>
      <c r="I69" s="342"/>
    </row>
    <row r="70" ht="15.0" customHeight="1">
      <c r="A70" s="342">
        <f>IF(ISNUMBER(SEARCH('Cover Page'!$D$9,#REF!)),MAX($A$1:A69)+1,0)</f>
        <v>0</v>
      </c>
      <c r="B70" s="445" t="s">
        <v>945</v>
      </c>
      <c r="C70" s="446" t="s">
        <v>946</v>
      </c>
      <c r="D70" s="447" t="s">
        <v>724</v>
      </c>
      <c r="E70" s="445" t="s">
        <v>806</v>
      </c>
      <c r="F70" s="447" t="s">
        <v>944</v>
      </c>
      <c r="G70" s="342"/>
      <c r="H70" s="342" t="str">
        <f t="shared" si="1"/>
        <v/>
      </c>
      <c r="I70" s="342"/>
    </row>
    <row r="71" ht="12.75" customHeight="1">
      <c r="A71" s="342">
        <f>IF(ISNUMBER(SEARCH('Cover Page'!$D$9,#REF!)),MAX($A$1:A70)+1,0)</f>
        <v>0</v>
      </c>
      <c r="B71" s="445" t="s">
        <v>947</v>
      </c>
      <c r="C71" s="446" t="s">
        <v>948</v>
      </c>
      <c r="D71" s="447" t="s">
        <v>724</v>
      </c>
      <c r="E71" s="445" t="s">
        <v>949</v>
      </c>
      <c r="F71" s="447" t="s">
        <v>950</v>
      </c>
      <c r="G71" s="342"/>
      <c r="H71" s="342" t="str">
        <f t="shared" si="1"/>
        <v/>
      </c>
      <c r="I71" s="342"/>
    </row>
    <row r="72" ht="12.75" customHeight="1">
      <c r="A72" s="342">
        <f>IF(ISNUMBER(SEARCH('Cover Page'!$D$9,#REF!)),MAX($A$1:A71)+1,0)</f>
        <v>0</v>
      </c>
      <c r="B72" s="445" t="s">
        <v>951</v>
      </c>
      <c r="C72" s="446" t="s">
        <v>952</v>
      </c>
      <c r="D72" s="447" t="s">
        <v>17</v>
      </c>
      <c r="E72" s="445" t="s">
        <v>953</v>
      </c>
      <c r="F72" s="447" t="s">
        <v>954</v>
      </c>
      <c r="G72" s="342"/>
      <c r="H72" s="342" t="str">
        <f t="shared" si="1"/>
        <v/>
      </c>
      <c r="I72" s="342"/>
    </row>
    <row r="73" ht="15.0" customHeight="1">
      <c r="A73" s="342">
        <f>IF(ISNUMBER(SEARCH('Cover Page'!$D$9,#REF!)),MAX($A$1:A72)+1,0)</f>
        <v>0</v>
      </c>
      <c r="B73" s="445" t="s">
        <v>955</v>
      </c>
      <c r="C73" s="446" t="s">
        <v>956</v>
      </c>
      <c r="D73" s="447" t="s">
        <v>15</v>
      </c>
      <c r="E73" s="445" t="s">
        <v>716</v>
      </c>
      <c r="F73" s="447" t="s">
        <v>957</v>
      </c>
      <c r="G73" s="342"/>
      <c r="H73" s="342" t="str">
        <f t="shared" si="1"/>
        <v/>
      </c>
      <c r="I73" s="342"/>
    </row>
    <row r="74" ht="12.75" customHeight="1">
      <c r="A74" s="342">
        <f>IF(ISNUMBER(SEARCH('Cover Page'!$D$9,#REF!)),MAX($A$1:A73)+1,0)</f>
        <v>0</v>
      </c>
      <c r="B74" s="445" t="s">
        <v>958</v>
      </c>
      <c r="C74" s="446" t="s">
        <v>959</v>
      </c>
      <c r="D74" s="447" t="s">
        <v>724</v>
      </c>
      <c r="E74" s="445" t="s">
        <v>960</v>
      </c>
      <c r="F74" s="447" t="s">
        <v>961</v>
      </c>
      <c r="G74" s="342"/>
      <c r="H74" s="342" t="str">
        <f t="shared" si="1"/>
        <v/>
      </c>
      <c r="I74" s="342"/>
    </row>
    <row r="75" ht="12.75" customHeight="1">
      <c r="A75" s="342">
        <f>IF(ISNUMBER(SEARCH('Cover Page'!$D$9,#REF!)),MAX($A$1:A74)+1,0)</f>
        <v>0</v>
      </c>
      <c r="B75" s="445" t="s">
        <v>962</v>
      </c>
      <c r="C75" s="446" t="s">
        <v>963</v>
      </c>
      <c r="D75" s="447" t="s">
        <v>19</v>
      </c>
      <c r="E75" s="445" t="s">
        <v>960</v>
      </c>
      <c r="F75" s="447" t="s">
        <v>964</v>
      </c>
      <c r="G75" s="342"/>
      <c r="H75" s="342" t="str">
        <f t="shared" si="1"/>
        <v/>
      </c>
      <c r="I75" s="342"/>
    </row>
    <row r="76" ht="12.75" customHeight="1">
      <c r="A76" s="342">
        <f>IF(ISNUMBER(SEARCH('Cover Page'!$D$9,#REF!)),MAX($A$1:A75)+1,0)</f>
        <v>0</v>
      </c>
      <c r="B76" s="445" t="s">
        <v>965</v>
      </c>
      <c r="C76" s="446" t="s">
        <v>966</v>
      </c>
      <c r="D76" s="447" t="s">
        <v>19</v>
      </c>
      <c r="E76" s="445" t="s">
        <v>967</v>
      </c>
      <c r="F76" s="447" t="s">
        <v>968</v>
      </c>
      <c r="G76" s="342"/>
      <c r="H76" s="342" t="str">
        <f t="shared" si="1"/>
        <v/>
      </c>
      <c r="I76" s="342"/>
    </row>
    <row r="77" ht="15.0" customHeight="1">
      <c r="A77" s="342">
        <f>IF(ISNUMBER(SEARCH('Cover Page'!$D$9,#REF!)),MAX($A$1:A76)+1,0)</f>
        <v>0</v>
      </c>
      <c r="B77" s="445" t="s">
        <v>969</v>
      </c>
      <c r="C77" s="446" t="s">
        <v>970</v>
      </c>
      <c r="D77" s="447" t="s">
        <v>19</v>
      </c>
      <c r="E77" s="445" t="s">
        <v>933</v>
      </c>
      <c r="F77" s="447" t="s">
        <v>971</v>
      </c>
      <c r="G77" s="342"/>
      <c r="H77" s="342" t="str">
        <f t="shared" si="1"/>
        <v/>
      </c>
      <c r="I77" s="342"/>
    </row>
    <row r="78" ht="12.75" customHeight="1">
      <c r="A78" s="342">
        <f>IF(ISNUMBER(SEARCH('Cover Page'!$D$9,#REF!)),MAX($A$1:A77)+1,0)</f>
        <v>0</v>
      </c>
      <c r="B78" s="445" t="s">
        <v>972</v>
      </c>
      <c r="C78" s="446" t="s">
        <v>973</v>
      </c>
      <c r="D78" s="447" t="s">
        <v>724</v>
      </c>
      <c r="E78" s="445" t="s">
        <v>974</v>
      </c>
      <c r="F78" s="447" t="s">
        <v>975</v>
      </c>
      <c r="G78" s="342"/>
      <c r="H78" s="342" t="str">
        <f t="shared" si="1"/>
        <v/>
      </c>
      <c r="I78" s="342"/>
    </row>
    <row r="79" ht="15.0" customHeight="1">
      <c r="A79" s="342">
        <f>IF(ISNUMBER(SEARCH('Cover Page'!$D$9,#REF!)),MAX($A$1:A78)+1,0)</f>
        <v>0</v>
      </c>
      <c r="B79" s="445" t="s">
        <v>976</v>
      </c>
      <c r="C79" s="446" t="s">
        <v>977</v>
      </c>
      <c r="D79" s="447" t="s">
        <v>19</v>
      </c>
      <c r="E79" s="445" t="s">
        <v>978</v>
      </c>
      <c r="F79" s="447" t="s">
        <v>979</v>
      </c>
      <c r="G79" s="342"/>
      <c r="H79" s="342" t="str">
        <f t="shared" si="1"/>
        <v/>
      </c>
      <c r="I79" s="342"/>
    </row>
    <row r="80" ht="12.75" customHeight="1">
      <c r="A80" s="342">
        <f>IF(ISNUMBER(SEARCH('Cover Page'!$D$9,#REF!)),MAX($A$1:A79)+1,0)</f>
        <v>0</v>
      </c>
      <c r="B80" s="445" t="s">
        <v>980</v>
      </c>
      <c r="C80" s="446" t="s">
        <v>981</v>
      </c>
      <c r="D80" s="447" t="s">
        <v>724</v>
      </c>
      <c r="E80" s="445" t="s">
        <v>982</v>
      </c>
      <c r="F80" s="447" t="s">
        <v>983</v>
      </c>
      <c r="G80" s="342"/>
      <c r="H80" s="342" t="str">
        <f t="shared" si="1"/>
        <v/>
      </c>
      <c r="I80" s="342"/>
    </row>
    <row r="81" ht="12.75" customHeight="1">
      <c r="A81" s="342">
        <f>IF(ISNUMBER(SEARCH('Cover Page'!$D$9,#REF!)),MAX($A$1:A80)+1,0)</f>
        <v>0</v>
      </c>
      <c r="B81" s="445" t="s">
        <v>984</v>
      </c>
      <c r="C81" s="446" t="s">
        <v>985</v>
      </c>
      <c r="D81" s="447" t="s">
        <v>15</v>
      </c>
      <c r="E81" s="445" t="s">
        <v>986</v>
      </c>
      <c r="F81" s="447" t="s">
        <v>987</v>
      </c>
      <c r="G81" s="342"/>
      <c r="H81" s="342" t="str">
        <f t="shared" si="1"/>
        <v/>
      </c>
      <c r="I81" s="342"/>
    </row>
    <row r="82" ht="12.75" customHeight="1">
      <c r="A82" s="342">
        <f>IF(ISNUMBER(SEARCH('Cover Page'!$D$9,#REF!)),MAX($A$1:A81)+1,0)</f>
        <v>0</v>
      </c>
      <c r="B82" s="445" t="s">
        <v>988</v>
      </c>
      <c r="C82" s="446" t="s">
        <v>989</v>
      </c>
      <c r="D82" s="447" t="s">
        <v>15</v>
      </c>
      <c r="E82" s="445" t="s">
        <v>990</v>
      </c>
      <c r="F82" s="447" t="s">
        <v>991</v>
      </c>
      <c r="G82" s="342"/>
      <c r="H82" s="342" t="str">
        <f t="shared" si="1"/>
        <v/>
      </c>
      <c r="I82" s="342"/>
    </row>
    <row r="83" ht="12.75" customHeight="1">
      <c r="A83" s="342">
        <f>IF(ISNUMBER(SEARCH('Cover Page'!$D$9,#REF!)),MAX($A$1:A82)+1,0)</f>
        <v>0</v>
      </c>
      <c r="B83" s="445" t="s">
        <v>992</v>
      </c>
      <c r="C83" s="446" t="s">
        <v>993</v>
      </c>
      <c r="D83" s="447" t="s">
        <v>19</v>
      </c>
      <c r="E83" s="445" t="s">
        <v>994</v>
      </c>
      <c r="F83" s="447" t="s">
        <v>995</v>
      </c>
      <c r="G83" s="342"/>
      <c r="H83" s="342" t="str">
        <f t="shared" si="1"/>
        <v/>
      </c>
      <c r="I83" s="342"/>
    </row>
    <row r="84" ht="12.75" customHeight="1">
      <c r="A84" s="342">
        <f>IF(ISNUMBER(SEARCH('Cover Page'!$D$9,#REF!)),MAX($A$1:A83)+1,0)</f>
        <v>0</v>
      </c>
      <c r="B84" s="445" t="s">
        <v>996</v>
      </c>
      <c r="C84" s="446" t="s">
        <v>997</v>
      </c>
      <c r="D84" s="447" t="s">
        <v>17</v>
      </c>
      <c r="E84" s="445" t="s">
        <v>986</v>
      </c>
      <c r="F84" s="447" t="s">
        <v>998</v>
      </c>
      <c r="G84" s="342"/>
      <c r="H84" s="342" t="str">
        <f t="shared" si="1"/>
        <v/>
      </c>
      <c r="I84" s="342"/>
    </row>
    <row r="85" ht="12.75" customHeight="1">
      <c r="A85" s="342">
        <f>IF(ISNUMBER(SEARCH('Cover Page'!$D$9,#REF!)),MAX($A$1:A84)+1,0)</f>
        <v>0</v>
      </c>
      <c r="B85" s="445" t="s">
        <v>999</v>
      </c>
      <c r="C85" s="446" t="s">
        <v>1000</v>
      </c>
      <c r="D85" s="447" t="s">
        <v>15</v>
      </c>
      <c r="E85" s="445" t="s">
        <v>986</v>
      </c>
      <c r="F85" s="447" t="s">
        <v>1001</v>
      </c>
      <c r="G85" s="342"/>
      <c r="H85" s="342" t="str">
        <f t="shared" si="1"/>
        <v/>
      </c>
      <c r="I85" s="342"/>
    </row>
    <row r="86" ht="12.75" customHeight="1">
      <c r="A86" s="342">
        <f>IF(ISNUMBER(SEARCH('Cover Page'!$D$9,#REF!)),MAX($A$1:A85)+1,0)</f>
        <v>0</v>
      </c>
      <c r="B86" s="445" t="s">
        <v>1002</v>
      </c>
      <c r="C86" s="446" t="s">
        <v>1003</v>
      </c>
      <c r="D86" s="447" t="s">
        <v>15</v>
      </c>
      <c r="E86" s="445" t="s">
        <v>733</v>
      </c>
      <c r="F86" s="447" t="s">
        <v>1004</v>
      </c>
      <c r="G86" s="342"/>
      <c r="H86" s="342" t="str">
        <f t="shared" si="1"/>
        <v/>
      </c>
      <c r="I86" s="342"/>
    </row>
    <row r="87" ht="12.75" customHeight="1">
      <c r="A87" s="342">
        <f>IF(ISNUMBER(SEARCH('Cover Page'!$D$9,#REF!)),MAX($A$1:A86)+1,0)</f>
        <v>0</v>
      </c>
      <c r="B87" s="445" t="s">
        <v>1005</v>
      </c>
      <c r="C87" s="446" t="s">
        <v>1006</v>
      </c>
      <c r="D87" s="447" t="s">
        <v>17</v>
      </c>
      <c r="E87" s="445" t="s">
        <v>725</v>
      </c>
      <c r="F87" s="447" t="s">
        <v>1007</v>
      </c>
      <c r="G87" s="342"/>
      <c r="H87" s="342" t="str">
        <f t="shared" si="1"/>
        <v/>
      </c>
      <c r="I87" s="342"/>
    </row>
    <row r="88" ht="12.75" customHeight="1">
      <c r="A88" s="342">
        <f>IF(ISNUMBER(SEARCH('Cover Page'!$D$9,#REF!)),MAX($A$1:A87)+1,0)</f>
        <v>0</v>
      </c>
      <c r="B88" s="445" t="s">
        <v>1008</v>
      </c>
      <c r="C88" s="446" t="s">
        <v>1009</v>
      </c>
      <c r="D88" s="447" t="s">
        <v>19</v>
      </c>
      <c r="E88" s="445" t="s">
        <v>861</v>
      </c>
      <c r="F88" s="447" t="s">
        <v>1010</v>
      </c>
      <c r="G88" s="342"/>
      <c r="H88" s="342" t="str">
        <f t="shared" si="1"/>
        <v/>
      </c>
      <c r="I88" s="342"/>
    </row>
    <row r="89" ht="12.75" customHeight="1">
      <c r="A89" s="342">
        <f>IF(ISNUMBER(SEARCH('Cover Page'!$D$9,#REF!)),MAX($A$1:A88)+1,0)</f>
        <v>0</v>
      </c>
      <c r="B89" s="445" t="s">
        <v>1011</v>
      </c>
      <c r="C89" s="446" t="s">
        <v>1012</v>
      </c>
      <c r="D89" s="447" t="s">
        <v>15</v>
      </c>
      <c r="E89" s="445" t="s">
        <v>725</v>
      </c>
      <c r="F89" s="447" t="s">
        <v>1013</v>
      </c>
      <c r="G89" s="342"/>
      <c r="H89" s="342" t="str">
        <f t="shared" si="1"/>
        <v/>
      </c>
      <c r="I89" s="342"/>
    </row>
    <row r="90" ht="12.75" customHeight="1">
      <c r="A90" s="342">
        <f>IF(ISNUMBER(SEARCH('Cover Page'!$D$9,#REF!)),MAX($A$1:A89)+1,0)</f>
        <v>0</v>
      </c>
      <c r="B90" s="445" t="s">
        <v>1014</v>
      </c>
      <c r="C90" s="446" t="s">
        <v>1015</v>
      </c>
      <c r="D90" s="447" t="s">
        <v>19</v>
      </c>
      <c r="E90" s="445" t="s">
        <v>883</v>
      </c>
      <c r="F90" s="447" t="s">
        <v>1016</v>
      </c>
      <c r="G90" s="342"/>
      <c r="H90" s="342" t="str">
        <f t="shared" si="1"/>
        <v/>
      </c>
      <c r="I90" s="342"/>
    </row>
    <row r="91" ht="12.75" customHeight="1">
      <c r="A91" s="342">
        <f>IF(ISNUMBER(SEARCH('Cover Page'!$D$9,#REF!)),MAX($A$1:A90)+1,0)</f>
        <v>0</v>
      </c>
      <c r="B91" s="445" t="s">
        <v>1017</v>
      </c>
      <c r="C91" s="446" t="s">
        <v>1018</v>
      </c>
      <c r="D91" s="447" t="s">
        <v>15</v>
      </c>
      <c r="E91" s="445" t="s">
        <v>725</v>
      </c>
      <c r="F91" s="447" t="s">
        <v>1019</v>
      </c>
      <c r="G91" s="342"/>
      <c r="H91" s="342" t="str">
        <f t="shared" si="1"/>
        <v/>
      </c>
      <c r="I91" s="342"/>
    </row>
    <row r="92" ht="12.75" customHeight="1">
      <c r="A92" s="342">
        <f>IF(ISNUMBER(SEARCH('Cover Page'!$D$9,#REF!)),MAX($A$1:A91)+1,0)</f>
        <v>0</v>
      </c>
      <c r="B92" s="445" t="s">
        <v>1020</v>
      </c>
      <c r="C92" s="446" t="s">
        <v>1021</v>
      </c>
      <c r="D92" s="447" t="s">
        <v>19</v>
      </c>
      <c r="E92" s="445" t="s">
        <v>1022</v>
      </c>
      <c r="F92" s="447" t="s">
        <v>1023</v>
      </c>
      <c r="G92" s="342"/>
      <c r="H92" s="342" t="str">
        <f t="shared" si="1"/>
        <v/>
      </c>
      <c r="I92" s="342"/>
    </row>
    <row r="93" ht="12.75" customHeight="1">
      <c r="A93" s="342">
        <f>IF(ISNUMBER(SEARCH('Cover Page'!$D$9,#REF!)),MAX($A$1:A92)+1,0)</f>
        <v>0</v>
      </c>
      <c r="B93" s="445" t="s">
        <v>1024</v>
      </c>
      <c r="C93" s="446" t="s">
        <v>1025</v>
      </c>
      <c r="D93" s="447" t="s">
        <v>19</v>
      </c>
      <c r="E93" s="445" t="s">
        <v>1026</v>
      </c>
      <c r="F93" s="447" t="s">
        <v>1027</v>
      </c>
      <c r="G93" s="342"/>
      <c r="H93" s="342" t="str">
        <f t="shared" si="1"/>
        <v/>
      </c>
      <c r="I93" s="342"/>
    </row>
    <row r="94" ht="12.75" customHeight="1">
      <c r="A94" s="342">
        <f>IF(ISNUMBER(SEARCH('Cover Page'!$D$9,#REF!)),MAX($A$1:A93)+1,0)</f>
        <v>0</v>
      </c>
      <c r="B94" s="445" t="s">
        <v>1028</v>
      </c>
      <c r="C94" s="446" t="s">
        <v>1029</v>
      </c>
      <c r="D94" s="447" t="s">
        <v>19</v>
      </c>
      <c r="E94" s="445" t="s">
        <v>1030</v>
      </c>
      <c r="F94" s="447" t="s">
        <v>1031</v>
      </c>
      <c r="G94" s="342"/>
      <c r="H94" s="342" t="str">
        <f t="shared" si="1"/>
        <v/>
      </c>
      <c r="I94" s="342"/>
    </row>
    <row r="95" ht="12.75" customHeight="1">
      <c r="A95" s="342">
        <f>IF(ISNUMBER(SEARCH('Cover Page'!$D$9,#REF!)),MAX($A$1:A94)+1,0)</f>
        <v>0</v>
      </c>
      <c r="B95" s="445" t="s">
        <v>1032</v>
      </c>
      <c r="C95" s="446" t="s">
        <v>1033</v>
      </c>
      <c r="D95" s="447" t="s">
        <v>15</v>
      </c>
      <c r="E95" s="445" t="s">
        <v>1034</v>
      </c>
      <c r="F95" s="447" t="s">
        <v>1035</v>
      </c>
      <c r="G95" s="342"/>
      <c r="H95" s="342" t="str">
        <f t="shared" si="1"/>
        <v/>
      </c>
      <c r="I95" s="342"/>
    </row>
    <row r="96" ht="12.75" customHeight="1">
      <c r="A96" s="342">
        <f>IF(ISNUMBER(SEARCH('Cover Page'!$D$9,#REF!)),MAX($A$1:A95)+1,0)</f>
        <v>0</v>
      </c>
      <c r="B96" s="445" t="s">
        <v>1036</v>
      </c>
      <c r="C96" s="446" t="s">
        <v>1037</v>
      </c>
      <c r="D96" s="447" t="s">
        <v>19</v>
      </c>
      <c r="E96" s="445" t="s">
        <v>1038</v>
      </c>
      <c r="F96" s="447" t="s">
        <v>1039</v>
      </c>
      <c r="G96" s="342"/>
      <c r="H96" s="342" t="str">
        <f t="shared" si="1"/>
        <v/>
      </c>
      <c r="I96" s="342"/>
    </row>
    <row r="97" ht="12.75" customHeight="1">
      <c r="A97" s="342">
        <f>IF(ISNUMBER(SEARCH('Cover Page'!$D$9,#REF!)),MAX($A$1:A96)+1,0)</f>
        <v>0</v>
      </c>
      <c r="B97" s="445" t="s">
        <v>1040</v>
      </c>
      <c r="C97" s="446" t="s">
        <v>1041</v>
      </c>
      <c r="D97" s="447" t="s">
        <v>15</v>
      </c>
      <c r="E97" s="445" t="s">
        <v>725</v>
      </c>
      <c r="F97" s="447" t="s">
        <v>1042</v>
      </c>
      <c r="G97" s="342"/>
      <c r="H97" s="342" t="str">
        <f t="shared" si="1"/>
        <v/>
      </c>
      <c r="I97" s="342"/>
    </row>
    <row r="98" ht="12.75" customHeight="1">
      <c r="A98" s="342">
        <f>IF(ISNUMBER(SEARCH('Cover Page'!$D$9,#REF!)),MAX($A$1:A97)+1,0)</f>
        <v>0</v>
      </c>
      <c r="B98" s="445" t="s">
        <v>1043</v>
      </c>
      <c r="C98" s="446" t="s">
        <v>1044</v>
      </c>
      <c r="D98" s="447" t="s">
        <v>19</v>
      </c>
      <c r="E98" s="445" t="s">
        <v>974</v>
      </c>
      <c r="F98" s="447" t="s">
        <v>1045</v>
      </c>
      <c r="G98" s="342"/>
      <c r="H98" s="342" t="str">
        <f t="shared" si="1"/>
        <v/>
      </c>
      <c r="I98" s="342"/>
    </row>
    <row r="99" ht="12.75" customHeight="1">
      <c r="A99" s="342">
        <f>IF(ISNUMBER(SEARCH('Cover Page'!$D$9,#REF!)),MAX($A$1:A98)+1,0)</f>
        <v>0</v>
      </c>
      <c r="B99" s="445" t="s">
        <v>1046</v>
      </c>
      <c r="C99" s="446" t="s">
        <v>1047</v>
      </c>
      <c r="D99" s="447" t="s">
        <v>15</v>
      </c>
      <c r="E99" s="445" t="s">
        <v>725</v>
      </c>
      <c r="F99" s="447" t="s">
        <v>1048</v>
      </c>
      <c r="G99" s="342"/>
      <c r="H99" s="342" t="str">
        <f t="shared" si="1"/>
        <v/>
      </c>
      <c r="I99" s="342"/>
    </row>
    <row r="100" ht="12.75" customHeight="1">
      <c r="A100" s="342">
        <f>IF(ISNUMBER(SEARCH('Cover Page'!$D$9,#REF!)),MAX($A$1:A99)+1,0)</f>
        <v>0</v>
      </c>
      <c r="B100" s="445" t="s">
        <v>1049</v>
      </c>
      <c r="C100" s="446" t="s">
        <v>1050</v>
      </c>
      <c r="D100" s="447" t="s">
        <v>19</v>
      </c>
      <c r="E100" s="445" t="s">
        <v>1051</v>
      </c>
      <c r="F100" s="447" t="s">
        <v>1052</v>
      </c>
      <c r="G100" s="342"/>
      <c r="H100" s="342" t="str">
        <f t="shared" si="1"/>
        <v/>
      </c>
      <c r="I100" s="342"/>
    </row>
    <row r="101" ht="12.75" customHeight="1">
      <c r="A101" s="342">
        <f>IF(ISNUMBER(SEARCH('Cover Page'!$D$9,#REF!)),MAX($A$1:A100)+1,0)</f>
        <v>0</v>
      </c>
      <c r="B101" s="445" t="s">
        <v>1053</v>
      </c>
      <c r="C101" s="446" t="s">
        <v>1054</v>
      </c>
      <c r="D101" s="447" t="s">
        <v>15</v>
      </c>
      <c r="E101" s="445" t="s">
        <v>716</v>
      </c>
      <c r="F101" s="447" t="s">
        <v>1055</v>
      </c>
      <c r="G101" s="342"/>
      <c r="H101" s="342" t="str">
        <f t="shared" si="1"/>
        <v/>
      </c>
      <c r="I101" s="342"/>
    </row>
    <row r="102" ht="12.75" customHeight="1">
      <c r="A102" s="342">
        <f>IF(ISNUMBER(SEARCH('Cover Page'!$D$9,#REF!)),MAX($A$1:A101)+1,0)</f>
        <v>0</v>
      </c>
      <c r="B102" s="445" t="s">
        <v>1056</v>
      </c>
      <c r="C102" s="446" t="s">
        <v>1057</v>
      </c>
      <c r="D102" s="447" t="s">
        <v>19</v>
      </c>
      <c r="E102" s="445" t="s">
        <v>1058</v>
      </c>
      <c r="F102" s="447" t="s">
        <v>1059</v>
      </c>
      <c r="G102" s="342"/>
      <c r="H102" s="342" t="str">
        <f t="shared" si="1"/>
        <v/>
      </c>
      <c r="I102" s="342"/>
    </row>
    <row r="103" ht="12.75" customHeight="1">
      <c r="A103" s="342">
        <f>IF(ISNUMBER(SEARCH('Cover Page'!$D$9,#REF!)),MAX($A$1:A102)+1,0)</f>
        <v>0</v>
      </c>
      <c r="B103" s="445" t="s">
        <v>1060</v>
      </c>
      <c r="C103" s="446" t="s">
        <v>1061</v>
      </c>
      <c r="D103" s="447" t="s">
        <v>19</v>
      </c>
      <c r="E103" s="445" t="s">
        <v>1062</v>
      </c>
      <c r="F103" s="447" t="s">
        <v>1063</v>
      </c>
      <c r="G103" s="342"/>
      <c r="H103" s="342" t="str">
        <f t="shared" si="1"/>
        <v/>
      </c>
      <c r="I103" s="342"/>
    </row>
    <row r="104" ht="12.75" customHeight="1">
      <c r="A104" s="342">
        <f>IF(ISNUMBER(SEARCH('Cover Page'!$D$9,#REF!)),MAX($A$1:A103)+1,0)</f>
        <v>0</v>
      </c>
      <c r="B104" s="445" t="s">
        <v>1064</v>
      </c>
      <c r="C104" s="446" t="s">
        <v>1065</v>
      </c>
      <c r="D104" s="447" t="s">
        <v>19</v>
      </c>
      <c r="E104" s="445" t="s">
        <v>1066</v>
      </c>
      <c r="F104" s="447" t="s">
        <v>1067</v>
      </c>
      <c r="G104" s="342"/>
      <c r="H104" s="342" t="str">
        <f t="shared" si="1"/>
        <v/>
      </c>
      <c r="I104" s="342"/>
    </row>
    <row r="105" ht="12.75" customHeight="1">
      <c r="A105" s="342">
        <f>IF(ISNUMBER(SEARCH('Cover Page'!$D$9,#REF!)),MAX($A$1:A104)+1,0)</f>
        <v>0</v>
      </c>
      <c r="B105" s="445" t="s">
        <v>1068</v>
      </c>
      <c r="C105" s="446" t="s">
        <v>1069</v>
      </c>
      <c r="D105" s="447" t="s">
        <v>19</v>
      </c>
      <c r="E105" s="445" t="s">
        <v>1070</v>
      </c>
      <c r="F105" s="447" t="s">
        <v>1071</v>
      </c>
      <c r="G105" s="342"/>
      <c r="H105" s="342" t="str">
        <f t="shared" si="1"/>
        <v/>
      </c>
      <c r="I105" s="342"/>
    </row>
    <row r="106" ht="12.75" customHeight="1">
      <c r="A106" s="342">
        <f>IF(ISNUMBER(SEARCH('Cover Page'!$D$9,#REF!)),MAX($A$1:A105)+1,0)</f>
        <v>0</v>
      </c>
      <c r="B106" s="445" t="s">
        <v>1072</v>
      </c>
      <c r="C106" s="446" t="s">
        <v>1073</v>
      </c>
      <c r="D106" s="447" t="s">
        <v>15</v>
      </c>
      <c r="E106" s="445" t="s">
        <v>725</v>
      </c>
      <c r="F106" s="447" t="s">
        <v>1074</v>
      </c>
      <c r="G106" s="342"/>
      <c r="H106" s="342" t="str">
        <f t="shared" si="1"/>
        <v/>
      </c>
      <c r="I106" s="342"/>
    </row>
    <row r="107" ht="12.75" customHeight="1">
      <c r="A107" s="342">
        <f>IF(ISNUMBER(SEARCH('Cover Page'!$D$9,#REF!)),MAX($A$1:A106)+1,0)</f>
        <v>0</v>
      </c>
      <c r="B107" s="445" t="s">
        <v>1075</v>
      </c>
      <c r="C107" s="446" t="s">
        <v>1076</v>
      </c>
      <c r="D107" s="447" t="s">
        <v>15</v>
      </c>
      <c r="E107" s="445" t="s">
        <v>725</v>
      </c>
      <c r="F107" s="447" t="s">
        <v>1077</v>
      </c>
      <c r="G107" s="342"/>
      <c r="H107" s="342" t="str">
        <f t="shared" si="1"/>
        <v/>
      </c>
      <c r="I107" s="342"/>
    </row>
    <row r="108" ht="12.75" customHeight="1">
      <c r="A108" s="342">
        <f>IF(ISNUMBER(SEARCH('Cover Page'!$D$9,#REF!)),MAX($A$1:A107)+1,0)</f>
        <v>0</v>
      </c>
      <c r="B108" s="445" t="s">
        <v>1078</v>
      </c>
      <c r="C108" s="446" t="s">
        <v>1079</v>
      </c>
      <c r="D108" s="447" t="s">
        <v>19</v>
      </c>
      <c r="E108" s="445" t="s">
        <v>760</v>
      </c>
      <c r="F108" s="447" t="s">
        <v>1080</v>
      </c>
      <c r="G108" s="342"/>
      <c r="H108" s="342" t="str">
        <f t="shared" si="1"/>
        <v/>
      </c>
      <c r="I108" s="342"/>
    </row>
    <row r="109" ht="15.0" customHeight="1">
      <c r="A109" s="342">
        <f>IF(ISNUMBER(SEARCH('Cover Page'!$D$9,#REF!)),MAX($A$1:A108)+1,0)</f>
        <v>0</v>
      </c>
      <c r="B109" s="445" t="s">
        <v>1081</v>
      </c>
      <c r="C109" s="446" t="s">
        <v>1082</v>
      </c>
      <c r="D109" s="447" t="s">
        <v>19</v>
      </c>
      <c r="E109" s="445" t="s">
        <v>820</v>
      </c>
      <c r="F109" s="447" t="s">
        <v>1083</v>
      </c>
      <c r="G109" s="342"/>
      <c r="H109" s="342" t="str">
        <f t="shared" si="1"/>
        <v/>
      </c>
      <c r="I109" s="342"/>
    </row>
    <row r="110" ht="12.75" customHeight="1">
      <c r="A110" s="342">
        <f>IF(ISNUMBER(SEARCH('Cover Page'!$D$9,#REF!)),MAX($A$1:A109)+1,0)</f>
        <v>0</v>
      </c>
      <c r="B110" s="445" t="s">
        <v>1084</v>
      </c>
      <c r="C110" s="446" t="s">
        <v>1085</v>
      </c>
      <c r="D110" s="447" t="s">
        <v>724</v>
      </c>
      <c r="E110" s="445" t="s">
        <v>831</v>
      </c>
      <c r="F110" s="447" t="s">
        <v>1086</v>
      </c>
      <c r="G110" s="342"/>
      <c r="H110" s="342" t="str">
        <f t="shared" si="1"/>
        <v/>
      </c>
      <c r="I110" s="342"/>
    </row>
    <row r="111" ht="12.75" customHeight="1">
      <c r="A111" s="342">
        <f>IF(ISNUMBER(SEARCH('Cover Page'!$D$9,#REF!)),MAX($A$1:A110)+1,0)</f>
        <v>0</v>
      </c>
      <c r="B111" s="445" t="s">
        <v>1087</v>
      </c>
      <c r="C111" s="446" t="s">
        <v>1088</v>
      </c>
      <c r="D111" s="447" t="s">
        <v>15</v>
      </c>
      <c r="E111" s="445" t="s">
        <v>949</v>
      </c>
      <c r="F111" s="447" t="s">
        <v>1089</v>
      </c>
      <c r="G111" s="342"/>
      <c r="H111" s="342" t="str">
        <f t="shared" si="1"/>
        <v/>
      </c>
      <c r="I111" s="342"/>
    </row>
    <row r="112" ht="12.75" customHeight="1">
      <c r="A112" s="342">
        <f>IF(ISNUMBER(SEARCH('Cover Page'!$D$9,#REF!)),MAX($A$1:A111)+1,0)</f>
        <v>0</v>
      </c>
      <c r="B112" s="445" t="s">
        <v>1090</v>
      </c>
      <c r="C112" s="446" t="s">
        <v>1091</v>
      </c>
      <c r="D112" s="447" t="s">
        <v>17</v>
      </c>
      <c r="E112" s="445" t="s">
        <v>1092</v>
      </c>
      <c r="F112" s="447" t="s">
        <v>1093</v>
      </c>
      <c r="G112" s="342"/>
      <c r="H112" s="342" t="str">
        <f t="shared" si="1"/>
        <v/>
      </c>
      <c r="I112" s="342"/>
    </row>
    <row r="113" ht="15.0" customHeight="1">
      <c r="A113" s="342">
        <f>IF(ISNUMBER(SEARCH('Cover Page'!$D$9,#REF!)),MAX($A$1:A112)+1,0)</f>
        <v>0</v>
      </c>
      <c r="B113" s="445" t="s">
        <v>1094</v>
      </c>
      <c r="C113" s="446" t="s">
        <v>1095</v>
      </c>
      <c r="D113" s="447" t="s">
        <v>15</v>
      </c>
      <c r="E113" s="445" t="s">
        <v>1096</v>
      </c>
      <c r="F113" s="447" t="s">
        <v>1097</v>
      </c>
      <c r="G113" s="342"/>
      <c r="H113" s="342" t="str">
        <f t="shared" si="1"/>
        <v/>
      </c>
      <c r="I113" s="342"/>
    </row>
    <row r="114" ht="15.0" customHeight="1">
      <c r="A114" s="342">
        <f>IF(ISNUMBER(SEARCH('Cover Page'!$D$9,#REF!)),MAX($A$1:A113)+1,0)</f>
        <v>0</v>
      </c>
      <c r="B114" s="445" t="s">
        <v>1098</v>
      </c>
      <c r="C114" s="446" t="s">
        <v>1099</v>
      </c>
      <c r="D114" s="447" t="s">
        <v>724</v>
      </c>
      <c r="E114" s="445" t="s">
        <v>1100</v>
      </c>
      <c r="F114" s="447" t="s">
        <v>1101</v>
      </c>
      <c r="G114" s="342"/>
      <c r="H114" s="342" t="str">
        <f t="shared" si="1"/>
        <v/>
      </c>
      <c r="I114" s="342"/>
    </row>
    <row r="115" ht="15.0" customHeight="1">
      <c r="A115" s="342">
        <f>IF(ISNUMBER(SEARCH('Cover Page'!$D$9,#REF!)),MAX($A$1:A114)+1,0)</f>
        <v>0</v>
      </c>
      <c r="B115" s="445" t="s">
        <v>1102</v>
      </c>
      <c r="C115" s="446" t="s">
        <v>1103</v>
      </c>
      <c r="D115" s="447" t="s">
        <v>724</v>
      </c>
      <c r="E115" s="445" t="s">
        <v>725</v>
      </c>
      <c r="F115" s="447" t="s">
        <v>1104</v>
      </c>
      <c r="G115" s="342"/>
      <c r="H115" s="342" t="str">
        <f t="shared" si="1"/>
        <v/>
      </c>
      <c r="I115" s="342"/>
    </row>
    <row r="116" ht="15.0" customHeight="1">
      <c r="A116" s="342">
        <f>IF(ISNUMBER(SEARCH('Cover Page'!$D$9,#REF!)),MAX($A$1:A115)+1,0)</f>
        <v>0</v>
      </c>
      <c r="B116" s="445" t="s">
        <v>1105</v>
      </c>
      <c r="C116" s="446" t="s">
        <v>1106</v>
      </c>
      <c r="D116" s="447" t="s">
        <v>724</v>
      </c>
      <c r="E116" s="445" t="s">
        <v>1107</v>
      </c>
      <c r="F116" s="447" t="s">
        <v>1108</v>
      </c>
      <c r="G116" s="342"/>
      <c r="H116" s="342" t="str">
        <f t="shared" si="1"/>
        <v/>
      </c>
      <c r="I116" s="342"/>
    </row>
    <row r="117" ht="12.75" customHeight="1">
      <c r="A117" s="342">
        <f>IF(ISNUMBER(SEARCH('Cover Page'!$D$9,#REF!)),MAX($A$1:A116)+1,0)</f>
        <v>0</v>
      </c>
      <c r="B117" s="445" t="s">
        <v>1109</v>
      </c>
      <c r="C117" s="446" t="s">
        <v>1110</v>
      </c>
      <c r="D117" s="447" t="s">
        <v>724</v>
      </c>
      <c r="E117" s="445" t="s">
        <v>725</v>
      </c>
      <c r="F117" s="447" t="s">
        <v>1111</v>
      </c>
      <c r="G117" s="342"/>
      <c r="H117" s="342" t="str">
        <f t="shared" si="1"/>
        <v/>
      </c>
      <c r="I117" s="342"/>
    </row>
    <row r="118" ht="12.75" customHeight="1">
      <c r="A118" s="342">
        <f>IF(ISNUMBER(SEARCH('Cover Page'!$D$9,#REF!)),MAX($A$1:A117)+1,0)</f>
        <v>0</v>
      </c>
      <c r="B118" s="445" t="s">
        <v>1112</v>
      </c>
      <c r="C118" s="446" t="s">
        <v>1113</v>
      </c>
      <c r="D118" s="447" t="s">
        <v>19</v>
      </c>
      <c r="E118" s="445" t="s">
        <v>1114</v>
      </c>
      <c r="F118" s="447" t="s">
        <v>1115</v>
      </c>
      <c r="G118" s="342"/>
      <c r="H118" s="342" t="str">
        <f t="shared" si="1"/>
        <v/>
      </c>
      <c r="I118" s="342"/>
    </row>
    <row r="119" ht="12.75" customHeight="1">
      <c r="A119" s="342">
        <f>IF(ISNUMBER(SEARCH('Cover Page'!$D$9,#REF!)),MAX($A$1:A118)+1,0)</f>
        <v>0</v>
      </c>
      <c r="B119" s="445" t="s">
        <v>1116</v>
      </c>
      <c r="C119" s="446" t="s">
        <v>1117</v>
      </c>
      <c r="D119" s="447" t="s">
        <v>19</v>
      </c>
      <c r="E119" s="445" t="s">
        <v>733</v>
      </c>
      <c r="F119" s="447" t="s">
        <v>1118</v>
      </c>
      <c r="G119" s="342"/>
      <c r="H119" s="342" t="str">
        <f t="shared" si="1"/>
        <v/>
      </c>
      <c r="I119" s="342"/>
    </row>
    <row r="120" ht="12.75" customHeight="1">
      <c r="A120" s="342">
        <f>IF(ISNUMBER(SEARCH('Cover Page'!$D$9,#REF!)),MAX($A$1:A119)+1,0)</f>
        <v>0</v>
      </c>
      <c r="B120" s="445" t="s">
        <v>1119</v>
      </c>
      <c r="C120" s="446" t="s">
        <v>1120</v>
      </c>
      <c r="D120" s="447" t="s">
        <v>19</v>
      </c>
      <c r="E120" s="445" t="s">
        <v>1121</v>
      </c>
      <c r="F120" s="447" t="s">
        <v>1122</v>
      </c>
      <c r="G120" s="342"/>
      <c r="H120" s="342" t="str">
        <f t="shared" si="1"/>
        <v/>
      </c>
      <c r="I120" s="342"/>
    </row>
    <row r="121" ht="12.75" customHeight="1">
      <c r="A121" s="342">
        <f>IF(ISNUMBER(SEARCH('Cover Page'!$D$9,#REF!)),MAX($A$1:A120)+1,0)</f>
        <v>0</v>
      </c>
      <c r="B121" s="445" t="s">
        <v>1123</v>
      </c>
      <c r="C121" s="446" t="s">
        <v>1124</v>
      </c>
      <c r="D121" s="447" t="s">
        <v>19</v>
      </c>
      <c r="E121" s="445" t="s">
        <v>1125</v>
      </c>
      <c r="F121" s="447" t="s">
        <v>1126</v>
      </c>
      <c r="G121" s="342"/>
      <c r="H121" s="342" t="str">
        <f t="shared" si="1"/>
        <v/>
      </c>
      <c r="I121" s="342"/>
    </row>
    <row r="122" ht="12.75" customHeight="1">
      <c r="A122" s="342">
        <f>IF(ISNUMBER(SEARCH('Cover Page'!$D$9,#REF!)),MAX($A$1:A121)+1,0)</f>
        <v>0</v>
      </c>
      <c r="B122" s="445" t="s">
        <v>1127</v>
      </c>
      <c r="C122" s="446" t="s">
        <v>1128</v>
      </c>
      <c r="D122" s="447" t="s">
        <v>19</v>
      </c>
      <c r="E122" s="445" t="s">
        <v>1129</v>
      </c>
      <c r="F122" s="447" t="s">
        <v>1130</v>
      </c>
      <c r="G122" s="342"/>
      <c r="H122" s="342" t="str">
        <f t="shared" si="1"/>
        <v/>
      </c>
      <c r="I122" s="342"/>
    </row>
    <row r="123" ht="12.75" customHeight="1">
      <c r="A123" s="342">
        <f>IF(ISNUMBER(SEARCH('Cover Page'!$D$9,#REF!)),MAX($A$1:A122)+1,0)</f>
        <v>0</v>
      </c>
      <c r="B123" s="445" t="s">
        <v>1131</v>
      </c>
      <c r="C123" s="446" t="s">
        <v>1132</v>
      </c>
      <c r="D123" s="447" t="s">
        <v>19</v>
      </c>
      <c r="E123" s="445" t="s">
        <v>1133</v>
      </c>
      <c r="F123" s="447" t="s">
        <v>1134</v>
      </c>
      <c r="G123" s="342"/>
      <c r="H123" s="342" t="str">
        <f t="shared" si="1"/>
        <v/>
      </c>
      <c r="I123" s="342"/>
    </row>
    <row r="124" ht="12.75" customHeight="1">
      <c r="A124" s="342">
        <f>IF(ISNUMBER(SEARCH('Cover Page'!$D$9,#REF!)),MAX($A$1:A123)+1,0)</f>
        <v>0</v>
      </c>
      <c r="B124" s="445" t="s">
        <v>1135</v>
      </c>
      <c r="C124" s="446" t="s">
        <v>1136</v>
      </c>
      <c r="D124" s="447" t="s">
        <v>15</v>
      </c>
      <c r="E124" s="445" t="s">
        <v>1137</v>
      </c>
      <c r="F124" s="447" t="s">
        <v>1138</v>
      </c>
      <c r="G124" s="342"/>
      <c r="H124" s="342" t="str">
        <f t="shared" si="1"/>
        <v/>
      </c>
      <c r="I124" s="342"/>
    </row>
    <row r="125" ht="12.75" customHeight="1">
      <c r="A125" s="342">
        <f>IF(ISNUMBER(SEARCH('Cover Page'!$D$9,#REF!)),MAX($A$1:A124)+1,0)</f>
        <v>0</v>
      </c>
      <c r="B125" s="445" t="s">
        <v>1139</v>
      </c>
      <c r="C125" s="446" t="s">
        <v>1140</v>
      </c>
      <c r="D125" s="447" t="s">
        <v>15</v>
      </c>
      <c r="E125" s="445" t="s">
        <v>1141</v>
      </c>
      <c r="F125" s="447" t="s">
        <v>1142</v>
      </c>
      <c r="G125" s="342"/>
      <c r="H125" s="342" t="str">
        <f t="shared" si="1"/>
        <v/>
      </c>
      <c r="I125" s="342"/>
    </row>
    <row r="126" ht="12.75" customHeight="1">
      <c r="A126" s="342">
        <f>IF(ISNUMBER(SEARCH('Cover Page'!$D$9,#REF!)),MAX($A$1:A125)+1,0)</f>
        <v>0</v>
      </c>
      <c r="B126" s="445" t="s">
        <v>1143</v>
      </c>
      <c r="C126" s="446" t="s">
        <v>1144</v>
      </c>
      <c r="D126" s="447" t="s">
        <v>19</v>
      </c>
      <c r="E126" s="445" t="s">
        <v>1145</v>
      </c>
      <c r="F126" s="447" t="s">
        <v>1146</v>
      </c>
      <c r="G126" s="342"/>
      <c r="H126" s="342" t="str">
        <f t="shared" si="1"/>
        <v/>
      </c>
      <c r="I126" s="342"/>
    </row>
    <row r="127" ht="12.75" customHeight="1">
      <c r="A127" s="342">
        <f>IF(ISNUMBER(SEARCH('Cover Page'!$D$9,#REF!)),MAX($A$1:A126)+1,0)</f>
        <v>0</v>
      </c>
      <c r="B127" s="445" t="s">
        <v>1147</v>
      </c>
      <c r="C127" s="446" t="s">
        <v>1148</v>
      </c>
      <c r="D127" s="447" t="s">
        <v>15</v>
      </c>
      <c r="E127" s="445" t="s">
        <v>716</v>
      </c>
      <c r="F127" s="447" t="s">
        <v>1149</v>
      </c>
      <c r="G127" s="342"/>
      <c r="H127" s="342" t="str">
        <f t="shared" si="1"/>
        <v/>
      </c>
      <c r="I127" s="342"/>
    </row>
    <row r="128" ht="12.75" customHeight="1">
      <c r="A128" s="342">
        <f>IF(ISNUMBER(SEARCH('Cover Page'!$D$9,#REF!)),MAX($A$1:A127)+1,0)</f>
        <v>0</v>
      </c>
      <c r="B128" s="445" t="s">
        <v>1150</v>
      </c>
      <c r="C128" s="446" t="s">
        <v>1151</v>
      </c>
      <c r="D128" s="447" t="s">
        <v>15</v>
      </c>
      <c r="E128" s="445" t="s">
        <v>725</v>
      </c>
      <c r="F128" s="447" t="s">
        <v>1152</v>
      </c>
      <c r="G128" s="342"/>
      <c r="H128" s="342" t="str">
        <f t="shared" si="1"/>
        <v/>
      </c>
      <c r="I128" s="342"/>
    </row>
    <row r="129" ht="12.75" customHeight="1">
      <c r="A129" s="342">
        <f>IF(ISNUMBER(SEARCH('Cover Page'!$D$9,#REF!)),MAX($A$1:A128)+1,0)</f>
        <v>0</v>
      </c>
      <c r="B129" s="445" t="s">
        <v>1153</v>
      </c>
      <c r="C129" s="446" t="s">
        <v>1154</v>
      </c>
      <c r="D129" s="447" t="s">
        <v>15</v>
      </c>
      <c r="E129" s="445" t="s">
        <v>725</v>
      </c>
      <c r="F129" s="447" t="s">
        <v>1155</v>
      </c>
      <c r="G129" s="342"/>
      <c r="H129" s="342" t="str">
        <f t="shared" si="1"/>
        <v/>
      </c>
      <c r="I129" s="342"/>
    </row>
    <row r="130" ht="12.75" customHeight="1">
      <c r="A130" s="342">
        <f>IF(ISNUMBER(SEARCH('Cover Page'!$D$9,#REF!)),MAX($A$1:A129)+1,0)</f>
        <v>0</v>
      </c>
      <c r="B130" s="445" t="s">
        <v>1156</v>
      </c>
      <c r="C130" s="446" t="s">
        <v>1157</v>
      </c>
      <c r="D130" s="447" t="s">
        <v>15</v>
      </c>
      <c r="E130" s="445" t="s">
        <v>716</v>
      </c>
      <c r="F130" s="447" t="s">
        <v>1158</v>
      </c>
      <c r="G130" s="342"/>
      <c r="H130" s="342" t="str">
        <f t="shared" si="1"/>
        <v/>
      </c>
      <c r="I130" s="342"/>
    </row>
    <row r="131" ht="12.75" customHeight="1">
      <c r="A131" s="342">
        <f>IF(ISNUMBER(SEARCH('Cover Page'!$D$9,#REF!)),MAX($A$1:A130)+1,0)</f>
        <v>0</v>
      </c>
      <c r="B131" s="445" t="s">
        <v>1159</v>
      </c>
      <c r="C131" s="446" t="s">
        <v>1160</v>
      </c>
      <c r="D131" s="447" t="s">
        <v>15</v>
      </c>
      <c r="E131" s="445" t="s">
        <v>1161</v>
      </c>
      <c r="F131" s="447" t="s">
        <v>1162</v>
      </c>
      <c r="G131" s="342"/>
      <c r="H131" s="342" t="str">
        <f t="shared" si="1"/>
        <v/>
      </c>
      <c r="I131" s="342"/>
    </row>
    <row r="132" ht="12.75" customHeight="1">
      <c r="A132" s="342">
        <f>IF(ISNUMBER(SEARCH('Cover Page'!$D$9,#REF!)),MAX($A$1:A131)+1,0)</f>
        <v>0</v>
      </c>
      <c r="B132" s="445" t="s">
        <v>1163</v>
      </c>
      <c r="C132" s="446" t="s">
        <v>1164</v>
      </c>
      <c r="D132" s="447" t="s">
        <v>15</v>
      </c>
      <c r="E132" s="445" t="s">
        <v>725</v>
      </c>
      <c r="F132" s="447" t="s">
        <v>1165</v>
      </c>
      <c r="G132" s="342"/>
      <c r="H132" s="342" t="str">
        <f t="shared" si="1"/>
        <v/>
      </c>
      <c r="I132" s="342"/>
    </row>
    <row r="133" ht="12.75" customHeight="1">
      <c r="A133" s="342">
        <f>IF(ISNUMBER(SEARCH('Cover Page'!$D$9,#REF!)),MAX($A$1:A132)+1,0)</f>
        <v>0</v>
      </c>
      <c r="B133" s="445" t="s">
        <v>1166</v>
      </c>
      <c r="C133" s="446" t="s">
        <v>1167</v>
      </c>
      <c r="D133" s="447" t="s">
        <v>15</v>
      </c>
      <c r="E133" s="445" t="s">
        <v>716</v>
      </c>
      <c r="F133" s="447" t="s">
        <v>1168</v>
      </c>
      <c r="G133" s="342"/>
      <c r="H133" s="342" t="str">
        <f t="shared" si="1"/>
        <v/>
      </c>
      <c r="I133" s="342"/>
    </row>
    <row r="134" ht="12.75" customHeight="1">
      <c r="A134" s="342">
        <f>IF(ISNUMBER(SEARCH('Cover Page'!$D$9,#REF!)),MAX($A$1:A133)+1,0)</f>
        <v>0</v>
      </c>
      <c r="B134" s="445" t="s">
        <v>1169</v>
      </c>
      <c r="C134" s="446" t="s">
        <v>1170</v>
      </c>
      <c r="D134" s="447" t="s">
        <v>15</v>
      </c>
      <c r="E134" s="445" t="s">
        <v>716</v>
      </c>
      <c r="F134" s="447" t="s">
        <v>1171</v>
      </c>
      <c r="G134" s="342"/>
      <c r="H134" s="342" t="str">
        <f t="shared" si="1"/>
        <v/>
      </c>
      <c r="I134" s="342"/>
    </row>
    <row r="135" ht="12.75" customHeight="1">
      <c r="A135" s="342">
        <f>IF(ISNUMBER(SEARCH('Cover Page'!$D$9,#REF!)),MAX($A$1:A134)+1,0)</f>
        <v>0</v>
      </c>
      <c r="B135" s="445" t="s">
        <v>1172</v>
      </c>
      <c r="C135" s="446" t="s">
        <v>1173</v>
      </c>
      <c r="D135" s="447" t="s">
        <v>15</v>
      </c>
      <c r="E135" s="445" t="s">
        <v>716</v>
      </c>
      <c r="F135" s="447" t="s">
        <v>1174</v>
      </c>
      <c r="G135" s="342"/>
      <c r="H135" s="342" t="str">
        <f t="shared" si="1"/>
        <v/>
      </c>
      <c r="I135" s="342"/>
    </row>
    <row r="136" ht="12.75" customHeight="1">
      <c r="A136" s="342">
        <f>IF(ISNUMBER(SEARCH('Cover Page'!$D$9,#REF!)),MAX($A$1:A135)+1,0)</f>
        <v>0</v>
      </c>
      <c r="B136" s="445" t="s">
        <v>1175</v>
      </c>
      <c r="C136" s="446" t="s">
        <v>1176</v>
      </c>
      <c r="D136" s="447" t="s">
        <v>19</v>
      </c>
      <c r="E136" s="445" t="s">
        <v>1177</v>
      </c>
      <c r="F136" s="447" t="s">
        <v>1178</v>
      </c>
      <c r="G136" s="342"/>
      <c r="H136" s="342" t="str">
        <f t="shared" si="1"/>
        <v/>
      </c>
      <c r="I136" s="342"/>
    </row>
    <row r="137" ht="12.75" customHeight="1">
      <c r="A137" s="342">
        <f>IF(ISNUMBER(SEARCH('Cover Page'!$D$9,#REF!)),MAX($A$1:A136)+1,0)</f>
        <v>0</v>
      </c>
      <c r="B137" s="445" t="s">
        <v>1179</v>
      </c>
      <c r="C137" s="446" t="s">
        <v>1180</v>
      </c>
      <c r="D137" s="447" t="s">
        <v>17</v>
      </c>
      <c r="E137" s="445" t="s">
        <v>733</v>
      </c>
      <c r="F137" s="447" t="s">
        <v>1181</v>
      </c>
      <c r="G137" s="342"/>
      <c r="H137" s="342" t="str">
        <f t="shared" si="1"/>
        <v/>
      </c>
      <c r="I137" s="342"/>
    </row>
    <row r="138" ht="12.75" customHeight="1">
      <c r="A138" s="342">
        <f>IF(ISNUMBER(SEARCH('Cover Page'!$D$9,#REF!)),MAX($A$1:A137)+1,0)</f>
        <v>0</v>
      </c>
      <c r="B138" s="445" t="s">
        <v>1182</v>
      </c>
      <c r="C138" s="446" t="s">
        <v>1183</v>
      </c>
      <c r="D138" s="447" t="s">
        <v>15</v>
      </c>
      <c r="E138" s="445" t="s">
        <v>1184</v>
      </c>
      <c r="F138" s="447" t="s">
        <v>1185</v>
      </c>
      <c r="G138" s="342"/>
      <c r="H138" s="342" t="str">
        <f t="shared" si="1"/>
        <v/>
      </c>
      <c r="I138" s="342"/>
    </row>
    <row r="139" ht="12.75" customHeight="1">
      <c r="A139" s="342">
        <f>IF(ISNUMBER(SEARCH('Cover Page'!$D$9,#REF!)),MAX($A$1:A138)+1,0)</f>
        <v>0</v>
      </c>
      <c r="B139" s="445" t="s">
        <v>1186</v>
      </c>
      <c r="C139" s="446" t="s">
        <v>1187</v>
      </c>
      <c r="D139" s="447" t="s">
        <v>19</v>
      </c>
      <c r="E139" s="445" t="s">
        <v>1188</v>
      </c>
      <c r="F139" s="447" t="s">
        <v>1189</v>
      </c>
      <c r="G139" s="342"/>
      <c r="H139" s="342" t="str">
        <f t="shared" si="1"/>
        <v/>
      </c>
      <c r="I139" s="342"/>
    </row>
    <row r="140" ht="12.75" customHeight="1">
      <c r="A140" s="342">
        <f>IF(ISNUMBER(SEARCH('Cover Page'!$D$9,#REF!)),MAX($A$1:A139)+1,0)</f>
        <v>0</v>
      </c>
      <c r="B140" s="445" t="s">
        <v>1190</v>
      </c>
      <c r="C140" s="446" t="s">
        <v>1191</v>
      </c>
      <c r="D140" s="447" t="s">
        <v>19</v>
      </c>
      <c r="E140" s="445" t="s">
        <v>1192</v>
      </c>
      <c r="F140" s="447" t="s">
        <v>1193</v>
      </c>
      <c r="G140" s="342"/>
      <c r="H140" s="342" t="str">
        <f t="shared" si="1"/>
        <v/>
      </c>
      <c r="I140" s="342"/>
    </row>
    <row r="141" ht="12.75" customHeight="1">
      <c r="A141" s="342">
        <f>IF(ISNUMBER(SEARCH('Cover Page'!$D$9,#REF!)),MAX($A$1:A140)+1,0)</f>
        <v>0</v>
      </c>
      <c r="B141" s="445" t="s">
        <v>1194</v>
      </c>
      <c r="C141" s="446" t="s">
        <v>1195</v>
      </c>
      <c r="D141" s="447" t="s">
        <v>19</v>
      </c>
      <c r="E141" s="445" t="s">
        <v>1196</v>
      </c>
      <c r="F141" s="447" t="s">
        <v>1197</v>
      </c>
      <c r="G141" s="342"/>
      <c r="H141" s="342" t="str">
        <f t="shared" si="1"/>
        <v/>
      </c>
      <c r="I141" s="342"/>
    </row>
    <row r="142" ht="15.0" customHeight="1">
      <c r="A142" s="342">
        <f>IF(ISNUMBER(SEARCH('Cover Page'!$D$9,#REF!)),MAX($A$1:A141)+1,0)</f>
        <v>0</v>
      </c>
      <c r="B142" s="445" t="s">
        <v>1198</v>
      </c>
      <c r="C142" s="446" t="s">
        <v>1199</v>
      </c>
      <c r="D142" s="447" t="s">
        <v>724</v>
      </c>
      <c r="E142" s="445" t="s">
        <v>1200</v>
      </c>
      <c r="F142" s="447" t="s">
        <v>1201</v>
      </c>
      <c r="G142" s="342"/>
      <c r="H142" s="342" t="str">
        <f t="shared" si="1"/>
        <v/>
      </c>
      <c r="I142" s="342"/>
    </row>
    <row r="143" ht="15.0" customHeight="1">
      <c r="A143" s="342">
        <f>IF(ISNUMBER(SEARCH('Cover Page'!$D$9,#REF!)),MAX($A$1:A142)+1,0)</f>
        <v>0</v>
      </c>
      <c r="B143" s="445" t="s">
        <v>1202</v>
      </c>
      <c r="C143" s="446" t="s">
        <v>1203</v>
      </c>
      <c r="D143" s="447" t="s">
        <v>724</v>
      </c>
      <c r="E143" s="445" t="s">
        <v>1204</v>
      </c>
      <c r="F143" s="447" t="s">
        <v>1205</v>
      </c>
      <c r="G143" s="342"/>
      <c r="H143" s="342" t="str">
        <f t="shared" si="1"/>
        <v/>
      </c>
      <c r="I143" s="342"/>
    </row>
    <row r="144" ht="12.75" customHeight="1">
      <c r="A144" s="342">
        <f>IF(ISNUMBER(SEARCH('Cover Page'!$D$9,#REF!)),MAX($A$1:A143)+1,0)</f>
        <v>0</v>
      </c>
      <c r="B144" s="445" t="s">
        <v>1206</v>
      </c>
      <c r="C144" s="446" t="s">
        <v>1207</v>
      </c>
      <c r="D144" s="447" t="s">
        <v>15</v>
      </c>
      <c r="E144" s="445" t="s">
        <v>883</v>
      </c>
      <c r="F144" s="447" t="s">
        <v>1208</v>
      </c>
      <c r="G144" s="342"/>
      <c r="H144" s="342" t="str">
        <f t="shared" si="1"/>
        <v/>
      </c>
      <c r="I144" s="342"/>
    </row>
    <row r="145" ht="12.75" customHeight="1">
      <c r="A145" s="342">
        <f>IF(ISNUMBER(SEARCH('Cover Page'!$D$9,#REF!)),MAX($A$1:A144)+1,0)</f>
        <v>0</v>
      </c>
      <c r="B145" s="445" t="s">
        <v>1209</v>
      </c>
      <c r="C145" s="446" t="s">
        <v>1210</v>
      </c>
      <c r="D145" s="447" t="s">
        <v>15</v>
      </c>
      <c r="E145" s="445" t="s">
        <v>1211</v>
      </c>
      <c r="F145" s="447" t="s">
        <v>1212</v>
      </c>
      <c r="G145" s="342"/>
      <c r="H145" s="342" t="str">
        <f t="shared" si="1"/>
        <v/>
      </c>
      <c r="I145" s="342"/>
    </row>
    <row r="146" ht="12.75" customHeight="1">
      <c r="A146" s="342">
        <f>IF(ISNUMBER(SEARCH('Cover Page'!$D$9,#REF!)),MAX($A$1:A145)+1,0)</f>
        <v>0</v>
      </c>
      <c r="B146" s="445" t="s">
        <v>1213</v>
      </c>
      <c r="C146" s="446" t="s">
        <v>1214</v>
      </c>
      <c r="D146" s="447" t="s">
        <v>15</v>
      </c>
      <c r="E146" s="445" t="s">
        <v>725</v>
      </c>
      <c r="F146" s="447" t="s">
        <v>1215</v>
      </c>
      <c r="G146" s="342"/>
      <c r="H146" s="342" t="str">
        <f t="shared" si="1"/>
        <v/>
      </c>
      <c r="I146" s="342"/>
    </row>
    <row r="147" ht="12.75" customHeight="1">
      <c r="A147" s="342">
        <f>IF(ISNUMBER(SEARCH('Cover Page'!$D$9,#REF!)),MAX($A$1:A146)+1,0)</f>
        <v>0</v>
      </c>
      <c r="B147" s="445" t="s">
        <v>1216</v>
      </c>
      <c r="C147" s="446" t="s">
        <v>1217</v>
      </c>
      <c r="D147" s="447" t="s">
        <v>17</v>
      </c>
      <c r="E147" s="445" t="s">
        <v>1184</v>
      </c>
      <c r="F147" s="447" t="s">
        <v>1218</v>
      </c>
      <c r="G147" s="342"/>
      <c r="H147" s="342" t="str">
        <f t="shared" si="1"/>
        <v/>
      </c>
      <c r="I147" s="342"/>
    </row>
    <row r="148" ht="12.75" customHeight="1">
      <c r="A148" s="342">
        <f>IF(ISNUMBER(SEARCH('Cover Page'!$D$9,#REF!)),MAX($A$1:A147)+1,0)</f>
        <v>0</v>
      </c>
      <c r="B148" s="445" t="s">
        <v>1219</v>
      </c>
      <c r="C148" s="446" t="s">
        <v>1220</v>
      </c>
      <c r="D148" s="447" t="s">
        <v>15</v>
      </c>
      <c r="E148" s="445" t="s">
        <v>1184</v>
      </c>
      <c r="F148" s="447" t="s">
        <v>1221</v>
      </c>
      <c r="G148" s="342"/>
      <c r="H148" s="342" t="str">
        <f t="shared" si="1"/>
        <v/>
      </c>
      <c r="I148" s="342"/>
    </row>
    <row r="149" ht="12.75" customHeight="1">
      <c r="A149" s="342">
        <f>IF(ISNUMBER(SEARCH('Cover Page'!$D$9,#REF!)),MAX($A$1:A148)+1,0)</f>
        <v>0</v>
      </c>
      <c r="B149" s="445" t="s">
        <v>1222</v>
      </c>
      <c r="C149" s="446" t="s">
        <v>1223</v>
      </c>
      <c r="D149" s="447" t="s">
        <v>19</v>
      </c>
      <c r="E149" s="445" t="s">
        <v>1224</v>
      </c>
      <c r="F149" s="447" t="s">
        <v>1225</v>
      </c>
      <c r="G149" s="342"/>
      <c r="H149" s="342" t="str">
        <f t="shared" si="1"/>
        <v/>
      </c>
      <c r="I149" s="342"/>
    </row>
    <row r="150" ht="12.75" customHeight="1">
      <c r="A150" s="342">
        <f>IF(ISNUMBER(SEARCH('Cover Page'!$D$9,#REF!)),MAX($A$1:A149)+1,0)</f>
        <v>0</v>
      </c>
      <c r="B150" s="445" t="s">
        <v>1226</v>
      </c>
      <c r="C150" s="446" t="s">
        <v>1227</v>
      </c>
      <c r="D150" s="447" t="s">
        <v>19</v>
      </c>
      <c r="E150" s="445" t="s">
        <v>1228</v>
      </c>
      <c r="F150" s="447" t="s">
        <v>1229</v>
      </c>
      <c r="G150" s="342"/>
      <c r="H150" s="342" t="str">
        <f t="shared" si="1"/>
        <v/>
      </c>
      <c r="I150" s="342"/>
    </row>
    <row r="151" ht="12.75" customHeight="1">
      <c r="A151" s="342">
        <f>IF(ISNUMBER(SEARCH('Cover Page'!$D$9,#REF!)),MAX($A$1:A150)+1,0)</f>
        <v>0</v>
      </c>
      <c r="B151" s="445" t="s">
        <v>1230</v>
      </c>
      <c r="C151" s="446" t="s">
        <v>1231</v>
      </c>
      <c r="D151" s="447" t="s">
        <v>19</v>
      </c>
      <c r="E151" s="445" t="s">
        <v>1232</v>
      </c>
      <c r="F151" s="447" t="s">
        <v>1233</v>
      </c>
      <c r="G151" s="342"/>
      <c r="H151" s="342" t="str">
        <f t="shared" si="1"/>
        <v/>
      </c>
      <c r="I151" s="342"/>
    </row>
    <row r="152" ht="12.75" customHeight="1">
      <c r="A152" s="342">
        <f>IF(ISNUMBER(SEARCH('Cover Page'!$D$9,#REF!)),MAX($A$1:A151)+1,0)</f>
        <v>0</v>
      </c>
      <c r="B152" s="445" t="s">
        <v>1234</v>
      </c>
      <c r="C152" s="446" t="s">
        <v>1235</v>
      </c>
      <c r="D152" s="447" t="s">
        <v>19</v>
      </c>
      <c r="E152" s="445" t="s">
        <v>1236</v>
      </c>
      <c r="F152" s="447" t="s">
        <v>1237</v>
      </c>
      <c r="G152" s="342"/>
      <c r="H152" s="342" t="str">
        <f t="shared" si="1"/>
        <v/>
      </c>
      <c r="I152" s="342"/>
    </row>
    <row r="153" ht="12.75" customHeight="1">
      <c r="A153" s="342">
        <f>IF(ISNUMBER(SEARCH('Cover Page'!$D$9,#REF!)),MAX($A$1:A152)+1,0)</f>
        <v>0</v>
      </c>
      <c r="B153" s="445" t="s">
        <v>1238</v>
      </c>
      <c r="C153" s="446" t="s">
        <v>1239</v>
      </c>
      <c r="D153" s="447" t="s">
        <v>15</v>
      </c>
      <c r="E153" s="445" t="s">
        <v>879</v>
      </c>
      <c r="F153" s="447" t="s">
        <v>1240</v>
      </c>
      <c r="G153" s="342"/>
      <c r="H153" s="342" t="str">
        <f t="shared" si="1"/>
        <v/>
      </c>
      <c r="I153" s="342"/>
    </row>
    <row r="154" ht="12.75" customHeight="1">
      <c r="A154" s="342">
        <f>IF(ISNUMBER(SEARCH('Cover Page'!$D$9,#REF!)),MAX($A$1:A153)+1,0)</f>
        <v>0</v>
      </c>
      <c r="B154" s="445" t="s">
        <v>1241</v>
      </c>
      <c r="C154" s="446" t="s">
        <v>1242</v>
      </c>
      <c r="D154" s="447" t="s">
        <v>15</v>
      </c>
      <c r="E154" s="445" t="s">
        <v>879</v>
      </c>
      <c r="F154" s="447" t="s">
        <v>1243</v>
      </c>
      <c r="G154" s="342"/>
      <c r="H154" s="342" t="str">
        <f t="shared" si="1"/>
        <v/>
      </c>
      <c r="I154" s="342"/>
    </row>
    <row r="155" ht="12.75" customHeight="1">
      <c r="A155" s="342">
        <f>IF(ISNUMBER(SEARCH('Cover Page'!$D$9,#REF!)),MAX($A$1:A154)+1,0)</f>
        <v>0</v>
      </c>
      <c r="B155" s="445" t="s">
        <v>1244</v>
      </c>
      <c r="C155" s="446" t="s">
        <v>1245</v>
      </c>
      <c r="D155" s="447" t="s">
        <v>19</v>
      </c>
      <c r="E155" s="445" t="s">
        <v>1246</v>
      </c>
      <c r="F155" s="447" t="s">
        <v>1247</v>
      </c>
      <c r="G155" s="342"/>
      <c r="H155" s="342" t="str">
        <f t="shared" si="1"/>
        <v/>
      </c>
      <c r="I155" s="342"/>
    </row>
    <row r="156" ht="12.75" customHeight="1">
      <c r="A156" s="342">
        <f>IF(ISNUMBER(SEARCH('Cover Page'!$D$9,#REF!)),MAX($A$1:A155)+1,0)</f>
        <v>0</v>
      </c>
      <c r="B156" s="445" t="s">
        <v>1248</v>
      </c>
      <c r="C156" s="446" t="s">
        <v>1249</v>
      </c>
      <c r="D156" s="447" t="s">
        <v>19</v>
      </c>
      <c r="E156" s="445" t="s">
        <v>1250</v>
      </c>
      <c r="F156" s="447" t="s">
        <v>1251</v>
      </c>
      <c r="G156" s="342"/>
      <c r="H156" s="342" t="str">
        <f t="shared" si="1"/>
        <v/>
      </c>
      <c r="I156" s="342"/>
    </row>
    <row r="157" ht="12.75" customHeight="1">
      <c r="A157" s="342">
        <f>IF(ISNUMBER(SEARCH('Cover Page'!$D$9,#REF!)),MAX($A$1:A156)+1,0)</f>
        <v>0</v>
      </c>
      <c r="B157" s="445" t="s">
        <v>1252</v>
      </c>
      <c r="C157" s="446" t="s">
        <v>1253</v>
      </c>
      <c r="D157" s="447" t="s">
        <v>17</v>
      </c>
      <c r="E157" s="445" t="s">
        <v>1250</v>
      </c>
      <c r="F157" s="447" t="s">
        <v>1254</v>
      </c>
      <c r="G157" s="342"/>
      <c r="H157" s="342" t="str">
        <f t="shared" si="1"/>
        <v/>
      </c>
      <c r="I157" s="342"/>
    </row>
    <row r="158" ht="12.75" customHeight="1">
      <c r="A158" s="342">
        <f>IF(ISNUMBER(SEARCH('Cover Page'!$D$9,#REF!)),MAX($A$1:A157)+1,0)</f>
        <v>0</v>
      </c>
      <c r="B158" s="445" t="s">
        <v>1255</v>
      </c>
      <c r="C158" s="446" t="s">
        <v>1256</v>
      </c>
      <c r="D158" s="447" t="s">
        <v>15</v>
      </c>
      <c r="E158" s="445" t="s">
        <v>1257</v>
      </c>
      <c r="F158" s="447" t="s">
        <v>1258</v>
      </c>
      <c r="G158" s="342"/>
      <c r="H158" s="342" t="str">
        <f t="shared" si="1"/>
        <v/>
      </c>
      <c r="I158" s="342"/>
    </row>
    <row r="159" ht="12.75" customHeight="1">
      <c r="A159" s="342">
        <f>IF(ISNUMBER(SEARCH('Cover Page'!$D$9,#REF!)),MAX($A$1:A158)+1,0)</f>
        <v>0</v>
      </c>
      <c r="B159" s="445" t="s">
        <v>1259</v>
      </c>
      <c r="C159" s="446" t="s">
        <v>1260</v>
      </c>
      <c r="D159" s="447" t="s">
        <v>15</v>
      </c>
      <c r="E159" s="445" t="s">
        <v>725</v>
      </c>
      <c r="F159" s="447" t="s">
        <v>1261</v>
      </c>
      <c r="G159" s="342"/>
      <c r="H159" s="342" t="str">
        <f t="shared" si="1"/>
        <v/>
      </c>
      <c r="I159" s="342"/>
    </row>
    <row r="160" ht="12.75" customHeight="1">
      <c r="A160" s="342">
        <f>IF(ISNUMBER(SEARCH('Cover Page'!$D$9,#REF!)),MAX($A$1:A159)+1,0)</f>
        <v>0</v>
      </c>
      <c r="B160" s="445" t="s">
        <v>1262</v>
      </c>
      <c r="C160" s="446" t="s">
        <v>1263</v>
      </c>
      <c r="D160" s="447" t="s">
        <v>15</v>
      </c>
      <c r="E160" s="445" t="s">
        <v>725</v>
      </c>
      <c r="F160" s="447" t="s">
        <v>1264</v>
      </c>
      <c r="G160" s="342"/>
      <c r="H160" s="342" t="str">
        <f t="shared" si="1"/>
        <v/>
      </c>
      <c r="I160" s="342"/>
    </row>
    <row r="161" ht="12.75" customHeight="1">
      <c r="A161" s="342">
        <f>IF(ISNUMBER(SEARCH('Cover Page'!$D$9,#REF!)),MAX($A$1:A160)+1,0)</f>
        <v>0</v>
      </c>
      <c r="B161" s="445" t="s">
        <v>1265</v>
      </c>
      <c r="C161" s="446" t="s">
        <v>1266</v>
      </c>
      <c r="D161" s="447" t="s">
        <v>19</v>
      </c>
      <c r="E161" s="445" t="s">
        <v>729</v>
      </c>
      <c r="F161" s="447" t="s">
        <v>1267</v>
      </c>
      <c r="G161" s="342"/>
      <c r="H161" s="342" t="str">
        <f t="shared" si="1"/>
        <v/>
      </c>
      <c r="I161" s="342"/>
    </row>
    <row r="162" ht="12.75" customHeight="1">
      <c r="A162" s="342">
        <f>IF(ISNUMBER(SEARCH('Cover Page'!$D$9,#REF!)),MAX($A$1:A161)+1,0)</f>
        <v>0</v>
      </c>
      <c r="B162" s="445" t="s">
        <v>1268</v>
      </c>
      <c r="C162" s="446" t="s">
        <v>1269</v>
      </c>
      <c r="D162" s="447" t="s">
        <v>17</v>
      </c>
      <c r="E162" s="445" t="s">
        <v>720</v>
      </c>
      <c r="F162" s="447" t="s">
        <v>1270</v>
      </c>
      <c r="G162" s="342"/>
      <c r="H162" s="342" t="str">
        <f t="shared" si="1"/>
        <v/>
      </c>
      <c r="I162" s="342"/>
    </row>
    <row r="163" ht="12.75" customHeight="1">
      <c r="A163" s="342">
        <f>IF(ISNUMBER(SEARCH('Cover Page'!$D$9,#REF!)),MAX($A$1:A162)+1,0)</f>
        <v>0</v>
      </c>
      <c r="B163" s="445" t="s">
        <v>1271</v>
      </c>
      <c r="C163" s="446" t="s">
        <v>1272</v>
      </c>
      <c r="D163" s="447" t="s">
        <v>17</v>
      </c>
      <c r="E163" s="445" t="s">
        <v>720</v>
      </c>
      <c r="F163" s="447" t="s">
        <v>1273</v>
      </c>
      <c r="G163" s="342"/>
      <c r="H163" s="342" t="str">
        <f t="shared" si="1"/>
        <v/>
      </c>
      <c r="I163" s="342"/>
    </row>
    <row r="164" ht="12.75" customHeight="1">
      <c r="A164" s="342">
        <f>IF(ISNUMBER(SEARCH('Cover Page'!$D$9,#REF!)),MAX($A$1:A163)+1,0)</f>
        <v>0</v>
      </c>
      <c r="B164" s="445" t="s">
        <v>1274</v>
      </c>
      <c r="C164" s="446" t="s">
        <v>1275</v>
      </c>
      <c r="D164" s="447" t="s">
        <v>17</v>
      </c>
      <c r="E164" s="445" t="s">
        <v>1141</v>
      </c>
      <c r="F164" s="447" t="s">
        <v>1276</v>
      </c>
      <c r="G164" s="342"/>
      <c r="H164" s="342" t="str">
        <f t="shared" si="1"/>
        <v/>
      </c>
      <c r="I164" s="342"/>
    </row>
    <row r="165" ht="12.75" customHeight="1">
      <c r="A165" s="342">
        <f>IF(ISNUMBER(SEARCH('Cover Page'!$D$9,#REF!)),MAX($A$1:A164)+1,0)</f>
        <v>0</v>
      </c>
      <c r="B165" s="445" t="s">
        <v>1277</v>
      </c>
      <c r="C165" s="446" t="s">
        <v>1278</v>
      </c>
      <c r="D165" s="447" t="s">
        <v>17</v>
      </c>
      <c r="E165" s="445" t="s">
        <v>725</v>
      </c>
      <c r="F165" s="447" t="s">
        <v>1279</v>
      </c>
      <c r="G165" s="342"/>
      <c r="H165" s="342" t="str">
        <f t="shared" si="1"/>
        <v/>
      </c>
      <c r="I165" s="342"/>
    </row>
    <row r="166" ht="12.75" customHeight="1">
      <c r="A166" s="342">
        <f>IF(ISNUMBER(SEARCH('Cover Page'!$D$9,#REF!)),MAX($A$1:A165)+1,0)</f>
        <v>0</v>
      </c>
      <c r="B166" s="445" t="s">
        <v>1280</v>
      </c>
      <c r="C166" s="446" t="s">
        <v>1281</v>
      </c>
      <c r="D166" s="447" t="s">
        <v>17</v>
      </c>
      <c r="E166" s="445" t="s">
        <v>716</v>
      </c>
      <c r="F166" s="447" t="s">
        <v>1282</v>
      </c>
      <c r="G166" s="342"/>
      <c r="H166" s="342" t="str">
        <f t="shared" si="1"/>
        <v/>
      </c>
      <c r="I166" s="342"/>
    </row>
    <row r="167" ht="12.75" customHeight="1">
      <c r="A167" s="342">
        <f>IF(ISNUMBER(SEARCH('Cover Page'!$D$9,#REF!)),MAX($A$1:A166)+1,0)</f>
        <v>0</v>
      </c>
      <c r="B167" s="445" t="s">
        <v>1283</v>
      </c>
      <c r="C167" s="446" t="s">
        <v>1284</v>
      </c>
      <c r="D167" s="447" t="s">
        <v>17</v>
      </c>
      <c r="E167" s="445" t="s">
        <v>716</v>
      </c>
      <c r="F167" s="447" t="s">
        <v>1285</v>
      </c>
      <c r="G167" s="342"/>
      <c r="H167" s="342" t="str">
        <f t="shared" si="1"/>
        <v/>
      </c>
      <c r="I167" s="342"/>
    </row>
    <row r="168" ht="12.75" customHeight="1">
      <c r="A168" s="342">
        <f>IF(ISNUMBER(SEARCH('Cover Page'!$D$9,#REF!)),MAX($A$1:A167)+1,0)</f>
        <v>0</v>
      </c>
      <c r="B168" s="445" t="s">
        <v>1286</v>
      </c>
      <c r="C168" s="446" t="s">
        <v>1287</v>
      </c>
      <c r="D168" s="447" t="s">
        <v>15</v>
      </c>
      <c r="E168" s="445" t="s">
        <v>725</v>
      </c>
      <c r="F168" s="447" t="s">
        <v>1288</v>
      </c>
      <c r="G168" s="342"/>
      <c r="H168" s="342" t="str">
        <f t="shared" si="1"/>
        <v/>
      </c>
      <c r="I168" s="342"/>
    </row>
    <row r="169" ht="12.75" customHeight="1">
      <c r="A169" s="342">
        <f>IF(ISNUMBER(SEARCH('Cover Page'!$D$9,#REF!)),MAX($A$1:A168)+1,0)</f>
        <v>0</v>
      </c>
      <c r="B169" s="445" t="s">
        <v>1289</v>
      </c>
      <c r="C169" s="446" t="s">
        <v>1290</v>
      </c>
      <c r="D169" s="447" t="s">
        <v>19</v>
      </c>
      <c r="E169" s="445" t="s">
        <v>1291</v>
      </c>
      <c r="F169" s="447" t="s">
        <v>1292</v>
      </c>
      <c r="G169" s="342"/>
      <c r="H169" s="342" t="str">
        <f t="shared" si="1"/>
        <v/>
      </c>
      <c r="I169" s="342"/>
    </row>
    <row r="170" ht="12.75" customHeight="1">
      <c r="A170" s="342">
        <f>IF(ISNUMBER(SEARCH('Cover Page'!$D$9,#REF!)),MAX($A$1:A169)+1,0)</f>
        <v>0</v>
      </c>
      <c r="B170" s="445" t="s">
        <v>1293</v>
      </c>
      <c r="C170" s="446" t="s">
        <v>1294</v>
      </c>
      <c r="D170" s="447" t="s">
        <v>19</v>
      </c>
      <c r="E170" s="445" t="s">
        <v>725</v>
      </c>
      <c r="F170" s="447" t="s">
        <v>1295</v>
      </c>
      <c r="G170" s="342"/>
      <c r="H170" s="342" t="str">
        <f t="shared" si="1"/>
        <v/>
      </c>
      <c r="I170" s="342"/>
    </row>
    <row r="171" ht="12.75" customHeight="1">
      <c r="A171" s="342">
        <f>IF(ISNUMBER(SEARCH('Cover Page'!$D$9,#REF!)),MAX($A$1:A170)+1,0)</f>
        <v>0</v>
      </c>
      <c r="B171" s="445" t="s">
        <v>1296</v>
      </c>
      <c r="C171" s="446" t="s">
        <v>1297</v>
      </c>
      <c r="D171" s="447" t="s">
        <v>19</v>
      </c>
      <c r="E171" s="445" t="s">
        <v>1298</v>
      </c>
      <c r="F171" s="447" t="s">
        <v>1299</v>
      </c>
      <c r="G171" s="342"/>
      <c r="H171" s="342" t="str">
        <f t="shared" si="1"/>
        <v/>
      </c>
      <c r="I171" s="342"/>
    </row>
    <row r="172" ht="12.75" customHeight="1">
      <c r="A172" s="342">
        <f>IF(ISNUMBER(SEARCH('Cover Page'!$D$9,#REF!)),MAX($A$1:A171)+1,0)</f>
        <v>0</v>
      </c>
      <c r="B172" s="445" t="s">
        <v>1300</v>
      </c>
      <c r="C172" s="446" t="s">
        <v>1301</v>
      </c>
      <c r="D172" s="447" t="s">
        <v>724</v>
      </c>
      <c r="E172" s="445" t="s">
        <v>1302</v>
      </c>
      <c r="F172" s="447" t="s">
        <v>1303</v>
      </c>
      <c r="G172" s="342"/>
      <c r="H172" s="342" t="str">
        <f t="shared" si="1"/>
        <v/>
      </c>
      <c r="I172" s="342"/>
    </row>
    <row r="173" ht="15.0" customHeight="1">
      <c r="A173" s="342">
        <f>IF(ISNUMBER(SEARCH('Cover Page'!$D$9,#REF!)),MAX($A$1:A172)+1,0)</f>
        <v>0</v>
      </c>
      <c r="B173" s="445" t="s">
        <v>1304</v>
      </c>
      <c r="C173" s="446" t="s">
        <v>1305</v>
      </c>
      <c r="D173" s="447" t="s">
        <v>19</v>
      </c>
      <c r="E173" s="445" t="s">
        <v>1306</v>
      </c>
      <c r="F173" s="447" t="s">
        <v>1307</v>
      </c>
      <c r="G173" s="342"/>
      <c r="H173" s="342" t="str">
        <f t="shared" si="1"/>
        <v/>
      </c>
      <c r="I173" s="342"/>
    </row>
    <row r="174" ht="12.75" customHeight="1">
      <c r="A174" s="342">
        <f>IF(ISNUMBER(SEARCH('Cover Page'!$D$9,#REF!)),MAX($A$1:A173)+1,0)</f>
        <v>0</v>
      </c>
      <c r="B174" s="445" t="s">
        <v>1308</v>
      </c>
      <c r="C174" s="446" t="s">
        <v>1309</v>
      </c>
      <c r="D174" s="447" t="s">
        <v>19</v>
      </c>
      <c r="E174" s="445" t="s">
        <v>1310</v>
      </c>
      <c r="F174" s="447" t="s">
        <v>1311</v>
      </c>
      <c r="G174" s="342"/>
      <c r="H174" s="342" t="str">
        <f t="shared" si="1"/>
        <v/>
      </c>
      <c r="I174" s="342"/>
    </row>
    <row r="175" ht="12.75" customHeight="1">
      <c r="A175" s="342">
        <f>IF(ISNUMBER(SEARCH('Cover Page'!$D$9,#REF!)),MAX($A$1:A174)+1,0)</f>
        <v>0</v>
      </c>
      <c r="B175" s="445" t="s">
        <v>1312</v>
      </c>
      <c r="C175" s="446" t="s">
        <v>1313</v>
      </c>
      <c r="D175" s="447" t="s">
        <v>19</v>
      </c>
      <c r="E175" s="445" t="s">
        <v>768</v>
      </c>
      <c r="F175" s="447" t="s">
        <v>1314</v>
      </c>
      <c r="G175" s="342"/>
      <c r="H175" s="342" t="str">
        <f t="shared" si="1"/>
        <v/>
      </c>
      <c r="I175" s="342"/>
    </row>
    <row r="176" ht="12.75" customHeight="1">
      <c r="A176" s="342">
        <f>IF(ISNUMBER(SEARCH('Cover Page'!$D$9,#REF!)),MAX($A$1:A175)+1,0)</f>
        <v>0</v>
      </c>
      <c r="B176" s="445" t="s">
        <v>1315</v>
      </c>
      <c r="C176" s="446" t="s">
        <v>1316</v>
      </c>
      <c r="D176" s="447" t="s">
        <v>724</v>
      </c>
      <c r="E176" s="445" t="s">
        <v>1317</v>
      </c>
      <c r="F176" s="447" t="s">
        <v>1318</v>
      </c>
      <c r="G176" s="342"/>
      <c r="H176" s="342" t="str">
        <f t="shared" si="1"/>
        <v/>
      </c>
      <c r="I176" s="342"/>
    </row>
    <row r="177" ht="15.0" customHeight="1">
      <c r="A177" s="342">
        <f>IF(ISNUMBER(SEARCH('Cover Page'!$D$9,#REF!)),MAX($A$1:A176)+1,0)</f>
        <v>0</v>
      </c>
      <c r="B177" s="445" t="s">
        <v>1319</v>
      </c>
      <c r="C177" s="446" t="s">
        <v>1320</v>
      </c>
      <c r="D177" s="447" t="s">
        <v>19</v>
      </c>
      <c r="E177" s="445" t="s">
        <v>1321</v>
      </c>
      <c r="F177" s="447" t="s">
        <v>1322</v>
      </c>
      <c r="G177" s="342"/>
      <c r="H177" s="342" t="str">
        <f t="shared" si="1"/>
        <v/>
      </c>
      <c r="I177" s="342"/>
    </row>
    <row r="178" ht="12.75" customHeight="1">
      <c r="A178" s="342">
        <f>IF(ISNUMBER(SEARCH('Cover Page'!$D$9,#REF!)),MAX($A$1:A177)+1,0)</f>
        <v>0</v>
      </c>
      <c r="B178" s="445" t="s">
        <v>1323</v>
      </c>
      <c r="C178" s="446" t="s">
        <v>1324</v>
      </c>
      <c r="D178" s="447" t="s">
        <v>15</v>
      </c>
      <c r="E178" s="445" t="s">
        <v>760</v>
      </c>
      <c r="F178" s="447" t="s">
        <v>1325</v>
      </c>
      <c r="G178" s="342"/>
      <c r="H178" s="342" t="str">
        <f t="shared" si="1"/>
        <v/>
      </c>
      <c r="I178" s="342"/>
    </row>
    <row r="179" ht="12.75" customHeight="1">
      <c r="A179" s="342">
        <f>IF(ISNUMBER(SEARCH('Cover Page'!$D$9,#REF!)),MAX($A$1:A178)+1,0)</f>
        <v>0</v>
      </c>
      <c r="B179" s="445" t="s">
        <v>1326</v>
      </c>
      <c r="C179" s="446" t="s">
        <v>1327</v>
      </c>
      <c r="D179" s="447" t="s">
        <v>19</v>
      </c>
      <c r="E179" s="445" t="s">
        <v>1328</v>
      </c>
      <c r="F179" s="447" t="s">
        <v>1329</v>
      </c>
      <c r="G179" s="342"/>
      <c r="H179" s="342" t="str">
        <f t="shared" si="1"/>
        <v/>
      </c>
      <c r="I179" s="342"/>
    </row>
    <row r="180" ht="12.75" customHeight="1">
      <c r="A180" s="342">
        <f>IF(ISNUMBER(SEARCH('Cover Page'!$D$9,#REF!)),MAX($A$1:A179)+1,0)</f>
        <v>0</v>
      </c>
      <c r="B180" s="445" t="s">
        <v>1330</v>
      </c>
      <c r="C180" s="446" t="s">
        <v>1331</v>
      </c>
      <c r="D180" s="447" t="s">
        <v>15</v>
      </c>
      <c r="E180" s="445" t="s">
        <v>725</v>
      </c>
      <c r="F180" s="447" t="s">
        <v>1332</v>
      </c>
      <c r="G180" s="342"/>
      <c r="H180" s="342" t="str">
        <f t="shared" si="1"/>
        <v/>
      </c>
      <c r="I180" s="342"/>
    </row>
    <row r="181" ht="12.75" customHeight="1">
      <c r="A181" s="342">
        <f>IF(ISNUMBER(SEARCH('Cover Page'!$D$9,#REF!)),MAX($A$1:A180)+1,0)</f>
        <v>0</v>
      </c>
      <c r="B181" s="445" t="s">
        <v>1333</v>
      </c>
      <c r="C181" s="446" t="s">
        <v>1334</v>
      </c>
      <c r="D181" s="447" t="s">
        <v>17</v>
      </c>
      <c r="E181" s="445" t="s">
        <v>725</v>
      </c>
      <c r="F181" s="447" t="s">
        <v>1335</v>
      </c>
      <c r="G181" s="342"/>
      <c r="H181" s="342" t="str">
        <f t="shared" si="1"/>
        <v/>
      </c>
      <c r="I181" s="342"/>
    </row>
    <row r="182" ht="15.0" customHeight="1">
      <c r="A182" s="342">
        <f>IF(ISNUMBER(SEARCH('Cover Page'!$D$9,#REF!)),MAX($A$1:A181)+1,0)</f>
        <v>0</v>
      </c>
      <c r="B182" s="445" t="s">
        <v>1336</v>
      </c>
      <c r="C182" s="446" t="s">
        <v>1337</v>
      </c>
      <c r="D182" s="447" t="s">
        <v>15</v>
      </c>
      <c r="E182" s="445" t="s">
        <v>725</v>
      </c>
      <c r="F182" s="447" t="s">
        <v>1338</v>
      </c>
      <c r="G182" s="342"/>
      <c r="H182" s="342" t="str">
        <f t="shared" si="1"/>
        <v/>
      </c>
      <c r="I182" s="342"/>
    </row>
    <row r="183" ht="12.75" customHeight="1">
      <c r="A183" s="342">
        <f>IF(ISNUMBER(SEARCH('Cover Page'!$D$9,#REF!)),MAX($A$1:A182)+1,0)</f>
        <v>0</v>
      </c>
      <c r="B183" s="445" t="s">
        <v>1339</v>
      </c>
      <c r="C183" s="446" t="s">
        <v>1340</v>
      </c>
      <c r="D183" s="447" t="s">
        <v>724</v>
      </c>
      <c r="E183" s="445" t="s">
        <v>716</v>
      </c>
      <c r="F183" s="447" t="s">
        <v>1168</v>
      </c>
      <c r="G183" s="342"/>
      <c r="H183" s="342" t="str">
        <f t="shared" si="1"/>
        <v/>
      </c>
      <c r="I183" s="342"/>
    </row>
    <row r="184" ht="12.75" customHeight="1">
      <c r="A184" s="342">
        <f>IF(ISNUMBER(SEARCH('Cover Page'!$D$9,#REF!)),MAX($A$1:A183)+1,0)</f>
        <v>0</v>
      </c>
      <c r="B184" s="445" t="s">
        <v>1341</v>
      </c>
      <c r="C184" s="446" t="s">
        <v>1342</v>
      </c>
      <c r="D184" s="447" t="s">
        <v>15</v>
      </c>
      <c r="E184" s="445" t="s">
        <v>1343</v>
      </c>
      <c r="F184" s="447" t="s">
        <v>1344</v>
      </c>
      <c r="G184" s="342"/>
      <c r="H184" s="342" t="str">
        <f t="shared" si="1"/>
        <v/>
      </c>
      <c r="I184" s="342"/>
    </row>
    <row r="185" ht="12.75" customHeight="1">
      <c r="A185" s="342">
        <f>IF(ISNUMBER(SEARCH('Cover Page'!$D$9,#REF!)),MAX($A$1:A184)+1,0)</f>
        <v>0</v>
      </c>
      <c r="B185" s="445" t="s">
        <v>1345</v>
      </c>
      <c r="C185" s="446" t="s">
        <v>1346</v>
      </c>
      <c r="D185" s="447" t="s">
        <v>19</v>
      </c>
      <c r="E185" s="445" t="s">
        <v>1250</v>
      </c>
      <c r="F185" s="447" t="s">
        <v>1347</v>
      </c>
      <c r="G185" s="342"/>
      <c r="H185" s="342" t="str">
        <f t="shared" si="1"/>
        <v/>
      </c>
      <c r="I185" s="342"/>
    </row>
    <row r="186" ht="12.75" customHeight="1">
      <c r="A186" s="342">
        <f>IF(ISNUMBER(SEARCH('Cover Page'!$D$9,#REF!)),MAX($A$1:A185)+1,0)</f>
        <v>0</v>
      </c>
      <c r="B186" s="445" t="s">
        <v>1348</v>
      </c>
      <c r="C186" s="446" t="s">
        <v>1349</v>
      </c>
      <c r="D186" s="447" t="s">
        <v>15</v>
      </c>
      <c r="E186" s="445" t="s">
        <v>725</v>
      </c>
      <c r="F186" s="447" t="s">
        <v>1350</v>
      </c>
      <c r="G186" s="342"/>
      <c r="H186" s="342" t="str">
        <f t="shared" si="1"/>
        <v/>
      </c>
      <c r="I186" s="342"/>
    </row>
    <row r="187" ht="12.75" customHeight="1">
      <c r="A187" s="342">
        <f>IF(ISNUMBER(SEARCH('Cover Page'!$D$9,#REF!)),MAX($A$1:A186)+1,0)</f>
        <v>0</v>
      </c>
      <c r="B187" s="445" t="s">
        <v>1351</v>
      </c>
      <c r="C187" s="446" t="s">
        <v>1352</v>
      </c>
      <c r="D187" s="447" t="s">
        <v>15</v>
      </c>
      <c r="E187" s="445" t="s">
        <v>768</v>
      </c>
      <c r="F187" s="447" t="s">
        <v>1353</v>
      </c>
      <c r="G187" s="342"/>
      <c r="H187" s="342" t="str">
        <f t="shared" si="1"/>
        <v/>
      </c>
      <c r="I187" s="342"/>
    </row>
    <row r="188" ht="12.75" customHeight="1">
      <c r="A188" s="342">
        <f>IF(ISNUMBER(SEARCH('Cover Page'!$D$9,#REF!)),MAX($A$1:A187)+1,0)</f>
        <v>0</v>
      </c>
      <c r="B188" s="445" t="s">
        <v>1354</v>
      </c>
      <c r="C188" s="446" t="s">
        <v>1355</v>
      </c>
      <c r="D188" s="447" t="s">
        <v>19</v>
      </c>
      <c r="E188" s="445" t="s">
        <v>1356</v>
      </c>
      <c r="F188" s="447" t="s">
        <v>1357</v>
      </c>
      <c r="G188" s="342"/>
      <c r="H188" s="342" t="str">
        <f t="shared" si="1"/>
        <v/>
      </c>
      <c r="I188" s="342"/>
    </row>
    <row r="189" ht="12.75" customHeight="1">
      <c r="A189" s="342">
        <f>IF(ISNUMBER(SEARCH('Cover Page'!$D$9,#REF!)),MAX($A$1:A188)+1,0)</f>
        <v>0</v>
      </c>
      <c r="B189" s="445" t="s">
        <v>1358</v>
      </c>
      <c r="C189" s="446" t="s">
        <v>1359</v>
      </c>
      <c r="D189" s="447" t="s">
        <v>17</v>
      </c>
      <c r="E189" s="445" t="s">
        <v>1360</v>
      </c>
      <c r="F189" s="447" t="s">
        <v>1361</v>
      </c>
      <c r="G189" s="342"/>
      <c r="H189" s="342" t="str">
        <f t="shared" si="1"/>
        <v/>
      </c>
      <c r="I189" s="342"/>
    </row>
    <row r="190" ht="12.75" customHeight="1">
      <c r="A190" s="342">
        <f>IF(ISNUMBER(SEARCH('Cover Page'!$D$9,#REF!)),MAX($A$1:A189)+1,0)</f>
        <v>0</v>
      </c>
      <c r="B190" s="445" t="s">
        <v>1362</v>
      </c>
      <c r="C190" s="446" t="s">
        <v>1363</v>
      </c>
      <c r="D190" s="447" t="s">
        <v>19</v>
      </c>
      <c r="E190" s="445" t="s">
        <v>1364</v>
      </c>
      <c r="F190" s="447" t="s">
        <v>1365</v>
      </c>
      <c r="G190" s="342"/>
      <c r="H190" s="342" t="str">
        <f t="shared" si="1"/>
        <v/>
      </c>
      <c r="I190" s="342"/>
    </row>
    <row r="191" ht="12.75" customHeight="1">
      <c r="A191" s="342">
        <f>IF(ISNUMBER(SEARCH('Cover Page'!$D$9,#REF!)),MAX($A$1:A190)+1,0)</f>
        <v>0</v>
      </c>
      <c r="B191" s="445" t="s">
        <v>1366</v>
      </c>
      <c r="C191" s="446" t="s">
        <v>1367</v>
      </c>
      <c r="D191" s="447" t="s">
        <v>19</v>
      </c>
      <c r="E191" s="445" t="s">
        <v>1133</v>
      </c>
      <c r="F191" s="447" t="s">
        <v>1368</v>
      </c>
      <c r="G191" s="342"/>
      <c r="H191" s="342" t="str">
        <f t="shared" si="1"/>
        <v/>
      </c>
      <c r="I191" s="342"/>
    </row>
    <row r="192" ht="12.75" customHeight="1">
      <c r="A192" s="342">
        <f>IF(ISNUMBER(SEARCH('Cover Page'!$D$9,#REF!)),MAX($A$1:A191)+1,0)</f>
        <v>0</v>
      </c>
      <c r="B192" s="445" t="s">
        <v>1369</v>
      </c>
      <c r="C192" s="446" t="s">
        <v>1370</v>
      </c>
      <c r="D192" s="447" t="s">
        <v>19</v>
      </c>
      <c r="E192" s="445" t="s">
        <v>1291</v>
      </c>
      <c r="F192" s="447" t="s">
        <v>1371</v>
      </c>
      <c r="G192" s="342"/>
      <c r="H192" s="342" t="str">
        <f t="shared" si="1"/>
        <v/>
      </c>
      <c r="I192" s="342"/>
    </row>
    <row r="193" ht="15.0" customHeight="1">
      <c r="A193" s="342">
        <f>IF(ISNUMBER(SEARCH('Cover Page'!$D$9,#REF!)),MAX($A$1:A192)+1,0)</f>
        <v>0</v>
      </c>
      <c r="B193" s="445" t="s">
        <v>1372</v>
      </c>
      <c r="C193" s="446" t="s">
        <v>1373</v>
      </c>
      <c r="D193" s="447" t="s">
        <v>15</v>
      </c>
      <c r="E193" s="445" t="s">
        <v>1058</v>
      </c>
      <c r="F193" s="447" t="s">
        <v>1374</v>
      </c>
      <c r="G193" s="342"/>
      <c r="H193" s="342" t="str">
        <f t="shared" si="1"/>
        <v/>
      </c>
      <c r="I193" s="342"/>
    </row>
    <row r="194" ht="12.75" customHeight="1">
      <c r="A194" s="342">
        <f>IF(ISNUMBER(SEARCH('Cover Page'!$D$9,#REF!)),MAX($A$1:A193)+1,0)</f>
        <v>0</v>
      </c>
      <c r="B194" s="445" t="s">
        <v>1375</v>
      </c>
      <c r="C194" s="446" t="s">
        <v>1376</v>
      </c>
      <c r="D194" s="447" t="s">
        <v>19</v>
      </c>
      <c r="E194" s="445" t="s">
        <v>879</v>
      </c>
      <c r="F194" s="447" t="s">
        <v>1377</v>
      </c>
      <c r="G194" s="342"/>
      <c r="H194" s="342" t="str">
        <f t="shared" si="1"/>
        <v/>
      </c>
      <c r="I194" s="342"/>
    </row>
    <row r="195" ht="12.75" customHeight="1">
      <c r="A195" s="342">
        <f>IF(ISNUMBER(SEARCH('Cover Page'!$D$9,#REF!)),MAX($A$1:A194)+1,0)</f>
        <v>0</v>
      </c>
      <c r="B195" s="445" t="s">
        <v>1378</v>
      </c>
      <c r="C195" s="446" t="s">
        <v>1379</v>
      </c>
      <c r="D195" s="447" t="s">
        <v>15</v>
      </c>
      <c r="E195" s="445" t="s">
        <v>1211</v>
      </c>
      <c r="F195" s="447" t="s">
        <v>1380</v>
      </c>
      <c r="G195" s="342"/>
      <c r="H195" s="342" t="str">
        <f t="shared" si="1"/>
        <v/>
      </c>
      <c r="I195" s="342"/>
    </row>
    <row r="196" ht="12.75" customHeight="1">
      <c r="A196" s="342">
        <f>IF(ISNUMBER(SEARCH('Cover Page'!$D$9,#REF!)),MAX($A$1:A195)+1,0)</f>
        <v>0</v>
      </c>
      <c r="B196" s="445" t="s">
        <v>1381</v>
      </c>
      <c r="C196" s="446" t="s">
        <v>1382</v>
      </c>
      <c r="D196" s="447" t="s">
        <v>15</v>
      </c>
      <c r="E196" s="445" t="s">
        <v>737</v>
      </c>
      <c r="F196" s="447" t="s">
        <v>1383</v>
      </c>
      <c r="G196" s="342"/>
      <c r="H196" s="342" t="str">
        <f t="shared" si="1"/>
        <v/>
      </c>
      <c r="I196" s="342"/>
    </row>
    <row r="197" ht="12.75" customHeight="1">
      <c r="A197" s="342">
        <f>IF(ISNUMBER(SEARCH('Cover Page'!$D$9,#REF!)),MAX($A$1:A196)+1,0)</f>
        <v>0</v>
      </c>
      <c r="B197" s="445" t="s">
        <v>1384</v>
      </c>
      <c r="C197" s="446" t="s">
        <v>1385</v>
      </c>
      <c r="D197" s="447" t="s">
        <v>724</v>
      </c>
      <c r="E197" s="445" t="s">
        <v>1386</v>
      </c>
      <c r="F197" s="447" t="s">
        <v>1387</v>
      </c>
      <c r="G197" s="342"/>
      <c r="H197" s="342" t="str">
        <f t="shared" si="1"/>
        <v/>
      </c>
      <c r="I197" s="342"/>
    </row>
    <row r="198" ht="12.75" customHeight="1">
      <c r="A198" s="342">
        <f>IF(ISNUMBER(SEARCH('Cover Page'!$D$9,#REF!)),MAX($A$1:A197)+1,0)</f>
        <v>0</v>
      </c>
      <c r="B198" s="445" t="s">
        <v>1388</v>
      </c>
      <c r="C198" s="446" t="s">
        <v>1389</v>
      </c>
      <c r="D198" s="447" t="s">
        <v>19</v>
      </c>
      <c r="E198" s="445" t="s">
        <v>1390</v>
      </c>
      <c r="F198" s="447" t="s">
        <v>1391</v>
      </c>
      <c r="G198" s="342"/>
      <c r="H198" s="342" t="str">
        <f t="shared" si="1"/>
        <v/>
      </c>
      <c r="I198" s="342"/>
    </row>
    <row r="199" ht="12.75" customHeight="1">
      <c r="A199" s="342">
        <f>IF(ISNUMBER(SEARCH('Cover Page'!$D$9,#REF!)),MAX($A$1:A198)+1,0)</f>
        <v>0</v>
      </c>
      <c r="B199" s="445" t="s">
        <v>1392</v>
      </c>
      <c r="C199" s="446" t="s">
        <v>1393</v>
      </c>
      <c r="D199" s="447" t="s">
        <v>19</v>
      </c>
      <c r="E199" s="445" t="s">
        <v>716</v>
      </c>
      <c r="F199" s="447" t="s">
        <v>1394</v>
      </c>
      <c r="G199" s="342"/>
      <c r="H199" s="342" t="str">
        <f t="shared" si="1"/>
        <v/>
      </c>
      <c r="I199" s="342"/>
    </row>
    <row r="200" ht="12.75" customHeight="1">
      <c r="A200" s="342">
        <f>IF(ISNUMBER(SEARCH('Cover Page'!$D$9,#REF!)),MAX($A$1:A199)+1,0)</f>
        <v>0</v>
      </c>
      <c r="B200" s="445" t="s">
        <v>1395</v>
      </c>
      <c r="C200" s="446" t="s">
        <v>1396</v>
      </c>
      <c r="D200" s="447" t="s">
        <v>19</v>
      </c>
      <c r="E200" s="445" t="s">
        <v>716</v>
      </c>
      <c r="F200" s="447" t="s">
        <v>1397</v>
      </c>
      <c r="G200" s="342"/>
      <c r="H200" s="342" t="str">
        <f t="shared" si="1"/>
        <v/>
      </c>
      <c r="I200" s="342"/>
    </row>
    <row r="201" ht="12.75" customHeight="1">
      <c r="A201" s="342">
        <f>IF(ISNUMBER(SEARCH('Cover Page'!$D$9,#REF!)),MAX($A$1:A200)+1,0)</f>
        <v>0</v>
      </c>
      <c r="B201" s="445" t="s">
        <v>1398</v>
      </c>
      <c r="C201" s="446" t="s">
        <v>1399</v>
      </c>
      <c r="D201" s="447" t="s">
        <v>19</v>
      </c>
      <c r="E201" s="445" t="s">
        <v>820</v>
      </c>
      <c r="F201" s="447" t="s">
        <v>1400</v>
      </c>
      <c r="G201" s="342"/>
      <c r="H201" s="342" t="str">
        <f t="shared" si="1"/>
        <v/>
      </c>
      <c r="I201" s="342"/>
    </row>
    <row r="202" ht="12.75" customHeight="1">
      <c r="A202" s="342">
        <f>IF(ISNUMBER(SEARCH('Cover Page'!$D$9,#REF!)),MAX($A$1:A201)+1,0)</f>
        <v>0</v>
      </c>
      <c r="B202" s="445" t="s">
        <v>1401</v>
      </c>
      <c r="C202" s="446" t="s">
        <v>1402</v>
      </c>
      <c r="D202" s="447" t="s">
        <v>19</v>
      </c>
      <c r="E202" s="445" t="s">
        <v>1403</v>
      </c>
      <c r="F202" s="447" t="s">
        <v>1404</v>
      </c>
      <c r="G202" s="342"/>
      <c r="H202" s="342" t="str">
        <f t="shared" si="1"/>
        <v/>
      </c>
      <c r="I202" s="342"/>
    </row>
    <row r="203" ht="12.75" customHeight="1">
      <c r="A203" s="342">
        <f>IF(ISNUMBER(SEARCH('Cover Page'!$D$9,#REF!)),MAX($A$1:A202)+1,0)</f>
        <v>0</v>
      </c>
      <c r="B203" s="445" t="s">
        <v>1405</v>
      </c>
      <c r="C203" s="446" t="s">
        <v>1406</v>
      </c>
      <c r="D203" s="447" t="s">
        <v>19</v>
      </c>
      <c r="E203" s="445" t="s">
        <v>1407</v>
      </c>
      <c r="F203" s="447" t="s">
        <v>1408</v>
      </c>
      <c r="G203" s="342"/>
      <c r="H203" s="342" t="str">
        <f t="shared" si="1"/>
        <v/>
      </c>
      <c r="I203" s="342"/>
    </row>
    <row r="204" ht="12.75" customHeight="1">
      <c r="A204" s="342">
        <f>IF(ISNUMBER(SEARCH('Cover Page'!$D$9,#REF!)),MAX($A$1:A203)+1,0)</f>
        <v>0</v>
      </c>
      <c r="B204" s="445" t="s">
        <v>1409</v>
      </c>
      <c r="C204" s="446" t="s">
        <v>1410</v>
      </c>
      <c r="D204" s="447" t="s">
        <v>19</v>
      </c>
      <c r="E204" s="445" t="s">
        <v>1411</v>
      </c>
      <c r="F204" s="447" t="s">
        <v>1412</v>
      </c>
      <c r="G204" s="342"/>
      <c r="H204" s="342" t="str">
        <f t="shared" si="1"/>
        <v/>
      </c>
      <c r="I204" s="342"/>
    </row>
    <row r="205" ht="12.75" customHeight="1">
      <c r="A205" s="342">
        <f>IF(ISNUMBER(SEARCH('Cover Page'!$D$9,#REF!)),MAX($A$1:A204)+1,0)</f>
        <v>0</v>
      </c>
      <c r="B205" s="445" t="s">
        <v>1413</v>
      </c>
      <c r="C205" s="446" t="s">
        <v>1414</v>
      </c>
      <c r="D205" s="447" t="s">
        <v>15</v>
      </c>
      <c r="E205" s="445" t="s">
        <v>1034</v>
      </c>
      <c r="F205" s="447" t="s">
        <v>1415</v>
      </c>
      <c r="G205" s="342"/>
      <c r="H205" s="342" t="str">
        <f t="shared" si="1"/>
        <v/>
      </c>
      <c r="I205" s="342"/>
    </row>
    <row r="206" ht="12.75" customHeight="1">
      <c r="A206" s="342">
        <f>IF(ISNUMBER(SEARCH('Cover Page'!$D$9,#REF!)),MAX($A$1:A205)+1,0)</f>
        <v>0</v>
      </c>
      <c r="B206" s="445" t="s">
        <v>1416</v>
      </c>
      <c r="C206" s="446" t="s">
        <v>1417</v>
      </c>
      <c r="D206" s="447" t="s">
        <v>19</v>
      </c>
      <c r="E206" s="445" t="s">
        <v>1386</v>
      </c>
      <c r="F206" s="447" t="s">
        <v>1418</v>
      </c>
      <c r="G206" s="342"/>
      <c r="H206" s="342" t="str">
        <f t="shared" si="1"/>
        <v/>
      </c>
      <c r="I206" s="342"/>
    </row>
    <row r="207" ht="12.75" customHeight="1">
      <c r="A207" s="342">
        <f>IF(ISNUMBER(SEARCH('Cover Page'!$D$9,#REF!)),MAX($A$1:A206)+1,0)</f>
        <v>0</v>
      </c>
      <c r="B207" s="445" t="s">
        <v>1419</v>
      </c>
      <c r="C207" s="446" t="s">
        <v>1420</v>
      </c>
      <c r="D207" s="447" t="s">
        <v>15</v>
      </c>
      <c r="E207" s="445" t="s">
        <v>1421</v>
      </c>
      <c r="F207" s="447" t="s">
        <v>1422</v>
      </c>
      <c r="G207" s="342"/>
      <c r="H207" s="342" t="str">
        <f t="shared" si="1"/>
        <v/>
      </c>
      <c r="I207" s="342"/>
    </row>
    <row r="208" ht="12.75" customHeight="1">
      <c r="A208" s="342">
        <f>IF(ISNUMBER(SEARCH('Cover Page'!$D$9,#REF!)),MAX($A$1:A207)+1,0)</f>
        <v>0</v>
      </c>
      <c r="B208" s="445" t="s">
        <v>1423</v>
      </c>
      <c r="C208" s="446" t="s">
        <v>1424</v>
      </c>
      <c r="D208" s="447" t="s">
        <v>15</v>
      </c>
      <c r="E208" s="445" t="s">
        <v>974</v>
      </c>
      <c r="F208" s="447" t="s">
        <v>1425</v>
      </c>
      <c r="G208" s="342"/>
      <c r="H208" s="342" t="str">
        <f t="shared" si="1"/>
        <v/>
      </c>
      <c r="I208" s="342"/>
    </row>
    <row r="209" ht="12.75" customHeight="1">
      <c r="A209" s="342">
        <f>IF(ISNUMBER(SEARCH('Cover Page'!$D$9,#REF!)),MAX($A$1:A208)+1,0)</f>
        <v>0</v>
      </c>
      <c r="B209" s="445" t="s">
        <v>1426</v>
      </c>
      <c r="C209" s="446" t="s">
        <v>1427</v>
      </c>
      <c r="D209" s="447" t="s">
        <v>15</v>
      </c>
      <c r="E209" s="445" t="s">
        <v>733</v>
      </c>
      <c r="F209" s="447" t="s">
        <v>1428</v>
      </c>
      <c r="G209" s="342"/>
      <c r="H209" s="342" t="str">
        <f t="shared" si="1"/>
        <v/>
      </c>
      <c r="I209" s="342"/>
    </row>
    <row r="210" ht="12.75" customHeight="1">
      <c r="A210" s="342">
        <f>IF(ISNUMBER(SEARCH('Cover Page'!$D$9,#REF!)),MAX($A$1:A209)+1,0)</f>
        <v>0</v>
      </c>
      <c r="B210" s="445" t="s">
        <v>1429</v>
      </c>
      <c r="C210" s="446" t="s">
        <v>1430</v>
      </c>
      <c r="D210" s="447" t="s">
        <v>19</v>
      </c>
      <c r="E210" s="445" t="s">
        <v>806</v>
      </c>
      <c r="F210" s="447" t="s">
        <v>1431</v>
      </c>
      <c r="G210" s="342"/>
      <c r="H210" s="342" t="str">
        <f t="shared" si="1"/>
        <v/>
      </c>
      <c r="I210" s="342"/>
    </row>
    <row r="211" ht="12.75" customHeight="1">
      <c r="A211" s="342">
        <f>IF(ISNUMBER(SEARCH('Cover Page'!$D$9,#REF!)),MAX($A$1:A210)+1,0)</f>
        <v>0</v>
      </c>
      <c r="B211" s="445" t="s">
        <v>1432</v>
      </c>
      <c r="C211" s="446" t="s">
        <v>1433</v>
      </c>
      <c r="D211" s="447" t="s">
        <v>15</v>
      </c>
      <c r="E211" s="445" t="s">
        <v>716</v>
      </c>
      <c r="F211" s="447" t="s">
        <v>1434</v>
      </c>
      <c r="G211" s="342"/>
      <c r="H211" s="342" t="str">
        <f t="shared" si="1"/>
        <v/>
      </c>
      <c r="I211" s="342"/>
    </row>
    <row r="212" ht="12.75" customHeight="1">
      <c r="A212" s="342">
        <f>IF(ISNUMBER(SEARCH('Cover Page'!$D$9,#REF!)),MAX($A$1:A211)+1,0)</f>
        <v>0</v>
      </c>
      <c r="B212" s="445" t="s">
        <v>1435</v>
      </c>
      <c r="C212" s="446" t="s">
        <v>1436</v>
      </c>
      <c r="D212" s="447" t="s">
        <v>19</v>
      </c>
      <c r="E212" s="445" t="s">
        <v>1437</v>
      </c>
      <c r="F212" s="447" t="s">
        <v>1438</v>
      </c>
      <c r="G212" s="342"/>
      <c r="H212" s="342" t="str">
        <f t="shared" si="1"/>
        <v/>
      </c>
      <c r="I212" s="342"/>
    </row>
    <row r="213" ht="12.75" customHeight="1">
      <c r="A213" s="342">
        <f>IF(ISNUMBER(SEARCH('Cover Page'!$D$9,#REF!)),MAX($A$1:A212)+1,0)</f>
        <v>0</v>
      </c>
      <c r="B213" s="445" t="s">
        <v>1439</v>
      </c>
      <c r="C213" s="446" t="s">
        <v>1440</v>
      </c>
      <c r="D213" s="447" t="s">
        <v>19</v>
      </c>
      <c r="E213" s="445" t="s">
        <v>1441</v>
      </c>
      <c r="F213" s="447" t="s">
        <v>1442</v>
      </c>
      <c r="G213" s="342"/>
      <c r="H213" s="342" t="str">
        <f t="shared" si="1"/>
        <v/>
      </c>
      <c r="I213" s="342"/>
    </row>
    <row r="214" ht="12.75" customHeight="1">
      <c r="A214" s="342">
        <f>IF(ISNUMBER(SEARCH('Cover Page'!$D$9,#REF!)),MAX($A$1:A213)+1,0)</f>
        <v>0</v>
      </c>
      <c r="B214" s="445" t="s">
        <v>1443</v>
      </c>
      <c r="C214" s="446" t="s">
        <v>1444</v>
      </c>
      <c r="D214" s="447" t="s">
        <v>15</v>
      </c>
      <c r="E214" s="445" t="s">
        <v>1445</v>
      </c>
      <c r="F214" s="447" t="s">
        <v>1446</v>
      </c>
      <c r="G214" s="342"/>
      <c r="H214" s="342" t="str">
        <f t="shared" si="1"/>
        <v/>
      </c>
      <c r="I214" s="342"/>
    </row>
    <row r="215" ht="15.0" customHeight="1">
      <c r="A215" s="342">
        <f>IF(ISNUMBER(SEARCH('Cover Page'!$D$9,#REF!)),MAX($A$1:A214)+1,0)</f>
        <v>0</v>
      </c>
      <c r="B215" s="445" t="s">
        <v>1447</v>
      </c>
      <c r="C215" s="446" t="s">
        <v>1448</v>
      </c>
      <c r="D215" s="447" t="s">
        <v>15</v>
      </c>
      <c r="E215" s="445" t="s">
        <v>720</v>
      </c>
      <c r="F215" s="447" t="s">
        <v>1449</v>
      </c>
      <c r="G215" s="342"/>
      <c r="H215" s="342" t="str">
        <f t="shared" si="1"/>
        <v/>
      </c>
      <c r="I215" s="342"/>
    </row>
    <row r="216" ht="12.75" customHeight="1">
      <c r="A216" s="342">
        <f>IF(ISNUMBER(SEARCH('Cover Page'!$D$9,#REF!)),MAX($A$1:A215)+1,0)</f>
        <v>0</v>
      </c>
      <c r="B216" s="445" t="s">
        <v>1450</v>
      </c>
      <c r="C216" s="446" t="s">
        <v>1451</v>
      </c>
      <c r="D216" s="447" t="s">
        <v>19</v>
      </c>
      <c r="E216" s="445" t="s">
        <v>1452</v>
      </c>
      <c r="F216" s="447" t="s">
        <v>1453</v>
      </c>
      <c r="G216" s="342"/>
      <c r="H216" s="342" t="str">
        <f t="shared" si="1"/>
        <v/>
      </c>
      <c r="I216" s="342"/>
    </row>
    <row r="217" ht="12.75" customHeight="1">
      <c r="A217" s="342">
        <f>IF(ISNUMBER(SEARCH('Cover Page'!$D$9,#REF!)),MAX($A$1:A216)+1,0)</f>
        <v>0</v>
      </c>
      <c r="B217" s="445" t="s">
        <v>1454</v>
      </c>
      <c r="C217" s="446" t="s">
        <v>1455</v>
      </c>
      <c r="D217" s="447" t="s">
        <v>724</v>
      </c>
      <c r="E217" s="445" t="s">
        <v>708</v>
      </c>
      <c r="F217" s="447" t="s">
        <v>1456</v>
      </c>
      <c r="G217" s="342"/>
      <c r="H217" s="342" t="str">
        <f t="shared" si="1"/>
        <v/>
      </c>
      <c r="I217" s="342"/>
    </row>
    <row r="218" ht="12.75" customHeight="1">
      <c r="A218" s="342">
        <f>IF(ISNUMBER(SEARCH('Cover Page'!$D$9,#REF!)),MAX($A$1:A217)+1,0)</f>
        <v>0</v>
      </c>
      <c r="B218" s="445" t="s">
        <v>1457</v>
      </c>
      <c r="C218" s="446" t="s">
        <v>1458</v>
      </c>
      <c r="D218" s="447" t="s">
        <v>19</v>
      </c>
      <c r="E218" s="445" t="s">
        <v>903</v>
      </c>
      <c r="F218" s="447" t="s">
        <v>1459</v>
      </c>
      <c r="G218" s="342"/>
      <c r="H218" s="342" t="str">
        <f t="shared" si="1"/>
        <v/>
      </c>
      <c r="I218" s="342"/>
    </row>
    <row r="219" ht="15.0" customHeight="1">
      <c r="A219" s="342">
        <f>IF(ISNUMBER(SEARCH('Cover Page'!$D$9,#REF!)),MAX($A$1:A218)+1,0)</f>
        <v>0</v>
      </c>
      <c r="B219" s="445" t="s">
        <v>1460</v>
      </c>
      <c r="C219" s="446" t="s">
        <v>1461</v>
      </c>
      <c r="D219" s="447" t="s">
        <v>19</v>
      </c>
      <c r="E219" s="445" t="s">
        <v>1211</v>
      </c>
      <c r="F219" s="447" t="s">
        <v>1462</v>
      </c>
      <c r="G219" s="342"/>
      <c r="H219" s="342" t="str">
        <f t="shared" si="1"/>
        <v/>
      </c>
      <c r="I219" s="342"/>
    </row>
    <row r="220" ht="12.75" customHeight="1">
      <c r="A220" s="342">
        <f>IF(ISNUMBER(SEARCH('Cover Page'!$D$9,#REF!)),MAX($A$1:A219)+1,0)</f>
        <v>0</v>
      </c>
      <c r="B220" s="445" t="s">
        <v>1463</v>
      </c>
      <c r="C220" s="446" t="s">
        <v>1464</v>
      </c>
      <c r="D220" s="447" t="s">
        <v>19</v>
      </c>
      <c r="E220" s="445" t="s">
        <v>974</v>
      </c>
      <c r="F220" s="447" t="s">
        <v>1465</v>
      </c>
      <c r="G220" s="342"/>
      <c r="H220" s="342" t="str">
        <f t="shared" si="1"/>
        <v/>
      </c>
      <c r="I220" s="342"/>
    </row>
    <row r="221" ht="12.75" customHeight="1">
      <c r="A221" s="342">
        <f>IF(ISNUMBER(SEARCH('Cover Page'!$D$9,#REF!)),MAX($A$1:A220)+1,0)</f>
        <v>0</v>
      </c>
      <c r="B221" s="445" t="s">
        <v>1466</v>
      </c>
      <c r="C221" s="446" t="s">
        <v>1467</v>
      </c>
      <c r="D221" s="447" t="s">
        <v>724</v>
      </c>
      <c r="E221" s="445" t="s">
        <v>725</v>
      </c>
      <c r="F221" s="447" t="s">
        <v>1468</v>
      </c>
      <c r="G221" s="342"/>
      <c r="H221" s="342" t="str">
        <f t="shared" si="1"/>
        <v/>
      </c>
      <c r="I221" s="342"/>
    </row>
    <row r="222" ht="12.75" customHeight="1">
      <c r="A222" s="342">
        <f>IF(ISNUMBER(SEARCH('Cover Page'!$D$9,#REF!)),MAX($A$1:A221)+1,0)</f>
        <v>0</v>
      </c>
      <c r="B222" s="445" t="s">
        <v>1469</v>
      </c>
      <c r="C222" s="446" t="s">
        <v>1470</v>
      </c>
      <c r="D222" s="447" t="s">
        <v>15</v>
      </c>
      <c r="E222" s="445" t="s">
        <v>1096</v>
      </c>
      <c r="F222" s="447" t="s">
        <v>1471</v>
      </c>
      <c r="G222" s="342"/>
      <c r="H222" s="342" t="str">
        <f t="shared" si="1"/>
        <v/>
      </c>
      <c r="I222" s="342"/>
    </row>
    <row r="223" ht="12.75" customHeight="1">
      <c r="A223" s="342">
        <f>IF(ISNUMBER(SEARCH('Cover Page'!$D$9,#REF!)),MAX($A$1:A222)+1,0)</f>
        <v>0</v>
      </c>
      <c r="B223" s="445" t="s">
        <v>1472</v>
      </c>
      <c r="C223" s="446" t="s">
        <v>1473</v>
      </c>
      <c r="D223" s="447" t="s">
        <v>15</v>
      </c>
      <c r="E223" s="445" t="s">
        <v>720</v>
      </c>
      <c r="F223" s="447" t="s">
        <v>1474</v>
      </c>
      <c r="G223" s="342"/>
      <c r="H223" s="342" t="str">
        <f t="shared" si="1"/>
        <v/>
      </c>
      <c r="I223" s="342"/>
    </row>
    <row r="224" ht="12.75" customHeight="1">
      <c r="A224" s="342">
        <f>IF(ISNUMBER(SEARCH('Cover Page'!$D$9,#REF!)),MAX($A$1:A223)+1,0)</f>
        <v>0</v>
      </c>
      <c r="B224" s="445" t="s">
        <v>1475</v>
      </c>
      <c r="C224" s="446" t="s">
        <v>1476</v>
      </c>
      <c r="D224" s="447" t="s">
        <v>19</v>
      </c>
      <c r="E224" s="445" t="s">
        <v>1477</v>
      </c>
      <c r="F224" s="447" t="s">
        <v>1478</v>
      </c>
      <c r="G224" s="342"/>
      <c r="H224" s="342" t="str">
        <f t="shared" si="1"/>
        <v/>
      </c>
      <c r="I224" s="342"/>
    </row>
    <row r="225" ht="12.75" customHeight="1">
      <c r="A225" s="342">
        <f>IF(ISNUMBER(SEARCH('Cover Page'!$D$9,#REF!)),MAX($A$1:A224)+1,0)</f>
        <v>0</v>
      </c>
      <c r="B225" s="445" t="s">
        <v>1479</v>
      </c>
      <c r="C225" s="446" t="s">
        <v>1480</v>
      </c>
      <c r="D225" s="447" t="s">
        <v>15</v>
      </c>
      <c r="E225" s="445" t="s">
        <v>1481</v>
      </c>
      <c r="F225" s="447" t="s">
        <v>1482</v>
      </c>
      <c r="G225" s="342"/>
      <c r="H225" s="342" t="str">
        <f t="shared" si="1"/>
        <v/>
      </c>
      <c r="I225" s="342"/>
    </row>
    <row r="226" ht="12.75" customHeight="1">
      <c r="A226" s="342">
        <f>IF(ISNUMBER(SEARCH('Cover Page'!$D$9,#REF!)),MAX($A$1:A225)+1,0)</f>
        <v>0</v>
      </c>
      <c r="B226" s="445" t="s">
        <v>1483</v>
      </c>
      <c r="C226" s="446" t="s">
        <v>1484</v>
      </c>
      <c r="D226" s="447" t="s">
        <v>15</v>
      </c>
      <c r="E226" s="445" t="s">
        <v>1211</v>
      </c>
      <c r="F226" s="447" t="s">
        <v>1485</v>
      </c>
      <c r="G226" s="342"/>
      <c r="H226" s="342" t="str">
        <f t="shared" si="1"/>
        <v/>
      </c>
      <c r="I226" s="342"/>
    </row>
    <row r="227" ht="12.75" customHeight="1">
      <c r="A227" s="342">
        <f>IF(ISNUMBER(SEARCH('Cover Page'!$D$9,#REF!)),MAX($A$1:A226)+1,0)</f>
        <v>0</v>
      </c>
      <c r="B227" s="445" t="s">
        <v>1486</v>
      </c>
      <c r="C227" s="446" t="s">
        <v>1487</v>
      </c>
      <c r="D227" s="447" t="s">
        <v>19</v>
      </c>
      <c r="E227" s="445" t="s">
        <v>1488</v>
      </c>
      <c r="F227" s="447" t="s">
        <v>1489</v>
      </c>
      <c r="G227" s="342"/>
      <c r="H227" s="342" t="str">
        <f t="shared" si="1"/>
        <v/>
      </c>
      <c r="I227" s="342"/>
    </row>
    <row r="228" ht="12.75" customHeight="1">
      <c r="A228" s="342">
        <f>IF(ISNUMBER(SEARCH('Cover Page'!$D$9,#REF!)),MAX($A$1:A227)+1,0)</f>
        <v>0</v>
      </c>
      <c r="B228" s="445" t="s">
        <v>1490</v>
      </c>
      <c r="C228" s="446" t="s">
        <v>1491</v>
      </c>
      <c r="D228" s="447" t="s">
        <v>15</v>
      </c>
      <c r="E228" s="445" t="s">
        <v>725</v>
      </c>
      <c r="F228" s="447" t="s">
        <v>1492</v>
      </c>
      <c r="G228" s="342"/>
      <c r="H228" s="342" t="str">
        <f t="shared" si="1"/>
        <v/>
      </c>
      <c r="I228" s="342"/>
    </row>
    <row r="229" ht="12.75" customHeight="1">
      <c r="A229" s="342">
        <f>IF(ISNUMBER(SEARCH('Cover Page'!$D$9,#REF!)),MAX($A$1:A228)+1,0)</f>
        <v>0</v>
      </c>
      <c r="B229" s="445" t="s">
        <v>1493</v>
      </c>
      <c r="C229" s="446" t="s">
        <v>1494</v>
      </c>
      <c r="D229" s="447" t="s">
        <v>15</v>
      </c>
      <c r="E229" s="445" t="s">
        <v>725</v>
      </c>
      <c r="F229" s="447" t="s">
        <v>1495</v>
      </c>
      <c r="G229" s="342"/>
      <c r="H229" s="342" t="str">
        <f t="shared" si="1"/>
        <v/>
      </c>
      <c r="I229" s="342"/>
    </row>
    <row r="230" ht="12.75" customHeight="1">
      <c r="A230" s="342">
        <f>IF(ISNUMBER(SEARCH('Cover Page'!$D$9,#REF!)),MAX($A$1:A229)+1,0)</f>
        <v>0</v>
      </c>
      <c r="B230" s="445" t="s">
        <v>1496</v>
      </c>
      <c r="C230" s="446" t="s">
        <v>1497</v>
      </c>
      <c r="D230" s="447" t="s">
        <v>19</v>
      </c>
      <c r="E230" s="445" t="s">
        <v>1498</v>
      </c>
      <c r="F230" s="447" t="s">
        <v>1499</v>
      </c>
      <c r="G230" s="342"/>
      <c r="H230" s="342" t="str">
        <f t="shared" si="1"/>
        <v/>
      </c>
      <c r="I230" s="342"/>
    </row>
    <row r="231" ht="12.75" customHeight="1">
      <c r="A231" s="342">
        <f>IF(ISNUMBER(SEARCH('Cover Page'!$D$9,#REF!)),MAX($A$1:A230)+1,0)</f>
        <v>0</v>
      </c>
      <c r="B231" s="445" t="s">
        <v>1500</v>
      </c>
      <c r="C231" s="446" t="s">
        <v>1501</v>
      </c>
      <c r="D231" s="447" t="s">
        <v>19</v>
      </c>
      <c r="E231" s="445" t="s">
        <v>1291</v>
      </c>
      <c r="F231" s="447" t="s">
        <v>1502</v>
      </c>
      <c r="G231" s="342"/>
      <c r="H231" s="342" t="str">
        <f t="shared" si="1"/>
        <v/>
      </c>
      <c r="I231" s="342"/>
    </row>
    <row r="232" ht="15.0" customHeight="1">
      <c r="A232" s="342">
        <f>IF(ISNUMBER(SEARCH('Cover Page'!$D$9,#REF!)),MAX($A$1:A231)+1,0)</f>
        <v>0</v>
      </c>
      <c r="B232" s="445" t="s">
        <v>1503</v>
      </c>
      <c r="C232" s="446" t="s">
        <v>1504</v>
      </c>
      <c r="D232" s="447" t="s">
        <v>15</v>
      </c>
      <c r="E232" s="445" t="s">
        <v>910</v>
      </c>
      <c r="F232" s="447" t="s">
        <v>1505</v>
      </c>
      <c r="G232" s="342"/>
      <c r="H232" s="342" t="str">
        <f t="shared" si="1"/>
        <v/>
      </c>
      <c r="I232" s="342"/>
    </row>
    <row r="233" ht="12.75" customHeight="1">
      <c r="A233" s="342">
        <f>IF(ISNUMBER(SEARCH('Cover Page'!$D$9,#REF!)),MAX($A$1:A232)+1,0)</f>
        <v>0</v>
      </c>
      <c r="B233" s="445" t="s">
        <v>1506</v>
      </c>
      <c r="C233" s="446" t="s">
        <v>1507</v>
      </c>
      <c r="D233" s="447" t="s">
        <v>19</v>
      </c>
      <c r="E233" s="445" t="s">
        <v>1161</v>
      </c>
      <c r="F233" s="447" t="s">
        <v>1508</v>
      </c>
      <c r="G233" s="342"/>
      <c r="H233" s="342" t="str">
        <f t="shared" si="1"/>
        <v/>
      </c>
      <c r="I233" s="342"/>
    </row>
    <row r="234" ht="12.75" customHeight="1">
      <c r="A234" s="342">
        <f>IF(ISNUMBER(SEARCH('Cover Page'!$D$9,#REF!)),MAX($A$1:A233)+1,0)</f>
        <v>0</v>
      </c>
      <c r="B234" s="445" t="s">
        <v>1509</v>
      </c>
      <c r="C234" s="446" t="s">
        <v>1510</v>
      </c>
      <c r="D234" s="447" t="s">
        <v>19</v>
      </c>
      <c r="E234" s="445" t="s">
        <v>861</v>
      </c>
      <c r="F234" s="447" t="s">
        <v>1511</v>
      </c>
      <c r="G234" s="342"/>
      <c r="H234" s="342" t="str">
        <f t="shared" si="1"/>
        <v/>
      </c>
      <c r="I234" s="342"/>
    </row>
    <row r="235" ht="12.75" customHeight="1">
      <c r="A235" s="342">
        <f>IF(ISNUMBER(SEARCH('Cover Page'!$D$9,#REF!)),MAX($A$1:A234)+1,0)</f>
        <v>0</v>
      </c>
      <c r="B235" s="445" t="s">
        <v>1512</v>
      </c>
      <c r="C235" s="446" t="s">
        <v>1513</v>
      </c>
      <c r="D235" s="447" t="s">
        <v>724</v>
      </c>
      <c r="E235" s="445" t="s">
        <v>716</v>
      </c>
      <c r="F235" s="447" t="s">
        <v>1514</v>
      </c>
      <c r="G235" s="342"/>
      <c r="H235" s="342" t="str">
        <f t="shared" si="1"/>
        <v/>
      </c>
      <c r="I235" s="342"/>
    </row>
    <row r="236" ht="12.75" customHeight="1">
      <c r="A236" s="342">
        <f>IF(ISNUMBER(SEARCH('Cover Page'!$D$9,#REF!)),MAX($A$1:A235)+1,0)</f>
        <v>0</v>
      </c>
      <c r="B236" s="445" t="s">
        <v>1515</v>
      </c>
      <c r="C236" s="446" t="s">
        <v>1516</v>
      </c>
      <c r="D236" s="447" t="s">
        <v>17</v>
      </c>
      <c r="E236" s="445" t="s">
        <v>716</v>
      </c>
      <c r="F236" s="447" t="s">
        <v>1517</v>
      </c>
      <c r="G236" s="342"/>
      <c r="H236" s="342" t="str">
        <f t="shared" si="1"/>
        <v/>
      </c>
      <c r="I236" s="342"/>
    </row>
    <row r="237" ht="12.75" customHeight="1">
      <c r="A237" s="342">
        <f>IF(ISNUMBER(SEARCH('Cover Page'!$D$9,#REF!)),MAX($A$1:A236)+1,0)</f>
        <v>0</v>
      </c>
      <c r="B237" s="445" t="s">
        <v>1518</v>
      </c>
      <c r="C237" s="446" t="s">
        <v>1519</v>
      </c>
      <c r="D237" s="447" t="s">
        <v>19</v>
      </c>
      <c r="E237" s="445" t="s">
        <v>883</v>
      </c>
      <c r="F237" s="447" t="s">
        <v>1520</v>
      </c>
      <c r="G237" s="342"/>
      <c r="H237" s="342" t="str">
        <f t="shared" si="1"/>
        <v/>
      </c>
      <c r="I237" s="342"/>
    </row>
    <row r="238" ht="12.75" customHeight="1">
      <c r="A238" s="342">
        <f>IF(ISNUMBER(SEARCH('Cover Page'!$D$9,#REF!)),MAX($A$1:A237)+1,0)</f>
        <v>0</v>
      </c>
      <c r="B238" s="445" t="s">
        <v>1521</v>
      </c>
      <c r="C238" s="446" t="s">
        <v>1522</v>
      </c>
      <c r="D238" s="447" t="s">
        <v>19</v>
      </c>
      <c r="E238" s="445" t="s">
        <v>1523</v>
      </c>
      <c r="F238" s="447" t="s">
        <v>1524</v>
      </c>
      <c r="G238" s="342"/>
      <c r="H238" s="342" t="str">
        <f t="shared" si="1"/>
        <v/>
      </c>
      <c r="I238" s="342"/>
    </row>
    <row r="239" ht="15.0" customHeight="1">
      <c r="A239" s="342">
        <f>IF(ISNUMBER(SEARCH('Cover Page'!$D$9,#REF!)),MAX($A$1:A238)+1,0)</f>
        <v>0</v>
      </c>
      <c r="B239" s="445" t="s">
        <v>1525</v>
      </c>
      <c r="C239" s="446" t="s">
        <v>1526</v>
      </c>
      <c r="D239" s="447" t="s">
        <v>15</v>
      </c>
      <c r="E239" s="445" t="s">
        <v>1343</v>
      </c>
      <c r="F239" s="447" t="s">
        <v>1527</v>
      </c>
      <c r="G239" s="342"/>
      <c r="H239" s="342" t="str">
        <f t="shared" si="1"/>
        <v/>
      </c>
      <c r="I239" s="342"/>
    </row>
    <row r="240" ht="12.75" customHeight="1">
      <c r="A240" s="342">
        <f>IF(ISNUMBER(SEARCH('Cover Page'!$D$9,#REF!)),MAX($A$1:A239)+1,0)</f>
        <v>0</v>
      </c>
      <c r="B240" s="445" t="s">
        <v>1528</v>
      </c>
      <c r="C240" s="446" t="s">
        <v>1529</v>
      </c>
      <c r="D240" s="447" t="s">
        <v>17</v>
      </c>
      <c r="E240" s="445" t="s">
        <v>1343</v>
      </c>
      <c r="F240" s="447" t="s">
        <v>1527</v>
      </c>
      <c r="G240" s="342"/>
      <c r="H240" s="342" t="str">
        <f t="shared" si="1"/>
        <v/>
      </c>
      <c r="I240" s="342"/>
    </row>
    <row r="241" ht="12.75" customHeight="1">
      <c r="A241" s="342">
        <f>IF(ISNUMBER(SEARCH('Cover Page'!$D$9,#REF!)),MAX($A$1:A240)+1,0)</f>
        <v>0</v>
      </c>
      <c r="B241" s="445" t="s">
        <v>1530</v>
      </c>
      <c r="C241" s="446" t="s">
        <v>1531</v>
      </c>
      <c r="D241" s="447" t="s">
        <v>724</v>
      </c>
      <c r="E241" s="445" t="s">
        <v>1532</v>
      </c>
      <c r="F241" s="447" t="s">
        <v>1533</v>
      </c>
      <c r="G241" s="342"/>
      <c r="H241" s="342" t="str">
        <f t="shared" si="1"/>
        <v/>
      </c>
      <c r="I241" s="342"/>
    </row>
    <row r="242" ht="12.75" customHeight="1">
      <c r="A242" s="342">
        <f>IF(ISNUMBER(SEARCH('Cover Page'!$D$9,#REF!)),MAX($A$1:A241)+1,0)</f>
        <v>0</v>
      </c>
      <c r="B242" s="445" t="s">
        <v>1534</v>
      </c>
      <c r="C242" s="446" t="s">
        <v>1535</v>
      </c>
      <c r="D242" s="447" t="s">
        <v>19</v>
      </c>
      <c r="E242" s="445" t="s">
        <v>1536</v>
      </c>
      <c r="F242" s="447" t="s">
        <v>1537</v>
      </c>
      <c r="G242" s="342"/>
      <c r="H242" s="342" t="str">
        <f t="shared" si="1"/>
        <v/>
      </c>
      <c r="I242" s="342"/>
    </row>
    <row r="243" ht="12.75" customHeight="1">
      <c r="A243" s="342">
        <f>IF(ISNUMBER(SEARCH('Cover Page'!$D$9,#REF!)),MAX($A$1:A242)+1,0)</f>
        <v>0</v>
      </c>
      <c r="B243" s="445" t="s">
        <v>1538</v>
      </c>
      <c r="C243" s="446" t="s">
        <v>1539</v>
      </c>
      <c r="D243" s="447" t="s">
        <v>15</v>
      </c>
      <c r="E243" s="445" t="s">
        <v>929</v>
      </c>
      <c r="F243" s="447" t="s">
        <v>1540</v>
      </c>
      <c r="G243" s="342"/>
      <c r="H243" s="342" t="str">
        <f t="shared" si="1"/>
        <v/>
      </c>
      <c r="I243" s="342"/>
    </row>
    <row r="244" ht="12.75" customHeight="1">
      <c r="A244" s="342">
        <f>IF(ISNUMBER(SEARCH('Cover Page'!$D$9,#REF!)),MAX($A$1:A243)+1,0)</f>
        <v>0</v>
      </c>
      <c r="B244" s="445" t="s">
        <v>1541</v>
      </c>
      <c r="C244" s="446" t="s">
        <v>1542</v>
      </c>
      <c r="D244" s="447" t="s">
        <v>17</v>
      </c>
      <c r="E244" s="445" t="s">
        <v>929</v>
      </c>
      <c r="F244" s="447" t="s">
        <v>1543</v>
      </c>
      <c r="G244" s="342"/>
      <c r="H244" s="342" t="str">
        <f t="shared" si="1"/>
        <v/>
      </c>
      <c r="I244" s="342"/>
    </row>
    <row r="245" ht="12.75" customHeight="1">
      <c r="A245" s="342">
        <f>IF(ISNUMBER(SEARCH('Cover Page'!$D$9,#REF!)),MAX($A$1:A244)+1,0)</f>
        <v>0</v>
      </c>
      <c r="B245" s="445" t="s">
        <v>1544</v>
      </c>
      <c r="C245" s="446" t="s">
        <v>1545</v>
      </c>
      <c r="D245" s="447" t="s">
        <v>15</v>
      </c>
      <c r="E245" s="445" t="s">
        <v>1546</v>
      </c>
      <c r="F245" s="447" t="s">
        <v>1547</v>
      </c>
      <c r="G245" s="342"/>
      <c r="H245" s="342" t="str">
        <f t="shared" si="1"/>
        <v/>
      </c>
      <c r="I245" s="342"/>
    </row>
    <row r="246" ht="12.75" customHeight="1">
      <c r="A246" s="342">
        <f>IF(ISNUMBER(SEARCH('Cover Page'!$D$9,#REF!)),MAX($A$1:A245)+1,0)</f>
        <v>0</v>
      </c>
      <c r="B246" s="445" t="s">
        <v>1548</v>
      </c>
      <c r="C246" s="446" t="s">
        <v>1549</v>
      </c>
      <c r="D246" s="447" t="s">
        <v>19</v>
      </c>
      <c r="E246" s="445" t="s">
        <v>1532</v>
      </c>
      <c r="F246" s="447" t="s">
        <v>1550</v>
      </c>
      <c r="G246" s="342"/>
      <c r="H246" s="342" t="str">
        <f t="shared" si="1"/>
        <v/>
      </c>
      <c r="I246" s="342"/>
    </row>
    <row r="247" ht="12.75" customHeight="1">
      <c r="A247" s="342">
        <f>IF(ISNUMBER(SEARCH('Cover Page'!$D$9,#REF!)),MAX($A$1:A246)+1,0)</f>
        <v>0</v>
      </c>
      <c r="B247" s="445" t="s">
        <v>1551</v>
      </c>
      <c r="C247" s="446" t="s">
        <v>1552</v>
      </c>
      <c r="D247" s="447" t="s">
        <v>15</v>
      </c>
      <c r="E247" s="445" t="s">
        <v>725</v>
      </c>
      <c r="F247" s="447" t="s">
        <v>1553</v>
      </c>
      <c r="G247" s="342"/>
      <c r="H247" s="342" t="str">
        <f t="shared" si="1"/>
        <v/>
      </c>
      <c r="I247" s="342"/>
    </row>
    <row r="248" ht="12.75" customHeight="1">
      <c r="A248" s="342">
        <f>IF(ISNUMBER(SEARCH('Cover Page'!$D$9,#REF!)),MAX($A$1:A247)+1,0)</f>
        <v>0</v>
      </c>
      <c r="B248" s="445" t="s">
        <v>1554</v>
      </c>
      <c r="C248" s="446" t="s">
        <v>1555</v>
      </c>
      <c r="D248" s="447" t="s">
        <v>15</v>
      </c>
      <c r="E248" s="445" t="s">
        <v>949</v>
      </c>
      <c r="F248" s="447" t="s">
        <v>1556</v>
      </c>
      <c r="G248" s="342"/>
      <c r="H248" s="342" t="str">
        <f t="shared" si="1"/>
        <v/>
      </c>
      <c r="I248" s="342"/>
    </row>
    <row r="249" ht="12.75" customHeight="1">
      <c r="A249" s="342">
        <f>IF(ISNUMBER(SEARCH('Cover Page'!$D$9,#REF!)),MAX($A$1:A248)+1,0)</f>
        <v>0</v>
      </c>
      <c r="B249" s="445" t="s">
        <v>1557</v>
      </c>
      <c r="C249" s="446" t="s">
        <v>1558</v>
      </c>
      <c r="D249" s="447" t="s">
        <v>17</v>
      </c>
      <c r="E249" s="445" t="s">
        <v>1211</v>
      </c>
      <c r="F249" s="447" t="s">
        <v>1559</v>
      </c>
      <c r="G249" s="342"/>
      <c r="H249" s="342" t="str">
        <f t="shared" si="1"/>
        <v/>
      </c>
      <c r="I249" s="342"/>
    </row>
    <row r="250" ht="15.0" customHeight="1">
      <c r="A250" s="342">
        <f>IF(ISNUMBER(SEARCH('Cover Page'!$D$9,#REF!)),MAX($A$1:A249)+1,0)</f>
        <v>0</v>
      </c>
      <c r="B250" s="445" t="s">
        <v>1560</v>
      </c>
      <c r="C250" s="446" t="s">
        <v>1561</v>
      </c>
      <c r="D250" s="447" t="s">
        <v>15</v>
      </c>
      <c r="E250" s="445" t="s">
        <v>1211</v>
      </c>
      <c r="F250" s="447" t="s">
        <v>1562</v>
      </c>
      <c r="G250" s="342"/>
      <c r="H250" s="342" t="str">
        <f t="shared" si="1"/>
        <v/>
      </c>
      <c r="I250" s="342"/>
    </row>
    <row r="251" ht="15.0" customHeight="1">
      <c r="A251" s="342">
        <f>IF(ISNUMBER(SEARCH('Cover Page'!$D$9,#REF!)),MAX($A$1:A250)+1,0)</f>
        <v>0</v>
      </c>
      <c r="B251" s="445" t="s">
        <v>1563</v>
      </c>
      <c r="C251" s="446" t="s">
        <v>1564</v>
      </c>
      <c r="D251" s="447" t="s">
        <v>15</v>
      </c>
      <c r="E251" s="445" t="s">
        <v>725</v>
      </c>
      <c r="F251" s="447" t="s">
        <v>1565</v>
      </c>
      <c r="G251" s="342"/>
      <c r="H251" s="342" t="str">
        <f t="shared" si="1"/>
        <v/>
      </c>
      <c r="I251" s="342"/>
    </row>
    <row r="252" ht="12.75" customHeight="1">
      <c r="A252" s="342">
        <f>IF(ISNUMBER(SEARCH('Cover Page'!$D$9,#REF!)),MAX($A$1:A251)+1,0)</f>
        <v>0</v>
      </c>
      <c r="B252" s="445" t="s">
        <v>1566</v>
      </c>
      <c r="C252" s="446" t="s">
        <v>1567</v>
      </c>
      <c r="D252" s="447" t="s">
        <v>724</v>
      </c>
      <c r="E252" s="445" t="s">
        <v>883</v>
      </c>
      <c r="F252" s="447" t="s">
        <v>1568</v>
      </c>
      <c r="G252" s="342"/>
      <c r="H252" s="342" t="str">
        <f t="shared" si="1"/>
        <v/>
      </c>
      <c r="I252" s="342"/>
    </row>
    <row r="253" ht="15.0" customHeight="1">
      <c r="A253" s="342">
        <f>IF(ISNUMBER(SEARCH('Cover Page'!$D$9,#REF!)),MAX($A$1:A252)+1,0)</f>
        <v>0</v>
      </c>
      <c r="B253" s="445" t="s">
        <v>1569</v>
      </c>
      <c r="C253" s="446" t="s">
        <v>1570</v>
      </c>
      <c r="D253" s="447" t="s">
        <v>724</v>
      </c>
      <c r="E253" s="445" t="s">
        <v>883</v>
      </c>
      <c r="F253" s="447" t="s">
        <v>1568</v>
      </c>
      <c r="G253" s="342"/>
      <c r="H253" s="342" t="str">
        <f t="shared" si="1"/>
        <v/>
      </c>
      <c r="I253" s="342"/>
    </row>
    <row r="254" ht="15.0" customHeight="1">
      <c r="A254" s="342">
        <f>IF(ISNUMBER(SEARCH('Cover Page'!$D$9,#REF!)),MAX($A$1:A253)+1,0)</f>
        <v>0</v>
      </c>
      <c r="B254" s="445" t="s">
        <v>1571</v>
      </c>
      <c r="C254" s="446" t="s">
        <v>1572</v>
      </c>
      <c r="D254" s="447" t="s">
        <v>19</v>
      </c>
      <c r="E254" s="445" t="s">
        <v>883</v>
      </c>
      <c r="F254" s="447" t="s">
        <v>1568</v>
      </c>
      <c r="G254" s="342"/>
      <c r="H254" s="342" t="str">
        <f t="shared" si="1"/>
        <v/>
      </c>
      <c r="I254" s="342"/>
    </row>
    <row r="255" ht="12.75" customHeight="1">
      <c r="A255" s="342">
        <f>IF(ISNUMBER(SEARCH('Cover Page'!$D$9,#REF!)),MAX($A$1:A254)+1,0)</f>
        <v>0</v>
      </c>
      <c r="B255" s="445" t="s">
        <v>1573</v>
      </c>
      <c r="C255" s="446" t="s">
        <v>1574</v>
      </c>
      <c r="D255" s="447" t="s">
        <v>724</v>
      </c>
      <c r="E255" s="445" t="s">
        <v>1246</v>
      </c>
      <c r="F255" s="447" t="s">
        <v>1575</v>
      </c>
      <c r="G255" s="342"/>
      <c r="H255" s="342" t="str">
        <f t="shared" si="1"/>
        <v/>
      </c>
      <c r="I255" s="342"/>
    </row>
    <row r="256" ht="12.75" customHeight="1">
      <c r="A256" s="342">
        <f>IF(ISNUMBER(SEARCH('Cover Page'!$D$9,#REF!)),MAX($A$1:A255)+1,0)</f>
        <v>0</v>
      </c>
      <c r="B256" s="445" t="s">
        <v>1576</v>
      </c>
      <c r="C256" s="446" t="s">
        <v>1577</v>
      </c>
      <c r="D256" s="447" t="s">
        <v>724</v>
      </c>
      <c r="E256" s="445" t="s">
        <v>1246</v>
      </c>
      <c r="F256" s="447" t="s">
        <v>1578</v>
      </c>
      <c r="G256" s="342"/>
      <c r="H256" s="342" t="str">
        <f t="shared" si="1"/>
        <v/>
      </c>
      <c r="I256" s="342"/>
    </row>
    <row r="257" ht="12.75" customHeight="1">
      <c r="A257" s="342">
        <f>IF(ISNUMBER(SEARCH('Cover Page'!$D$9,#REF!)),MAX($A$1:A256)+1,0)</f>
        <v>0</v>
      </c>
      <c r="B257" s="445" t="s">
        <v>1579</v>
      </c>
      <c r="C257" s="446" t="s">
        <v>1580</v>
      </c>
      <c r="D257" s="447" t="s">
        <v>19</v>
      </c>
      <c r="E257" s="445" t="s">
        <v>1581</v>
      </c>
      <c r="F257" s="447" t="s">
        <v>1582</v>
      </c>
      <c r="G257" s="342"/>
      <c r="H257" s="342" t="str">
        <f t="shared" si="1"/>
        <v/>
      </c>
      <c r="I257" s="342"/>
    </row>
    <row r="258" ht="12.75" customHeight="1">
      <c r="A258" s="342">
        <f>IF(ISNUMBER(SEARCH('Cover Page'!$D$9,#REF!)),MAX($A$1:A257)+1,0)</f>
        <v>0</v>
      </c>
      <c r="B258" s="445" t="s">
        <v>1583</v>
      </c>
      <c r="C258" s="446" t="s">
        <v>1584</v>
      </c>
      <c r="D258" s="447" t="s">
        <v>19</v>
      </c>
      <c r="E258" s="445" t="s">
        <v>1585</v>
      </c>
      <c r="F258" s="447" t="s">
        <v>1586</v>
      </c>
      <c r="G258" s="342"/>
      <c r="H258" s="342" t="str">
        <f t="shared" si="1"/>
        <v/>
      </c>
      <c r="I258" s="342"/>
    </row>
    <row r="259" ht="12.75" customHeight="1">
      <c r="A259" s="342">
        <f>IF(ISNUMBER(SEARCH('Cover Page'!$D$9,#REF!)),MAX($A$1:A258)+1,0)</f>
        <v>0</v>
      </c>
      <c r="B259" s="445" t="s">
        <v>1587</v>
      </c>
      <c r="C259" s="446" t="s">
        <v>1588</v>
      </c>
      <c r="D259" s="447" t="s">
        <v>19</v>
      </c>
      <c r="E259" s="445" t="s">
        <v>1589</v>
      </c>
      <c r="F259" s="447" t="s">
        <v>1590</v>
      </c>
      <c r="G259" s="342"/>
      <c r="H259" s="342" t="str">
        <f t="shared" si="1"/>
        <v/>
      </c>
      <c r="I259" s="342"/>
    </row>
    <row r="260" ht="15.0" customHeight="1">
      <c r="A260" s="342">
        <f>IF(ISNUMBER(SEARCH('Cover Page'!$D$9,#REF!)),MAX($A$1:A259)+1,0)</f>
        <v>0</v>
      </c>
      <c r="B260" s="445" t="s">
        <v>1591</v>
      </c>
      <c r="C260" s="446" t="s">
        <v>1592</v>
      </c>
      <c r="D260" s="447" t="s">
        <v>19</v>
      </c>
      <c r="E260" s="445" t="s">
        <v>1593</v>
      </c>
      <c r="F260" s="447" t="s">
        <v>1594</v>
      </c>
      <c r="G260" s="342"/>
      <c r="H260" s="342" t="str">
        <f t="shared" si="1"/>
        <v/>
      </c>
      <c r="I260" s="342"/>
    </row>
    <row r="261" ht="12.75" customHeight="1">
      <c r="A261" s="342">
        <f>IF(ISNUMBER(SEARCH('Cover Page'!$D$9,#REF!)),MAX($A$1:A260)+1,0)</f>
        <v>0</v>
      </c>
      <c r="B261" s="445" t="s">
        <v>1595</v>
      </c>
      <c r="C261" s="446" t="s">
        <v>1596</v>
      </c>
      <c r="D261" s="447" t="s">
        <v>19</v>
      </c>
      <c r="E261" s="445" t="s">
        <v>929</v>
      </c>
      <c r="F261" s="447" t="s">
        <v>1597</v>
      </c>
      <c r="G261" s="342"/>
      <c r="H261" s="342" t="str">
        <f t="shared" si="1"/>
        <v/>
      </c>
      <c r="I261" s="342"/>
    </row>
    <row r="262" ht="12.75" customHeight="1">
      <c r="A262" s="342">
        <f>IF(ISNUMBER(SEARCH('Cover Page'!$D$9,#REF!)),MAX($A$1:A261)+1,0)</f>
        <v>0</v>
      </c>
      <c r="B262" s="445" t="s">
        <v>1598</v>
      </c>
      <c r="C262" s="446" t="s">
        <v>1599</v>
      </c>
      <c r="D262" s="447" t="s">
        <v>724</v>
      </c>
      <c r="E262" s="445" t="s">
        <v>1236</v>
      </c>
      <c r="F262" s="447" t="s">
        <v>1600</v>
      </c>
      <c r="G262" s="342"/>
      <c r="H262" s="342" t="str">
        <f t="shared" si="1"/>
        <v/>
      </c>
      <c r="I262" s="342"/>
    </row>
    <row r="263" ht="15.0" customHeight="1">
      <c r="A263" s="342">
        <f>IF(ISNUMBER(SEARCH('Cover Page'!$D$9,#REF!)),MAX($A$1:A262)+1,0)</f>
        <v>0</v>
      </c>
      <c r="B263" s="445" t="s">
        <v>1601</v>
      </c>
      <c r="C263" s="446" t="s">
        <v>1602</v>
      </c>
      <c r="D263" s="447" t="s">
        <v>19</v>
      </c>
      <c r="E263" s="445" t="s">
        <v>1477</v>
      </c>
      <c r="F263" s="447" t="s">
        <v>1603</v>
      </c>
      <c r="G263" s="342"/>
      <c r="H263" s="342" t="str">
        <f t="shared" si="1"/>
        <v/>
      </c>
      <c r="I263" s="342"/>
    </row>
    <row r="264" ht="12.75" customHeight="1">
      <c r="A264" s="342">
        <f>IF(ISNUMBER(SEARCH('Cover Page'!$D$9,#REF!)),MAX($A$1:A263)+1,0)</f>
        <v>0</v>
      </c>
      <c r="B264" s="445" t="s">
        <v>1604</v>
      </c>
      <c r="C264" s="446" t="s">
        <v>1605</v>
      </c>
      <c r="D264" s="447" t="s">
        <v>19</v>
      </c>
      <c r="E264" s="445" t="s">
        <v>1066</v>
      </c>
      <c r="F264" s="447" t="s">
        <v>1606</v>
      </c>
      <c r="G264" s="342"/>
      <c r="H264" s="342" t="str">
        <f t="shared" si="1"/>
        <v/>
      </c>
      <c r="I264" s="342"/>
    </row>
    <row r="265" ht="12.75" customHeight="1">
      <c r="A265" s="342">
        <f>IF(ISNUMBER(SEARCH('Cover Page'!$D$9,#REF!)),MAX($A$1:A264)+1,0)</f>
        <v>0</v>
      </c>
      <c r="B265" s="445" t="s">
        <v>1607</v>
      </c>
      <c r="C265" s="446" t="s">
        <v>1608</v>
      </c>
      <c r="D265" s="447" t="s">
        <v>724</v>
      </c>
      <c r="E265" s="445" t="s">
        <v>725</v>
      </c>
      <c r="F265" s="447" t="s">
        <v>1609</v>
      </c>
      <c r="G265" s="342"/>
      <c r="H265" s="342" t="str">
        <f t="shared" si="1"/>
        <v/>
      </c>
      <c r="I265" s="342"/>
    </row>
    <row r="266" ht="12.75" customHeight="1">
      <c r="A266" s="342">
        <f>IF(ISNUMBER(SEARCH('Cover Page'!$D$9,#REF!)),MAX($A$1:A265)+1,0)</f>
        <v>0</v>
      </c>
      <c r="B266" s="445" t="s">
        <v>1610</v>
      </c>
      <c r="C266" s="446" t="s">
        <v>1611</v>
      </c>
      <c r="D266" s="447" t="s">
        <v>19</v>
      </c>
      <c r="E266" s="445" t="s">
        <v>1612</v>
      </c>
      <c r="F266" s="447" t="s">
        <v>1613</v>
      </c>
      <c r="G266" s="342"/>
      <c r="H266" s="342" t="str">
        <f t="shared" si="1"/>
        <v/>
      </c>
      <c r="I266" s="342"/>
    </row>
    <row r="267" ht="12.75" customHeight="1">
      <c r="A267" s="342">
        <f>IF(ISNUMBER(SEARCH('Cover Page'!$D$9,#REF!)),MAX($A$1:A266)+1,0)</f>
        <v>0</v>
      </c>
      <c r="B267" s="445" t="s">
        <v>1614</v>
      </c>
      <c r="C267" s="446" t="s">
        <v>1615</v>
      </c>
      <c r="D267" s="447" t="s">
        <v>19</v>
      </c>
      <c r="E267" s="445" t="s">
        <v>1125</v>
      </c>
      <c r="F267" s="447" t="s">
        <v>1616</v>
      </c>
      <c r="G267" s="342"/>
      <c r="H267" s="342" t="str">
        <f t="shared" si="1"/>
        <v/>
      </c>
      <c r="I267" s="342"/>
    </row>
    <row r="268" ht="12.75" customHeight="1">
      <c r="A268" s="342">
        <f>IF(ISNUMBER(SEARCH('Cover Page'!$D$9,#REF!)),MAX($A$1:A267)+1,0)</f>
        <v>0</v>
      </c>
      <c r="B268" s="445" t="s">
        <v>1617</v>
      </c>
      <c r="C268" s="446" t="s">
        <v>1618</v>
      </c>
      <c r="D268" s="447" t="s">
        <v>19</v>
      </c>
      <c r="E268" s="445" t="s">
        <v>1619</v>
      </c>
      <c r="F268" s="447" t="s">
        <v>1620</v>
      </c>
      <c r="G268" s="342"/>
      <c r="H268" s="342" t="str">
        <f t="shared" si="1"/>
        <v/>
      </c>
      <c r="I268" s="342"/>
    </row>
    <row r="269" ht="12.75" customHeight="1">
      <c r="A269" s="342">
        <f>IF(ISNUMBER(SEARCH('Cover Page'!$D$9,#REF!)),MAX($A$1:A268)+1,0)</f>
        <v>0</v>
      </c>
      <c r="B269" s="445" t="s">
        <v>1621</v>
      </c>
      <c r="C269" s="446" t="s">
        <v>1622</v>
      </c>
      <c r="D269" s="447" t="s">
        <v>19</v>
      </c>
      <c r="E269" s="445" t="s">
        <v>1623</v>
      </c>
      <c r="F269" s="447" t="s">
        <v>1624</v>
      </c>
      <c r="G269" s="342"/>
      <c r="H269" s="342" t="str">
        <f t="shared" si="1"/>
        <v/>
      </c>
      <c r="I269" s="342"/>
    </row>
    <row r="270" ht="12.75" customHeight="1">
      <c r="A270" s="342">
        <f>IF(ISNUMBER(SEARCH('Cover Page'!$D$9,#REF!)),MAX($A$1:A269)+1,0)</f>
        <v>0</v>
      </c>
      <c r="B270" s="445" t="s">
        <v>1625</v>
      </c>
      <c r="C270" s="446" t="s">
        <v>1626</v>
      </c>
      <c r="D270" s="447" t="s">
        <v>19</v>
      </c>
      <c r="E270" s="445" t="s">
        <v>725</v>
      </c>
      <c r="F270" s="447" t="s">
        <v>1627</v>
      </c>
      <c r="G270" s="342"/>
      <c r="H270" s="342" t="str">
        <f t="shared" si="1"/>
        <v/>
      </c>
      <c r="I270" s="342"/>
    </row>
    <row r="271" ht="12.75" customHeight="1">
      <c r="A271" s="342">
        <f>IF(ISNUMBER(SEARCH('Cover Page'!$D$9,#REF!)),MAX($A$1:A270)+1,0)</f>
        <v>0</v>
      </c>
      <c r="B271" s="445" t="s">
        <v>1628</v>
      </c>
      <c r="C271" s="446" t="s">
        <v>1629</v>
      </c>
      <c r="D271" s="447" t="s">
        <v>19</v>
      </c>
      <c r="E271" s="445" t="s">
        <v>1096</v>
      </c>
      <c r="F271" s="447" t="s">
        <v>1630</v>
      </c>
      <c r="G271" s="342"/>
      <c r="H271" s="342" t="str">
        <f t="shared" si="1"/>
        <v/>
      </c>
      <c r="I271" s="342"/>
    </row>
    <row r="272" ht="12.75" customHeight="1">
      <c r="A272" s="342">
        <f>IF(ISNUMBER(SEARCH('Cover Page'!$D$9,#REF!)),MAX($A$1:A271)+1,0)</f>
        <v>0</v>
      </c>
      <c r="B272" s="445" t="s">
        <v>1631</v>
      </c>
      <c r="C272" s="446" t="s">
        <v>1632</v>
      </c>
      <c r="D272" s="447" t="s">
        <v>15</v>
      </c>
      <c r="E272" s="445" t="s">
        <v>879</v>
      </c>
      <c r="F272" s="447" t="s">
        <v>1633</v>
      </c>
      <c r="G272" s="342"/>
      <c r="H272" s="342" t="str">
        <f t="shared" si="1"/>
        <v/>
      </c>
      <c r="I272" s="342"/>
    </row>
    <row r="273" ht="12.75" customHeight="1">
      <c r="A273" s="342">
        <f>IF(ISNUMBER(SEARCH('Cover Page'!$D$9,#REF!)),MAX($A$1:A272)+1,0)</f>
        <v>0</v>
      </c>
      <c r="B273" s="445" t="s">
        <v>1634</v>
      </c>
      <c r="C273" s="446" t="s">
        <v>1635</v>
      </c>
      <c r="D273" s="447" t="s">
        <v>15</v>
      </c>
      <c r="E273" s="445" t="s">
        <v>720</v>
      </c>
      <c r="F273" s="447" t="s">
        <v>1636</v>
      </c>
      <c r="G273" s="342"/>
      <c r="H273" s="342" t="str">
        <f t="shared" si="1"/>
        <v/>
      </c>
      <c r="I273" s="342"/>
    </row>
    <row r="274" ht="12.75" customHeight="1">
      <c r="A274" s="342">
        <f>IF(ISNUMBER(SEARCH('Cover Page'!$D$9,#REF!)),MAX($A$1:A273)+1,0)</f>
        <v>0</v>
      </c>
      <c r="B274" s="445" t="s">
        <v>1637</v>
      </c>
      <c r="C274" s="446" t="s">
        <v>1638</v>
      </c>
      <c r="D274" s="447" t="s">
        <v>19</v>
      </c>
      <c r="E274" s="445" t="s">
        <v>1639</v>
      </c>
      <c r="F274" s="447" t="s">
        <v>1640</v>
      </c>
      <c r="G274" s="342"/>
      <c r="H274" s="342" t="str">
        <f t="shared" si="1"/>
        <v/>
      </c>
      <c r="I274" s="342"/>
    </row>
    <row r="275" ht="12.75" customHeight="1">
      <c r="A275" s="342">
        <f>IF(ISNUMBER(SEARCH('Cover Page'!$D$9,#REF!)),MAX($A$1:A274)+1,0)</f>
        <v>0</v>
      </c>
      <c r="B275" s="445" t="s">
        <v>1641</v>
      </c>
      <c r="C275" s="446" t="s">
        <v>1642</v>
      </c>
      <c r="D275" s="447" t="s">
        <v>15</v>
      </c>
      <c r="E275" s="445" t="s">
        <v>725</v>
      </c>
      <c r="F275" s="447" t="s">
        <v>1643</v>
      </c>
      <c r="G275" s="342"/>
      <c r="H275" s="342" t="str">
        <f t="shared" si="1"/>
        <v/>
      </c>
      <c r="I275" s="342"/>
    </row>
    <row r="276" ht="12.75" customHeight="1">
      <c r="A276" s="342">
        <f>IF(ISNUMBER(SEARCH('Cover Page'!$D$9,#REF!)),MAX($A$1:A275)+1,0)</f>
        <v>0</v>
      </c>
      <c r="B276" s="445" t="s">
        <v>1644</v>
      </c>
      <c r="C276" s="446" t="s">
        <v>1645</v>
      </c>
      <c r="D276" s="447" t="s">
        <v>15</v>
      </c>
      <c r="E276" s="445" t="s">
        <v>1646</v>
      </c>
      <c r="F276" s="447" t="s">
        <v>1647</v>
      </c>
      <c r="G276" s="342"/>
      <c r="H276" s="342" t="str">
        <f t="shared" si="1"/>
        <v/>
      </c>
      <c r="I276" s="342"/>
    </row>
    <row r="277" ht="15.0" customHeight="1">
      <c r="A277" s="342">
        <f>IF(ISNUMBER(SEARCH('Cover Page'!$D$9,#REF!)),MAX($A$1:A276)+1,0)</f>
        <v>0</v>
      </c>
      <c r="B277" s="445" t="s">
        <v>1648</v>
      </c>
      <c r="C277" s="446" t="s">
        <v>1649</v>
      </c>
      <c r="D277" s="447" t="s">
        <v>19</v>
      </c>
      <c r="E277" s="445" t="s">
        <v>1650</v>
      </c>
      <c r="F277" s="447" t="s">
        <v>1651</v>
      </c>
      <c r="G277" s="342"/>
      <c r="H277" s="342" t="str">
        <f t="shared" si="1"/>
        <v/>
      </c>
      <c r="I277" s="342"/>
    </row>
    <row r="278" ht="12.75" customHeight="1">
      <c r="A278" s="342">
        <f>IF(ISNUMBER(SEARCH('Cover Page'!$D$9,#REF!)),MAX($A$1:A277)+1,0)</f>
        <v>0</v>
      </c>
      <c r="B278" s="445" t="s">
        <v>1652</v>
      </c>
      <c r="C278" s="446" t="s">
        <v>1653</v>
      </c>
      <c r="D278" s="447" t="s">
        <v>15</v>
      </c>
      <c r="E278" s="445" t="s">
        <v>725</v>
      </c>
      <c r="F278" s="447" t="s">
        <v>1654</v>
      </c>
      <c r="G278" s="342"/>
      <c r="H278" s="342" t="str">
        <f t="shared" si="1"/>
        <v/>
      </c>
      <c r="I278" s="342"/>
    </row>
    <row r="279" ht="12.75" customHeight="1">
      <c r="A279" s="342">
        <f>IF(ISNUMBER(SEARCH('Cover Page'!$D$9,#REF!)),MAX($A$1:A278)+1,0)</f>
        <v>0</v>
      </c>
      <c r="B279" s="445" t="s">
        <v>1655</v>
      </c>
      <c r="C279" s="446" t="s">
        <v>1656</v>
      </c>
      <c r="D279" s="447" t="s">
        <v>724</v>
      </c>
      <c r="E279" s="445" t="s">
        <v>725</v>
      </c>
      <c r="F279" s="447" t="s">
        <v>1657</v>
      </c>
      <c r="G279" s="342"/>
      <c r="H279" s="342" t="str">
        <f t="shared" si="1"/>
        <v/>
      </c>
      <c r="I279" s="342"/>
    </row>
    <row r="280" ht="12.75" customHeight="1">
      <c r="A280" s="342">
        <f>IF(ISNUMBER(SEARCH('Cover Page'!$D$9,#REF!)),MAX($A$1:A279)+1,0)</f>
        <v>0</v>
      </c>
      <c r="B280" s="445" t="s">
        <v>1658</v>
      </c>
      <c r="C280" s="446" t="s">
        <v>1659</v>
      </c>
      <c r="D280" s="447" t="s">
        <v>17</v>
      </c>
      <c r="E280" s="445" t="s">
        <v>725</v>
      </c>
      <c r="F280" s="447" t="s">
        <v>1660</v>
      </c>
      <c r="G280" s="342"/>
      <c r="H280" s="342" t="str">
        <f t="shared" si="1"/>
        <v/>
      </c>
      <c r="I280" s="342"/>
    </row>
    <row r="281" ht="12.75" customHeight="1">
      <c r="A281" s="342">
        <f>IF(ISNUMBER(SEARCH('Cover Page'!$D$9,#REF!)),MAX($A$1:A280)+1,0)</f>
        <v>0</v>
      </c>
      <c r="B281" s="445" t="s">
        <v>1661</v>
      </c>
      <c r="C281" s="446" t="s">
        <v>1662</v>
      </c>
      <c r="D281" s="447" t="s">
        <v>17</v>
      </c>
      <c r="E281" s="445" t="s">
        <v>725</v>
      </c>
      <c r="F281" s="447" t="s">
        <v>1663</v>
      </c>
      <c r="G281" s="342"/>
      <c r="H281" s="342" t="str">
        <f t="shared" si="1"/>
        <v/>
      </c>
      <c r="I281" s="342"/>
    </row>
    <row r="282" ht="15.0" customHeight="1">
      <c r="A282" s="342">
        <f>IF(ISNUMBER(SEARCH('Cover Page'!$D$9,#REF!)),MAX($A$1:A281)+1,0)</f>
        <v>0</v>
      </c>
      <c r="B282" s="445" t="s">
        <v>1664</v>
      </c>
      <c r="C282" s="446" t="s">
        <v>1665</v>
      </c>
      <c r="D282" s="447" t="s">
        <v>15</v>
      </c>
      <c r="E282" s="445" t="s">
        <v>725</v>
      </c>
      <c r="F282" s="447" t="s">
        <v>1666</v>
      </c>
      <c r="G282" s="342"/>
      <c r="H282" s="342" t="str">
        <f t="shared" si="1"/>
        <v/>
      </c>
      <c r="I282" s="342"/>
    </row>
    <row r="283" ht="15.0" customHeight="1">
      <c r="A283" s="342">
        <f>IF(ISNUMBER(SEARCH('Cover Page'!$D$9,#REF!)),MAX($A$1:A282)+1,0)</f>
        <v>0</v>
      </c>
      <c r="B283" s="445" t="s">
        <v>1667</v>
      </c>
      <c r="C283" s="446" t="s">
        <v>1668</v>
      </c>
      <c r="D283" s="447" t="s">
        <v>15</v>
      </c>
      <c r="E283" s="445" t="s">
        <v>729</v>
      </c>
      <c r="F283" s="447" t="s">
        <v>1669</v>
      </c>
      <c r="G283" s="342"/>
      <c r="H283" s="342" t="str">
        <f t="shared" si="1"/>
        <v/>
      </c>
      <c r="I283" s="342"/>
    </row>
    <row r="284" ht="12.75" customHeight="1">
      <c r="A284" s="342">
        <f>IF(ISNUMBER(SEARCH('Cover Page'!$D$9,#REF!)),MAX($A$1:A283)+1,0)</f>
        <v>0</v>
      </c>
      <c r="B284" s="445" t="s">
        <v>1670</v>
      </c>
      <c r="C284" s="446" t="s">
        <v>1671</v>
      </c>
      <c r="D284" s="447" t="s">
        <v>724</v>
      </c>
      <c r="E284" s="445" t="s">
        <v>725</v>
      </c>
      <c r="F284" s="447" t="s">
        <v>1672</v>
      </c>
      <c r="G284" s="342"/>
      <c r="H284" s="342" t="str">
        <f t="shared" si="1"/>
        <v/>
      </c>
      <c r="I284" s="342"/>
    </row>
    <row r="285" ht="12.75" customHeight="1">
      <c r="A285" s="342">
        <f>IF(ISNUMBER(SEARCH('Cover Page'!$D$9,#REF!)),MAX($A$1:A284)+1,0)</f>
        <v>0</v>
      </c>
      <c r="B285" s="445" t="s">
        <v>1673</v>
      </c>
      <c r="C285" s="446" t="s">
        <v>1674</v>
      </c>
      <c r="D285" s="447" t="s">
        <v>724</v>
      </c>
      <c r="E285" s="445" t="s">
        <v>720</v>
      </c>
      <c r="F285" s="447" t="s">
        <v>1675</v>
      </c>
      <c r="G285" s="342"/>
      <c r="H285" s="342" t="str">
        <f t="shared" si="1"/>
        <v/>
      </c>
      <c r="I285" s="342"/>
    </row>
    <row r="286" ht="12.75" customHeight="1">
      <c r="A286" s="342">
        <f>IF(ISNUMBER(SEARCH('Cover Page'!$D$9,#REF!)),MAX($A$1:A285)+1,0)</f>
        <v>0</v>
      </c>
      <c r="B286" s="445" t="s">
        <v>1676</v>
      </c>
      <c r="C286" s="446" t="s">
        <v>1677</v>
      </c>
      <c r="D286" s="447" t="s">
        <v>17</v>
      </c>
      <c r="E286" s="445" t="s">
        <v>1678</v>
      </c>
      <c r="F286" s="447" t="s">
        <v>1679</v>
      </c>
      <c r="G286" s="342"/>
      <c r="H286" s="342" t="str">
        <f t="shared" si="1"/>
        <v/>
      </c>
      <c r="I286" s="342"/>
    </row>
    <row r="287" ht="12.75" customHeight="1">
      <c r="A287" s="342">
        <f>IF(ISNUMBER(SEARCH('Cover Page'!$D$9,#REF!)),MAX($A$1:A286)+1,0)</f>
        <v>0</v>
      </c>
      <c r="B287" s="445" t="s">
        <v>1680</v>
      </c>
      <c r="C287" s="446" t="s">
        <v>1681</v>
      </c>
      <c r="D287" s="447" t="s">
        <v>15</v>
      </c>
      <c r="E287" s="445" t="s">
        <v>1678</v>
      </c>
      <c r="F287" s="447" t="s">
        <v>1682</v>
      </c>
      <c r="G287" s="342"/>
      <c r="H287" s="342" t="str">
        <f t="shared" si="1"/>
        <v/>
      </c>
      <c r="I287" s="342"/>
    </row>
    <row r="288" ht="12.75" customHeight="1">
      <c r="A288" s="342">
        <f>IF(ISNUMBER(SEARCH('Cover Page'!$D$9,#REF!)),MAX($A$1:A287)+1,0)</f>
        <v>0</v>
      </c>
      <c r="B288" s="445" t="s">
        <v>1683</v>
      </c>
      <c r="C288" s="446" t="s">
        <v>1684</v>
      </c>
      <c r="D288" s="447" t="s">
        <v>15</v>
      </c>
      <c r="E288" s="445" t="s">
        <v>879</v>
      </c>
      <c r="F288" s="447" t="s">
        <v>1685</v>
      </c>
      <c r="G288" s="342"/>
      <c r="H288" s="342" t="str">
        <f t="shared" si="1"/>
        <v/>
      </c>
      <c r="I288" s="342"/>
    </row>
    <row r="289" ht="12.75" customHeight="1">
      <c r="A289" s="342">
        <f>IF(ISNUMBER(SEARCH('Cover Page'!$D$9,#REF!)),MAX($A$1:A288)+1,0)</f>
        <v>0</v>
      </c>
      <c r="B289" s="445" t="s">
        <v>1686</v>
      </c>
      <c r="C289" s="446" t="s">
        <v>1687</v>
      </c>
      <c r="D289" s="447" t="s">
        <v>15</v>
      </c>
      <c r="E289" s="445" t="s">
        <v>725</v>
      </c>
      <c r="F289" s="447" t="s">
        <v>1688</v>
      </c>
      <c r="G289" s="342"/>
      <c r="H289" s="342" t="str">
        <f t="shared" si="1"/>
        <v/>
      </c>
      <c r="I289" s="342"/>
    </row>
    <row r="290" ht="12.75" customHeight="1">
      <c r="A290" s="342">
        <f>IF(ISNUMBER(SEARCH('Cover Page'!$D$9,#REF!)),MAX($A$1:A289)+1,0)</f>
        <v>0</v>
      </c>
      <c r="B290" s="445" t="s">
        <v>1689</v>
      </c>
      <c r="C290" s="446" t="s">
        <v>1690</v>
      </c>
      <c r="D290" s="447" t="s">
        <v>19</v>
      </c>
      <c r="E290" s="445" t="s">
        <v>861</v>
      </c>
      <c r="F290" s="447" t="s">
        <v>1691</v>
      </c>
      <c r="G290" s="342"/>
      <c r="H290" s="342" t="str">
        <f t="shared" si="1"/>
        <v/>
      </c>
      <c r="I290" s="342"/>
    </row>
    <row r="291" ht="12.75" customHeight="1">
      <c r="A291" s="342">
        <f>IF(ISNUMBER(SEARCH('Cover Page'!$D$9,#REF!)),MAX($A$1:A290)+1,0)</f>
        <v>0</v>
      </c>
      <c r="B291" s="445" t="s">
        <v>1692</v>
      </c>
      <c r="C291" s="446" t="s">
        <v>1693</v>
      </c>
      <c r="D291" s="447" t="s">
        <v>15</v>
      </c>
      <c r="E291" s="445" t="s">
        <v>933</v>
      </c>
      <c r="F291" s="447" t="s">
        <v>1694</v>
      </c>
      <c r="G291" s="342"/>
      <c r="H291" s="342" t="str">
        <f t="shared" si="1"/>
        <v/>
      </c>
      <c r="I291" s="342"/>
    </row>
    <row r="292" ht="12.75" customHeight="1">
      <c r="A292" s="342">
        <f>IF(ISNUMBER(SEARCH('Cover Page'!$D$9,#REF!)),MAX($A$1:A291)+1,0)</f>
        <v>0</v>
      </c>
      <c r="B292" s="445" t="s">
        <v>1695</v>
      </c>
      <c r="C292" s="446" t="s">
        <v>1696</v>
      </c>
      <c r="D292" s="447" t="s">
        <v>17</v>
      </c>
      <c r="E292" s="445" t="s">
        <v>716</v>
      </c>
      <c r="F292" s="447" t="s">
        <v>1697</v>
      </c>
      <c r="G292" s="342"/>
      <c r="H292" s="342" t="str">
        <f t="shared" si="1"/>
        <v/>
      </c>
      <c r="I292" s="342"/>
    </row>
    <row r="293" ht="12.75" customHeight="1">
      <c r="A293" s="342">
        <f>IF(ISNUMBER(SEARCH('Cover Page'!$D$9,#REF!)),MAX($A$1:A292)+1,0)</f>
        <v>0</v>
      </c>
      <c r="B293" s="445" t="s">
        <v>1698</v>
      </c>
      <c r="C293" s="446" t="s">
        <v>1699</v>
      </c>
      <c r="D293" s="447" t="s">
        <v>15</v>
      </c>
      <c r="E293" s="445" t="s">
        <v>933</v>
      </c>
      <c r="F293" s="447" t="s">
        <v>1700</v>
      </c>
      <c r="G293" s="342"/>
      <c r="H293" s="342" t="str">
        <f t="shared" si="1"/>
        <v/>
      </c>
      <c r="I293" s="342"/>
    </row>
    <row r="294" ht="15.0" customHeight="1">
      <c r="A294" s="342">
        <f>IF(ISNUMBER(SEARCH('Cover Page'!$D$9,#REF!)),MAX($A$1:A293)+1,0)</f>
        <v>0</v>
      </c>
      <c r="B294" s="445" t="s">
        <v>1701</v>
      </c>
      <c r="C294" s="446" t="s">
        <v>1702</v>
      </c>
      <c r="D294" s="447" t="s">
        <v>19</v>
      </c>
      <c r="E294" s="445" t="s">
        <v>1360</v>
      </c>
      <c r="F294" s="447" t="s">
        <v>1703</v>
      </c>
      <c r="G294" s="342"/>
      <c r="H294" s="342" t="str">
        <f t="shared" si="1"/>
        <v/>
      </c>
      <c r="I294" s="342"/>
    </row>
    <row r="295" ht="12.75" customHeight="1">
      <c r="A295" s="342">
        <f>IF(ISNUMBER(SEARCH('Cover Page'!$D$9,#REF!)),MAX($A$1:A294)+1,0)</f>
        <v>0</v>
      </c>
      <c r="B295" s="445" t="s">
        <v>1704</v>
      </c>
      <c r="C295" s="446" t="s">
        <v>1705</v>
      </c>
      <c r="D295" s="447" t="s">
        <v>19</v>
      </c>
      <c r="E295" s="445" t="s">
        <v>1236</v>
      </c>
      <c r="F295" s="447" t="s">
        <v>1706</v>
      </c>
      <c r="G295" s="342"/>
      <c r="H295" s="342" t="str">
        <f t="shared" si="1"/>
        <v/>
      </c>
      <c r="I295" s="342"/>
    </row>
    <row r="296" ht="12.75" customHeight="1">
      <c r="A296" s="342">
        <f>IF(ISNUMBER(SEARCH('Cover Page'!$D$9,#REF!)),MAX($A$1:A295)+1,0)</f>
        <v>0</v>
      </c>
      <c r="B296" s="445" t="s">
        <v>1707</v>
      </c>
      <c r="C296" s="446" t="s">
        <v>1708</v>
      </c>
      <c r="D296" s="447" t="s">
        <v>724</v>
      </c>
      <c r="E296" s="445" t="s">
        <v>1066</v>
      </c>
      <c r="F296" s="447" t="s">
        <v>1709</v>
      </c>
      <c r="G296" s="342"/>
      <c r="H296" s="342" t="str">
        <f t="shared" si="1"/>
        <v/>
      </c>
      <c r="I296" s="342"/>
    </row>
    <row r="297" ht="12.75" customHeight="1">
      <c r="A297" s="342">
        <f>IF(ISNUMBER(SEARCH('Cover Page'!$D$9,#REF!)),MAX($A$1:A296)+1,0)</f>
        <v>0</v>
      </c>
      <c r="B297" s="445" t="s">
        <v>1710</v>
      </c>
      <c r="C297" s="446" t="s">
        <v>1711</v>
      </c>
      <c r="D297" s="447" t="s">
        <v>724</v>
      </c>
      <c r="E297" s="445" t="s">
        <v>1066</v>
      </c>
      <c r="F297" s="447" t="s">
        <v>1712</v>
      </c>
      <c r="G297" s="342"/>
      <c r="H297" s="342" t="str">
        <f t="shared" si="1"/>
        <v/>
      </c>
      <c r="I297" s="342"/>
    </row>
    <row r="298" ht="12.75" customHeight="1">
      <c r="A298" s="342">
        <f>IF(ISNUMBER(SEARCH('Cover Page'!$D$9,#REF!)),MAX($A$1:A297)+1,0)</f>
        <v>0</v>
      </c>
      <c r="B298" s="445" t="s">
        <v>1713</v>
      </c>
      <c r="C298" s="446" t="s">
        <v>1714</v>
      </c>
      <c r="D298" s="447" t="s">
        <v>19</v>
      </c>
      <c r="E298" s="445" t="s">
        <v>1343</v>
      </c>
      <c r="F298" s="447" t="s">
        <v>1715</v>
      </c>
      <c r="G298" s="342"/>
      <c r="H298" s="342" t="str">
        <f t="shared" si="1"/>
        <v/>
      </c>
      <c r="I298" s="342"/>
    </row>
    <row r="299" ht="15.0" customHeight="1">
      <c r="A299" s="342">
        <f>IF(ISNUMBER(SEARCH('Cover Page'!$D$9,#REF!)),MAX($A$1:A298)+1,0)</f>
        <v>0</v>
      </c>
      <c r="B299" s="445" t="s">
        <v>1716</v>
      </c>
      <c r="C299" s="446" t="s">
        <v>1717</v>
      </c>
      <c r="D299" s="447" t="s">
        <v>19</v>
      </c>
      <c r="E299" s="445" t="s">
        <v>1718</v>
      </c>
      <c r="F299" s="447" t="s">
        <v>1719</v>
      </c>
      <c r="G299" s="342"/>
      <c r="H299" s="342" t="str">
        <f t="shared" si="1"/>
        <v/>
      </c>
      <c r="I299" s="342"/>
    </row>
    <row r="300" ht="12.75" customHeight="1">
      <c r="A300" s="342">
        <f>IF(ISNUMBER(SEARCH('Cover Page'!$D$9,#REF!)),MAX($A$1:A299)+1,0)</f>
        <v>0</v>
      </c>
      <c r="B300" s="445" t="s">
        <v>1720</v>
      </c>
      <c r="C300" s="446" t="s">
        <v>1721</v>
      </c>
      <c r="D300" s="447" t="s">
        <v>15</v>
      </c>
      <c r="E300" s="445" t="s">
        <v>725</v>
      </c>
      <c r="F300" s="447" t="s">
        <v>1722</v>
      </c>
      <c r="G300" s="342"/>
      <c r="H300" s="342" t="str">
        <f t="shared" si="1"/>
        <v/>
      </c>
      <c r="I300" s="342"/>
    </row>
    <row r="301" ht="12.75" customHeight="1">
      <c r="A301" s="342">
        <f>IF(ISNUMBER(SEARCH('Cover Page'!$D$9,#REF!)),MAX($A$1:A300)+1,0)</f>
        <v>0</v>
      </c>
      <c r="B301" s="445" t="s">
        <v>1723</v>
      </c>
      <c r="C301" s="446" t="s">
        <v>1724</v>
      </c>
      <c r="D301" s="447" t="s">
        <v>15</v>
      </c>
      <c r="E301" s="445" t="s">
        <v>725</v>
      </c>
      <c r="F301" s="447" t="s">
        <v>1725</v>
      </c>
      <c r="G301" s="342"/>
      <c r="H301" s="342" t="str">
        <f t="shared" si="1"/>
        <v/>
      </c>
      <c r="I301" s="342"/>
    </row>
    <row r="302" ht="12.75" customHeight="1">
      <c r="A302" s="342">
        <f>IF(ISNUMBER(SEARCH('Cover Page'!$D$9,#REF!)),MAX($A$1:A301)+1,0)</f>
        <v>0</v>
      </c>
      <c r="B302" s="445" t="s">
        <v>1726</v>
      </c>
      <c r="C302" s="446" t="s">
        <v>1727</v>
      </c>
      <c r="D302" s="447" t="s">
        <v>724</v>
      </c>
      <c r="E302" s="445" t="s">
        <v>1728</v>
      </c>
      <c r="F302" s="447" t="s">
        <v>1729</v>
      </c>
      <c r="G302" s="342"/>
      <c r="H302" s="342" t="str">
        <f t="shared" si="1"/>
        <v/>
      </c>
      <c r="I302" s="342"/>
    </row>
    <row r="303" ht="15.0" customHeight="1">
      <c r="A303" s="342">
        <f>IF(ISNUMBER(SEARCH('Cover Page'!$D$9,#REF!)),MAX($A$1:A302)+1,0)</f>
        <v>0</v>
      </c>
      <c r="B303" s="445" t="s">
        <v>1730</v>
      </c>
      <c r="C303" s="446" t="s">
        <v>1731</v>
      </c>
      <c r="D303" s="447" t="s">
        <v>15</v>
      </c>
      <c r="E303" s="445" t="s">
        <v>725</v>
      </c>
      <c r="F303" s="447" t="s">
        <v>1732</v>
      </c>
      <c r="G303" s="342"/>
      <c r="H303" s="342" t="str">
        <f t="shared" si="1"/>
        <v/>
      </c>
      <c r="I303" s="342"/>
    </row>
    <row r="304" ht="12.75" customHeight="1">
      <c r="A304" s="342">
        <f>IF(ISNUMBER(SEARCH('Cover Page'!$D$9,#REF!)),MAX($A$1:A303)+1,0)</f>
        <v>0</v>
      </c>
      <c r="B304" s="445" t="s">
        <v>1733</v>
      </c>
      <c r="C304" s="446" t="s">
        <v>1734</v>
      </c>
      <c r="D304" s="447" t="s">
        <v>15</v>
      </c>
      <c r="E304" s="445" t="s">
        <v>725</v>
      </c>
      <c r="F304" s="447" t="s">
        <v>1735</v>
      </c>
      <c r="G304" s="342"/>
      <c r="H304" s="342" t="str">
        <f t="shared" si="1"/>
        <v/>
      </c>
      <c r="I304" s="342"/>
    </row>
    <row r="305" ht="12.75" customHeight="1">
      <c r="A305" s="342">
        <f>IF(ISNUMBER(SEARCH('Cover Page'!$D$9,#REF!)),MAX($A$1:A304)+1,0)</f>
        <v>0</v>
      </c>
      <c r="B305" s="445" t="s">
        <v>1736</v>
      </c>
      <c r="C305" s="446" t="s">
        <v>1737</v>
      </c>
      <c r="D305" s="447" t="s">
        <v>19</v>
      </c>
      <c r="E305" s="445" t="s">
        <v>1058</v>
      </c>
      <c r="F305" s="447" t="s">
        <v>1738</v>
      </c>
      <c r="G305" s="342"/>
      <c r="H305" s="342" t="str">
        <f t="shared" si="1"/>
        <v/>
      </c>
      <c r="I305" s="342"/>
    </row>
    <row r="306" ht="15.0" customHeight="1">
      <c r="A306" s="342">
        <f>IF(ISNUMBER(SEARCH('Cover Page'!$D$9,#REF!)),MAX($A$1:A305)+1,0)</f>
        <v>0</v>
      </c>
      <c r="B306" s="445" t="s">
        <v>1739</v>
      </c>
      <c r="C306" s="446" t="s">
        <v>1740</v>
      </c>
      <c r="D306" s="447" t="s">
        <v>724</v>
      </c>
      <c r="E306" s="445" t="s">
        <v>1741</v>
      </c>
      <c r="F306" s="447" t="s">
        <v>1742</v>
      </c>
      <c r="G306" s="342"/>
      <c r="H306" s="342" t="str">
        <f t="shared" si="1"/>
        <v/>
      </c>
      <c r="I306" s="342"/>
    </row>
    <row r="307" ht="12.75" customHeight="1">
      <c r="A307" s="342">
        <f>IF(ISNUMBER(SEARCH('Cover Page'!$D$9,#REF!)),MAX($A$1:A306)+1,0)</f>
        <v>0</v>
      </c>
      <c r="B307" s="445" t="s">
        <v>1743</v>
      </c>
      <c r="C307" s="446" t="s">
        <v>1744</v>
      </c>
      <c r="D307" s="447" t="s">
        <v>15</v>
      </c>
      <c r="E307" s="445" t="s">
        <v>720</v>
      </c>
      <c r="F307" s="447" t="s">
        <v>1745</v>
      </c>
      <c r="G307" s="342"/>
      <c r="H307" s="342" t="str">
        <f t="shared" si="1"/>
        <v/>
      </c>
      <c r="I307" s="342"/>
    </row>
    <row r="308" ht="12.75" customHeight="1">
      <c r="A308" s="342">
        <f>IF(ISNUMBER(SEARCH('Cover Page'!$D$9,#REF!)),MAX($A$1:A307)+1,0)</f>
        <v>0</v>
      </c>
      <c r="B308" s="445" t="s">
        <v>1746</v>
      </c>
      <c r="C308" s="446" t="s">
        <v>1747</v>
      </c>
      <c r="D308" s="447" t="s">
        <v>15</v>
      </c>
      <c r="E308" s="445" t="s">
        <v>737</v>
      </c>
      <c r="F308" s="447" t="s">
        <v>1748</v>
      </c>
      <c r="G308" s="342"/>
      <c r="H308" s="342" t="str">
        <f t="shared" si="1"/>
        <v/>
      </c>
      <c r="I308" s="342"/>
    </row>
    <row r="309" ht="15.0" customHeight="1">
      <c r="A309" s="342">
        <f>IF(ISNUMBER(SEARCH('Cover Page'!$D$9,#REF!)),MAX($A$1:A308)+1,0)</f>
        <v>0</v>
      </c>
      <c r="B309" s="445" t="s">
        <v>1749</v>
      </c>
      <c r="C309" s="446" t="s">
        <v>1750</v>
      </c>
      <c r="D309" s="447" t="s">
        <v>724</v>
      </c>
      <c r="E309" s="445" t="s">
        <v>835</v>
      </c>
      <c r="F309" s="447" t="s">
        <v>1751</v>
      </c>
      <c r="G309" s="342"/>
      <c r="H309" s="342" t="str">
        <f t="shared" si="1"/>
        <v/>
      </c>
      <c r="I309" s="342"/>
    </row>
    <row r="310" ht="12.75" customHeight="1">
      <c r="A310" s="342">
        <f>IF(ISNUMBER(SEARCH('Cover Page'!$D$9,#REF!)),MAX($A$1:A309)+1,0)</f>
        <v>0</v>
      </c>
      <c r="B310" s="445" t="s">
        <v>1752</v>
      </c>
      <c r="C310" s="446" t="s">
        <v>1753</v>
      </c>
      <c r="D310" s="447" t="s">
        <v>15</v>
      </c>
      <c r="E310" s="445" t="s">
        <v>1754</v>
      </c>
      <c r="F310" s="447" t="s">
        <v>1755</v>
      </c>
      <c r="G310" s="342"/>
      <c r="H310" s="342" t="str">
        <f t="shared" si="1"/>
        <v/>
      </c>
      <c r="I310" s="342"/>
    </row>
    <row r="311" ht="12.75" customHeight="1">
      <c r="A311" s="342">
        <f>IF(ISNUMBER(SEARCH('Cover Page'!$D$9,#REF!)),MAX($A$1:A310)+1,0)</f>
        <v>0</v>
      </c>
      <c r="B311" s="445" t="s">
        <v>1756</v>
      </c>
      <c r="C311" s="446" t="s">
        <v>1757</v>
      </c>
      <c r="D311" s="447" t="s">
        <v>19</v>
      </c>
      <c r="E311" s="445" t="s">
        <v>1758</v>
      </c>
      <c r="F311" s="447" t="s">
        <v>1759</v>
      </c>
      <c r="G311" s="342"/>
      <c r="H311" s="342" t="str">
        <f t="shared" si="1"/>
        <v/>
      </c>
      <c r="I311" s="342"/>
    </row>
    <row r="312" ht="15.0" customHeight="1">
      <c r="A312" s="342">
        <f>IF(ISNUMBER(SEARCH('Cover Page'!$D$9,#REF!)),MAX($A$1:A311)+1,0)</f>
        <v>0</v>
      </c>
      <c r="B312" s="445" t="s">
        <v>1760</v>
      </c>
      <c r="C312" s="446" t="s">
        <v>1761</v>
      </c>
      <c r="D312" s="447" t="s">
        <v>724</v>
      </c>
      <c r="E312" s="445" t="s">
        <v>729</v>
      </c>
      <c r="F312" s="447" t="s">
        <v>1762</v>
      </c>
      <c r="G312" s="342"/>
      <c r="H312" s="342" t="str">
        <f t="shared" si="1"/>
        <v/>
      </c>
      <c r="I312" s="342"/>
    </row>
    <row r="313" ht="12.75" customHeight="1">
      <c r="A313" s="342">
        <f>IF(ISNUMBER(SEARCH('Cover Page'!$D$9,#REF!)),MAX($A$1:A312)+1,0)</f>
        <v>0</v>
      </c>
      <c r="B313" s="445" t="s">
        <v>1763</v>
      </c>
      <c r="C313" s="446" t="s">
        <v>1764</v>
      </c>
      <c r="D313" s="447" t="s">
        <v>19</v>
      </c>
      <c r="E313" s="445" t="s">
        <v>1765</v>
      </c>
      <c r="F313" s="447" t="s">
        <v>1766</v>
      </c>
      <c r="G313" s="342"/>
      <c r="H313" s="342" t="str">
        <f t="shared" si="1"/>
        <v/>
      </c>
      <c r="I313" s="342"/>
    </row>
    <row r="314" ht="12.75" customHeight="1">
      <c r="A314" s="342">
        <f>IF(ISNUMBER(SEARCH('Cover Page'!$D$9,#REF!)),MAX($A$1:A313)+1,0)</f>
        <v>0</v>
      </c>
      <c r="B314" s="445" t="s">
        <v>1767</v>
      </c>
      <c r="C314" s="446" t="s">
        <v>1768</v>
      </c>
      <c r="D314" s="447" t="s">
        <v>15</v>
      </c>
      <c r="E314" s="445" t="s">
        <v>725</v>
      </c>
      <c r="F314" s="447" t="s">
        <v>1769</v>
      </c>
      <c r="G314" s="342"/>
      <c r="H314" s="342" t="str">
        <f t="shared" si="1"/>
        <v/>
      </c>
      <c r="I314" s="342"/>
    </row>
    <row r="315" ht="12.75" customHeight="1">
      <c r="A315" s="342">
        <f>IF(ISNUMBER(SEARCH('Cover Page'!$D$9,#REF!)),MAX($A$1:A314)+1,0)</f>
        <v>0</v>
      </c>
      <c r="B315" s="445" t="s">
        <v>1770</v>
      </c>
      <c r="C315" s="446" t="s">
        <v>1771</v>
      </c>
      <c r="D315" s="447" t="s">
        <v>724</v>
      </c>
      <c r="E315" s="445" t="s">
        <v>933</v>
      </c>
      <c r="F315" s="447" t="s">
        <v>1772</v>
      </c>
      <c r="G315" s="342"/>
      <c r="H315" s="342" t="str">
        <f t="shared" si="1"/>
        <v/>
      </c>
      <c r="I315" s="342"/>
    </row>
    <row r="316" ht="12.75" customHeight="1">
      <c r="A316" s="342">
        <f>IF(ISNUMBER(SEARCH('Cover Page'!$D$9,#REF!)),MAX($A$1:A315)+1,0)</f>
        <v>0</v>
      </c>
      <c r="B316" s="445" t="s">
        <v>1773</v>
      </c>
      <c r="C316" s="446" t="s">
        <v>1774</v>
      </c>
      <c r="D316" s="447" t="s">
        <v>15</v>
      </c>
      <c r="E316" s="445" t="s">
        <v>883</v>
      </c>
      <c r="F316" s="447" t="s">
        <v>1775</v>
      </c>
      <c r="G316" s="342"/>
      <c r="H316" s="342" t="str">
        <f t="shared" si="1"/>
        <v/>
      </c>
      <c r="I316" s="342"/>
    </row>
    <row r="317" ht="12.75" customHeight="1">
      <c r="A317" s="342">
        <f>IF(ISNUMBER(SEARCH('Cover Page'!$D$9,#REF!)),MAX($A$1:A316)+1,0)</f>
        <v>0</v>
      </c>
      <c r="B317" s="445" t="s">
        <v>1776</v>
      </c>
      <c r="C317" s="446" t="s">
        <v>1777</v>
      </c>
      <c r="D317" s="447" t="s">
        <v>17</v>
      </c>
      <c r="E317" s="445" t="s">
        <v>883</v>
      </c>
      <c r="F317" s="447" t="s">
        <v>1778</v>
      </c>
      <c r="G317" s="342"/>
      <c r="H317" s="342" t="str">
        <f t="shared" si="1"/>
        <v/>
      </c>
      <c r="I317" s="342"/>
    </row>
    <row r="318" ht="12.75" customHeight="1">
      <c r="A318" s="342">
        <f>IF(ISNUMBER(SEARCH('Cover Page'!$D$9,#REF!)),MAX($A$1:A317)+1,0)</f>
        <v>0</v>
      </c>
      <c r="B318" s="445" t="s">
        <v>1779</v>
      </c>
      <c r="C318" s="446" t="s">
        <v>1780</v>
      </c>
      <c r="D318" s="447" t="s">
        <v>19</v>
      </c>
      <c r="E318" s="445" t="s">
        <v>1386</v>
      </c>
      <c r="F318" s="447" t="s">
        <v>1781</v>
      </c>
      <c r="G318" s="342"/>
      <c r="H318" s="342" t="str">
        <f t="shared" si="1"/>
        <v/>
      </c>
      <c r="I318" s="342"/>
    </row>
    <row r="319" ht="15.0" customHeight="1">
      <c r="A319" s="342">
        <f>IF(ISNUMBER(SEARCH('Cover Page'!$D$9,#REF!)),MAX($A$1:A318)+1,0)</f>
        <v>0</v>
      </c>
      <c r="B319" s="445" t="s">
        <v>11</v>
      </c>
      <c r="C319" s="446" t="s">
        <v>1782</v>
      </c>
      <c r="D319" s="447" t="s">
        <v>15</v>
      </c>
      <c r="E319" s="445" t="s">
        <v>720</v>
      </c>
      <c r="F319" s="447" t="s">
        <v>1783</v>
      </c>
      <c r="G319" s="342"/>
      <c r="H319" s="342" t="str">
        <f t="shared" si="1"/>
        <v/>
      </c>
      <c r="I319" s="342"/>
    </row>
    <row r="320" ht="12.75" customHeight="1">
      <c r="A320" s="342">
        <f>IF(ISNUMBER(SEARCH('Cover Page'!$D$9,#REF!)),MAX($A$1:A319)+1,0)</f>
        <v>0</v>
      </c>
      <c r="B320" s="445" t="s">
        <v>1784</v>
      </c>
      <c r="C320" s="446" t="s">
        <v>1785</v>
      </c>
      <c r="D320" s="447" t="s">
        <v>19</v>
      </c>
      <c r="E320" s="445" t="s">
        <v>1125</v>
      </c>
      <c r="F320" s="447" t="s">
        <v>1786</v>
      </c>
      <c r="G320" s="342"/>
      <c r="H320" s="342" t="str">
        <f t="shared" si="1"/>
        <v/>
      </c>
      <c r="I320" s="342"/>
    </row>
    <row r="321" ht="12.75" customHeight="1">
      <c r="A321" s="342">
        <f>IF(ISNUMBER(SEARCH('Cover Page'!$D$9,#REF!)),MAX($A$1:A320)+1,0)</f>
        <v>0</v>
      </c>
      <c r="B321" s="445" t="s">
        <v>1787</v>
      </c>
      <c r="C321" s="446" t="s">
        <v>1788</v>
      </c>
      <c r="D321" s="447" t="s">
        <v>19</v>
      </c>
      <c r="E321" s="445" t="s">
        <v>1532</v>
      </c>
      <c r="F321" s="447" t="s">
        <v>1789</v>
      </c>
      <c r="G321" s="342"/>
      <c r="H321" s="342" t="str">
        <f t="shared" si="1"/>
        <v/>
      </c>
      <c r="I321" s="342"/>
    </row>
    <row r="322" ht="12.75" customHeight="1">
      <c r="A322" s="342">
        <f>IF(ISNUMBER(SEARCH('Cover Page'!$D$9,#REF!)),MAX($A$1:A321)+1,0)</f>
        <v>0</v>
      </c>
      <c r="B322" s="445" t="s">
        <v>1790</v>
      </c>
      <c r="C322" s="446" t="s">
        <v>1791</v>
      </c>
      <c r="D322" s="447" t="s">
        <v>724</v>
      </c>
      <c r="E322" s="445" t="s">
        <v>1792</v>
      </c>
      <c r="F322" s="447" t="s">
        <v>1793</v>
      </c>
      <c r="G322" s="342"/>
      <c r="H322" s="342" t="str">
        <f t="shared" si="1"/>
        <v/>
      </c>
      <c r="I322" s="342"/>
    </row>
    <row r="323" ht="12.75" customHeight="1">
      <c r="A323" s="342">
        <f>IF(ISNUMBER(SEARCH('Cover Page'!$D$9,#REF!)),MAX($A$1:A322)+1,0)</f>
        <v>0</v>
      </c>
      <c r="B323" s="445" t="s">
        <v>1794</v>
      </c>
      <c r="C323" s="446" t="s">
        <v>1795</v>
      </c>
      <c r="D323" s="447" t="s">
        <v>19</v>
      </c>
      <c r="E323" s="445" t="s">
        <v>1792</v>
      </c>
      <c r="F323" s="447" t="s">
        <v>1796</v>
      </c>
      <c r="G323" s="342"/>
      <c r="H323" s="342" t="str">
        <f t="shared" si="1"/>
        <v/>
      </c>
      <c r="I323" s="342"/>
    </row>
    <row r="324" ht="12.75" customHeight="1">
      <c r="A324" s="342">
        <f>IF(ISNUMBER(SEARCH('Cover Page'!$D$9,#REF!)),MAX($A$1:A323)+1,0)</f>
        <v>0</v>
      </c>
      <c r="B324" s="445" t="s">
        <v>1797</v>
      </c>
      <c r="C324" s="446" t="s">
        <v>1798</v>
      </c>
      <c r="D324" s="447" t="s">
        <v>19</v>
      </c>
      <c r="E324" s="445" t="s">
        <v>1799</v>
      </c>
      <c r="F324" s="447" t="s">
        <v>1800</v>
      </c>
      <c r="G324" s="342"/>
      <c r="H324" s="342" t="str">
        <f t="shared" si="1"/>
        <v/>
      </c>
      <c r="I324" s="342"/>
    </row>
    <row r="325" ht="12.75" customHeight="1">
      <c r="A325" s="342">
        <f>IF(ISNUMBER(SEARCH('Cover Page'!$D$9,#REF!)),MAX($A$1:A324)+1,0)</f>
        <v>0</v>
      </c>
      <c r="B325" s="445" t="s">
        <v>1801</v>
      </c>
      <c r="C325" s="446" t="s">
        <v>1802</v>
      </c>
      <c r="D325" s="447" t="s">
        <v>19</v>
      </c>
      <c r="E325" s="445" t="s">
        <v>1803</v>
      </c>
      <c r="F325" s="447" t="s">
        <v>1804</v>
      </c>
      <c r="G325" s="342"/>
      <c r="H325" s="342" t="str">
        <f t="shared" si="1"/>
        <v/>
      </c>
      <c r="I325" s="342"/>
    </row>
    <row r="326" ht="12.75" customHeight="1">
      <c r="A326" s="342">
        <f>IF(ISNUMBER(SEARCH('Cover Page'!$D$9,#REF!)),MAX($A$1:A325)+1,0)</f>
        <v>0</v>
      </c>
      <c r="B326" s="445" t="s">
        <v>1805</v>
      </c>
      <c r="C326" s="446" t="s">
        <v>1806</v>
      </c>
      <c r="D326" s="447" t="s">
        <v>15</v>
      </c>
      <c r="E326" s="445" t="s">
        <v>990</v>
      </c>
      <c r="F326" s="447" t="s">
        <v>1807</v>
      </c>
      <c r="G326" s="342"/>
      <c r="H326" s="342" t="str">
        <f t="shared" si="1"/>
        <v/>
      </c>
      <c r="I326" s="342"/>
    </row>
    <row r="327" ht="12.75" customHeight="1">
      <c r="A327" s="342">
        <f>IF(ISNUMBER(SEARCH('Cover Page'!$D$9,#REF!)),MAX($A$1:A326)+1,0)</f>
        <v>0</v>
      </c>
      <c r="B327" s="445" t="s">
        <v>1808</v>
      </c>
      <c r="C327" s="446" t="s">
        <v>1809</v>
      </c>
      <c r="D327" s="447" t="s">
        <v>17</v>
      </c>
      <c r="E327" s="445" t="s">
        <v>1810</v>
      </c>
      <c r="F327" s="447" t="s">
        <v>1811</v>
      </c>
      <c r="G327" s="342"/>
      <c r="H327" s="342" t="str">
        <f t="shared" si="1"/>
        <v/>
      </c>
      <c r="I327" s="342"/>
    </row>
    <row r="328" ht="12.75" customHeight="1">
      <c r="A328" s="342">
        <f>IF(ISNUMBER(SEARCH('Cover Page'!$D$9,#REF!)),MAX($A$1:A327)+1,0)</f>
        <v>0</v>
      </c>
      <c r="B328" s="445" t="s">
        <v>1812</v>
      </c>
      <c r="C328" s="446" t="s">
        <v>1813</v>
      </c>
      <c r="D328" s="447" t="s">
        <v>15</v>
      </c>
      <c r="E328" s="445" t="s">
        <v>720</v>
      </c>
      <c r="F328" s="447" t="s">
        <v>1814</v>
      </c>
      <c r="G328" s="342"/>
      <c r="H328" s="342" t="str">
        <f t="shared" si="1"/>
        <v/>
      </c>
      <c r="I328" s="342"/>
    </row>
    <row r="329" ht="12.75" customHeight="1">
      <c r="A329" s="342">
        <f>IF(ISNUMBER(SEARCH('Cover Page'!$D$9,#REF!)),MAX($A$1:A328)+1,0)</f>
        <v>0</v>
      </c>
      <c r="B329" s="445" t="s">
        <v>1815</v>
      </c>
      <c r="C329" s="446" t="s">
        <v>1816</v>
      </c>
      <c r="D329" s="447" t="s">
        <v>15</v>
      </c>
      <c r="E329" s="445" t="s">
        <v>1678</v>
      </c>
      <c r="F329" s="447" t="s">
        <v>1817</v>
      </c>
      <c r="G329" s="342"/>
      <c r="H329" s="342" t="str">
        <f t="shared" si="1"/>
        <v/>
      </c>
      <c r="I329" s="342"/>
    </row>
    <row r="330" ht="12.75" customHeight="1">
      <c r="A330" s="342">
        <f>IF(ISNUMBER(SEARCH('Cover Page'!$D$9,#REF!)),MAX($A$1:A329)+1,0)</f>
        <v>0</v>
      </c>
      <c r="B330" s="445" t="s">
        <v>1818</v>
      </c>
      <c r="C330" s="446" t="s">
        <v>1819</v>
      </c>
      <c r="D330" s="447" t="s">
        <v>15</v>
      </c>
      <c r="E330" s="445" t="s">
        <v>725</v>
      </c>
      <c r="F330" s="447" t="s">
        <v>1820</v>
      </c>
      <c r="G330" s="342"/>
      <c r="H330" s="342" t="str">
        <f t="shared" si="1"/>
        <v/>
      </c>
      <c r="I330" s="342"/>
    </row>
    <row r="331" ht="12.75" customHeight="1">
      <c r="A331" s="342">
        <f>IF(ISNUMBER(SEARCH('Cover Page'!$D$9,#REF!)),MAX($A$1:A330)+1,0)</f>
        <v>0</v>
      </c>
      <c r="B331" s="445" t="s">
        <v>1821</v>
      </c>
      <c r="C331" s="446" t="s">
        <v>1822</v>
      </c>
      <c r="D331" s="447" t="s">
        <v>19</v>
      </c>
      <c r="E331" s="445" t="s">
        <v>1823</v>
      </c>
      <c r="F331" s="447" t="s">
        <v>1824</v>
      </c>
      <c r="G331" s="342"/>
      <c r="H331" s="342" t="str">
        <f t="shared" si="1"/>
        <v/>
      </c>
      <c r="I331" s="342"/>
    </row>
    <row r="332" ht="12.75" customHeight="1">
      <c r="A332" s="342">
        <f>IF(ISNUMBER(SEARCH('Cover Page'!$D$9,#REF!)),MAX($A$1:A331)+1,0)</f>
        <v>0</v>
      </c>
      <c r="B332" s="445" t="s">
        <v>1825</v>
      </c>
      <c r="C332" s="446" t="s">
        <v>1826</v>
      </c>
      <c r="D332" s="447" t="s">
        <v>19</v>
      </c>
      <c r="E332" s="445" t="s">
        <v>835</v>
      </c>
      <c r="F332" s="447" t="s">
        <v>1827</v>
      </c>
      <c r="G332" s="342"/>
      <c r="H332" s="342" t="str">
        <f t="shared" si="1"/>
        <v/>
      </c>
      <c r="I332" s="342"/>
    </row>
    <row r="333" ht="12.75" customHeight="1">
      <c r="A333" s="342">
        <f>IF(ISNUMBER(SEARCH('Cover Page'!$D$9,#REF!)),MAX($A$1:A332)+1,0)</f>
        <v>0</v>
      </c>
      <c r="B333" s="445" t="s">
        <v>1828</v>
      </c>
      <c r="C333" s="446" t="s">
        <v>1829</v>
      </c>
      <c r="D333" s="447" t="s">
        <v>19</v>
      </c>
      <c r="E333" s="445" t="s">
        <v>1830</v>
      </c>
      <c r="F333" s="447" t="s">
        <v>1831</v>
      </c>
      <c r="G333" s="342"/>
      <c r="H333" s="342" t="str">
        <f t="shared" si="1"/>
        <v/>
      </c>
      <c r="I333" s="342"/>
    </row>
    <row r="334" ht="12.75" customHeight="1">
      <c r="A334" s="342">
        <f>IF(ISNUMBER(SEARCH('Cover Page'!$D$9,#REF!)),MAX($A$1:A333)+1,0)</f>
        <v>0</v>
      </c>
      <c r="B334" s="445" t="s">
        <v>1832</v>
      </c>
      <c r="C334" s="446" t="s">
        <v>1833</v>
      </c>
      <c r="D334" s="447" t="s">
        <v>19</v>
      </c>
      <c r="E334" s="445" t="s">
        <v>806</v>
      </c>
      <c r="F334" s="447" t="s">
        <v>1834</v>
      </c>
      <c r="G334" s="342"/>
      <c r="H334" s="342" t="str">
        <f t="shared" si="1"/>
        <v/>
      </c>
      <c r="I334" s="342"/>
    </row>
    <row r="335" ht="12.75" customHeight="1">
      <c r="A335" s="342">
        <f>IF(ISNUMBER(SEARCH('Cover Page'!$D$9,#REF!)),MAX($A$1:A334)+1,0)</f>
        <v>0</v>
      </c>
      <c r="B335" s="445" t="s">
        <v>1835</v>
      </c>
      <c r="C335" s="446" t="s">
        <v>1836</v>
      </c>
      <c r="D335" s="447" t="s">
        <v>15</v>
      </c>
      <c r="E335" s="445" t="s">
        <v>1360</v>
      </c>
      <c r="F335" s="447" t="s">
        <v>1837</v>
      </c>
      <c r="G335" s="342"/>
      <c r="H335" s="342" t="str">
        <f t="shared" si="1"/>
        <v/>
      </c>
      <c r="I335" s="342"/>
    </row>
    <row r="336" ht="12.75" customHeight="1">
      <c r="A336" s="342">
        <f>IF(ISNUMBER(SEARCH('Cover Page'!$D$9,#REF!)),MAX($A$1:A335)+1,0)</f>
        <v>0</v>
      </c>
      <c r="B336" s="445" t="s">
        <v>1838</v>
      </c>
      <c r="C336" s="446" t="s">
        <v>1839</v>
      </c>
      <c r="D336" s="447" t="s">
        <v>15</v>
      </c>
      <c r="E336" s="445" t="s">
        <v>733</v>
      </c>
      <c r="F336" s="447" t="s">
        <v>1840</v>
      </c>
      <c r="G336" s="342"/>
      <c r="H336" s="342" t="str">
        <f t="shared" si="1"/>
        <v/>
      </c>
      <c r="I336" s="342"/>
    </row>
    <row r="337" ht="12.75" customHeight="1">
      <c r="A337" s="342">
        <f>IF(ISNUMBER(SEARCH('Cover Page'!$D$9,#REF!)),MAX($A$1:A336)+1,0)</f>
        <v>0</v>
      </c>
      <c r="B337" s="445" t="s">
        <v>1841</v>
      </c>
      <c r="C337" s="446" t="s">
        <v>1842</v>
      </c>
      <c r="D337" s="447" t="s">
        <v>15</v>
      </c>
      <c r="E337" s="445" t="s">
        <v>1096</v>
      </c>
      <c r="F337" s="447" t="s">
        <v>1843</v>
      </c>
      <c r="G337" s="342"/>
      <c r="H337" s="342" t="str">
        <f t="shared" si="1"/>
        <v/>
      </c>
      <c r="I337" s="342"/>
    </row>
    <row r="338" ht="12.75" customHeight="1">
      <c r="A338" s="342">
        <f>IF(ISNUMBER(SEARCH('Cover Page'!$D$9,#REF!)),MAX($A$1:A337)+1,0)</f>
        <v>0</v>
      </c>
      <c r="B338" s="445" t="s">
        <v>1844</v>
      </c>
      <c r="C338" s="446" t="s">
        <v>1845</v>
      </c>
      <c r="D338" s="447" t="s">
        <v>19</v>
      </c>
      <c r="E338" s="445" t="s">
        <v>1728</v>
      </c>
      <c r="F338" s="447" t="s">
        <v>1729</v>
      </c>
      <c r="G338" s="342"/>
      <c r="H338" s="342" t="str">
        <f t="shared" si="1"/>
        <v/>
      </c>
      <c r="I338" s="342"/>
    </row>
    <row r="339" ht="12.75" customHeight="1">
      <c r="A339" s="342">
        <f>IF(ISNUMBER(SEARCH('Cover Page'!$D$9,#REF!)),MAX($A$1:A338)+1,0)</f>
        <v>0</v>
      </c>
      <c r="B339" s="445" t="s">
        <v>1846</v>
      </c>
      <c r="C339" s="446" t="s">
        <v>1847</v>
      </c>
      <c r="D339" s="447" t="s">
        <v>15</v>
      </c>
      <c r="E339" s="445" t="s">
        <v>1236</v>
      </c>
      <c r="F339" s="447" t="s">
        <v>1848</v>
      </c>
      <c r="G339" s="342"/>
      <c r="H339" s="342" t="str">
        <f t="shared" si="1"/>
        <v/>
      </c>
      <c r="I339" s="342"/>
    </row>
    <row r="340" ht="12.75" customHeight="1">
      <c r="A340" s="342">
        <f>IF(ISNUMBER(SEARCH('Cover Page'!$D$9,#REF!)),MAX($A$1:A339)+1,0)</f>
        <v>0</v>
      </c>
      <c r="B340" s="445" t="s">
        <v>1849</v>
      </c>
      <c r="C340" s="446" t="s">
        <v>1850</v>
      </c>
      <c r="D340" s="447" t="s">
        <v>19</v>
      </c>
      <c r="E340" s="445" t="s">
        <v>1114</v>
      </c>
      <c r="F340" s="447" t="s">
        <v>1851</v>
      </c>
      <c r="G340" s="342"/>
      <c r="H340" s="342" t="str">
        <f t="shared" si="1"/>
        <v/>
      </c>
      <c r="I340" s="342"/>
    </row>
    <row r="341" ht="12.75" customHeight="1">
      <c r="A341" s="342">
        <f>IF(ISNUMBER(SEARCH('Cover Page'!$D$9,#REF!)),MAX($A$1:A340)+1,0)</f>
        <v>0</v>
      </c>
      <c r="B341" s="445" t="s">
        <v>1852</v>
      </c>
      <c r="C341" s="446" t="s">
        <v>1853</v>
      </c>
      <c r="D341" s="447" t="s">
        <v>15</v>
      </c>
      <c r="E341" s="445" t="s">
        <v>716</v>
      </c>
      <c r="F341" s="447" t="s">
        <v>1854</v>
      </c>
      <c r="G341" s="342"/>
      <c r="H341" s="342" t="str">
        <f t="shared" si="1"/>
        <v/>
      </c>
      <c r="I341" s="342"/>
    </row>
    <row r="342" ht="12.75" customHeight="1">
      <c r="A342" s="342">
        <f>IF(ISNUMBER(SEARCH('Cover Page'!$D$9,#REF!)),MAX($A$1:A341)+1,0)</f>
        <v>0</v>
      </c>
      <c r="B342" s="445" t="s">
        <v>1855</v>
      </c>
      <c r="C342" s="446" t="s">
        <v>1856</v>
      </c>
      <c r="D342" s="447" t="s">
        <v>17</v>
      </c>
      <c r="E342" s="445" t="s">
        <v>716</v>
      </c>
      <c r="F342" s="447" t="s">
        <v>1857</v>
      </c>
      <c r="G342" s="342"/>
      <c r="H342" s="342" t="str">
        <f t="shared" si="1"/>
        <v/>
      </c>
      <c r="I342" s="342"/>
    </row>
    <row r="343" ht="12.75" customHeight="1">
      <c r="A343" s="342">
        <f>IF(ISNUMBER(SEARCH('Cover Page'!$D$9,#REF!)),MAX($A$1:A342)+1,0)</f>
        <v>0</v>
      </c>
      <c r="B343" s="445" t="s">
        <v>1858</v>
      </c>
      <c r="C343" s="446" t="s">
        <v>1859</v>
      </c>
      <c r="D343" s="447" t="s">
        <v>15</v>
      </c>
      <c r="E343" s="445" t="s">
        <v>725</v>
      </c>
      <c r="F343" s="447" t="s">
        <v>1860</v>
      </c>
      <c r="G343" s="342"/>
      <c r="H343" s="342" t="str">
        <f t="shared" si="1"/>
        <v/>
      </c>
      <c r="I343" s="342"/>
    </row>
    <row r="344" ht="12.75" customHeight="1">
      <c r="A344" s="342">
        <f>IF(ISNUMBER(SEARCH('Cover Page'!$D$9,#REF!)),MAX($A$1:A343)+1,0)</f>
        <v>0</v>
      </c>
      <c r="B344" s="445" t="s">
        <v>1861</v>
      </c>
      <c r="C344" s="446" t="s">
        <v>1862</v>
      </c>
      <c r="D344" s="447" t="s">
        <v>15</v>
      </c>
      <c r="E344" s="445" t="s">
        <v>725</v>
      </c>
      <c r="F344" s="447" t="s">
        <v>1863</v>
      </c>
      <c r="G344" s="342"/>
      <c r="H344" s="342" t="str">
        <f t="shared" si="1"/>
        <v/>
      </c>
      <c r="I344" s="342"/>
    </row>
    <row r="345" ht="12.75" customHeight="1">
      <c r="A345" s="342">
        <f>IF(ISNUMBER(SEARCH('Cover Page'!$D$9,#REF!)),MAX($A$1:A344)+1,0)</f>
        <v>0</v>
      </c>
      <c r="B345" s="445" t="s">
        <v>1864</v>
      </c>
      <c r="C345" s="446" t="s">
        <v>1865</v>
      </c>
      <c r="D345" s="447" t="s">
        <v>15</v>
      </c>
      <c r="E345" s="445" t="s">
        <v>725</v>
      </c>
      <c r="F345" s="447" t="s">
        <v>1866</v>
      </c>
      <c r="G345" s="342"/>
      <c r="H345" s="342" t="str">
        <f t="shared" si="1"/>
        <v/>
      </c>
      <c r="I345" s="342"/>
    </row>
    <row r="346" ht="12.75" customHeight="1">
      <c r="A346" s="342">
        <f>IF(ISNUMBER(SEARCH('Cover Page'!$D$9,#REF!)),MAX($A$1:A345)+1,0)</f>
        <v>0</v>
      </c>
      <c r="B346" s="445" t="s">
        <v>1867</v>
      </c>
      <c r="C346" s="446" t="s">
        <v>1868</v>
      </c>
      <c r="D346" s="447" t="s">
        <v>19</v>
      </c>
      <c r="E346" s="445" t="s">
        <v>1034</v>
      </c>
      <c r="F346" s="447" t="s">
        <v>1869</v>
      </c>
      <c r="G346" s="342"/>
      <c r="H346" s="342" t="str">
        <f t="shared" si="1"/>
        <v/>
      </c>
      <c r="I346" s="342"/>
    </row>
    <row r="347" ht="12.75" customHeight="1">
      <c r="A347" s="342">
        <f>IF(ISNUMBER(SEARCH('Cover Page'!$D$9,#REF!)),MAX($A$1:A346)+1,0)</f>
        <v>0</v>
      </c>
      <c r="B347" s="445" t="s">
        <v>1870</v>
      </c>
      <c r="C347" s="446" t="s">
        <v>1871</v>
      </c>
      <c r="D347" s="447" t="s">
        <v>15</v>
      </c>
      <c r="E347" s="445" t="s">
        <v>716</v>
      </c>
      <c r="F347" s="447" t="s">
        <v>1872</v>
      </c>
      <c r="G347" s="342"/>
      <c r="H347" s="342" t="str">
        <f t="shared" si="1"/>
        <v/>
      </c>
      <c r="I347" s="342"/>
    </row>
    <row r="348" ht="12.75" customHeight="1">
      <c r="A348" s="342">
        <f>IF(ISNUMBER(SEARCH('Cover Page'!$D$9,#REF!)),MAX($A$1:A347)+1,0)</f>
        <v>0</v>
      </c>
      <c r="B348" s="445" t="s">
        <v>1873</v>
      </c>
      <c r="C348" s="446" t="s">
        <v>1874</v>
      </c>
      <c r="D348" s="447" t="s">
        <v>15</v>
      </c>
      <c r="E348" s="445" t="s">
        <v>933</v>
      </c>
      <c r="F348" s="447" t="s">
        <v>1875</v>
      </c>
      <c r="G348" s="342"/>
      <c r="H348" s="342" t="str">
        <f t="shared" si="1"/>
        <v/>
      </c>
      <c r="I348" s="342"/>
    </row>
    <row r="349" ht="12.75" customHeight="1">
      <c r="A349" s="342">
        <f>IF(ISNUMBER(SEARCH('Cover Page'!$D$9,#REF!)),MAX($A$1:A348)+1,0)</f>
        <v>0</v>
      </c>
      <c r="B349" s="445" t="s">
        <v>1876</v>
      </c>
      <c r="C349" s="446" t="s">
        <v>1877</v>
      </c>
      <c r="D349" s="447" t="s">
        <v>15</v>
      </c>
      <c r="E349" s="445" t="s">
        <v>1445</v>
      </c>
      <c r="F349" s="447" t="s">
        <v>1878</v>
      </c>
      <c r="G349" s="342"/>
      <c r="H349" s="342" t="str">
        <f t="shared" si="1"/>
        <v/>
      </c>
      <c r="I349" s="342"/>
    </row>
    <row r="350" ht="12.75" customHeight="1">
      <c r="A350" s="342">
        <f>IF(ISNUMBER(SEARCH('Cover Page'!$D$9,#REF!)),MAX($A$1:A349)+1,0)</f>
        <v>0</v>
      </c>
      <c r="B350" s="445" t="s">
        <v>1879</v>
      </c>
      <c r="C350" s="446" t="s">
        <v>1880</v>
      </c>
      <c r="D350" s="447" t="s">
        <v>19</v>
      </c>
      <c r="E350" s="445" t="s">
        <v>929</v>
      </c>
      <c r="F350" s="447" t="s">
        <v>1881</v>
      </c>
      <c r="G350" s="342"/>
      <c r="H350" s="342" t="str">
        <f t="shared" si="1"/>
        <v/>
      </c>
      <c r="I350" s="342"/>
    </row>
    <row r="351" ht="12.75" customHeight="1">
      <c r="A351" s="342">
        <f>IF(ISNUMBER(SEARCH('Cover Page'!$D$9,#REF!)),MAX($A$1:A350)+1,0)</f>
        <v>0</v>
      </c>
      <c r="B351" s="445" t="s">
        <v>1882</v>
      </c>
      <c r="C351" s="446" t="s">
        <v>1883</v>
      </c>
      <c r="D351" s="447" t="s">
        <v>15</v>
      </c>
      <c r="E351" s="445" t="s">
        <v>883</v>
      </c>
      <c r="F351" s="447" t="s">
        <v>1884</v>
      </c>
      <c r="G351" s="342"/>
      <c r="H351" s="342" t="str">
        <f t="shared" si="1"/>
        <v/>
      </c>
      <c r="I351" s="342"/>
    </row>
    <row r="352" ht="12.75" customHeight="1">
      <c r="A352" s="342">
        <f>IF(ISNUMBER(SEARCH('Cover Page'!$D$9,#REF!)),MAX($A$1:A351)+1,0)</f>
        <v>0</v>
      </c>
      <c r="B352" s="445" t="s">
        <v>1885</v>
      </c>
      <c r="C352" s="446" t="s">
        <v>1886</v>
      </c>
      <c r="D352" s="447" t="s">
        <v>17</v>
      </c>
      <c r="E352" s="445" t="s">
        <v>720</v>
      </c>
      <c r="F352" s="447" t="s">
        <v>1887</v>
      </c>
      <c r="G352" s="342"/>
      <c r="H352" s="342" t="str">
        <f t="shared" si="1"/>
        <v/>
      </c>
      <c r="I352" s="342"/>
    </row>
    <row r="353" ht="12.75" customHeight="1">
      <c r="A353" s="342">
        <f>IF(ISNUMBER(SEARCH('Cover Page'!$D$9,#REF!)),MAX($A$1:A352)+1,0)</f>
        <v>0</v>
      </c>
      <c r="B353" s="445" t="s">
        <v>1888</v>
      </c>
      <c r="C353" s="446" t="s">
        <v>1889</v>
      </c>
      <c r="D353" s="447" t="s">
        <v>19</v>
      </c>
      <c r="E353" s="445" t="s">
        <v>986</v>
      </c>
      <c r="F353" s="447" t="s">
        <v>1890</v>
      </c>
      <c r="G353" s="342"/>
      <c r="H353" s="342" t="str">
        <f t="shared" si="1"/>
        <v/>
      </c>
      <c r="I353" s="342"/>
    </row>
    <row r="354" ht="12.75" customHeight="1">
      <c r="A354" s="342">
        <f>IF(ISNUMBER(SEARCH('Cover Page'!$D$9,#REF!)),MAX($A$1:A353)+1,0)</f>
        <v>0</v>
      </c>
      <c r="B354" s="445" t="s">
        <v>1891</v>
      </c>
      <c r="C354" s="446" t="s">
        <v>1892</v>
      </c>
      <c r="D354" s="447" t="s">
        <v>15</v>
      </c>
      <c r="E354" s="445" t="s">
        <v>720</v>
      </c>
      <c r="F354" s="447" t="s">
        <v>1893</v>
      </c>
      <c r="G354" s="342"/>
      <c r="H354" s="342" t="str">
        <f t="shared" si="1"/>
        <v/>
      </c>
      <c r="I354" s="342"/>
    </row>
    <row r="355" ht="12.75" customHeight="1">
      <c r="A355" s="342">
        <f>IF(ISNUMBER(SEARCH('Cover Page'!$D$9,#REF!)),MAX($A$1:A354)+1,0)</f>
        <v>0</v>
      </c>
      <c r="B355" s="445" t="s">
        <v>1894</v>
      </c>
      <c r="C355" s="446" t="s">
        <v>1895</v>
      </c>
      <c r="D355" s="447" t="s">
        <v>15</v>
      </c>
      <c r="E355" s="445" t="s">
        <v>720</v>
      </c>
      <c r="F355" s="447" t="s">
        <v>1896</v>
      </c>
      <c r="G355" s="342"/>
      <c r="H355" s="342" t="str">
        <f t="shared" si="1"/>
        <v/>
      </c>
      <c r="I355" s="342"/>
    </row>
    <row r="356" ht="12.75" customHeight="1">
      <c r="A356" s="342">
        <f>IF(ISNUMBER(SEARCH('Cover Page'!$D$9,#REF!)),MAX($A$1:A355)+1,0)</f>
        <v>0</v>
      </c>
      <c r="B356" s="445" t="s">
        <v>1897</v>
      </c>
      <c r="C356" s="446" t="s">
        <v>1898</v>
      </c>
      <c r="D356" s="447" t="s">
        <v>17</v>
      </c>
      <c r="E356" s="445" t="s">
        <v>720</v>
      </c>
      <c r="F356" s="447" t="s">
        <v>1899</v>
      </c>
      <c r="G356" s="342"/>
      <c r="H356" s="342" t="str">
        <f t="shared" si="1"/>
        <v/>
      </c>
      <c r="I356" s="342"/>
    </row>
    <row r="357" ht="12.75" customHeight="1">
      <c r="A357" s="342">
        <f>IF(ISNUMBER(SEARCH('Cover Page'!$D$9,#REF!)),MAX($A$1:A356)+1,0)</f>
        <v>0</v>
      </c>
      <c r="B357" s="445" t="s">
        <v>1900</v>
      </c>
      <c r="C357" s="446" t="s">
        <v>1901</v>
      </c>
      <c r="D357" s="447" t="s">
        <v>19</v>
      </c>
      <c r="E357" s="445" t="s">
        <v>1902</v>
      </c>
      <c r="F357" s="447" t="s">
        <v>1903</v>
      </c>
      <c r="G357" s="342"/>
      <c r="H357" s="342" t="str">
        <f t="shared" si="1"/>
        <v/>
      </c>
      <c r="I357" s="342"/>
    </row>
    <row r="358" ht="15.0" customHeight="1">
      <c r="A358" s="342">
        <f>IF(ISNUMBER(SEARCH('Cover Page'!$D$9,#REF!)),MAX($A$1:A357)+1,0)</f>
        <v>0</v>
      </c>
      <c r="B358" s="445" t="s">
        <v>1904</v>
      </c>
      <c r="C358" s="446" t="s">
        <v>1905</v>
      </c>
      <c r="D358" s="447" t="s">
        <v>19</v>
      </c>
      <c r="E358" s="445" t="s">
        <v>1129</v>
      </c>
      <c r="F358" s="447" t="s">
        <v>1906</v>
      </c>
      <c r="G358" s="342"/>
      <c r="H358" s="342" t="str">
        <f t="shared" si="1"/>
        <v/>
      </c>
      <c r="I358" s="342"/>
    </row>
    <row r="359" ht="15.0" customHeight="1">
      <c r="A359" s="342">
        <f>IF(ISNUMBER(SEARCH('Cover Page'!$D$9,#REF!)),MAX($A$1:A358)+1,0)</f>
        <v>0</v>
      </c>
      <c r="B359" s="445" t="s">
        <v>1907</v>
      </c>
      <c r="C359" s="446" t="s">
        <v>1908</v>
      </c>
      <c r="D359" s="447" t="s">
        <v>19</v>
      </c>
      <c r="E359" s="445" t="s">
        <v>824</v>
      </c>
      <c r="F359" s="447" t="s">
        <v>1909</v>
      </c>
      <c r="G359" s="342"/>
      <c r="H359" s="342" t="str">
        <f t="shared" si="1"/>
        <v/>
      </c>
      <c r="I359" s="342"/>
    </row>
    <row r="360" ht="12.75" customHeight="1">
      <c r="A360" s="342">
        <f>IF(ISNUMBER(SEARCH('Cover Page'!$D$9,#REF!)),MAX($A$1:A359)+1,0)</f>
        <v>0</v>
      </c>
      <c r="B360" s="445" t="s">
        <v>1910</v>
      </c>
      <c r="C360" s="446" t="s">
        <v>1911</v>
      </c>
      <c r="D360" s="447" t="s">
        <v>19</v>
      </c>
      <c r="E360" s="445" t="s">
        <v>1912</v>
      </c>
      <c r="F360" s="447" t="s">
        <v>1913</v>
      </c>
      <c r="G360" s="342"/>
      <c r="H360" s="342" t="str">
        <f t="shared" si="1"/>
        <v/>
      </c>
      <c r="I360" s="342"/>
    </row>
    <row r="361" ht="12.75" customHeight="1">
      <c r="A361" s="342">
        <f>IF(ISNUMBER(SEARCH('Cover Page'!$D$9,#REF!)),MAX($A$1:A360)+1,0)</f>
        <v>0</v>
      </c>
      <c r="B361" s="445" t="s">
        <v>1914</v>
      </c>
      <c r="C361" s="446" t="s">
        <v>1915</v>
      </c>
      <c r="D361" s="447" t="s">
        <v>724</v>
      </c>
      <c r="E361" s="445" t="s">
        <v>990</v>
      </c>
      <c r="F361" s="447" t="s">
        <v>1916</v>
      </c>
      <c r="G361" s="342"/>
      <c r="H361" s="342" t="str">
        <f t="shared" si="1"/>
        <v/>
      </c>
      <c r="I361" s="342"/>
    </row>
    <row r="362" ht="12.75" customHeight="1">
      <c r="A362" s="342">
        <f>IF(ISNUMBER(SEARCH('Cover Page'!$D$9,#REF!)),MAX($A$1:A361)+1,0)</f>
        <v>0</v>
      </c>
      <c r="B362" s="445" t="s">
        <v>1917</v>
      </c>
      <c r="C362" s="446" t="s">
        <v>1918</v>
      </c>
      <c r="D362" s="447" t="s">
        <v>724</v>
      </c>
      <c r="E362" s="445" t="s">
        <v>990</v>
      </c>
      <c r="F362" s="447" t="s">
        <v>1919</v>
      </c>
      <c r="G362" s="342"/>
      <c r="H362" s="342" t="str">
        <f t="shared" si="1"/>
        <v/>
      </c>
      <c r="I362" s="342"/>
    </row>
    <row r="363" ht="12.75" customHeight="1">
      <c r="A363" s="342">
        <f>IF(ISNUMBER(SEARCH('Cover Page'!$D$9,#REF!)),MAX($A$1:A362)+1,0)</f>
        <v>0</v>
      </c>
      <c r="B363" s="445" t="s">
        <v>1920</v>
      </c>
      <c r="C363" s="446" t="s">
        <v>1921</v>
      </c>
      <c r="D363" s="447" t="s">
        <v>15</v>
      </c>
      <c r="E363" s="445" t="s">
        <v>720</v>
      </c>
      <c r="F363" s="447" t="s">
        <v>1922</v>
      </c>
      <c r="G363" s="342"/>
      <c r="H363" s="342" t="str">
        <f t="shared" si="1"/>
        <v/>
      </c>
      <c r="I363" s="342"/>
    </row>
    <row r="364" ht="12.75" customHeight="1">
      <c r="A364" s="342">
        <f>IF(ISNUMBER(SEARCH('Cover Page'!$D$9,#REF!)),MAX($A$1:A363)+1,0)</f>
        <v>0</v>
      </c>
      <c r="B364" s="445" t="s">
        <v>1923</v>
      </c>
      <c r="C364" s="446" t="s">
        <v>1924</v>
      </c>
      <c r="D364" s="447" t="s">
        <v>17</v>
      </c>
      <c r="E364" s="445" t="s">
        <v>974</v>
      </c>
      <c r="F364" s="447" t="s">
        <v>1925</v>
      </c>
      <c r="G364" s="342"/>
      <c r="H364" s="342" t="str">
        <f t="shared" si="1"/>
        <v/>
      </c>
      <c r="I364" s="342"/>
    </row>
    <row r="365" ht="12.75" customHeight="1">
      <c r="A365" s="342">
        <f>IF(ISNUMBER(SEARCH('Cover Page'!$D$9,#REF!)),MAX($A$1:A364)+1,0)</f>
        <v>0</v>
      </c>
      <c r="B365" s="445" t="s">
        <v>1926</v>
      </c>
      <c r="C365" s="446" t="s">
        <v>1927</v>
      </c>
      <c r="D365" s="447" t="s">
        <v>19</v>
      </c>
      <c r="E365" s="445" t="s">
        <v>1137</v>
      </c>
      <c r="F365" s="447" t="s">
        <v>1928</v>
      </c>
      <c r="G365" s="342"/>
      <c r="H365" s="342" t="str">
        <f t="shared" si="1"/>
        <v/>
      </c>
      <c r="I365" s="342"/>
    </row>
    <row r="366" ht="12.75" customHeight="1">
      <c r="A366" s="342">
        <f>IF(ISNUMBER(SEARCH('Cover Page'!$D$9,#REF!)),MAX($A$1:A365)+1,0)</f>
        <v>0</v>
      </c>
      <c r="B366" s="445" t="s">
        <v>1929</v>
      </c>
      <c r="C366" s="446" t="s">
        <v>1930</v>
      </c>
      <c r="D366" s="447" t="s">
        <v>19</v>
      </c>
      <c r="E366" s="445" t="s">
        <v>1931</v>
      </c>
      <c r="F366" s="447" t="s">
        <v>1932</v>
      </c>
      <c r="G366" s="342"/>
      <c r="H366" s="342" t="str">
        <f t="shared" si="1"/>
        <v/>
      </c>
      <c r="I366" s="342"/>
    </row>
    <row r="367" ht="12.75" customHeight="1">
      <c r="A367" s="342">
        <f>IF(ISNUMBER(SEARCH('Cover Page'!$D$9,#REF!)),MAX($A$1:A366)+1,0)</f>
        <v>0</v>
      </c>
      <c r="B367" s="445" t="s">
        <v>1933</v>
      </c>
      <c r="C367" s="446" t="s">
        <v>1934</v>
      </c>
      <c r="D367" s="447" t="s">
        <v>15</v>
      </c>
      <c r="E367" s="445" t="s">
        <v>949</v>
      </c>
      <c r="F367" s="447" t="s">
        <v>1935</v>
      </c>
      <c r="G367" s="342"/>
      <c r="H367" s="342" t="str">
        <f t="shared" si="1"/>
        <v/>
      </c>
      <c r="I367" s="342"/>
    </row>
    <row r="368" ht="12.75" customHeight="1">
      <c r="A368" s="342">
        <f>IF(ISNUMBER(SEARCH('Cover Page'!$D$9,#REF!)),MAX($A$1:A367)+1,0)</f>
        <v>0</v>
      </c>
      <c r="B368" s="445" t="s">
        <v>1936</v>
      </c>
      <c r="C368" s="446" t="s">
        <v>1937</v>
      </c>
      <c r="D368" s="447" t="s">
        <v>19</v>
      </c>
      <c r="E368" s="445" t="s">
        <v>1938</v>
      </c>
      <c r="F368" s="447" t="s">
        <v>1939</v>
      </c>
      <c r="G368" s="342"/>
      <c r="H368" s="342" t="str">
        <f t="shared" si="1"/>
        <v/>
      </c>
      <c r="I368" s="342"/>
    </row>
    <row r="369" ht="12.75" customHeight="1">
      <c r="A369" s="342">
        <f>IF(ISNUMBER(SEARCH('Cover Page'!$D$9,#REF!)),MAX($A$1:A368)+1,0)</f>
        <v>0</v>
      </c>
      <c r="B369" s="445" t="s">
        <v>1940</v>
      </c>
      <c r="C369" s="446" t="s">
        <v>1941</v>
      </c>
      <c r="D369" s="447" t="s">
        <v>19</v>
      </c>
      <c r="E369" s="445" t="s">
        <v>1356</v>
      </c>
      <c r="F369" s="447" t="s">
        <v>1942</v>
      </c>
      <c r="G369" s="342"/>
      <c r="H369" s="342" t="str">
        <f t="shared" si="1"/>
        <v/>
      </c>
      <c r="I369" s="342"/>
    </row>
    <row r="370" ht="12.75" customHeight="1">
      <c r="A370" s="342">
        <f>IF(ISNUMBER(SEARCH('Cover Page'!$D$9,#REF!)),MAX($A$1:A369)+1,0)</f>
        <v>0</v>
      </c>
      <c r="B370" s="445" t="s">
        <v>1943</v>
      </c>
      <c r="C370" s="446" t="s">
        <v>1944</v>
      </c>
      <c r="D370" s="447" t="s">
        <v>15</v>
      </c>
      <c r="E370" s="445" t="s">
        <v>883</v>
      </c>
      <c r="F370" s="447" t="s">
        <v>1945</v>
      </c>
      <c r="G370" s="342"/>
      <c r="H370" s="342" t="str">
        <f t="shared" si="1"/>
        <v/>
      </c>
      <c r="I370" s="342"/>
    </row>
    <row r="371" ht="12.75" customHeight="1">
      <c r="A371" s="342">
        <f>IF(ISNUMBER(SEARCH('Cover Page'!$D$9,#REF!)),MAX($A$1:A370)+1,0)</f>
        <v>0</v>
      </c>
      <c r="B371" s="445" t="s">
        <v>1946</v>
      </c>
      <c r="C371" s="446" t="s">
        <v>1947</v>
      </c>
      <c r="D371" s="447" t="s">
        <v>19</v>
      </c>
      <c r="E371" s="445" t="s">
        <v>1125</v>
      </c>
      <c r="F371" s="447" t="s">
        <v>1948</v>
      </c>
      <c r="G371" s="342"/>
      <c r="H371" s="342" t="str">
        <f t="shared" si="1"/>
        <v/>
      </c>
      <c r="I371" s="342"/>
    </row>
    <row r="372" ht="12.75" customHeight="1">
      <c r="A372" s="342">
        <f>IF(ISNUMBER(SEARCH('Cover Page'!$D$9,#REF!)),MAX($A$1:A371)+1,0)</f>
        <v>0</v>
      </c>
      <c r="B372" s="445" t="s">
        <v>1949</v>
      </c>
      <c r="C372" s="446" t="s">
        <v>1950</v>
      </c>
      <c r="D372" s="447" t="s">
        <v>15</v>
      </c>
      <c r="E372" s="445" t="s">
        <v>737</v>
      </c>
      <c r="F372" s="447" t="s">
        <v>1951</v>
      </c>
      <c r="G372" s="342"/>
      <c r="H372" s="342" t="str">
        <f t="shared" si="1"/>
        <v/>
      </c>
      <c r="I372" s="342"/>
    </row>
    <row r="373" ht="12.75" customHeight="1">
      <c r="A373" s="342">
        <f>IF(ISNUMBER(SEARCH('Cover Page'!$D$9,#REF!)),MAX($A$1:A372)+1,0)</f>
        <v>0</v>
      </c>
      <c r="B373" s="445" t="s">
        <v>1952</v>
      </c>
      <c r="C373" s="446" t="s">
        <v>1953</v>
      </c>
      <c r="D373" s="447" t="s">
        <v>19</v>
      </c>
      <c r="E373" s="445" t="s">
        <v>1257</v>
      </c>
      <c r="F373" s="447" t="s">
        <v>1954</v>
      </c>
      <c r="G373" s="342"/>
      <c r="H373" s="342" t="str">
        <f t="shared" si="1"/>
        <v/>
      </c>
      <c r="I373" s="342"/>
    </row>
    <row r="374" ht="12.75" customHeight="1">
      <c r="A374" s="342">
        <f>IF(ISNUMBER(SEARCH('Cover Page'!$D$9,#REF!)),MAX($A$1:A373)+1,0)</f>
        <v>0</v>
      </c>
      <c r="B374" s="445" t="s">
        <v>1955</v>
      </c>
      <c r="C374" s="446" t="s">
        <v>1956</v>
      </c>
      <c r="D374" s="447" t="s">
        <v>19</v>
      </c>
      <c r="E374" s="445" t="s">
        <v>737</v>
      </c>
      <c r="F374" s="447" t="s">
        <v>1957</v>
      </c>
      <c r="G374" s="342"/>
      <c r="H374" s="342" t="str">
        <f t="shared" si="1"/>
        <v/>
      </c>
      <c r="I374" s="342"/>
    </row>
    <row r="375" ht="12.75" customHeight="1">
      <c r="A375" s="342">
        <f>IF(ISNUMBER(SEARCH('Cover Page'!$D$9,#REF!)),MAX($A$1:A374)+1,0)</f>
        <v>0</v>
      </c>
      <c r="B375" s="445" t="s">
        <v>1958</v>
      </c>
      <c r="C375" s="446" t="s">
        <v>1959</v>
      </c>
      <c r="D375" s="447" t="s">
        <v>15</v>
      </c>
      <c r="E375" s="445" t="s">
        <v>725</v>
      </c>
      <c r="F375" s="447" t="s">
        <v>1960</v>
      </c>
      <c r="G375" s="342"/>
      <c r="H375" s="342" t="str">
        <f t="shared" si="1"/>
        <v/>
      </c>
      <c r="I375" s="342"/>
    </row>
    <row r="376" ht="15.0" customHeight="1">
      <c r="A376" s="342">
        <f>IF(ISNUMBER(SEARCH('Cover Page'!$D$9,#REF!)),MAX($A$1:A375)+1,0)</f>
        <v>0</v>
      </c>
      <c r="B376" s="445" t="s">
        <v>1961</v>
      </c>
      <c r="C376" s="446" t="s">
        <v>1962</v>
      </c>
      <c r="D376" s="447" t="s">
        <v>19</v>
      </c>
      <c r="E376" s="445" t="s">
        <v>1963</v>
      </c>
      <c r="F376" s="447" t="s">
        <v>1964</v>
      </c>
      <c r="G376" s="342"/>
      <c r="H376" s="342" t="str">
        <f t="shared" si="1"/>
        <v/>
      </c>
      <c r="I376" s="342"/>
    </row>
    <row r="377" ht="15.0" customHeight="1">
      <c r="A377" s="342">
        <f>IF(ISNUMBER(SEARCH('Cover Page'!$D$9,#REF!)),MAX($A$1:A376)+1,0)</f>
        <v>0</v>
      </c>
      <c r="B377" s="445" t="s">
        <v>1965</v>
      </c>
      <c r="C377" s="446" t="s">
        <v>1966</v>
      </c>
      <c r="D377" s="447" t="s">
        <v>15</v>
      </c>
      <c r="E377" s="445" t="s">
        <v>720</v>
      </c>
      <c r="F377" s="447" t="s">
        <v>1967</v>
      </c>
      <c r="G377" s="342"/>
      <c r="H377" s="342" t="str">
        <f t="shared" si="1"/>
        <v/>
      </c>
      <c r="I377" s="342"/>
    </row>
    <row r="378" ht="15.0" customHeight="1">
      <c r="A378" s="342">
        <f>IF(ISNUMBER(SEARCH('Cover Page'!$D$9,#REF!)),MAX($A$1:A377)+1,0)</f>
        <v>0</v>
      </c>
      <c r="B378" s="445" t="s">
        <v>1968</v>
      </c>
      <c r="C378" s="446" t="s">
        <v>1969</v>
      </c>
      <c r="D378" s="447" t="s">
        <v>15</v>
      </c>
      <c r="E378" s="445" t="s">
        <v>725</v>
      </c>
      <c r="F378" s="447" t="s">
        <v>1970</v>
      </c>
      <c r="G378" s="342"/>
      <c r="H378" s="342" t="str">
        <f t="shared" si="1"/>
        <v/>
      </c>
      <c r="I378" s="342"/>
    </row>
    <row r="379" ht="12.75" customHeight="1">
      <c r="A379" s="342">
        <f>IF(ISNUMBER(SEARCH('Cover Page'!$D$9,#REF!)),MAX($A$1:A378)+1,0)</f>
        <v>0</v>
      </c>
      <c r="B379" s="445" t="s">
        <v>1971</v>
      </c>
      <c r="C379" s="446" t="s">
        <v>1972</v>
      </c>
      <c r="D379" s="447" t="s">
        <v>724</v>
      </c>
      <c r="E379" s="445" t="s">
        <v>1973</v>
      </c>
      <c r="F379" s="447" t="s">
        <v>1974</v>
      </c>
      <c r="G379" s="342"/>
      <c r="H379" s="342" t="str">
        <f t="shared" si="1"/>
        <v/>
      </c>
      <c r="I379" s="342"/>
    </row>
    <row r="380" ht="15.0" customHeight="1">
      <c r="A380" s="342">
        <f>IF(ISNUMBER(SEARCH('Cover Page'!$D$9,#REF!)),MAX($A$1:A379)+1,0)</f>
        <v>0</v>
      </c>
      <c r="B380" s="445" t="s">
        <v>1975</v>
      </c>
      <c r="C380" s="446" t="s">
        <v>1976</v>
      </c>
      <c r="D380" s="447" t="s">
        <v>724</v>
      </c>
      <c r="E380" s="445" t="s">
        <v>1977</v>
      </c>
      <c r="F380" s="447" t="s">
        <v>1978</v>
      </c>
      <c r="G380" s="342"/>
      <c r="H380" s="342" t="str">
        <f t="shared" si="1"/>
        <v/>
      </c>
      <c r="I380" s="342"/>
    </row>
    <row r="381" ht="12.75" customHeight="1">
      <c r="A381" s="342">
        <f>IF(ISNUMBER(SEARCH('Cover Page'!$D$9,#REF!)),MAX($A$1:A380)+1,0)</f>
        <v>0</v>
      </c>
      <c r="B381" s="445" t="s">
        <v>1979</v>
      </c>
      <c r="C381" s="446" t="s">
        <v>1980</v>
      </c>
      <c r="D381" s="447" t="s">
        <v>724</v>
      </c>
      <c r="E381" s="445" t="s">
        <v>1977</v>
      </c>
      <c r="F381" s="447" t="s">
        <v>1978</v>
      </c>
      <c r="G381" s="342"/>
      <c r="H381" s="342" t="str">
        <f t="shared" si="1"/>
        <v/>
      </c>
      <c r="I381" s="342"/>
    </row>
    <row r="382" ht="12.75" customHeight="1">
      <c r="A382" s="342">
        <f>IF(ISNUMBER(SEARCH('Cover Page'!$D$9,#REF!)),MAX($A$1:A381)+1,0)</f>
        <v>0</v>
      </c>
      <c r="B382" s="445" t="s">
        <v>1981</v>
      </c>
      <c r="C382" s="446" t="s">
        <v>1982</v>
      </c>
      <c r="D382" s="447" t="s">
        <v>19</v>
      </c>
      <c r="E382" s="445" t="s">
        <v>1983</v>
      </c>
      <c r="F382" s="447" t="s">
        <v>1984</v>
      </c>
      <c r="G382" s="342"/>
      <c r="H382" s="342" t="str">
        <f t="shared" si="1"/>
        <v/>
      </c>
      <c r="I382" s="342"/>
    </row>
    <row r="383" ht="12.75" customHeight="1">
      <c r="A383" s="342">
        <f>IF(ISNUMBER(SEARCH('Cover Page'!$D$9,#REF!)),MAX($A$1:A382)+1,0)</f>
        <v>0</v>
      </c>
      <c r="B383" s="445" t="s">
        <v>1985</v>
      </c>
      <c r="C383" s="446" t="s">
        <v>1986</v>
      </c>
      <c r="D383" s="447" t="s">
        <v>724</v>
      </c>
      <c r="E383" s="445" t="s">
        <v>760</v>
      </c>
      <c r="F383" s="447" t="s">
        <v>1987</v>
      </c>
      <c r="G383" s="342"/>
      <c r="H383" s="342" t="str">
        <f t="shared" si="1"/>
        <v/>
      </c>
      <c r="I383" s="342"/>
    </row>
    <row r="384" ht="12.75" customHeight="1">
      <c r="A384" s="342">
        <f>IF(ISNUMBER(SEARCH('Cover Page'!$D$9,#REF!)),MAX($A$1:A383)+1,0)</f>
        <v>0</v>
      </c>
      <c r="B384" s="445" t="s">
        <v>1988</v>
      </c>
      <c r="C384" s="446" t="s">
        <v>1989</v>
      </c>
      <c r="D384" s="447" t="s">
        <v>19</v>
      </c>
      <c r="E384" s="445" t="s">
        <v>1990</v>
      </c>
      <c r="F384" s="447" t="s">
        <v>1991</v>
      </c>
      <c r="G384" s="342"/>
      <c r="H384" s="342" t="str">
        <f t="shared" si="1"/>
        <v/>
      </c>
      <c r="I384" s="342"/>
    </row>
    <row r="385" ht="12.75" customHeight="1">
      <c r="A385" s="342">
        <f>IF(ISNUMBER(SEARCH('Cover Page'!$D$9,#REF!)),MAX($A$1:A384)+1,0)</f>
        <v>0</v>
      </c>
      <c r="B385" s="445" t="s">
        <v>1992</v>
      </c>
      <c r="C385" s="446" t="s">
        <v>1993</v>
      </c>
      <c r="D385" s="447" t="s">
        <v>19</v>
      </c>
      <c r="E385" s="445" t="s">
        <v>1133</v>
      </c>
      <c r="F385" s="447" t="s">
        <v>1994</v>
      </c>
      <c r="G385" s="342"/>
      <c r="H385" s="342" t="str">
        <f t="shared" si="1"/>
        <v/>
      </c>
      <c r="I385" s="342"/>
    </row>
    <row r="386" ht="12.75" customHeight="1">
      <c r="A386" s="342">
        <f>IF(ISNUMBER(SEARCH('Cover Page'!$D$9,#REF!)),MAX($A$1:A385)+1,0)</f>
        <v>0</v>
      </c>
      <c r="B386" s="445" t="s">
        <v>1995</v>
      </c>
      <c r="C386" s="446" t="s">
        <v>1996</v>
      </c>
      <c r="D386" s="447" t="s">
        <v>19</v>
      </c>
      <c r="E386" s="445" t="s">
        <v>986</v>
      </c>
      <c r="F386" s="447" t="s">
        <v>1997</v>
      </c>
      <c r="G386" s="342"/>
      <c r="H386" s="342" t="str">
        <f t="shared" si="1"/>
        <v/>
      </c>
      <c r="I386" s="342"/>
    </row>
    <row r="387" ht="12.75" customHeight="1">
      <c r="A387" s="342">
        <f>IF(ISNUMBER(SEARCH('Cover Page'!$D$9,#REF!)),MAX($A$1:A386)+1,0)</f>
        <v>0</v>
      </c>
      <c r="B387" s="445" t="s">
        <v>1998</v>
      </c>
      <c r="C387" s="446" t="s">
        <v>1999</v>
      </c>
      <c r="D387" s="447" t="s">
        <v>19</v>
      </c>
      <c r="E387" s="445" t="s">
        <v>960</v>
      </c>
      <c r="F387" s="447" t="s">
        <v>2000</v>
      </c>
      <c r="G387" s="342"/>
      <c r="H387" s="342" t="str">
        <f t="shared" si="1"/>
        <v/>
      </c>
      <c r="I387" s="342"/>
    </row>
    <row r="388" ht="12.75" customHeight="1">
      <c r="A388" s="342">
        <f>IF(ISNUMBER(SEARCH('Cover Page'!$D$9,#REF!)),MAX($A$1:A387)+1,0)</f>
        <v>0</v>
      </c>
      <c r="B388" s="445" t="s">
        <v>2001</v>
      </c>
      <c r="C388" s="446" t="s">
        <v>2002</v>
      </c>
      <c r="D388" s="447" t="s">
        <v>19</v>
      </c>
      <c r="E388" s="445" t="s">
        <v>2003</v>
      </c>
      <c r="F388" s="447" t="s">
        <v>2004</v>
      </c>
      <c r="G388" s="342"/>
      <c r="H388" s="342" t="str">
        <f t="shared" si="1"/>
        <v/>
      </c>
      <c r="I388" s="342"/>
    </row>
    <row r="389" ht="12.75" customHeight="1">
      <c r="A389" s="342">
        <f>IF(ISNUMBER(SEARCH('Cover Page'!$D$9,#REF!)),MAX($A$1:A388)+1,0)</f>
        <v>0</v>
      </c>
      <c r="B389" s="445" t="s">
        <v>2005</v>
      </c>
      <c r="C389" s="446" t="s">
        <v>2006</v>
      </c>
      <c r="D389" s="447" t="s">
        <v>15</v>
      </c>
      <c r="E389" s="445" t="s">
        <v>883</v>
      </c>
      <c r="F389" s="447" t="s">
        <v>2007</v>
      </c>
      <c r="G389" s="342"/>
      <c r="H389" s="342" t="str">
        <f t="shared" si="1"/>
        <v/>
      </c>
      <c r="I389" s="342"/>
    </row>
    <row r="390" ht="12.75" customHeight="1">
      <c r="A390" s="342">
        <f>IF(ISNUMBER(SEARCH('Cover Page'!$D$9,#REF!)),MAX($A$1:A389)+1,0)</f>
        <v>0</v>
      </c>
      <c r="B390" s="445" t="s">
        <v>2008</v>
      </c>
      <c r="C390" s="446" t="s">
        <v>2009</v>
      </c>
      <c r="D390" s="447" t="s">
        <v>19</v>
      </c>
      <c r="E390" s="445" t="s">
        <v>2010</v>
      </c>
      <c r="F390" s="447" t="s">
        <v>2011</v>
      </c>
      <c r="G390" s="342"/>
      <c r="H390" s="342" t="str">
        <f t="shared" si="1"/>
        <v/>
      </c>
      <c r="I390" s="342"/>
    </row>
    <row r="391" ht="12.75" customHeight="1">
      <c r="A391" s="342">
        <f>IF(ISNUMBER(SEARCH('Cover Page'!$D$9,#REF!)),MAX($A$1:A390)+1,0)</f>
        <v>0</v>
      </c>
      <c r="B391" s="445" t="s">
        <v>2012</v>
      </c>
      <c r="C391" s="446" t="s">
        <v>2013</v>
      </c>
      <c r="D391" s="447" t="s">
        <v>19</v>
      </c>
      <c r="E391" s="445" t="s">
        <v>2014</v>
      </c>
      <c r="F391" s="447" t="s">
        <v>2015</v>
      </c>
      <c r="G391" s="342"/>
      <c r="H391" s="342" t="str">
        <f t="shared" si="1"/>
        <v/>
      </c>
      <c r="I391" s="342"/>
    </row>
    <row r="392" ht="12.75" customHeight="1">
      <c r="A392" s="342">
        <f>IF(ISNUMBER(SEARCH('Cover Page'!$D$9,#REF!)),MAX($A$1:A391)+1,0)</f>
        <v>0</v>
      </c>
      <c r="B392" s="445" t="s">
        <v>2016</v>
      </c>
      <c r="C392" s="446" t="s">
        <v>2017</v>
      </c>
      <c r="D392" s="447" t="s">
        <v>15</v>
      </c>
      <c r="E392" s="445" t="s">
        <v>725</v>
      </c>
      <c r="F392" s="447" t="s">
        <v>2018</v>
      </c>
      <c r="G392" s="342"/>
      <c r="H392" s="342" t="str">
        <f t="shared" si="1"/>
        <v/>
      </c>
      <c r="I392" s="342"/>
    </row>
    <row r="393" ht="12.75" customHeight="1">
      <c r="A393" s="342">
        <f>IF(ISNUMBER(SEARCH('Cover Page'!$D$9,#REF!)),MAX($A$1:A392)+1,0)</f>
        <v>0</v>
      </c>
      <c r="B393" s="445" t="s">
        <v>2019</v>
      </c>
      <c r="C393" s="446" t="s">
        <v>2020</v>
      </c>
      <c r="D393" s="447" t="s">
        <v>19</v>
      </c>
      <c r="E393" s="445" t="s">
        <v>2021</v>
      </c>
      <c r="F393" s="447" t="s">
        <v>2022</v>
      </c>
      <c r="G393" s="342"/>
      <c r="H393" s="342" t="str">
        <f t="shared" si="1"/>
        <v/>
      </c>
      <c r="I393" s="342"/>
    </row>
    <row r="394" ht="12.75" customHeight="1">
      <c r="A394" s="342">
        <f>IF(ISNUMBER(SEARCH('Cover Page'!$D$9,#REF!)),MAX($A$1:A393)+1,0)</f>
        <v>0</v>
      </c>
      <c r="B394" s="445" t="s">
        <v>2023</v>
      </c>
      <c r="C394" s="446" t="s">
        <v>2024</v>
      </c>
      <c r="D394" s="447" t="s">
        <v>15</v>
      </c>
      <c r="E394" s="445" t="s">
        <v>1619</v>
      </c>
      <c r="F394" s="447" t="s">
        <v>2025</v>
      </c>
      <c r="G394" s="342"/>
      <c r="H394" s="342" t="str">
        <f t="shared" si="1"/>
        <v/>
      </c>
      <c r="I394" s="342"/>
    </row>
    <row r="395" ht="12.75" customHeight="1">
      <c r="A395" s="342">
        <f>IF(ISNUMBER(SEARCH('Cover Page'!$D$9,#REF!)),MAX($A$1:A394)+1,0)</f>
        <v>0</v>
      </c>
      <c r="B395" s="445" t="s">
        <v>2026</v>
      </c>
      <c r="C395" s="446" t="s">
        <v>2027</v>
      </c>
      <c r="D395" s="447" t="s">
        <v>17</v>
      </c>
      <c r="E395" s="445" t="s">
        <v>716</v>
      </c>
      <c r="F395" s="447" t="s">
        <v>2028</v>
      </c>
      <c r="G395" s="342"/>
      <c r="H395" s="342" t="str">
        <f t="shared" si="1"/>
        <v/>
      </c>
      <c r="I395" s="342"/>
    </row>
    <row r="396" ht="12.75" customHeight="1">
      <c r="A396" s="342">
        <f>IF(ISNUMBER(SEARCH('Cover Page'!$D$9,#REF!)),MAX($A$1:A395)+1,0)</f>
        <v>0</v>
      </c>
      <c r="B396" s="445" t="s">
        <v>2029</v>
      </c>
      <c r="C396" s="446" t="s">
        <v>2030</v>
      </c>
      <c r="D396" s="447" t="s">
        <v>15</v>
      </c>
      <c r="E396" s="445" t="s">
        <v>861</v>
      </c>
      <c r="F396" s="447" t="s">
        <v>2031</v>
      </c>
      <c r="G396" s="342"/>
      <c r="H396" s="342" t="str">
        <f t="shared" si="1"/>
        <v/>
      </c>
      <c r="I396" s="342"/>
    </row>
    <row r="397" ht="12.75" customHeight="1">
      <c r="A397" s="342">
        <f>IF(ISNUMBER(SEARCH('Cover Page'!$D$9,#REF!)),MAX($A$1:A396)+1,0)</f>
        <v>0</v>
      </c>
      <c r="B397" s="445" t="s">
        <v>2032</v>
      </c>
      <c r="C397" s="446" t="s">
        <v>2033</v>
      </c>
      <c r="D397" s="447" t="s">
        <v>15</v>
      </c>
      <c r="E397" s="445" t="s">
        <v>879</v>
      </c>
      <c r="F397" s="447" t="s">
        <v>2034</v>
      </c>
      <c r="G397" s="342"/>
      <c r="H397" s="342" t="str">
        <f t="shared" si="1"/>
        <v/>
      </c>
      <c r="I397" s="342"/>
    </row>
    <row r="398" ht="12.75" customHeight="1">
      <c r="A398" s="342">
        <f>IF(ISNUMBER(SEARCH('Cover Page'!$D$9,#REF!)),MAX($A$1:A397)+1,0)</f>
        <v>0</v>
      </c>
      <c r="B398" s="445" t="s">
        <v>2035</v>
      </c>
      <c r="C398" s="446" t="s">
        <v>2036</v>
      </c>
      <c r="D398" s="447" t="s">
        <v>17</v>
      </c>
      <c r="E398" s="445" t="s">
        <v>725</v>
      </c>
      <c r="F398" s="447" t="s">
        <v>2037</v>
      </c>
      <c r="G398" s="342"/>
      <c r="H398" s="342" t="str">
        <f t="shared" si="1"/>
        <v/>
      </c>
      <c r="I398" s="342"/>
    </row>
    <row r="399" ht="12.75" customHeight="1">
      <c r="A399" s="342">
        <f>IF(ISNUMBER(SEARCH('Cover Page'!$D$9,#REF!)),MAX($A$1:A398)+1,0)</f>
        <v>0</v>
      </c>
      <c r="B399" s="445" t="s">
        <v>2038</v>
      </c>
      <c r="C399" s="446" t="s">
        <v>2039</v>
      </c>
      <c r="D399" s="447" t="s">
        <v>15</v>
      </c>
      <c r="E399" s="445" t="s">
        <v>725</v>
      </c>
      <c r="F399" s="447" t="s">
        <v>2040</v>
      </c>
      <c r="G399" s="342"/>
      <c r="H399" s="342" t="str">
        <f t="shared" si="1"/>
        <v/>
      </c>
      <c r="I399" s="342"/>
    </row>
    <row r="400" ht="12.75" customHeight="1">
      <c r="A400" s="342">
        <f>IF(ISNUMBER(SEARCH('Cover Page'!$D$9,#REF!)),MAX($A$1:A399)+1,0)</f>
        <v>0</v>
      </c>
      <c r="B400" s="445" t="s">
        <v>2041</v>
      </c>
      <c r="C400" s="446" t="s">
        <v>2042</v>
      </c>
      <c r="D400" s="447" t="s">
        <v>17</v>
      </c>
      <c r="E400" s="445" t="s">
        <v>2043</v>
      </c>
      <c r="F400" s="447" t="s">
        <v>2044</v>
      </c>
      <c r="G400" s="342"/>
      <c r="H400" s="342" t="str">
        <f t="shared" si="1"/>
        <v/>
      </c>
      <c r="I400" s="342"/>
    </row>
    <row r="401" ht="15.0" customHeight="1">
      <c r="A401" s="342">
        <f>IF(ISNUMBER(SEARCH('Cover Page'!$D$9,#REF!)),MAX($A$1:A400)+1,0)</f>
        <v>0</v>
      </c>
      <c r="B401" s="445" t="s">
        <v>2045</v>
      </c>
      <c r="C401" s="446" t="s">
        <v>2046</v>
      </c>
      <c r="D401" s="447" t="s">
        <v>19</v>
      </c>
      <c r="E401" s="445" t="s">
        <v>806</v>
      </c>
      <c r="F401" s="447" t="s">
        <v>2047</v>
      </c>
      <c r="G401" s="342"/>
      <c r="H401" s="342" t="str">
        <f t="shared" si="1"/>
        <v/>
      </c>
      <c r="I401" s="342"/>
    </row>
    <row r="402" ht="12.75" customHeight="1">
      <c r="A402" s="342">
        <f>IF(ISNUMBER(SEARCH('Cover Page'!$D$9,#REF!)),MAX($A$1:A401)+1,0)</f>
        <v>0</v>
      </c>
      <c r="B402" s="445" t="s">
        <v>2048</v>
      </c>
      <c r="C402" s="446" t="s">
        <v>2049</v>
      </c>
      <c r="D402" s="447" t="s">
        <v>15</v>
      </c>
      <c r="E402" s="445" t="s">
        <v>725</v>
      </c>
      <c r="F402" s="447" t="s">
        <v>2050</v>
      </c>
      <c r="G402" s="342"/>
      <c r="H402" s="342" t="str">
        <f t="shared" si="1"/>
        <v/>
      </c>
      <c r="I402" s="342"/>
    </row>
    <row r="403" ht="12.75" customHeight="1">
      <c r="A403" s="342">
        <f>IF(ISNUMBER(SEARCH('Cover Page'!$D$9,#REF!)),MAX($A$1:A402)+1,0)</f>
        <v>0</v>
      </c>
      <c r="B403" s="445" t="s">
        <v>2051</v>
      </c>
      <c r="C403" s="446" t="s">
        <v>2052</v>
      </c>
      <c r="D403" s="447" t="s">
        <v>19</v>
      </c>
      <c r="E403" s="445" t="s">
        <v>2053</v>
      </c>
      <c r="F403" s="447" t="s">
        <v>2054</v>
      </c>
      <c r="G403" s="342"/>
      <c r="H403" s="342" t="str">
        <f t="shared" si="1"/>
        <v/>
      </c>
      <c r="I403" s="342"/>
    </row>
    <row r="404" ht="12.75" customHeight="1">
      <c r="A404" s="342">
        <f>IF(ISNUMBER(SEARCH('Cover Page'!$D$9,#REF!)),MAX($A$1:A403)+1,0)</f>
        <v>0</v>
      </c>
      <c r="B404" s="445" t="s">
        <v>2055</v>
      </c>
      <c r="C404" s="446" t="s">
        <v>2056</v>
      </c>
      <c r="D404" s="447" t="s">
        <v>19</v>
      </c>
      <c r="E404" s="445" t="s">
        <v>2057</v>
      </c>
      <c r="F404" s="447" t="s">
        <v>2058</v>
      </c>
      <c r="G404" s="342"/>
      <c r="H404" s="342" t="str">
        <f t="shared" si="1"/>
        <v/>
      </c>
      <c r="I404" s="342"/>
    </row>
    <row r="405" ht="12.75" customHeight="1">
      <c r="A405" s="342">
        <f>IF(ISNUMBER(SEARCH('Cover Page'!$D$9,#REF!)),MAX($A$1:A404)+1,0)</f>
        <v>0</v>
      </c>
      <c r="B405" s="445" t="s">
        <v>2059</v>
      </c>
      <c r="C405" s="446" t="s">
        <v>2060</v>
      </c>
      <c r="D405" s="447" t="s">
        <v>724</v>
      </c>
      <c r="E405" s="445" t="s">
        <v>725</v>
      </c>
      <c r="F405" s="447" t="s">
        <v>2061</v>
      </c>
      <c r="G405" s="342"/>
      <c r="H405" s="342" t="str">
        <f t="shared" si="1"/>
        <v/>
      </c>
      <c r="I405" s="342"/>
    </row>
    <row r="406" ht="12.75" customHeight="1">
      <c r="A406" s="342">
        <f>IF(ISNUMBER(SEARCH('Cover Page'!$D$9,#REF!)),MAX($A$1:A405)+1,0)</f>
        <v>0</v>
      </c>
      <c r="B406" s="445" t="s">
        <v>2062</v>
      </c>
      <c r="C406" s="446" t="s">
        <v>2063</v>
      </c>
      <c r="D406" s="447" t="s">
        <v>19</v>
      </c>
      <c r="E406" s="445" t="s">
        <v>2064</v>
      </c>
      <c r="F406" s="447" t="s">
        <v>2065</v>
      </c>
      <c r="G406" s="342"/>
      <c r="H406" s="342" t="str">
        <f t="shared" si="1"/>
        <v/>
      </c>
      <c r="I406" s="342"/>
    </row>
    <row r="407" ht="12.75" customHeight="1">
      <c r="A407" s="342">
        <f>IF(ISNUMBER(SEARCH('Cover Page'!$D$9,#REF!)),MAX($A$1:A406)+1,0)</f>
        <v>0</v>
      </c>
      <c r="B407" s="445" t="s">
        <v>2066</v>
      </c>
      <c r="C407" s="446" t="s">
        <v>2067</v>
      </c>
      <c r="D407" s="447" t="s">
        <v>19</v>
      </c>
      <c r="E407" s="445" t="s">
        <v>2068</v>
      </c>
      <c r="F407" s="447" t="s">
        <v>2069</v>
      </c>
      <c r="G407" s="342"/>
      <c r="H407" s="342" t="str">
        <f t="shared" si="1"/>
        <v/>
      </c>
      <c r="I407" s="342"/>
    </row>
    <row r="408" ht="12.75" customHeight="1">
      <c r="A408" s="342">
        <f>IF(ISNUMBER(SEARCH('Cover Page'!$D$9,#REF!)),MAX($A$1:A407)+1,0)</f>
        <v>0</v>
      </c>
      <c r="B408" s="445" t="s">
        <v>2070</v>
      </c>
      <c r="C408" s="446" t="s">
        <v>2071</v>
      </c>
      <c r="D408" s="447" t="s">
        <v>19</v>
      </c>
      <c r="E408" s="445" t="s">
        <v>1963</v>
      </c>
      <c r="F408" s="447" t="s">
        <v>2072</v>
      </c>
      <c r="G408" s="342"/>
      <c r="H408" s="342" t="str">
        <f t="shared" si="1"/>
        <v/>
      </c>
      <c r="I408" s="342"/>
    </row>
    <row r="409" ht="15.0" customHeight="1">
      <c r="A409" s="342">
        <f>IF(ISNUMBER(SEARCH('Cover Page'!$D$9,#REF!)),MAX($A$1:A408)+1,0)</f>
        <v>0</v>
      </c>
      <c r="B409" s="445" t="s">
        <v>2073</v>
      </c>
      <c r="C409" s="446" t="s">
        <v>2074</v>
      </c>
      <c r="D409" s="447" t="s">
        <v>17</v>
      </c>
      <c r="E409" s="445" t="s">
        <v>1137</v>
      </c>
      <c r="F409" s="447" t="s">
        <v>2075</v>
      </c>
      <c r="G409" s="342"/>
      <c r="H409" s="342" t="str">
        <f t="shared" si="1"/>
        <v/>
      </c>
      <c r="I409" s="342"/>
    </row>
    <row r="410" ht="15.0" customHeight="1">
      <c r="A410" s="342">
        <f>IF(ISNUMBER(SEARCH('Cover Page'!$D$9,#REF!)),MAX($A$1:A409)+1,0)</f>
        <v>0</v>
      </c>
      <c r="B410" s="445" t="s">
        <v>2076</v>
      </c>
      <c r="C410" s="446" t="s">
        <v>2077</v>
      </c>
      <c r="D410" s="447" t="s">
        <v>19</v>
      </c>
      <c r="E410" s="445" t="s">
        <v>1452</v>
      </c>
      <c r="F410" s="447" t="s">
        <v>2078</v>
      </c>
      <c r="G410" s="342"/>
      <c r="H410" s="342" t="str">
        <f t="shared" si="1"/>
        <v/>
      </c>
      <c r="I410" s="342"/>
    </row>
    <row r="411" ht="12.75" customHeight="1">
      <c r="A411" s="342">
        <f>IF(ISNUMBER(SEARCH('Cover Page'!$D$9,#REF!)),MAX($A$1:A410)+1,0)</f>
        <v>0</v>
      </c>
      <c r="B411" s="445" t="s">
        <v>2079</v>
      </c>
      <c r="C411" s="446" t="s">
        <v>2080</v>
      </c>
      <c r="D411" s="447" t="s">
        <v>19</v>
      </c>
      <c r="E411" s="445" t="s">
        <v>716</v>
      </c>
      <c r="F411" s="447" t="s">
        <v>2081</v>
      </c>
      <c r="G411" s="342"/>
      <c r="H411" s="342" t="str">
        <f t="shared" si="1"/>
        <v/>
      </c>
      <c r="I411" s="342"/>
    </row>
    <row r="412" ht="15.0" customHeight="1">
      <c r="A412" s="342">
        <f>IF(ISNUMBER(SEARCH('Cover Page'!$D$9,#REF!)),MAX($A$1:A411)+1,0)</f>
        <v>0</v>
      </c>
      <c r="B412" s="445" t="s">
        <v>2082</v>
      </c>
      <c r="C412" s="446" t="s">
        <v>2083</v>
      </c>
      <c r="D412" s="447" t="s">
        <v>15</v>
      </c>
      <c r="E412" s="445" t="s">
        <v>725</v>
      </c>
      <c r="F412" s="447" t="s">
        <v>2084</v>
      </c>
      <c r="G412" s="342"/>
      <c r="H412" s="342" t="str">
        <f t="shared" si="1"/>
        <v/>
      </c>
      <c r="I412" s="342"/>
    </row>
    <row r="413" ht="12.75" customHeight="1">
      <c r="A413" s="342">
        <f>IF(ISNUMBER(SEARCH('Cover Page'!$D$9,#REF!)),MAX($A$1:A412)+1,0)</f>
        <v>0</v>
      </c>
      <c r="B413" s="445" t="s">
        <v>2085</v>
      </c>
      <c r="C413" s="446" t="s">
        <v>2086</v>
      </c>
      <c r="D413" s="447" t="s">
        <v>724</v>
      </c>
      <c r="E413" s="445" t="s">
        <v>1452</v>
      </c>
      <c r="F413" s="447" t="s">
        <v>2087</v>
      </c>
      <c r="G413" s="342"/>
      <c r="H413" s="342" t="str">
        <f t="shared" si="1"/>
        <v/>
      </c>
      <c r="I413" s="342"/>
    </row>
    <row r="414" ht="12.75" customHeight="1">
      <c r="A414" s="342">
        <f>IF(ISNUMBER(SEARCH('Cover Page'!$D$9,#REF!)),MAX($A$1:A413)+1,0)</f>
        <v>0</v>
      </c>
      <c r="B414" s="445" t="s">
        <v>2088</v>
      </c>
      <c r="C414" s="446" t="s">
        <v>2089</v>
      </c>
      <c r="D414" s="447" t="s">
        <v>724</v>
      </c>
      <c r="E414" s="445" t="s">
        <v>1291</v>
      </c>
      <c r="F414" s="447" t="s">
        <v>2090</v>
      </c>
      <c r="G414" s="342"/>
      <c r="H414" s="342" t="str">
        <f t="shared" si="1"/>
        <v/>
      </c>
      <c r="I414" s="342"/>
    </row>
    <row r="415" ht="12.75" customHeight="1">
      <c r="A415" s="342">
        <f>IF(ISNUMBER(SEARCH('Cover Page'!$D$9,#REF!)),MAX($A$1:A414)+1,0)</f>
        <v>0</v>
      </c>
      <c r="B415" s="445" t="s">
        <v>2091</v>
      </c>
      <c r="C415" s="446" t="s">
        <v>2092</v>
      </c>
      <c r="D415" s="447" t="s">
        <v>19</v>
      </c>
      <c r="E415" s="445" t="s">
        <v>1291</v>
      </c>
      <c r="F415" s="447" t="s">
        <v>2093</v>
      </c>
      <c r="G415" s="342"/>
      <c r="H415" s="342" t="str">
        <f t="shared" si="1"/>
        <v/>
      </c>
      <c r="I415" s="342"/>
    </row>
    <row r="416" ht="12.75" customHeight="1">
      <c r="A416" s="342">
        <f>IF(ISNUMBER(SEARCH('Cover Page'!$D$9,#REF!)),MAX($A$1:A415)+1,0)</f>
        <v>0</v>
      </c>
      <c r="B416" s="445" t="s">
        <v>2094</v>
      </c>
      <c r="C416" s="446" t="s">
        <v>2095</v>
      </c>
      <c r="D416" s="447" t="s">
        <v>724</v>
      </c>
      <c r="E416" s="445" t="s">
        <v>1291</v>
      </c>
      <c r="F416" s="447" t="s">
        <v>2096</v>
      </c>
      <c r="G416" s="342"/>
      <c r="H416" s="342" t="str">
        <f t="shared" si="1"/>
        <v/>
      </c>
      <c r="I416" s="342"/>
    </row>
    <row r="417" ht="12.75" customHeight="1">
      <c r="A417" s="342">
        <f>IF(ISNUMBER(SEARCH('Cover Page'!$D$9,#REF!)),MAX($A$1:A416)+1,0)</f>
        <v>0</v>
      </c>
      <c r="B417" s="445" t="s">
        <v>2097</v>
      </c>
      <c r="C417" s="446" t="s">
        <v>2098</v>
      </c>
      <c r="D417" s="447" t="s">
        <v>19</v>
      </c>
      <c r="E417" s="445" t="s">
        <v>1291</v>
      </c>
      <c r="F417" s="447" t="s">
        <v>2099</v>
      </c>
      <c r="G417" s="342"/>
      <c r="H417" s="342" t="str">
        <f t="shared" si="1"/>
        <v/>
      </c>
      <c r="I417" s="342"/>
    </row>
    <row r="418" ht="15.0" customHeight="1">
      <c r="A418" s="342">
        <f>IF(ISNUMBER(SEARCH('Cover Page'!$D$9,#REF!)),MAX($A$1:A417)+1,0)</f>
        <v>0</v>
      </c>
      <c r="B418" s="445" t="s">
        <v>2100</v>
      </c>
      <c r="C418" s="446" t="s">
        <v>2101</v>
      </c>
      <c r="D418" s="447" t="s">
        <v>15</v>
      </c>
      <c r="E418" s="445" t="s">
        <v>813</v>
      </c>
      <c r="F418" s="447" t="s">
        <v>2102</v>
      </c>
      <c r="G418" s="342"/>
      <c r="H418" s="342" t="str">
        <f t="shared" si="1"/>
        <v/>
      </c>
      <c r="I418" s="342"/>
    </row>
    <row r="419" ht="12.75" customHeight="1">
      <c r="A419" s="342">
        <f>IF(ISNUMBER(SEARCH('Cover Page'!$D$9,#REF!)),MAX($A$1:A418)+1,0)</f>
        <v>0</v>
      </c>
      <c r="B419" s="445" t="s">
        <v>2103</v>
      </c>
      <c r="C419" s="446" t="s">
        <v>2104</v>
      </c>
      <c r="D419" s="447" t="s">
        <v>15</v>
      </c>
      <c r="E419" s="445" t="s">
        <v>716</v>
      </c>
      <c r="F419" s="447" t="s">
        <v>2105</v>
      </c>
      <c r="G419" s="342"/>
      <c r="H419" s="342" t="str">
        <f t="shared" si="1"/>
        <v/>
      </c>
      <c r="I419" s="342"/>
    </row>
    <row r="420" ht="15.0" customHeight="1">
      <c r="A420" s="342">
        <f>IF(ISNUMBER(SEARCH('Cover Page'!$D$9,#REF!)),MAX($A$1:A419)+1,0)</f>
        <v>0</v>
      </c>
      <c r="B420" s="445" t="s">
        <v>2106</v>
      </c>
      <c r="C420" s="446" t="s">
        <v>2107</v>
      </c>
      <c r="D420" s="447" t="s">
        <v>15</v>
      </c>
      <c r="E420" s="445" t="s">
        <v>1184</v>
      </c>
      <c r="F420" s="447" t="s">
        <v>2108</v>
      </c>
      <c r="G420" s="342"/>
      <c r="H420" s="342" t="str">
        <f t="shared" si="1"/>
        <v/>
      </c>
      <c r="I420" s="342"/>
    </row>
    <row r="421" ht="12.75" customHeight="1">
      <c r="A421" s="342">
        <f>IF(ISNUMBER(SEARCH('Cover Page'!$D$9,#REF!)),MAX($A$1:A420)+1,0)</f>
        <v>0</v>
      </c>
      <c r="B421" s="445" t="s">
        <v>2109</v>
      </c>
      <c r="C421" s="446" t="s">
        <v>2110</v>
      </c>
      <c r="D421" s="447" t="s">
        <v>17</v>
      </c>
      <c r="E421" s="445" t="s">
        <v>725</v>
      </c>
      <c r="F421" s="447" t="s">
        <v>2111</v>
      </c>
      <c r="G421" s="342"/>
      <c r="H421" s="342" t="str">
        <f t="shared" si="1"/>
        <v/>
      </c>
      <c r="I421" s="342"/>
    </row>
    <row r="422" ht="12.75" customHeight="1">
      <c r="A422" s="342">
        <f>IF(ISNUMBER(SEARCH('Cover Page'!$D$9,#REF!)),MAX($A$1:A421)+1,0)</f>
        <v>0</v>
      </c>
      <c r="B422" s="445" t="s">
        <v>2112</v>
      </c>
      <c r="C422" s="446" t="s">
        <v>2113</v>
      </c>
      <c r="D422" s="447" t="s">
        <v>724</v>
      </c>
      <c r="E422" s="445" t="s">
        <v>2114</v>
      </c>
      <c r="F422" s="447" t="s">
        <v>2115</v>
      </c>
      <c r="G422" s="342"/>
      <c r="H422" s="342" t="str">
        <f t="shared" si="1"/>
        <v/>
      </c>
      <c r="I422" s="342"/>
    </row>
    <row r="423" ht="12.75" customHeight="1">
      <c r="A423" s="342">
        <f>IF(ISNUMBER(SEARCH('Cover Page'!$D$9,#REF!)),MAX($A$1:A422)+1,0)</f>
        <v>0</v>
      </c>
      <c r="B423" s="445" t="s">
        <v>2116</v>
      </c>
      <c r="C423" s="446" t="s">
        <v>2117</v>
      </c>
      <c r="D423" s="447" t="s">
        <v>19</v>
      </c>
      <c r="E423" s="445" t="s">
        <v>2118</v>
      </c>
      <c r="F423" s="447" t="s">
        <v>2119</v>
      </c>
      <c r="G423" s="342"/>
      <c r="H423" s="342" t="str">
        <f t="shared" si="1"/>
        <v/>
      </c>
      <c r="I423" s="342"/>
    </row>
    <row r="424" ht="15.0" customHeight="1">
      <c r="A424" s="342">
        <f>IF(ISNUMBER(SEARCH('Cover Page'!$D$9,#REF!)),MAX($A$1:A423)+1,0)</f>
        <v>0</v>
      </c>
      <c r="B424" s="445" t="s">
        <v>2120</v>
      </c>
      <c r="C424" s="446" t="s">
        <v>2121</v>
      </c>
      <c r="D424" s="447" t="s">
        <v>724</v>
      </c>
      <c r="E424" s="445" t="s">
        <v>1224</v>
      </c>
      <c r="F424" s="447" t="s">
        <v>2122</v>
      </c>
      <c r="G424" s="342"/>
      <c r="H424" s="342" t="str">
        <f t="shared" si="1"/>
        <v/>
      </c>
      <c r="I424" s="342"/>
    </row>
    <row r="425" ht="12.75" customHeight="1">
      <c r="A425" s="342">
        <f>IF(ISNUMBER(SEARCH('Cover Page'!$D$9,#REF!)),MAX($A$1:A424)+1,0)</f>
        <v>0</v>
      </c>
      <c r="B425" s="445" t="s">
        <v>2123</v>
      </c>
      <c r="C425" s="446" t="s">
        <v>2124</v>
      </c>
      <c r="D425" s="447" t="s">
        <v>15</v>
      </c>
      <c r="E425" s="445" t="s">
        <v>1678</v>
      </c>
      <c r="F425" s="447" t="s">
        <v>2125</v>
      </c>
      <c r="G425" s="342"/>
      <c r="H425" s="342" t="str">
        <f t="shared" si="1"/>
        <v/>
      </c>
      <c r="I425" s="342"/>
    </row>
    <row r="426" ht="12.75" customHeight="1">
      <c r="A426" s="342">
        <f>IF(ISNUMBER(SEARCH('Cover Page'!$D$9,#REF!)),MAX($A$1:A425)+1,0)</f>
        <v>0</v>
      </c>
      <c r="B426" s="445" t="s">
        <v>2126</v>
      </c>
      <c r="C426" s="446" t="s">
        <v>2127</v>
      </c>
      <c r="D426" s="447" t="s">
        <v>19</v>
      </c>
      <c r="E426" s="445" t="s">
        <v>2128</v>
      </c>
      <c r="F426" s="447" t="s">
        <v>2129</v>
      </c>
      <c r="G426" s="342"/>
      <c r="H426" s="342" t="str">
        <f t="shared" si="1"/>
        <v/>
      </c>
      <c r="I426" s="342"/>
    </row>
    <row r="427" ht="12.75" customHeight="1">
      <c r="A427" s="342">
        <f>IF(ISNUMBER(SEARCH('Cover Page'!$D$9,#REF!)),MAX($A$1:A426)+1,0)</f>
        <v>0</v>
      </c>
      <c r="B427" s="445" t="s">
        <v>2130</v>
      </c>
      <c r="C427" s="446" t="s">
        <v>2131</v>
      </c>
      <c r="D427" s="447" t="s">
        <v>19</v>
      </c>
      <c r="E427" s="445" t="s">
        <v>2132</v>
      </c>
      <c r="F427" s="447" t="s">
        <v>2133</v>
      </c>
      <c r="G427" s="342"/>
      <c r="H427" s="342" t="str">
        <f t="shared" si="1"/>
        <v/>
      </c>
      <c r="I427" s="342"/>
    </row>
    <row r="428" ht="12.75" customHeight="1">
      <c r="A428" s="342">
        <f>IF(ISNUMBER(SEARCH('Cover Page'!$D$9,#REF!)),MAX($A$1:A427)+1,0)</f>
        <v>0</v>
      </c>
      <c r="B428" s="445" t="s">
        <v>2134</v>
      </c>
      <c r="C428" s="446" t="s">
        <v>2135</v>
      </c>
      <c r="D428" s="447" t="s">
        <v>724</v>
      </c>
      <c r="E428" s="445" t="s">
        <v>1532</v>
      </c>
      <c r="F428" s="447" t="s">
        <v>1533</v>
      </c>
      <c r="G428" s="342"/>
      <c r="H428" s="342" t="str">
        <f t="shared" si="1"/>
        <v/>
      </c>
      <c r="I428" s="342"/>
    </row>
    <row r="429" ht="12.75" customHeight="1">
      <c r="A429" s="342">
        <f>IF(ISNUMBER(SEARCH('Cover Page'!$D$9,#REF!)),MAX($A$1:A428)+1,0)</f>
        <v>0</v>
      </c>
      <c r="B429" s="445" t="s">
        <v>2136</v>
      </c>
      <c r="C429" s="446" t="s">
        <v>2137</v>
      </c>
      <c r="D429" s="447" t="s">
        <v>19</v>
      </c>
      <c r="E429" s="445" t="s">
        <v>737</v>
      </c>
      <c r="F429" s="447" t="s">
        <v>2138</v>
      </c>
      <c r="G429" s="342"/>
      <c r="H429" s="342" t="str">
        <f t="shared" si="1"/>
        <v/>
      </c>
      <c r="I429" s="342"/>
    </row>
    <row r="430" ht="12.75" customHeight="1">
      <c r="A430" s="342">
        <f>IF(ISNUMBER(SEARCH('Cover Page'!$D$9,#REF!)),MAX($A$1:A429)+1,0)</f>
        <v>0</v>
      </c>
      <c r="B430" s="445" t="s">
        <v>2139</v>
      </c>
      <c r="C430" s="446" t="s">
        <v>2140</v>
      </c>
      <c r="D430" s="447" t="s">
        <v>19</v>
      </c>
      <c r="E430" s="445" t="s">
        <v>1133</v>
      </c>
      <c r="F430" s="447" t="s">
        <v>2141</v>
      </c>
      <c r="G430" s="342"/>
      <c r="H430" s="342" t="str">
        <f t="shared" si="1"/>
        <v/>
      </c>
      <c r="I430" s="342"/>
    </row>
    <row r="431" ht="15.0" customHeight="1">
      <c r="A431" s="342">
        <f>IF(ISNUMBER(SEARCH('Cover Page'!$D$9,#REF!)),MAX($A$1:A430)+1,0)</f>
        <v>0</v>
      </c>
      <c r="B431" s="445" t="s">
        <v>2142</v>
      </c>
      <c r="C431" s="446" t="s">
        <v>2143</v>
      </c>
      <c r="D431" s="447" t="s">
        <v>15</v>
      </c>
      <c r="E431" s="445" t="s">
        <v>879</v>
      </c>
      <c r="F431" s="447" t="s">
        <v>2144</v>
      </c>
      <c r="G431" s="342"/>
      <c r="H431" s="342" t="str">
        <f t="shared" si="1"/>
        <v/>
      </c>
      <c r="I431" s="342"/>
    </row>
    <row r="432" ht="15.0" customHeight="1">
      <c r="A432" s="342">
        <f>IF(ISNUMBER(SEARCH('Cover Page'!$D$9,#REF!)),MAX($A$1:A431)+1,0)</f>
        <v>0</v>
      </c>
      <c r="B432" s="445" t="s">
        <v>2145</v>
      </c>
      <c r="C432" s="446" t="s">
        <v>2146</v>
      </c>
      <c r="D432" s="447" t="s">
        <v>17</v>
      </c>
      <c r="E432" s="445" t="s">
        <v>879</v>
      </c>
      <c r="F432" s="447" t="s">
        <v>2147</v>
      </c>
      <c r="G432" s="342"/>
      <c r="H432" s="342" t="str">
        <f t="shared" si="1"/>
        <v/>
      </c>
      <c r="I432" s="342"/>
    </row>
    <row r="433" ht="15.0" customHeight="1">
      <c r="A433" s="342">
        <f>IF(ISNUMBER(SEARCH('Cover Page'!$D$9,#REF!)),MAX($A$1:A432)+1,0)</f>
        <v>0</v>
      </c>
      <c r="B433" s="445" t="s">
        <v>2148</v>
      </c>
      <c r="C433" s="446" t="s">
        <v>2149</v>
      </c>
      <c r="D433" s="447" t="s">
        <v>19</v>
      </c>
      <c r="E433" s="445" t="s">
        <v>2150</v>
      </c>
      <c r="F433" s="447" t="s">
        <v>2151</v>
      </c>
      <c r="G433" s="342"/>
      <c r="H433" s="342" t="str">
        <f t="shared" si="1"/>
        <v/>
      </c>
      <c r="I433" s="342"/>
    </row>
    <row r="434" ht="12.75" customHeight="1">
      <c r="A434" s="342">
        <f>IF(ISNUMBER(SEARCH('Cover Page'!$D$9,#REF!)),MAX($A$1:A433)+1,0)</f>
        <v>0</v>
      </c>
      <c r="B434" s="445" t="s">
        <v>2152</v>
      </c>
      <c r="C434" s="446" t="s">
        <v>2153</v>
      </c>
      <c r="D434" s="447" t="s">
        <v>19</v>
      </c>
      <c r="E434" s="445" t="s">
        <v>835</v>
      </c>
      <c r="F434" s="447" t="s">
        <v>1751</v>
      </c>
      <c r="G434" s="342"/>
      <c r="H434" s="342" t="str">
        <f t="shared" si="1"/>
        <v/>
      </c>
      <c r="I434" s="342"/>
    </row>
    <row r="435" ht="12.75" customHeight="1">
      <c r="A435" s="342">
        <f>IF(ISNUMBER(SEARCH('Cover Page'!$D$9,#REF!)),MAX($A$1:A434)+1,0)</f>
        <v>0</v>
      </c>
      <c r="B435" s="445" t="s">
        <v>2154</v>
      </c>
      <c r="C435" s="446" t="s">
        <v>2155</v>
      </c>
      <c r="D435" s="447" t="s">
        <v>724</v>
      </c>
      <c r="E435" s="445" t="s">
        <v>986</v>
      </c>
      <c r="F435" s="447" t="s">
        <v>2156</v>
      </c>
      <c r="G435" s="342"/>
      <c r="H435" s="342" t="str">
        <f t="shared" si="1"/>
        <v/>
      </c>
      <c r="I435" s="342"/>
    </row>
    <row r="436" ht="15.0" customHeight="1">
      <c r="A436" s="342">
        <f>IF(ISNUMBER(SEARCH('Cover Page'!$D$9,#REF!)),MAX($A$1:A435)+1,0)</f>
        <v>0</v>
      </c>
      <c r="B436" s="445" t="s">
        <v>2157</v>
      </c>
      <c r="C436" s="446" t="s">
        <v>2158</v>
      </c>
      <c r="D436" s="447" t="s">
        <v>724</v>
      </c>
      <c r="E436" s="445" t="s">
        <v>986</v>
      </c>
      <c r="F436" s="447" t="s">
        <v>2156</v>
      </c>
      <c r="G436" s="342"/>
      <c r="H436" s="342" t="str">
        <f t="shared" si="1"/>
        <v/>
      </c>
      <c r="I436" s="342"/>
    </row>
    <row r="437" ht="12.75" customHeight="1">
      <c r="A437" s="342">
        <f>IF(ISNUMBER(SEARCH('Cover Page'!$D$9,#REF!)),MAX($A$1:A436)+1,0)</f>
        <v>0</v>
      </c>
      <c r="B437" s="445" t="s">
        <v>2159</v>
      </c>
      <c r="C437" s="446" t="s">
        <v>2160</v>
      </c>
      <c r="D437" s="447" t="s">
        <v>724</v>
      </c>
      <c r="E437" s="445" t="s">
        <v>986</v>
      </c>
      <c r="F437" s="447" t="s">
        <v>2161</v>
      </c>
      <c r="G437" s="342"/>
      <c r="H437" s="342" t="str">
        <f t="shared" si="1"/>
        <v/>
      </c>
      <c r="I437" s="342"/>
    </row>
    <row r="438" ht="12.75" customHeight="1">
      <c r="A438" s="342">
        <f>IF(ISNUMBER(SEARCH('Cover Page'!$D$9,#REF!)),MAX($A$1:A437)+1,0)</f>
        <v>0</v>
      </c>
      <c r="B438" s="445" t="s">
        <v>2162</v>
      </c>
      <c r="C438" s="446" t="s">
        <v>2163</v>
      </c>
      <c r="D438" s="447" t="s">
        <v>19</v>
      </c>
      <c r="E438" s="445" t="s">
        <v>986</v>
      </c>
      <c r="F438" s="447" t="s">
        <v>2164</v>
      </c>
      <c r="G438" s="342"/>
      <c r="H438" s="342" t="str">
        <f t="shared" si="1"/>
        <v/>
      </c>
      <c r="I438" s="342"/>
    </row>
    <row r="439" ht="12.75" customHeight="1">
      <c r="A439" s="342">
        <f>IF(ISNUMBER(SEARCH('Cover Page'!$D$9,#REF!)),MAX($A$1:A438)+1,0)</f>
        <v>0</v>
      </c>
      <c r="B439" s="445" t="s">
        <v>2165</v>
      </c>
      <c r="C439" s="446" t="s">
        <v>2166</v>
      </c>
      <c r="D439" s="447" t="s">
        <v>19</v>
      </c>
      <c r="E439" s="445" t="s">
        <v>1585</v>
      </c>
      <c r="F439" s="447" t="s">
        <v>2167</v>
      </c>
      <c r="G439" s="342"/>
      <c r="H439" s="342" t="str">
        <f t="shared" si="1"/>
        <v/>
      </c>
      <c r="I439" s="342"/>
    </row>
    <row r="440" ht="12.75" customHeight="1">
      <c r="A440" s="342">
        <f>IF(ISNUMBER(SEARCH('Cover Page'!$D$9,#REF!)),MAX($A$1:A439)+1,0)</f>
        <v>0</v>
      </c>
      <c r="B440" s="445" t="s">
        <v>2168</v>
      </c>
      <c r="C440" s="446" t="s">
        <v>2169</v>
      </c>
      <c r="D440" s="447" t="s">
        <v>724</v>
      </c>
      <c r="E440" s="445" t="s">
        <v>1184</v>
      </c>
      <c r="F440" s="447" t="s">
        <v>2170</v>
      </c>
      <c r="G440" s="342"/>
      <c r="H440" s="342" t="str">
        <f t="shared" si="1"/>
        <v/>
      </c>
      <c r="I440" s="342"/>
    </row>
    <row r="441" ht="12.75" customHeight="1">
      <c r="A441" s="342">
        <f>IF(ISNUMBER(SEARCH('Cover Page'!$D$9,#REF!)),MAX($A$1:A440)+1,0)</f>
        <v>0</v>
      </c>
      <c r="B441" s="445" t="s">
        <v>2171</v>
      </c>
      <c r="C441" s="446" t="s">
        <v>2172</v>
      </c>
      <c r="D441" s="447" t="s">
        <v>15</v>
      </c>
      <c r="E441" s="445" t="s">
        <v>716</v>
      </c>
      <c r="F441" s="447" t="s">
        <v>2173</v>
      </c>
      <c r="G441" s="342"/>
      <c r="H441" s="342" t="str">
        <f t="shared" si="1"/>
        <v/>
      </c>
      <c r="I441" s="342"/>
    </row>
    <row r="442" ht="12.75" customHeight="1">
      <c r="A442" s="342">
        <f>IF(ISNUMBER(SEARCH('Cover Page'!$D$9,#REF!)),MAX($A$1:A441)+1,0)</f>
        <v>0</v>
      </c>
      <c r="B442" s="445" t="s">
        <v>2174</v>
      </c>
      <c r="C442" s="446" t="s">
        <v>2175</v>
      </c>
      <c r="D442" s="447" t="s">
        <v>15</v>
      </c>
      <c r="E442" s="445" t="s">
        <v>1184</v>
      </c>
      <c r="F442" s="447" t="s">
        <v>2176</v>
      </c>
      <c r="G442" s="342"/>
      <c r="H442" s="342" t="str">
        <f t="shared" si="1"/>
        <v/>
      </c>
      <c r="I442" s="342"/>
    </row>
    <row r="443" ht="12.75" customHeight="1">
      <c r="A443" s="342">
        <f>IF(ISNUMBER(SEARCH('Cover Page'!$D$9,#REF!)),MAX($A$1:A442)+1,0)</f>
        <v>0</v>
      </c>
      <c r="B443" s="445" t="s">
        <v>2177</v>
      </c>
      <c r="C443" s="446" t="s">
        <v>2178</v>
      </c>
      <c r="D443" s="447" t="s">
        <v>15</v>
      </c>
      <c r="E443" s="445" t="s">
        <v>725</v>
      </c>
      <c r="F443" s="447" t="s">
        <v>2179</v>
      </c>
      <c r="G443" s="342"/>
      <c r="H443" s="342" t="str">
        <f t="shared" si="1"/>
        <v/>
      </c>
      <c r="I443" s="342"/>
    </row>
    <row r="444" ht="12.75" customHeight="1">
      <c r="A444" s="342">
        <f>IF(ISNUMBER(SEARCH('Cover Page'!$D$9,#REF!)),MAX($A$1:A443)+1,0)</f>
        <v>0</v>
      </c>
      <c r="B444" s="445" t="s">
        <v>2180</v>
      </c>
      <c r="C444" s="446" t="s">
        <v>2181</v>
      </c>
      <c r="D444" s="447" t="s">
        <v>19</v>
      </c>
      <c r="E444" s="445" t="s">
        <v>760</v>
      </c>
      <c r="F444" s="447" t="s">
        <v>2182</v>
      </c>
      <c r="G444" s="342"/>
      <c r="H444" s="342" t="str">
        <f t="shared" si="1"/>
        <v/>
      </c>
      <c r="I444" s="342"/>
    </row>
    <row r="445" ht="15.0" customHeight="1">
      <c r="A445" s="342">
        <f>IF(ISNUMBER(SEARCH('Cover Page'!$D$9,#REF!)),MAX($A$1:A444)+1,0)</f>
        <v>0</v>
      </c>
      <c r="B445" s="445" t="s">
        <v>2183</v>
      </c>
      <c r="C445" s="446" t="s">
        <v>2184</v>
      </c>
      <c r="D445" s="447" t="s">
        <v>15</v>
      </c>
      <c r="E445" s="445" t="s">
        <v>720</v>
      </c>
      <c r="F445" s="447" t="s">
        <v>2185</v>
      </c>
      <c r="G445" s="342"/>
      <c r="H445" s="342" t="str">
        <f t="shared" si="1"/>
        <v/>
      </c>
      <c r="I445" s="342"/>
    </row>
    <row r="446" ht="15.0" customHeight="1">
      <c r="A446" s="342">
        <f>IF(ISNUMBER(SEARCH('Cover Page'!$D$9,#REF!)),MAX($A$1:A445)+1,0)</f>
        <v>0</v>
      </c>
      <c r="B446" s="445" t="s">
        <v>2186</v>
      </c>
      <c r="C446" s="446" t="s">
        <v>2187</v>
      </c>
      <c r="D446" s="447" t="s">
        <v>15</v>
      </c>
      <c r="E446" s="445" t="s">
        <v>1058</v>
      </c>
      <c r="F446" s="447" t="s">
        <v>2188</v>
      </c>
      <c r="G446" s="342"/>
      <c r="H446" s="342" t="str">
        <f t="shared" si="1"/>
        <v/>
      </c>
      <c r="I446" s="342"/>
    </row>
    <row r="447" ht="12.75" customHeight="1">
      <c r="A447" s="342">
        <f>IF(ISNUMBER(SEARCH('Cover Page'!$D$9,#REF!)),MAX($A$1:A446)+1,0)</f>
        <v>0</v>
      </c>
      <c r="B447" s="445" t="s">
        <v>2189</v>
      </c>
      <c r="C447" s="446" t="s">
        <v>2190</v>
      </c>
      <c r="D447" s="447" t="s">
        <v>15</v>
      </c>
      <c r="E447" s="445" t="s">
        <v>2191</v>
      </c>
      <c r="F447" s="447" t="s">
        <v>2192</v>
      </c>
      <c r="G447" s="342"/>
      <c r="H447" s="342" t="str">
        <f t="shared" si="1"/>
        <v/>
      </c>
      <c r="I447" s="342"/>
    </row>
    <row r="448" ht="12.75" customHeight="1">
      <c r="A448" s="342">
        <f>IF(ISNUMBER(SEARCH('Cover Page'!$D$9,#REF!)),MAX($A$1:A447)+1,0)</f>
        <v>0</v>
      </c>
      <c r="B448" s="445" t="s">
        <v>2193</v>
      </c>
      <c r="C448" s="446" t="s">
        <v>2194</v>
      </c>
      <c r="D448" s="447" t="s">
        <v>15</v>
      </c>
      <c r="E448" s="445" t="s">
        <v>725</v>
      </c>
      <c r="F448" s="447" t="s">
        <v>2195</v>
      </c>
      <c r="G448" s="342"/>
      <c r="H448" s="342" t="str">
        <f t="shared" si="1"/>
        <v/>
      </c>
      <c r="I448" s="342"/>
    </row>
    <row r="449" ht="12.75" customHeight="1">
      <c r="A449" s="342">
        <f>IF(ISNUMBER(SEARCH('Cover Page'!$D$9,#REF!)),MAX($A$1:A448)+1,0)</f>
        <v>0</v>
      </c>
      <c r="B449" s="445" t="s">
        <v>2196</v>
      </c>
      <c r="C449" s="446" t="s">
        <v>2197</v>
      </c>
      <c r="D449" s="447" t="s">
        <v>724</v>
      </c>
      <c r="E449" s="445" t="s">
        <v>1452</v>
      </c>
      <c r="F449" s="447" t="s">
        <v>2198</v>
      </c>
      <c r="G449" s="342"/>
      <c r="H449" s="342" t="str">
        <f t="shared" si="1"/>
        <v/>
      </c>
      <c r="I449" s="342"/>
    </row>
    <row r="450" ht="12.75" customHeight="1">
      <c r="A450" s="342">
        <f>IF(ISNUMBER(SEARCH('Cover Page'!$D$9,#REF!)),MAX($A$1:A449)+1,0)</f>
        <v>0</v>
      </c>
      <c r="B450" s="445" t="s">
        <v>2199</v>
      </c>
      <c r="C450" s="446" t="s">
        <v>2200</v>
      </c>
      <c r="D450" s="447" t="s">
        <v>724</v>
      </c>
      <c r="E450" s="445" t="s">
        <v>1792</v>
      </c>
      <c r="F450" s="447" t="s">
        <v>2201</v>
      </c>
      <c r="G450" s="342"/>
      <c r="H450" s="342" t="str">
        <f t="shared" si="1"/>
        <v/>
      </c>
      <c r="I450" s="342"/>
    </row>
    <row r="451" ht="12.75" customHeight="1">
      <c r="A451" s="342">
        <f>IF(ISNUMBER(SEARCH('Cover Page'!$D$9,#REF!)),MAX($A$1:A450)+1,0)</f>
        <v>0</v>
      </c>
      <c r="B451" s="445" t="s">
        <v>2202</v>
      </c>
      <c r="C451" s="446" t="s">
        <v>2203</v>
      </c>
      <c r="D451" s="447" t="s">
        <v>19</v>
      </c>
      <c r="E451" s="445" t="s">
        <v>708</v>
      </c>
      <c r="F451" s="447" t="s">
        <v>2204</v>
      </c>
      <c r="G451" s="342"/>
      <c r="H451" s="342" t="str">
        <f t="shared" si="1"/>
        <v/>
      </c>
      <c r="I451" s="342"/>
    </row>
    <row r="452" ht="12.75" customHeight="1">
      <c r="A452" s="342">
        <f>IF(ISNUMBER(SEARCH('Cover Page'!$D$9,#REF!)),MAX($A$1:A451)+1,0)</f>
        <v>0</v>
      </c>
      <c r="B452" s="445" t="s">
        <v>2205</v>
      </c>
      <c r="C452" s="446" t="s">
        <v>2206</v>
      </c>
      <c r="D452" s="447" t="s">
        <v>15</v>
      </c>
      <c r="E452" s="445" t="s">
        <v>725</v>
      </c>
      <c r="F452" s="447" t="s">
        <v>2207</v>
      </c>
      <c r="G452" s="342"/>
      <c r="H452" s="342" t="str">
        <f t="shared" si="1"/>
        <v/>
      </c>
      <c r="I452" s="342"/>
    </row>
    <row r="453" ht="12.75" customHeight="1">
      <c r="A453" s="342">
        <f>IF(ISNUMBER(SEARCH('Cover Page'!$D$9,#REF!)),MAX($A$1:A452)+1,0)</f>
        <v>0</v>
      </c>
      <c r="B453" s="445" t="s">
        <v>2208</v>
      </c>
      <c r="C453" s="446" t="s">
        <v>2209</v>
      </c>
      <c r="D453" s="447" t="s">
        <v>15</v>
      </c>
      <c r="E453" s="445" t="s">
        <v>725</v>
      </c>
      <c r="F453" s="447" t="s">
        <v>2210</v>
      </c>
      <c r="G453" s="342"/>
      <c r="H453" s="342" t="str">
        <f t="shared" si="1"/>
        <v/>
      </c>
      <c r="I453" s="342"/>
    </row>
    <row r="454" ht="15.0" customHeight="1">
      <c r="A454" s="342">
        <f>IF(ISNUMBER(SEARCH('Cover Page'!$D$9,#REF!)),MAX($A$1:A453)+1,0)</f>
        <v>0</v>
      </c>
      <c r="B454" s="445" t="s">
        <v>2211</v>
      </c>
      <c r="C454" s="446" t="s">
        <v>2212</v>
      </c>
      <c r="D454" s="447" t="s">
        <v>15</v>
      </c>
      <c r="E454" s="445" t="s">
        <v>725</v>
      </c>
      <c r="F454" s="447" t="s">
        <v>2213</v>
      </c>
      <c r="G454" s="342"/>
      <c r="H454" s="342" t="str">
        <f t="shared" si="1"/>
        <v/>
      </c>
      <c r="I454" s="342"/>
    </row>
    <row r="455" ht="12.75" customHeight="1">
      <c r="A455" s="342">
        <f>IF(ISNUMBER(SEARCH('Cover Page'!$D$9,#REF!)),MAX($A$1:A454)+1,0)</f>
        <v>0</v>
      </c>
      <c r="B455" s="445" t="s">
        <v>2214</v>
      </c>
      <c r="C455" s="446" t="s">
        <v>2215</v>
      </c>
      <c r="D455" s="447" t="s">
        <v>15</v>
      </c>
      <c r="E455" s="445" t="s">
        <v>2216</v>
      </c>
      <c r="F455" s="447" t="s">
        <v>2217</v>
      </c>
      <c r="G455" s="342"/>
      <c r="H455" s="342" t="str">
        <f t="shared" si="1"/>
        <v/>
      </c>
      <c r="I455" s="342"/>
    </row>
    <row r="456" ht="12.75" customHeight="1">
      <c r="A456" s="342">
        <f>IF(ISNUMBER(SEARCH('Cover Page'!$D$9,#REF!)),MAX($A$1:A455)+1,0)</f>
        <v>0</v>
      </c>
      <c r="B456" s="445" t="s">
        <v>2218</v>
      </c>
      <c r="C456" s="446" t="s">
        <v>2219</v>
      </c>
      <c r="D456" s="447" t="s">
        <v>19</v>
      </c>
      <c r="E456" s="445" t="s">
        <v>2220</v>
      </c>
      <c r="F456" s="447" t="s">
        <v>2221</v>
      </c>
      <c r="G456" s="342"/>
      <c r="H456" s="342" t="str">
        <f t="shared" si="1"/>
        <v/>
      </c>
      <c r="I456" s="342"/>
    </row>
    <row r="457" ht="15.0" customHeight="1">
      <c r="A457" s="342">
        <f>IF(ISNUMBER(SEARCH('Cover Page'!$D$9,#REF!)),MAX($A$1:A456)+1,0)</f>
        <v>0</v>
      </c>
      <c r="B457" s="445" t="s">
        <v>2222</v>
      </c>
      <c r="C457" s="446" t="s">
        <v>2223</v>
      </c>
      <c r="D457" s="447" t="s">
        <v>15</v>
      </c>
      <c r="E457" s="445" t="s">
        <v>2224</v>
      </c>
      <c r="F457" s="447" t="s">
        <v>2225</v>
      </c>
      <c r="G457" s="342"/>
      <c r="H457" s="342" t="str">
        <f t="shared" si="1"/>
        <v/>
      </c>
      <c r="I457" s="342"/>
    </row>
    <row r="458" ht="12.75" customHeight="1">
      <c r="A458" s="342">
        <f>IF(ISNUMBER(SEARCH('Cover Page'!$D$9,#REF!)),MAX($A$1:A457)+1,0)</f>
        <v>0</v>
      </c>
      <c r="B458" s="445" t="s">
        <v>2226</v>
      </c>
      <c r="C458" s="446" t="s">
        <v>2227</v>
      </c>
      <c r="D458" s="447" t="s">
        <v>724</v>
      </c>
      <c r="E458" s="445" t="s">
        <v>1445</v>
      </c>
      <c r="F458" s="447" t="s">
        <v>2228</v>
      </c>
      <c r="G458" s="342"/>
      <c r="H458" s="342" t="str">
        <f t="shared" si="1"/>
        <v/>
      </c>
      <c r="I458" s="342"/>
    </row>
    <row r="459" ht="12.75" customHeight="1">
      <c r="A459" s="342">
        <f>IF(ISNUMBER(SEARCH('Cover Page'!$D$9,#REF!)),MAX($A$1:A458)+1,0)</f>
        <v>0</v>
      </c>
      <c r="B459" s="445" t="s">
        <v>2229</v>
      </c>
      <c r="C459" s="446" t="s">
        <v>2230</v>
      </c>
      <c r="D459" s="447" t="s">
        <v>17</v>
      </c>
      <c r="E459" s="445" t="s">
        <v>1481</v>
      </c>
      <c r="F459" s="447" t="s">
        <v>2231</v>
      </c>
      <c r="G459" s="342"/>
      <c r="H459" s="342" t="str">
        <f t="shared" si="1"/>
        <v/>
      </c>
      <c r="I459" s="342"/>
    </row>
    <row r="460" ht="15.0" customHeight="1">
      <c r="A460" s="342">
        <f>IF(ISNUMBER(SEARCH('Cover Page'!$D$9,#REF!)),MAX($A$1:A459)+1,0)</f>
        <v>0</v>
      </c>
      <c r="B460" s="445" t="s">
        <v>2232</v>
      </c>
      <c r="C460" s="446" t="s">
        <v>2233</v>
      </c>
      <c r="D460" s="447" t="s">
        <v>15</v>
      </c>
      <c r="E460" s="445" t="s">
        <v>974</v>
      </c>
      <c r="F460" s="447" t="s">
        <v>2234</v>
      </c>
      <c r="G460" s="342"/>
      <c r="H460" s="342" t="str">
        <f t="shared" si="1"/>
        <v/>
      </c>
      <c r="I460" s="342"/>
    </row>
    <row r="461" ht="15.0" customHeight="1">
      <c r="A461" s="342">
        <f>IF(ISNUMBER(SEARCH('Cover Page'!$D$9,#REF!)),MAX($A$1:A460)+1,0)</f>
        <v>0</v>
      </c>
      <c r="B461" s="445" t="s">
        <v>2235</v>
      </c>
      <c r="C461" s="446" t="s">
        <v>2236</v>
      </c>
      <c r="D461" s="447" t="s">
        <v>724</v>
      </c>
      <c r="E461" s="445" t="s">
        <v>725</v>
      </c>
      <c r="F461" s="447" t="s">
        <v>2237</v>
      </c>
      <c r="G461" s="342"/>
      <c r="H461" s="342" t="str">
        <f t="shared" si="1"/>
        <v/>
      </c>
      <c r="I461" s="342"/>
    </row>
    <row r="462" ht="12.75" customHeight="1">
      <c r="A462" s="342">
        <f>IF(ISNUMBER(SEARCH('Cover Page'!$D$9,#REF!)),MAX($A$1:A461)+1,0)</f>
        <v>0</v>
      </c>
      <c r="B462" s="445" t="s">
        <v>2238</v>
      </c>
      <c r="C462" s="446" t="s">
        <v>2239</v>
      </c>
      <c r="D462" s="447" t="s">
        <v>15</v>
      </c>
      <c r="E462" s="445" t="s">
        <v>725</v>
      </c>
      <c r="F462" s="447" t="s">
        <v>2240</v>
      </c>
      <c r="G462" s="342"/>
      <c r="H462" s="342" t="str">
        <f t="shared" si="1"/>
        <v/>
      </c>
      <c r="I462" s="342"/>
    </row>
    <row r="463" ht="12.75" customHeight="1">
      <c r="A463" s="342">
        <f>IF(ISNUMBER(SEARCH('Cover Page'!$D$9,#REF!)),MAX($A$1:A462)+1,0)</f>
        <v>0</v>
      </c>
      <c r="B463" s="445" t="s">
        <v>2241</v>
      </c>
      <c r="C463" s="446" t="s">
        <v>2242</v>
      </c>
      <c r="D463" s="447" t="s">
        <v>15</v>
      </c>
      <c r="E463" s="445" t="s">
        <v>720</v>
      </c>
      <c r="F463" s="447" t="s">
        <v>2243</v>
      </c>
      <c r="G463" s="342"/>
      <c r="H463" s="342" t="str">
        <f t="shared" si="1"/>
        <v/>
      </c>
      <c r="I463" s="342"/>
    </row>
    <row r="464" ht="12.75" customHeight="1">
      <c r="A464" s="342">
        <f>IF(ISNUMBER(SEARCH('Cover Page'!$D$9,#REF!)),MAX($A$1:A463)+1,0)</f>
        <v>0</v>
      </c>
      <c r="B464" s="445" t="s">
        <v>2244</v>
      </c>
      <c r="C464" s="446" t="s">
        <v>2245</v>
      </c>
      <c r="D464" s="447" t="s">
        <v>724</v>
      </c>
      <c r="E464" s="445" t="s">
        <v>720</v>
      </c>
      <c r="F464" s="447" t="s">
        <v>2246</v>
      </c>
      <c r="G464" s="342"/>
      <c r="H464" s="342" t="str">
        <f t="shared" si="1"/>
        <v/>
      </c>
      <c r="I464" s="342"/>
    </row>
    <row r="465" ht="12.75" customHeight="1">
      <c r="A465" s="342">
        <f>IF(ISNUMBER(SEARCH('Cover Page'!$D$9,#REF!)),MAX($A$1:A464)+1,0)</f>
        <v>0</v>
      </c>
      <c r="B465" s="445" t="s">
        <v>2247</v>
      </c>
      <c r="C465" s="446" t="s">
        <v>2248</v>
      </c>
      <c r="D465" s="447" t="s">
        <v>724</v>
      </c>
      <c r="E465" s="445" t="s">
        <v>720</v>
      </c>
      <c r="F465" s="447" t="s">
        <v>2246</v>
      </c>
      <c r="G465" s="342"/>
      <c r="H465" s="342" t="str">
        <f t="shared" si="1"/>
        <v/>
      </c>
      <c r="I465" s="342"/>
    </row>
    <row r="466" ht="12.75" customHeight="1">
      <c r="A466" s="342">
        <f>IF(ISNUMBER(SEARCH('Cover Page'!$D$9,#REF!)),MAX($A$1:A465)+1,0)</f>
        <v>0</v>
      </c>
      <c r="B466" s="445" t="s">
        <v>2249</v>
      </c>
      <c r="C466" s="446" t="s">
        <v>2250</v>
      </c>
      <c r="D466" s="447" t="s">
        <v>17</v>
      </c>
      <c r="E466" s="445" t="s">
        <v>720</v>
      </c>
      <c r="F466" s="447" t="s">
        <v>2251</v>
      </c>
      <c r="G466" s="342"/>
      <c r="H466" s="342" t="str">
        <f t="shared" si="1"/>
        <v/>
      </c>
      <c r="I466" s="342"/>
    </row>
    <row r="467" ht="12.75" customHeight="1">
      <c r="A467" s="342">
        <f>IF(ISNUMBER(SEARCH('Cover Page'!$D$9,#REF!)),MAX($A$1:A466)+1,0)</f>
        <v>0</v>
      </c>
      <c r="B467" s="445" t="s">
        <v>2252</v>
      </c>
      <c r="C467" s="446" t="s">
        <v>2253</v>
      </c>
      <c r="D467" s="447" t="s">
        <v>15</v>
      </c>
      <c r="E467" s="445" t="s">
        <v>720</v>
      </c>
      <c r="F467" s="447" t="s">
        <v>2251</v>
      </c>
      <c r="G467" s="342"/>
      <c r="H467" s="342" t="str">
        <f t="shared" si="1"/>
        <v/>
      </c>
      <c r="I467" s="342"/>
    </row>
    <row r="468" ht="12.75" customHeight="1">
      <c r="A468" s="342">
        <f>IF(ISNUMBER(SEARCH('Cover Page'!$D$9,#REF!)),MAX($A$1:A467)+1,0)</f>
        <v>0</v>
      </c>
      <c r="B468" s="445" t="s">
        <v>2254</v>
      </c>
      <c r="C468" s="446" t="s">
        <v>2255</v>
      </c>
      <c r="D468" s="447" t="s">
        <v>17</v>
      </c>
      <c r="E468" s="445" t="s">
        <v>716</v>
      </c>
      <c r="F468" s="447" t="s">
        <v>2256</v>
      </c>
      <c r="G468" s="342"/>
      <c r="H468" s="342" t="str">
        <f t="shared" si="1"/>
        <v/>
      </c>
      <c r="I468" s="342"/>
    </row>
    <row r="469" ht="15.0" customHeight="1">
      <c r="A469" s="342">
        <f>IF(ISNUMBER(SEARCH('Cover Page'!$D$9,#REF!)),MAX($A$1:A468)+1,0)</f>
        <v>0</v>
      </c>
      <c r="B469" s="445" t="s">
        <v>2257</v>
      </c>
      <c r="C469" s="446" t="s">
        <v>2258</v>
      </c>
      <c r="D469" s="447" t="s">
        <v>15</v>
      </c>
      <c r="E469" s="445" t="s">
        <v>720</v>
      </c>
      <c r="F469" s="447" t="s">
        <v>2259</v>
      </c>
      <c r="G469" s="342"/>
      <c r="H469" s="342" t="str">
        <f t="shared" si="1"/>
        <v/>
      </c>
      <c r="I469" s="342"/>
    </row>
    <row r="470" ht="12.75" customHeight="1">
      <c r="A470" s="342">
        <f>IF(ISNUMBER(SEARCH('Cover Page'!$D$9,#REF!)),MAX($A$1:A469)+1,0)</f>
        <v>0</v>
      </c>
      <c r="B470" s="445" t="s">
        <v>2260</v>
      </c>
      <c r="C470" s="446" t="s">
        <v>2261</v>
      </c>
      <c r="D470" s="447" t="s">
        <v>19</v>
      </c>
      <c r="E470" s="445" t="s">
        <v>720</v>
      </c>
      <c r="F470" s="447" t="s">
        <v>2262</v>
      </c>
      <c r="G470" s="342"/>
      <c r="H470" s="342" t="str">
        <f t="shared" si="1"/>
        <v/>
      </c>
      <c r="I470" s="342"/>
    </row>
    <row r="471" ht="12.75" customHeight="1">
      <c r="A471" s="342">
        <f>IF(ISNUMBER(SEARCH('Cover Page'!$D$9,#REF!)),MAX($A$1:A470)+1,0)</f>
        <v>0</v>
      </c>
      <c r="B471" s="445" t="s">
        <v>2263</v>
      </c>
      <c r="C471" s="446" t="s">
        <v>2264</v>
      </c>
      <c r="D471" s="447" t="s">
        <v>15</v>
      </c>
      <c r="E471" s="445" t="s">
        <v>725</v>
      </c>
      <c r="F471" s="447" t="s">
        <v>2265</v>
      </c>
      <c r="G471" s="342"/>
      <c r="H471" s="342" t="str">
        <f t="shared" si="1"/>
        <v/>
      </c>
      <c r="I471" s="342"/>
    </row>
    <row r="472" ht="15.0" customHeight="1">
      <c r="A472" s="342">
        <f>IF(ISNUMBER(SEARCH('Cover Page'!$D$9,#REF!)),MAX($A$1:A471)+1,0)</f>
        <v>0</v>
      </c>
      <c r="B472" s="445" t="s">
        <v>2266</v>
      </c>
      <c r="C472" s="446" t="s">
        <v>2267</v>
      </c>
      <c r="D472" s="447" t="s">
        <v>15</v>
      </c>
      <c r="E472" s="445" t="s">
        <v>879</v>
      </c>
      <c r="F472" s="447" t="s">
        <v>2268</v>
      </c>
      <c r="G472" s="342"/>
      <c r="H472" s="342" t="str">
        <f t="shared" si="1"/>
        <v/>
      </c>
      <c r="I472" s="342"/>
    </row>
    <row r="473" ht="12.75" customHeight="1">
      <c r="A473" s="342">
        <f>IF(ISNUMBER(SEARCH('Cover Page'!$D$9,#REF!)),MAX($A$1:A472)+1,0)</f>
        <v>0</v>
      </c>
      <c r="B473" s="445" t="s">
        <v>2269</v>
      </c>
      <c r="C473" s="446" t="s">
        <v>2270</v>
      </c>
      <c r="D473" s="447" t="s">
        <v>724</v>
      </c>
      <c r="E473" s="445" t="s">
        <v>1445</v>
      </c>
      <c r="F473" s="447" t="s">
        <v>2271</v>
      </c>
      <c r="G473" s="342"/>
      <c r="H473" s="342" t="str">
        <f t="shared" si="1"/>
        <v/>
      </c>
      <c r="I473" s="342"/>
    </row>
    <row r="474" ht="12.75" customHeight="1">
      <c r="A474" s="342">
        <f>IF(ISNUMBER(SEARCH('Cover Page'!$D$9,#REF!)),MAX($A$1:A473)+1,0)</f>
        <v>0</v>
      </c>
      <c r="B474" s="445" t="s">
        <v>2272</v>
      </c>
      <c r="C474" s="446" t="s">
        <v>2273</v>
      </c>
      <c r="D474" s="447" t="s">
        <v>19</v>
      </c>
      <c r="E474" s="445" t="s">
        <v>2274</v>
      </c>
      <c r="F474" s="447" t="s">
        <v>2275</v>
      </c>
      <c r="G474" s="342"/>
      <c r="H474" s="342" t="str">
        <f t="shared" si="1"/>
        <v/>
      </c>
      <c r="I474" s="342"/>
    </row>
    <row r="475" ht="12.75" customHeight="1">
      <c r="A475" s="342">
        <f>IF(ISNUMBER(SEARCH('Cover Page'!$D$9,#REF!)),MAX($A$1:A474)+1,0)</f>
        <v>0</v>
      </c>
      <c r="B475" s="445" t="s">
        <v>2276</v>
      </c>
      <c r="C475" s="446" t="s">
        <v>2277</v>
      </c>
      <c r="D475" s="447" t="s">
        <v>19</v>
      </c>
      <c r="E475" s="445" t="s">
        <v>883</v>
      </c>
      <c r="F475" s="447" t="s">
        <v>2278</v>
      </c>
      <c r="G475" s="342"/>
      <c r="H475" s="342" t="str">
        <f t="shared" si="1"/>
        <v/>
      </c>
      <c r="I475" s="342"/>
    </row>
    <row r="476" ht="12.75" customHeight="1">
      <c r="A476" s="342">
        <f>IF(ISNUMBER(SEARCH('Cover Page'!$D$9,#REF!)),MAX($A$1:A475)+1,0)</f>
        <v>0</v>
      </c>
      <c r="B476" s="445" t="s">
        <v>2279</v>
      </c>
      <c r="C476" s="446" t="s">
        <v>2280</v>
      </c>
      <c r="D476" s="447" t="s">
        <v>724</v>
      </c>
      <c r="E476" s="445" t="s">
        <v>764</v>
      </c>
      <c r="F476" s="447" t="s">
        <v>1489</v>
      </c>
      <c r="G476" s="342"/>
      <c r="H476" s="342" t="str">
        <f t="shared" si="1"/>
        <v/>
      </c>
      <c r="I476" s="342"/>
    </row>
    <row r="477" ht="12.75" customHeight="1">
      <c r="A477" s="342">
        <f>IF(ISNUMBER(SEARCH('Cover Page'!$D$9,#REF!)),MAX($A$1:A476)+1,0)</f>
        <v>0</v>
      </c>
      <c r="B477" s="445" t="s">
        <v>2281</v>
      </c>
      <c r="C477" s="446" t="s">
        <v>2282</v>
      </c>
      <c r="D477" s="447" t="s">
        <v>19</v>
      </c>
      <c r="E477" s="445" t="s">
        <v>2283</v>
      </c>
      <c r="F477" s="447" t="s">
        <v>2284</v>
      </c>
      <c r="G477" s="342"/>
      <c r="H477" s="342" t="str">
        <f t="shared" si="1"/>
        <v/>
      </c>
      <c r="I477" s="342"/>
    </row>
    <row r="478" ht="12.75" customHeight="1">
      <c r="A478" s="342">
        <f>IF(ISNUMBER(SEARCH('Cover Page'!$D$9,#REF!)),MAX($A$1:A477)+1,0)</f>
        <v>0</v>
      </c>
      <c r="B478" s="445" t="s">
        <v>2285</v>
      </c>
      <c r="C478" s="446" t="s">
        <v>2286</v>
      </c>
      <c r="D478" s="447" t="s">
        <v>17</v>
      </c>
      <c r="E478" s="445" t="s">
        <v>725</v>
      </c>
      <c r="F478" s="447" t="s">
        <v>2287</v>
      </c>
      <c r="G478" s="342"/>
      <c r="H478" s="342" t="str">
        <f t="shared" si="1"/>
        <v/>
      </c>
      <c r="I478" s="342"/>
    </row>
    <row r="479" ht="12.75" customHeight="1">
      <c r="A479" s="342">
        <f>IF(ISNUMBER(SEARCH('Cover Page'!$D$9,#REF!)),MAX($A$1:A478)+1,0)</f>
        <v>0</v>
      </c>
      <c r="B479" s="445" t="s">
        <v>2288</v>
      </c>
      <c r="C479" s="446" t="s">
        <v>2289</v>
      </c>
      <c r="D479" s="447" t="s">
        <v>15</v>
      </c>
      <c r="E479" s="445" t="s">
        <v>2290</v>
      </c>
      <c r="F479" s="447" t="s">
        <v>2291</v>
      </c>
      <c r="G479" s="342"/>
      <c r="H479" s="342" t="str">
        <f t="shared" si="1"/>
        <v/>
      </c>
      <c r="I479" s="342"/>
    </row>
    <row r="480" ht="15.0" customHeight="1">
      <c r="A480" s="342">
        <f>IF(ISNUMBER(SEARCH('Cover Page'!$D$9,#REF!)),MAX($A$1:A479)+1,0)</f>
        <v>0</v>
      </c>
      <c r="B480" s="445" t="s">
        <v>2292</v>
      </c>
      <c r="C480" s="446" t="s">
        <v>2293</v>
      </c>
      <c r="D480" s="447" t="s">
        <v>19</v>
      </c>
      <c r="E480" s="445" t="s">
        <v>1386</v>
      </c>
      <c r="F480" s="447" t="s">
        <v>2294</v>
      </c>
      <c r="G480" s="342"/>
      <c r="H480" s="342" t="str">
        <f t="shared" si="1"/>
        <v/>
      </c>
      <c r="I480" s="342"/>
    </row>
    <row r="481" ht="12.75" customHeight="1">
      <c r="A481" s="342">
        <f>IF(ISNUMBER(SEARCH('Cover Page'!$D$9,#REF!)),MAX($A$1:A480)+1,0)</f>
        <v>0</v>
      </c>
      <c r="B481" s="445" t="s">
        <v>2295</v>
      </c>
      <c r="C481" s="446" t="s">
        <v>2296</v>
      </c>
      <c r="D481" s="447" t="s">
        <v>19</v>
      </c>
      <c r="E481" s="445" t="s">
        <v>960</v>
      </c>
      <c r="F481" s="447" t="s">
        <v>2297</v>
      </c>
      <c r="G481" s="342"/>
      <c r="H481" s="342" t="str">
        <f t="shared" si="1"/>
        <v/>
      </c>
      <c r="I481" s="342"/>
    </row>
    <row r="482" ht="12.75" customHeight="1">
      <c r="A482" s="342">
        <f>IF(ISNUMBER(SEARCH('Cover Page'!$D$9,#REF!)),MAX($A$1:A481)+1,0)</f>
        <v>0</v>
      </c>
      <c r="B482" s="445" t="s">
        <v>2298</v>
      </c>
      <c r="C482" s="446" t="s">
        <v>2299</v>
      </c>
      <c r="D482" s="447" t="s">
        <v>19</v>
      </c>
      <c r="E482" s="445" t="s">
        <v>820</v>
      </c>
      <c r="F482" s="447" t="s">
        <v>2300</v>
      </c>
      <c r="G482" s="342"/>
      <c r="H482" s="342" t="str">
        <f t="shared" si="1"/>
        <v/>
      </c>
      <c r="I482" s="342"/>
    </row>
    <row r="483" ht="12.75" customHeight="1">
      <c r="A483" s="342">
        <f>IF(ISNUMBER(SEARCH('Cover Page'!$D$9,#REF!)),MAX($A$1:A482)+1,0)</f>
        <v>0</v>
      </c>
      <c r="B483" s="445" t="s">
        <v>2301</v>
      </c>
      <c r="C483" s="446" t="s">
        <v>2302</v>
      </c>
      <c r="D483" s="447" t="s">
        <v>19</v>
      </c>
      <c r="E483" s="445" t="s">
        <v>960</v>
      </c>
      <c r="F483" s="447" t="s">
        <v>2303</v>
      </c>
      <c r="G483" s="342"/>
      <c r="H483" s="342" t="str">
        <f t="shared" si="1"/>
        <v/>
      </c>
      <c r="I483" s="342"/>
    </row>
    <row r="484" ht="12.75" customHeight="1">
      <c r="A484" s="342">
        <f>IF(ISNUMBER(SEARCH('Cover Page'!$D$9,#REF!)),MAX($A$1:A483)+1,0)</f>
        <v>0</v>
      </c>
      <c r="B484" s="445" t="s">
        <v>2304</v>
      </c>
      <c r="C484" s="446" t="s">
        <v>2305</v>
      </c>
      <c r="D484" s="447" t="s">
        <v>724</v>
      </c>
      <c r="E484" s="445" t="s">
        <v>725</v>
      </c>
      <c r="F484" s="447" t="s">
        <v>2306</v>
      </c>
      <c r="G484" s="342"/>
      <c r="H484" s="342" t="str">
        <f t="shared" si="1"/>
        <v/>
      </c>
      <c r="I484" s="342"/>
    </row>
    <row r="485" ht="12.75" customHeight="1">
      <c r="A485" s="342">
        <f>IF(ISNUMBER(SEARCH('Cover Page'!$D$9,#REF!)),MAX($A$1:A484)+1,0)</f>
        <v>0</v>
      </c>
      <c r="B485" s="445" t="s">
        <v>2307</v>
      </c>
      <c r="C485" s="446" t="s">
        <v>2308</v>
      </c>
      <c r="D485" s="447" t="s">
        <v>17</v>
      </c>
      <c r="E485" s="445" t="s">
        <v>725</v>
      </c>
      <c r="F485" s="447" t="s">
        <v>2309</v>
      </c>
      <c r="G485" s="342"/>
      <c r="H485" s="342" t="str">
        <f t="shared" si="1"/>
        <v/>
      </c>
      <c r="I485" s="342"/>
    </row>
    <row r="486" ht="12.75" customHeight="1">
      <c r="A486" s="342">
        <f>IF(ISNUMBER(SEARCH('Cover Page'!$D$9,#REF!)),MAX($A$1:A485)+1,0)</f>
        <v>0</v>
      </c>
      <c r="B486" s="445" t="s">
        <v>2310</v>
      </c>
      <c r="C486" s="446" t="s">
        <v>2311</v>
      </c>
      <c r="D486" s="447" t="s">
        <v>19</v>
      </c>
      <c r="E486" s="445" t="s">
        <v>1188</v>
      </c>
      <c r="F486" s="447" t="s">
        <v>2312</v>
      </c>
      <c r="G486" s="342"/>
      <c r="H486" s="342" t="str">
        <f t="shared" si="1"/>
        <v/>
      </c>
      <c r="I486" s="342"/>
    </row>
    <row r="487" ht="12.75" customHeight="1">
      <c r="A487" s="342">
        <f>IF(ISNUMBER(SEARCH('Cover Page'!$D$9,#REF!)),MAX($A$1:A486)+1,0)</f>
        <v>0</v>
      </c>
      <c r="B487" s="445" t="s">
        <v>2313</v>
      </c>
      <c r="C487" s="446" t="s">
        <v>2314</v>
      </c>
      <c r="D487" s="447" t="s">
        <v>15</v>
      </c>
      <c r="E487" s="445" t="s">
        <v>720</v>
      </c>
      <c r="F487" s="447" t="s">
        <v>2315</v>
      </c>
      <c r="G487" s="342"/>
      <c r="H487" s="342" t="str">
        <f t="shared" si="1"/>
        <v/>
      </c>
      <c r="I487" s="342"/>
    </row>
    <row r="488" ht="12.75" customHeight="1">
      <c r="A488" s="342">
        <f>IF(ISNUMBER(SEARCH('Cover Page'!$D$9,#REF!)),MAX($A$1:A487)+1,0)</f>
        <v>0</v>
      </c>
      <c r="B488" s="445" t="s">
        <v>2316</v>
      </c>
      <c r="C488" s="446" t="s">
        <v>2317</v>
      </c>
      <c r="D488" s="447" t="s">
        <v>15</v>
      </c>
      <c r="E488" s="445" t="s">
        <v>768</v>
      </c>
      <c r="F488" s="447" t="s">
        <v>2318</v>
      </c>
      <c r="G488" s="342"/>
      <c r="H488" s="342" t="str">
        <f t="shared" si="1"/>
        <v/>
      </c>
      <c r="I488" s="342"/>
    </row>
    <row r="489" ht="12.75" customHeight="1">
      <c r="A489" s="342">
        <f>IF(ISNUMBER(SEARCH('Cover Page'!$D$9,#REF!)),MAX($A$1:A488)+1,0)</f>
        <v>0</v>
      </c>
      <c r="B489" s="445" t="s">
        <v>2319</v>
      </c>
      <c r="C489" s="446" t="s">
        <v>2320</v>
      </c>
      <c r="D489" s="447" t="s">
        <v>17</v>
      </c>
      <c r="E489" s="445" t="s">
        <v>861</v>
      </c>
      <c r="F489" s="447" t="s">
        <v>2321</v>
      </c>
      <c r="G489" s="342"/>
      <c r="H489" s="342" t="str">
        <f t="shared" si="1"/>
        <v/>
      </c>
      <c r="I489" s="342"/>
    </row>
    <row r="490" ht="12.75" customHeight="1">
      <c r="A490" s="342">
        <f>IF(ISNUMBER(SEARCH('Cover Page'!$D$9,#REF!)),MAX($A$1:A489)+1,0)</f>
        <v>0</v>
      </c>
      <c r="B490" s="445" t="s">
        <v>2322</v>
      </c>
      <c r="C490" s="446" t="s">
        <v>2323</v>
      </c>
      <c r="D490" s="447" t="s">
        <v>15</v>
      </c>
      <c r="E490" s="445" t="s">
        <v>861</v>
      </c>
      <c r="F490" s="447" t="s">
        <v>2324</v>
      </c>
      <c r="G490" s="342"/>
      <c r="H490" s="342" t="str">
        <f t="shared" si="1"/>
        <v/>
      </c>
      <c r="I490" s="342"/>
    </row>
    <row r="491" ht="15.0" customHeight="1">
      <c r="A491" s="342">
        <f>IF(ISNUMBER(SEARCH('Cover Page'!$D$9,#REF!)),MAX($A$1:A490)+1,0)</f>
        <v>0</v>
      </c>
      <c r="B491" s="445" t="s">
        <v>2325</v>
      </c>
      <c r="C491" s="446" t="s">
        <v>2326</v>
      </c>
      <c r="D491" s="447" t="s">
        <v>17</v>
      </c>
      <c r="E491" s="445" t="s">
        <v>1257</v>
      </c>
      <c r="F491" s="447" t="s">
        <v>2327</v>
      </c>
      <c r="G491" s="342"/>
      <c r="H491" s="342" t="str">
        <f t="shared" si="1"/>
        <v/>
      </c>
      <c r="I491" s="342"/>
    </row>
    <row r="492" ht="15.0" customHeight="1">
      <c r="A492" s="342">
        <f>IF(ISNUMBER(SEARCH('Cover Page'!$D$9,#REF!)),MAX($A$1:A491)+1,0)</f>
        <v>0</v>
      </c>
      <c r="B492" s="445" t="s">
        <v>2328</v>
      </c>
      <c r="C492" s="446" t="s">
        <v>2329</v>
      </c>
      <c r="D492" s="447" t="s">
        <v>15</v>
      </c>
      <c r="E492" s="445" t="s">
        <v>725</v>
      </c>
      <c r="F492" s="447" t="s">
        <v>2330</v>
      </c>
      <c r="G492" s="342"/>
      <c r="H492" s="342" t="str">
        <f t="shared" si="1"/>
        <v/>
      </c>
      <c r="I492" s="342"/>
    </row>
    <row r="493" ht="12.75" customHeight="1">
      <c r="A493" s="342">
        <f>IF(ISNUMBER(SEARCH('Cover Page'!$D$9,#REF!)),MAX($A$1:A492)+1,0)</f>
        <v>0</v>
      </c>
      <c r="B493" s="445" t="s">
        <v>2331</v>
      </c>
      <c r="C493" s="446" t="s">
        <v>2332</v>
      </c>
      <c r="D493" s="447" t="s">
        <v>15</v>
      </c>
      <c r="E493" s="445" t="s">
        <v>1257</v>
      </c>
      <c r="F493" s="447" t="s">
        <v>2333</v>
      </c>
      <c r="G493" s="342"/>
      <c r="H493" s="342" t="str">
        <f t="shared" si="1"/>
        <v/>
      </c>
      <c r="I493" s="342"/>
    </row>
    <row r="494" ht="15.0" customHeight="1">
      <c r="A494" s="342">
        <f>IF(ISNUMBER(SEARCH('Cover Page'!$D$9,#REF!)),MAX($A$1:A493)+1,0)</f>
        <v>0</v>
      </c>
      <c r="B494" s="445" t="s">
        <v>2334</v>
      </c>
      <c r="C494" s="446" t="s">
        <v>2335</v>
      </c>
      <c r="D494" s="447" t="s">
        <v>17</v>
      </c>
      <c r="E494" s="445" t="s">
        <v>1754</v>
      </c>
      <c r="F494" s="447" t="s">
        <v>2336</v>
      </c>
      <c r="G494" s="342"/>
      <c r="H494" s="342" t="str">
        <f t="shared" si="1"/>
        <v/>
      </c>
      <c r="I494" s="342"/>
    </row>
    <row r="495" ht="12.75" customHeight="1">
      <c r="A495" s="342">
        <f>IF(ISNUMBER(SEARCH('Cover Page'!$D$9,#REF!)),MAX($A$1:A494)+1,0)</f>
        <v>0</v>
      </c>
      <c r="B495" s="445" t="s">
        <v>2337</v>
      </c>
      <c r="C495" s="446" t="s">
        <v>2338</v>
      </c>
      <c r="D495" s="447" t="s">
        <v>724</v>
      </c>
      <c r="E495" s="445" t="s">
        <v>2339</v>
      </c>
      <c r="F495" s="447" t="s">
        <v>2327</v>
      </c>
      <c r="G495" s="342"/>
      <c r="H495" s="342" t="str">
        <f t="shared" si="1"/>
        <v/>
      </c>
      <c r="I495" s="342"/>
    </row>
    <row r="496" ht="12.75" customHeight="1">
      <c r="A496" s="342">
        <f>IF(ISNUMBER(SEARCH('Cover Page'!$D$9,#REF!)),MAX($A$1:A495)+1,0)</f>
        <v>0</v>
      </c>
      <c r="B496" s="445" t="s">
        <v>2340</v>
      </c>
      <c r="C496" s="446" t="s">
        <v>2341</v>
      </c>
      <c r="D496" s="447" t="s">
        <v>724</v>
      </c>
      <c r="E496" s="445" t="s">
        <v>2342</v>
      </c>
      <c r="F496" s="447" t="s">
        <v>2343</v>
      </c>
      <c r="G496" s="342"/>
      <c r="H496" s="342" t="str">
        <f t="shared" si="1"/>
        <v/>
      </c>
      <c r="I496" s="342"/>
    </row>
    <row r="497" ht="12.75" customHeight="1">
      <c r="A497" s="342">
        <f>IF(ISNUMBER(SEARCH('Cover Page'!$D$9,#REF!)),MAX($A$1:A496)+1,0)</f>
        <v>0</v>
      </c>
      <c r="B497" s="445" t="s">
        <v>2344</v>
      </c>
      <c r="C497" s="446" t="s">
        <v>2345</v>
      </c>
      <c r="D497" s="447" t="s">
        <v>15</v>
      </c>
      <c r="E497" s="445" t="s">
        <v>720</v>
      </c>
      <c r="F497" s="447" t="s">
        <v>2346</v>
      </c>
      <c r="G497" s="342"/>
      <c r="H497" s="342" t="str">
        <f t="shared" si="1"/>
        <v/>
      </c>
      <c r="I497" s="342"/>
    </row>
    <row r="498" ht="12.75" customHeight="1">
      <c r="A498" s="342">
        <f>IF(ISNUMBER(SEARCH('Cover Page'!$D$9,#REF!)),MAX($A$1:A497)+1,0)</f>
        <v>0</v>
      </c>
      <c r="B498" s="445" t="s">
        <v>2347</v>
      </c>
      <c r="C498" s="446" t="s">
        <v>2348</v>
      </c>
      <c r="D498" s="447" t="s">
        <v>724</v>
      </c>
      <c r="E498" s="445" t="s">
        <v>879</v>
      </c>
      <c r="F498" s="447" t="s">
        <v>2349</v>
      </c>
      <c r="G498" s="342"/>
      <c r="H498" s="342" t="str">
        <f t="shared" si="1"/>
        <v/>
      </c>
      <c r="I498" s="342"/>
    </row>
    <row r="499" ht="12.75" customHeight="1">
      <c r="A499" s="342">
        <f>IF(ISNUMBER(SEARCH('Cover Page'!$D$9,#REF!)),MAX($A$1:A498)+1,0)</f>
        <v>0</v>
      </c>
      <c r="B499" s="445" t="s">
        <v>2350</v>
      </c>
      <c r="C499" s="446" t="s">
        <v>2351</v>
      </c>
      <c r="D499" s="447" t="s">
        <v>15</v>
      </c>
      <c r="E499" s="445" t="s">
        <v>725</v>
      </c>
      <c r="F499" s="447" t="s">
        <v>2352</v>
      </c>
      <c r="G499" s="342"/>
      <c r="H499" s="342" t="str">
        <f t="shared" si="1"/>
        <v/>
      </c>
      <c r="I499" s="342"/>
    </row>
    <row r="500" ht="15.0" customHeight="1">
      <c r="A500" s="342">
        <f>IF(ISNUMBER(SEARCH('Cover Page'!$D$9,#REF!)),MAX($A$1:A499)+1,0)</f>
        <v>0</v>
      </c>
      <c r="B500" s="445" t="s">
        <v>2353</v>
      </c>
      <c r="C500" s="446" t="s">
        <v>2354</v>
      </c>
      <c r="D500" s="447" t="s">
        <v>15</v>
      </c>
      <c r="E500" s="445" t="s">
        <v>725</v>
      </c>
      <c r="F500" s="447" t="s">
        <v>2355</v>
      </c>
      <c r="G500" s="342"/>
      <c r="H500" s="342" t="str">
        <f t="shared" si="1"/>
        <v/>
      </c>
      <c r="I500" s="342"/>
    </row>
    <row r="501" ht="15.0" customHeight="1">
      <c r="A501" s="342">
        <f>IF(ISNUMBER(SEARCH('Cover Page'!$D$9,#REF!)),MAX($A$1:A500)+1,0)</f>
        <v>0</v>
      </c>
      <c r="B501" s="445" t="s">
        <v>2356</v>
      </c>
      <c r="C501" s="446" t="s">
        <v>2357</v>
      </c>
      <c r="D501" s="447" t="s">
        <v>15</v>
      </c>
      <c r="E501" s="445" t="s">
        <v>2358</v>
      </c>
      <c r="F501" s="447" t="s">
        <v>2359</v>
      </c>
      <c r="G501" s="342"/>
      <c r="H501" s="342" t="str">
        <f t="shared" si="1"/>
        <v/>
      </c>
      <c r="I501" s="342"/>
    </row>
    <row r="502" ht="15.0" customHeight="1">
      <c r="A502" s="342">
        <f>IF(ISNUMBER(SEARCH('Cover Page'!$D$9,#REF!)),MAX($A$1:A501)+1,0)</f>
        <v>0</v>
      </c>
      <c r="B502" s="445" t="s">
        <v>2360</v>
      </c>
      <c r="C502" s="446" t="s">
        <v>2361</v>
      </c>
      <c r="D502" s="447" t="s">
        <v>19</v>
      </c>
      <c r="E502" s="445" t="s">
        <v>716</v>
      </c>
      <c r="F502" s="447" t="s">
        <v>2362</v>
      </c>
      <c r="G502" s="342"/>
      <c r="H502" s="342" t="str">
        <f t="shared" si="1"/>
        <v/>
      </c>
      <c r="I502" s="342"/>
    </row>
    <row r="503" ht="15.0" customHeight="1">
      <c r="A503" s="342">
        <f>IF(ISNUMBER(SEARCH('Cover Page'!$D$9,#REF!)),MAX($A$1:A502)+1,0)</f>
        <v>0</v>
      </c>
      <c r="B503" s="445" t="s">
        <v>2363</v>
      </c>
      <c r="C503" s="446" t="s">
        <v>2364</v>
      </c>
      <c r="D503" s="447" t="s">
        <v>19</v>
      </c>
      <c r="E503" s="445" t="s">
        <v>2365</v>
      </c>
      <c r="F503" s="447" t="s">
        <v>2366</v>
      </c>
      <c r="G503" s="342"/>
      <c r="H503" s="342" t="str">
        <f t="shared" si="1"/>
        <v/>
      </c>
      <c r="I503" s="342"/>
    </row>
    <row r="504" ht="12.75" customHeight="1">
      <c r="A504" s="342">
        <f>IF(ISNUMBER(SEARCH('Cover Page'!$D$9,#REF!)),MAX($A$1:A503)+1,0)</f>
        <v>0</v>
      </c>
      <c r="B504" s="445" t="s">
        <v>2367</v>
      </c>
      <c r="C504" s="446" t="s">
        <v>2368</v>
      </c>
      <c r="D504" s="447" t="s">
        <v>724</v>
      </c>
      <c r="E504" s="445" t="s">
        <v>1343</v>
      </c>
      <c r="F504" s="447" t="s">
        <v>2369</v>
      </c>
      <c r="G504" s="342"/>
      <c r="H504" s="342" t="str">
        <f t="shared" si="1"/>
        <v/>
      </c>
      <c r="I504" s="342"/>
    </row>
    <row r="505" ht="12.75" customHeight="1">
      <c r="A505" s="342">
        <f>IF(ISNUMBER(SEARCH('Cover Page'!$D$9,#REF!)),MAX($A$1:A504)+1,0)</f>
        <v>0</v>
      </c>
      <c r="B505" s="445" t="s">
        <v>2370</v>
      </c>
      <c r="C505" s="446" t="s">
        <v>2371</v>
      </c>
      <c r="D505" s="447" t="s">
        <v>724</v>
      </c>
      <c r="E505" s="445" t="s">
        <v>1343</v>
      </c>
      <c r="F505" s="447" t="s">
        <v>2369</v>
      </c>
      <c r="G505" s="342"/>
      <c r="H505" s="342" t="str">
        <f t="shared" si="1"/>
        <v/>
      </c>
      <c r="I505" s="342"/>
    </row>
    <row r="506" ht="12.75" customHeight="1">
      <c r="A506" s="342">
        <f>IF(ISNUMBER(SEARCH('Cover Page'!$D$9,#REF!)),MAX($A$1:A505)+1,0)</f>
        <v>0</v>
      </c>
      <c r="B506" s="445" t="s">
        <v>2372</v>
      </c>
      <c r="C506" s="446" t="s">
        <v>2373</v>
      </c>
      <c r="D506" s="447" t="s">
        <v>724</v>
      </c>
      <c r="E506" s="445" t="s">
        <v>1343</v>
      </c>
      <c r="F506" s="447" t="s">
        <v>2374</v>
      </c>
      <c r="G506" s="342"/>
      <c r="H506" s="342" t="str">
        <f t="shared" si="1"/>
        <v/>
      </c>
      <c r="I506" s="342"/>
    </row>
    <row r="507" ht="12.75" customHeight="1">
      <c r="A507" s="342">
        <f>IF(ISNUMBER(SEARCH('Cover Page'!$D$9,#REF!)),MAX($A$1:A506)+1,0)</f>
        <v>0</v>
      </c>
      <c r="B507" s="445" t="s">
        <v>2375</v>
      </c>
      <c r="C507" s="446" t="s">
        <v>2376</v>
      </c>
      <c r="D507" s="447" t="s">
        <v>724</v>
      </c>
      <c r="E507" s="445" t="s">
        <v>879</v>
      </c>
      <c r="F507" s="447" t="s">
        <v>2377</v>
      </c>
      <c r="G507" s="342"/>
      <c r="H507" s="342" t="str">
        <f t="shared" si="1"/>
        <v/>
      </c>
      <c r="I507" s="342"/>
    </row>
    <row r="508" ht="12.75" customHeight="1">
      <c r="A508" s="342">
        <f>IF(ISNUMBER(SEARCH('Cover Page'!$D$9,#REF!)),MAX($A$1:A507)+1,0)</f>
        <v>0</v>
      </c>
      <c r="B508" s="445" t="s">
        <v>2378</v>
      </c>
      <c r="C508" s="446" t="s">
        <v>2379</v>
      </c>
      <c r="D508" s="447" t="s">
        <v>15</v>
      </c>
      <c r="E508" s="445" t="s">
        <v>879</v>
      </c>
      <c r="F508" s="447" t="s">
        <v>2380</v>
      </c>
      <c r="G508" s="342"/>
      <c r="H508" s="342" t="str">
        <f t="shared" si="1"/>
        <v/>
      </c>
      <c r="I508" s="342"/>
    </row>
    <row r="509" ht="12.75" customHeight="1">
      <c r="A509" s="342">
        <f>IF(ISNUMBER(SEARCH('Cover Page'!$D$9,#REF!)),MAX($A$1:A508)+1,0)</f>
        <v>0</v>
      </c>
      <c r="B509" s="445" t="s">
        <v>2381</v>
      </c>
      <c r="C509" s="446" t="s">
        <v>2382</v>
      </c>
      <c r="D509" s="447" t="s">
        <v>17</v>
      </c>
      <c r="E509" s="445" t="s">
        <v>879</v>
      </c>
      <c r="F509" s="447" t="s">
        <v>2383</v>
      </c>
      <c r="G509" s="342"/>
      <c r="H509" s="342" t="str">
        <f t="shared" si="1"/>
        <v/>
      </c>
      <c r="I509" s="342"/>
    </row>
    <row r="510" ht="12.75" customHeight="1">
      <c r="A510" s="342">
        <f>IF(ISNUMBER(SEARCH('Cover Page'!$D$9,#REF!)),MAX($A$1:A509)+1,0)</f>
        <v>0</v>
      </c>
      <c r="B510" s="445" t="s">
        <v>2384</v>
      </c>
      <c r="C510" s="446" t="s">
        <v>2385</v>
      </c>
      <c r="D510" s="447" t="s">
        <v>15</v>
      </c>
      <c r="E510" s="445" t="s">
        <v>716</v>
      </c>
      <c r="F510" s="447" t="s">
        <v>2386</v>
      </c>
      <c r="G510" s="342"/>
      <c r="H510" s="342" t="str">
        <f t="shared" si="1"/>
        <v/>
      </c>
      <c r="I510" s="342"/>
    </row>
    <row r="511" ht="12.75" customHeight="1">
      <c r="A511" s="342">
        <f>IF(ISNUMBER(SEARCH('Cover Page'!$D$9,#REF!)),MAX($A$1:A510)+1,0)</f>
        <v>0</v>
      </c>
      <c r="B511" s="445" t="s">
        <v>2387</v>
      </c>
      <c r="C511" s="446" t="s">
        <v>2388</v>
      </c>
      <c r="D511" s="447" t="s">
        <v>19</v>
      </c>
      <c r="E511" s="445" t="s">
        <v>1445</v>
      </c>
      <c r="F511" s="447" t="s">
        <v>2389</v>
      </c>
      <c r="G511" s="342"/>
      <c r="H511" s="342" t="str">
        <f t="shared" si="1"/>
        <v/>
      </c>
      <c r="I511" s="342"/>
    </row>
    <row r="512" ht="12.75" customHeight="1">
      <c r="A512" s="342">
        <f>IF(ISNUMBER(SEARCH('Cover Page'!$D$9,#REF!)),MAX($A$1:A511)+1,0)</f>
        <v>0</v>
      </c>
      <c r="B512" s="445" t="s">
        <v>2390</v>
      </c>
      <c r="C512" s="446" t="s">
        <v>2391</v>
      </c>
      <c r="D512" s="447" t="s">
        <v>19</v>
      </c>
      <c r="E512" s="445" t="s">
        <v>1204</v>
      </c>
      <c r="F512" s="447" t="s">
        <v>2392</v>
      </c>
      <c r="G512" s="342"/>
      <c r="H512" s="342" t="str">
        <f t="shared" si="1"/>
        <v/>
      </c>
      <c r="I512" s="342"/>
    </row>
    <row r="513" ht="15.0" customHeight="1">
      <c r="A513" s="342">
        <f>IF(ISNUMBER(SEARCH('Cover Page'!$D$9,#REF!)),MAX($A$1:A512)+1,0)</f>
        <v>0</v>
      </c>
      <c r="B513" s="445" t="s">
        <v>2393</v>
      </c>
      <c r="C513" s="446" t="s">
        <v>2394</v>
      </c>
      <c r="D513" s="447" t="s">
        <v>15</v>
      </c>
      <c r="E513" s="445" t="s">
        <v>1236</v>
      </c>
      <c r="F513" s="447" t="s">
        <v>2395</v>
      </c>
      <c r="G513" s="342"/>
      <c r="H513" s="342" t="str">
        <f t="shared" si="1"/>
        <v/>
      </c>
      <c r="I513" s="342"/>
    </row>
    <row r="514" ht="15.0" customHeight="1">
      <c r="A514" s="342">
        <f>IF(ISNUMBER(SEARCH('Cover Page'!$D$9,#REF!)),MAX($A$1:A513)+1,0)</f>
        <v>0</v>
      </c>
      <c r="B514" s="445" t="s">
        <v>2396</v>
      </c>
      <c r="C514" s="446" t="s">
        <v>2397</v>
      </c>
      <c r="D514" s="447" t="s">
        <v>15</v>
      </c>
      <c r="E514" s="445" t="s">
        <v>725</v>
      </c>
      <c r="F514" s="447" t="s">
        <v>2398</v>
      </c>
      <c r="G514" s="342"/>
      <c r="H514" s="342" t="str">
        <f t="shared" si="1"/>
        <v/>
      </c>
      <c r="I514" s="342"/>
    </row>
    <row r="515" ht="15.0" customHeight="1">
      <c r="A515" s="342">
        <f>IF(ISNUMBER(SEARCH('Cover Page'!$D$9,#REF!)),MAX($A$1:A514)+1,0)</f>
        <v>0</v>
      </c>
      <c r="B515" s="445" t="s">
        <v>2399</v>
      </c>
      <c r="C515" s="446" t="s">
        <v>2400</v>
      </c>
      <c r="D515" s="447" t="s">
        <v>17</v>
      </c>
      <c r="E515" s="445" t="s">
        <v>725</v>
      </c>
      <c r="F515" s="447" t="s">
        <v>2401</v>
      </c>
      <c r="G515" s="342"/>
      <c r="H515" s="342" t="str">
        <f t="shared" si="1"/>
        <v/>
      </c>
      <c r="I515" s="342"/>
    </row>
    <row r="516" ht="15.0" customHeight="1">
      <c r="A516" s="342">
        <f>IF(ISNUMBER(SEARCH('Cover Page'!$D$9,#REF!)),MAX($A$1:A515)+1,0)</f>
        <v>0</v>
      </c>
      <c r="B516" s="445" t="s">
        <v>2402</v>
      </c>
      <c r="C516" s="446" t="s">
        <v>2403</v>
      </c>
      <c r="D516" s="447" t="s">
        <v>19</v>
      </c>
      <c r="E516" s="445" t="s">
        <v>1051</v>
      </c>
      <c r="F516" s="447" t="s">
        <v>2404</v>
      </c>
      <c r="G516" s="342"/>
      <c r="H516" s="342" t="str">
        <f t="shared" si="1"/>
        <v/>
      </c>
      <c r="I516" s="342"/>
    </row>
    <row r="517" ht="12.75" customHeight="1">
      <c r="A517" s="342">
        <f>IF(ISNUMBER(SEARCH('Cover Page'!$D$9,#REF!)),MAX($A$1:A516)+1,0)</f>
        <v>0</v>
      </c>
      <c r="B517" s="445" t="s">
        <v>2405</v>
      </c>
      <c r="C517" s="446" t="s">
        <v>2406</v>
      </c>
      <c r="D517" s="447" t="s">
        <v>724</v>
      </c>
      <c r="E517" s="445" t="s">
        <v>1977</v>
      </c>
      <c r="F517" s="447" t="s">
        <v>2407</v>
      </c>
      <c r="G517" s="342"/>
      <c r="H517" s="342" t="str">
        <f t="shared" si="1"/>
        <v/>
      </c>
      <c r="I517" s="342"/>
    </row>
    <row r="518" ht="12.75" customHeight="1">
      <c r="A518" s="342">
        <f>IF(ISNUMBER(SEARCH('Cover Page'!$D$9,#REF!)),MAX($A$1:A517)+1,0)</f>
        <v>0</v>
      </c>
      <c r="B518" s="445" t="s">
        <v>2408</v>
      </c>
      <c r="C518" s="446" t="s">
        <v>2409</v>
      </c>
      <c r="D518" s="447" t="s">
        <v>724</v>
      </c>
      <c r="E518" s="445" t="s">
        <v>929</v>
      </c>
      <c r="F518" s="447" t="s">
        <v>2410</v>
      </c>
      <c r="G518" s="342"/>
      <c r="H518" s="342" t="str">
        <f t="shared" si="1"/>
        <v/>
      </c>
      <c r="I518" s="342"/>
    </row>
    <row r="519" ht="12.75" customHeight="1">
      <c r="A519" s="342">
        <f>IF(ISNUMBER(SEARCH('Cover Page'!$D$9,#REF!)),MAX($A$1:A518)+1,0)</f>
        <v>0</v>
      </c>
      <c r="B519" s="445" t="s">
        <v>2411</v>
      </c>
      <c r="C519" s="446" t="s">
        <v>2412</v>
      </c>
      <c r="D519" s="447" t="s">
        <v>724</v>
      </c>
      <c r="E519" s="445" t="s">
        <v>929</v>
      </c>
      <c r="F519" s="447" t="s">
        <v>1881</v>
      </c>
      <c r="G519" s="342"/>
      <c r="H519" s="342" t="str">
        <f t="shared" si="1"/>
        <v/>
      </c>
      <c r="I519" s="342"/>
    </row>
    <row r="520" ht="12.75" customHeight="1">
      <c r="A520" s="342">
        <f>IF(ISNUMBER(SEARCH('Cover Page'!$D$9,#REF!)),MAX($A$1:A519)+1,0)</f>
        <v>0</v>
      </c>
      <c r="B520" s="445" t="s">
        <v>2413</v>
      </c>
      <c r="C520" s="446" t="s">
        <v>2414</v>
      </c>
      <c r="D520" s="447" t="s">
        <v>724</v>
      </c>
      <c r="E520" s="445" t="s">
        <v>929</v>
      </c>
      <c r="F520" s="447" t="s">
        <v>2415</v>
      </c>
      <c r="G520" s="342"/>
      <c r="H520" s="342" t="str">
        <f t="shared" si="1"/>
        <v/>
      </c>
      <c r="I520" s="342"/>
    </row>
    <row r="521" ht="12.75" customHeight="1">
      <c r="A521" s="342">
        <f>IF(ISNUMBER(SEARCH('Cover Page'!$D$9,#REF!)),MAX($A$1:A520)+1,0)</f>
        <v>0</v>
      </c>
      <c r="B521" s="445" t="s">
        <v>2416</v>
      </c>
      <c r="C521" s="446" t="s">
        <v>2417</v>
      </c>
      <c r="D521" s="447" t="s">
        <v>19</v>
      </c>
      <c r="E521" s="445" t="s">
        <v>929</v>
      </c>
      <c r="F521" s="447" t="s">
        <v>2418</v>
      </c>
      <c r="G521" s="342"/>
      <c r="H521" s="342" t="str">
        <f t="shared" si="1"/>
        <v/>
      </c>
      <c r="I521" s="342"/>
    </row>
    <row r="522" ht="12.75" customHeight="1">
      <c r="A522" s="342">
        <f>IF(ISNUMBER(SEARCH('Cover Page'!$D$9,#REF!)),MAX($A$1:A521)+1,0)</f>
        <v>0</v>
      </c>
      <c r="B522" s="445" t="s">
        <v>2419</v>
      </c>
      <c r="C522" s="446" t="s">
        <v>2420</v>
      </c>
      <c r="D522" s="447" t="s">
        <v>15</v>
      </c>
      <c r="E522" s="445" t="s">
        <v>716</v>
      </c>
      <c r="F522" s="447" t="s">
        <v>2421</v>
      </c>
      <c r="G522" s="342"/>
      <c r="H522" s="342" t="str">
        <f t="shared" si="1"/>
        <v/>
      </c>
      <c r="I522" s="342"/>
    </row>
    <row r="523" ht="12.75" customHeight="1">
      <c r="A523" s="342">
        <f>IF(ISNUMBER(SEARCH('Cover Page'!$D$9,#REF!)),MAX($A$1:A522)+1,0)</f>
        <v>0</v>
      </c>
      <c r="B523" s="445" t="s">
        <v>2422</v>
      </c>
      <c r="C523" s="446" t="s">
        <v>2423</v>
      </c>
      <c r="D523" s="447" t="s">
        <v>19</v>
      </c>
      <c r="E523" s="445" t="s">
        <v>1236</v>
      </c>
      <c r="F523" s="447" t="s">
        <v>2424</v>
      </c>
      <c r="G523" s="342"/>
      <c r="H523" s="342" t="str">
        <f t="shared" si="1"/>
        <v/>
      </c>
      <c r="I523" s="342"/>
    </row>
    <row r="524" ht="12.75" customHeight="1">
      <c r="A524" s="342">
        <f>IF(ISNUMBER(SEARCH('Cover Page'!$D$9,#REF!)),MAX($A$1:A523)+1,0)</f>
        <v>0</v>
      </c>
      <c r="B524" s="445" t="s">
        <v>2425</v>
      </c>
      <c r="C524" s="446" t="s">
        <v>2426</v>
      </c>
      <c r="D524" s="447" t="s">
        <v>17</v>
      </c>
      <c r="E524" s="445" t="s">
        <v>725</v>
      </c>
      <c r="F524" s="447" t="s">
        <v>2427</v>
      </c>
      <c r="G524" s="342"/>
      <c r="H524" s="342" t="str">
        <f t="shared" si="1"/>
        <v/>
      </c>
      <c r="I524" s="342"/>
    </row>
    <row r="525" ht="12.75" customHeight="1">
      <c r="A525" s="342">
        <f>IF(ISNUMBER(SEARCH('Cover Page'!$D$9,#REF!)),MAX($A$1:A524)+1,0)</f>
        <v>0</v>
      </c>
      <c r="B525" s="445" t="s">
        <v>2428</v>
      </c>
      <c r="C525" s="446" t="s">
        <v>2429</v>
      </c>
      <c r="D525" s="447" t="s">
        <v>15</v>
      </c>
      <c r="E525" s="445" t="s">
        <v>974</v>
      </c>
      <c r="F525" s="447" t="s">
        <v>2430</v>
      </c>
      <c r="G525" s="342"/>
      <c r="H525" s="342" t="str">
        <f t="shared" si="1"/>
        <v/>
      </c>
      <c r="I525" s="342"/>
    </row>
    <row r="526" ht="12.75" customHeight="1">
      <c r="A526" s="342">
        <f>IF(ISNUMBER(SEARCH('Cover Page'!$D$9,#REF!)),MAX($A$1:A525)+1,0)</f>
        <v>0</v>
      </c>
      <c r="B526" s="445" t="s">
        <v>2431</v>
      </c>
      <c r="C526" s="446" t="s">
        <v>2432</v>
      </c>
      <c r="D526" s="447" t="s">
        <v>15</v>
      </c>
      <c r="E526" s="445" t="s">
        <v>879</v>
      </c>
      <c r="F526" s="447" t="s">
        <v>2433</v>
      </c>
      <c r="G526" s="342"/>
      <c r="H526" s="342" t="str">
        <f t="shared" si="1"/>
        <v/>
      </c>
      <c r="I526" s="342"/>
    </row>
    <row r="527" ht="12.75" customHeight="1">
      <c r="A527" s="342">
        <f>IF(ISNUMBER(SEARCH('Cover Page'!$D$9,#REF!)),MAX($A$1:A526)+1,0)</f>
        <v>0</v>
      </c>
      <c r="B527" s="445" t="s">
        <v>2434</v>
      </c>
      <c r="C527" s="446" t="s">
        <v>2435</v>
      </c>
      <c r="D527" s="447" t="s">
        <v>15</v>
      </c>
      <c r="E527" s="445" t="s">
        <v>725</v>
      </c>
      <c r="F527" s="447" t="s">
        <v>2306</v>
      </c>
      <c r="G527" s="342"/>
      <c r="H527" s="342" t="str">
        <f t="shared" si="1"/>
        <v/>
      </c>
      <c r="I527" s="342"/>
    </row>
    <row r="528" ht="15.0" customHeight="1">
      <c r="A528" s="342">
        <f>IF(ISNUMBER(SEARCH('Cover Page'!$D$9,#REF!)),MAX($A$1:A527)+1,0)</f>
        <v>0</v>
      </c>
      <c r="B528" s="445" t="s">
        <v>2436</v>
      </c>
      <c r="C528" s="446" t="s">
        <v>2437</v>
      </c>
      <c r="D528" s="447" t="s">
        <v>19</v>
      </c>
      <c r="E528" s="445" t="s">
        <v>2438</v>
      </c>
      <c r="F528" s="447" t="s">
        <v>2439</v>
      </c>
      <c r="G528" s="342"/>
      <c r="H528" s="342" t="str">
        <f t="shared" si="1"/>
        <v/>
      </c>
      <c r="I528" s="342"/>
    </row>
    <row r="529" ht="12.75" customHeight="1">
      <c r="A529" s="342">
        <f>IF(ISNUMBER(SEARCH('Cover Page'!$D$9,#REF!)),MAX($A$1:A528)+1,0)</f>
        <v>0</v>
      </c>
      <c r="B529" s="445" t="s">
        <v>2440</v>
      </c>
      <c r="C529" s="446" t="s">
        <v>2441</v>
      </c>
      <c r="D529" s="447" t="s">
        <v>17</v>
      </c>
      <c r="E529" s="445" t="s">
        <v>737</v>
      </c>
      <c r="F529" s="447" t="s">
        <v>2442</v>
      </c>
      <c r="G529" s="342"/>
      <c r="H529" s="342" t="str">
        <f t="shared" si="1"/>
        <v/>
      </c>
      <c r="I529" s="342"/>
    </row>
    <row r="530" ht="12.75" customHeight="1">
      <c r="A530" s="342">
        <f>IF(ISNUMBER(SEARCH('Cover Page'!$D$9,#REF!)),MAX($A$1:A529)+1,0)</f>
        <v>0</v>
      </c>
      <c r="B530" s="445" t="s">
        <v>2443</v>
      </c>
      <c r="C530" s="446" t="s">
        <v>2444</v>
      </c>
      <c r="D530" s="447" t="s">
        <v>15</v>
      </c>
      <c r="E530" s="445" t="s">
        <v>737</v>
      </c>
      <c r="F530" s="447" t="s">
        <v>2445</v>
      </c>
      <c r="G530" s="342"/>
      <c r="H530" s="342" t="str">
        <f t="shared" si="1"/>
        <v/>
      </c>
      <c r="I530" s="342"/>
    </row>
    <row r="531" ht="12.75" customHeight="1">
      <c r="A531" s="342">
        <f>IF(ISNUMBER(SEARCH('Cover Page'!$D$9,#REF!)),MAX($A$1:A530)+1,0)</f>
        <v>0</v>
      </c>
      <c r="B531" s="445" t="s">
        <v>2446</v>
      </c>
      <c r="C531" s="446" t="s">
        <v>2447</v>
      </c>
      <c r="D531" s="447" t="s">
        <v>19</v>
      </c>
      <c r="E531" s="445" t="s">
        <v>2448</v>
      </c>
      <c r="F531" s="447" t="s">
        <v>2449</v>
      </c>
      <c r="G531" s="342"/>
      <c r="H531" s="342" t="str">
        <f t="shared" si="1"/>
        <v/>
      </c>
      <c r="I531" s="342"/>
    </row>
    <row r="532" ht="12.75" customHeight="1">
      <c r="A532" s="342">
        <f>IF(ISNUMBER(SEARCH('Cover Page'!$D$9,#REF!)),MAX($A$1:A531)+1,0)</f>
        <v>0</v>
      </c>
      <c r="B532" s="445" t="s">
        <v>2450</v>
      </c>
      <c r="C532" s="446" t="s">
        <v>2451</v>
      </c>
      <c r="D532" s="447" t="s">
        <v>724</v>
      </c>
      <c r="E532" s="445" t="s">
        <v>1184</v>
      </c>
      <c r="F532" s="447" t="s">
        <v>2452</v>
      </c>
      <c r="G532" s="342"/>
      <c r="H532" s="342" t="str">
        <f t="shared" si="1"/>
        <v/>
      </c>
      <c r="I532" s="342"/>
    </row>
    <row r="533" ht="12.75" customHeight="1">
      <c r="A533" s="342">
        <f>IF(ISNUMBER(SEARCH('Cover Page'!$D$9,#REF!)),MAX($A$1:A532)+1,0)</f>
        <v>0</v>
      </c>
      <c r="B533" s="445" t="s">
        <v>2453</v>
      </c>
      <c r="C533" s="446" t="s">
        <v>2454</v>
      </c>
      <c r="D533" s="447" t="s">
        <v>19</v>
      </c>
      <c r="E533" s="445" t="s">
        <v>883</v>
      </c>
      <c r="F533" s="447" t="s">
        <v>2455</v>
      </c>
      <c r="G533" s="342"/>
      <c r="H533" s="342" t="str">
        <f t="shared" si="1"/>
        <v/>
      </c>
      <c r="I533" s="342"/>
    </row>
    <row r="534" ht="12.75" customHeight="1">
      <c r="A534" s="342">
        <f>IF(ISNUMBER(SEARCH('Cover Page'!$D$9,#REF!)),MAX($A$1:A533)+1,0)</f>
        <v>0</v>
      </c>
      <c r="B534" s="445" t="s">
        <v>2456</v>
      </c>
      <c r="C534" s="446" t="s">
        <v>2457</v>
      </c>
      <c r="D534" s="447" t="s">
        <v>19</v>
      </c>
      <c r="E534" s="445" t="s">
        <v>792</v>
      </c>
      <c r="F534" s="447" t="s">
        <v>2458</v>
      </c>
      <c r="G534" s="342"/>
      <c r="H534" s="342" t="str">
        <f t="shared" si="1"/>
        <v/>
      </c>
      <c r="I534" s="342"/>
    </row>
    <row r="535" ht="12.75" customHeight="1">
      <c r="A535" s="342">
        <f>IF(ISNUMBER(SEARCH('Cover Page'!$D$9,#REF!)),MAX($A$1:A534)+1,0)</f>
        <v>0</v>
      </c>
      <c r="B535" s="445" t="s">
        <v>2459</v>
      </c>
      <c r="C535" s="446" t="s">
        <v>2460</v>
      </c>
      <c r="D535" s="447" t="s">
        <v>15</v>
      </c>
      <c r="E535" s="445" t="s">
        <v>716</v>
      </c>
      <c r="F535" s="447" t="s">
        <v>2461</v>
      </c>
      <c r="G535" s="342"/>
      <c r="H535" s="342" t="str">
        <f t="shared" si="1"/>
        <v/>
      </c>
      <c r="I535" s="342"/>
    </row>
    <row r="536" ht="12.75" customHeight="1">
      <c r="A536" s="342">
        <f>IF(ISNUMBER(SEARCH('Cover Page'!$D$9,#REF!)),MAX($A$1:A535)+1,0)</f>
        <v>0</v>
      </c>
      <c r="B536" s="445" t="s">
        <v>2462</v>
      </c>
      <c r="C536" s="446" t="s">
        <v>2463</v>
      </c>
      <c r="D536" s="447" t="s">
        <v>15</v>
      </c>
      <c r="E536" s="445" t="s">
        <v>1445</v>
      </c>
      <c r="F536" s="447" t="s">
        <v>2464</v>
      </c>
      <c r="G536" s="342"/>
      <c r="H536" s="342" t="str">
        <f t="shared" si="1"/>
        <v/>
      </c>
      <c r="I536" s="342"/>
    </row>
    <row r="537" ht="12.75" customHeight="1">
      <c r="A537" s="342">
        <f>IF(ISNUMBER(SEARCH('Cover Page'!$D$9,#REF!)),MAX($A$1:A536)+1,0)</f>
        <v>0</v>
      </c>
      <c r="B537" s="445" t="s">
        <v>2465</v>
      </c>
      <c r="C537" s="446" t="s">
        <v>2466</v>
      </c>
      <c r="D537" s="447" t="s">
        <v>19</v>
      </c>
      <c r="E537" s="445" t="s">
        <v>1145</v>
      </c>
      <c r="F537" s="447" t="s">
        <v>2467</v>
      </c>
      <c r="G537" s="342"/>
      <c r="H537" s="342" t="str">
        <f t="shared" si="1"/>
        <v/>
      </c>
      <c r="I537" s="342"/>
    </row>
    <row r="538" ht="12.75" customHeight="1">
      <c r="A538" s="342">
        <f>IF(ISNUMBER(SEARCH('Cover Page'!$D$9,#REF!)),MAX($A$1:A537)+1,0)</f>
        <v>0</v>
      </c>
      <c r="B538" s="445" t="s">
        <v>2468</v>
      </c>
      <c r="C538" s="446" t="s">
        <v>2469</v>
      </c>
      <c r="D538" s="447" t="s">
        <v>19</v>
      </c>
      <c r="E538" s="445" t="s">
        <v>1145</v>
      </c>
      <c r="F538" s="447" t="s">
        <v>2470</v>
      </c>
      <c r="G538" s="342"/>
      <c r="H538" s="342" t="str">
        <f t="shared" si="1"/>
        <v/>
      </c>
      <c r="I538" s="342"/>
    </row>
    <row r="539" ht="12.75" customHeight="1">
      <c r="A539" s="342">
        <f>IF(ISNUMBER(SEARCH('Cover Page'!$D$9,#REF!)),MAX($A$1:A538)+1,0)</f>
        <v>0</v>
      </c>
      <c r="B539" s="445" t="s">
        <v>2471</v>
      </c>
      <c r="C539" s="446" t="s">
        <v>2472</v>
      </c>
      <c r="D539" s="447" t="s">
        <v>19</v>
      </c>
      <c r="E539" s="445" t="s">
        <v>883</v>
      </c>
      <c r="F539" s="447" t="s">
        <v>2473</v>
      </c>
      <c r="G539" s="342"/>
      <c r="H539" s="342" t="str">
        <f t="shared" si="1"/>
        <v/>
      </c>
      <c r="I539" s="342"/>
    </row>
    <row r="540" ht="12.75" customHeight="1">
      <c r="A540" s="342">
        <f>IF(ISNUMBER(SEARCH('Cover Page'!$D$9,#REF!)),MAX($A$1:A539)+1,0)</f>
        <v>0</v>
      </c>
      <c r="B540" s="445" t="s">
        <v>2474</v>
      </c>
      <c r="C540" s="446" t="s">
        <v>2475</v>
      </c>
      <c r="D540" s="447" t="s">
        <v>19</v>
      </c>
      <c r="E540" s="445" t="s">
        <v>2150</v>
      </c>
      <c r="F540" s="447" t="s">
        <v>2476</v>
      </c>
      <c r="G540" s="342"/>
      <c r="H540" s="342" t="str">
        <f t="shared" si="1"/>
        <v/>
      </c>
      <c r="I540" s="342"/>
    </row>
    <row r="541" ht="12.75" customHeight="1">
      <c r="A541" s="342">
        <f>IF(ISNUMBER(SEARCH('Cover Page'!$D$9,#REF!)),MAX($A$1:A540)+1,0)</f>
        <v>0</v>
      </c>
      <c r="B541" s="445" t="s">
        <v>2477</v>
      </c>
      <c r="C541" s="446" t="s">
        <v>2478</v>
      </c>
      <c r="D541" s="447" t="s">
        <v>15</v>
      </c>
      <c r="E541" s="445" t="s">
        <v>725</v>
      </c>
      <c r="F541" s="447" t="s">
        <v>2479</v>
      </c>
      <c r="G541" s="342"/>
      <c r="H541" s="342" t="str">
        <f t="shared" si="1"/>
        <v/>
      </c>
      <c r="I541" s="342"/>
    </row>
    <row r="542" ht="12.75" customHeight="1">
      <c r="A542" s="342">
        <f>IF(ISNUMBER(SEARCH('Cover Page'!$D$9,#REF!)),MAX($A$1:A541)+1,0)</f>
        <v>0</v>
      </c>
      <c r="B542" s="445" t="s">
        <v>2480</v>
      </c>
      <c r="C542" s="446" t="s">
        <v>2481</v>
      </c>
      <c r="D542" s="447" t="s">
        <v>19</v>
      </c>
      <c r="E542" s="445" t="s">
        <v>2482</v>
      </c>
      <c r="F542" s="447" t="s">
        <v>2483</v>
      </c>
      <c r="G542" s="342"/>
      <c r="H542" s="342" t="str">
        <f t="shared" si="1"/>
        <v/>
      </c>
      <c r="I542" s="342"/>
    </row>
    <row r="543" ht="12.75" customHeight="1">
      <c r="A543" s="342">
        <f>IF(ISNUMBER(SEARCH('Cover Page'!$D$9,#REF!)),MAX($A$1:A542)+1,0)</f>
        <v>0</v>
      </c>
      <c r="B543" s="445" t="s">
        <v>2484</v>
      </c>
      <c r="C543" s="446" t="s">
        <v>2485</v>
      </c>
      <c r="D543" s="447" t="s">
        <v>15</v>
      </c>
      <c r="E543" s="445" t="s">
        <v>725</v>
      </c>
      <c r="F543" s="447" t="s">
        <v>2486</v>
      </c>
      <c r="G543" s="342"/>
      <c r="H543" s="342" t="str">
        <f t="shared" si="1"/>
        <v/>
      </c>
      <c r="I543" s="342"/>
    </row>
    <row r="544" ht="15.0" customHeight="1">
      <c r="A544" s="342">
        <f>IF(ISNUMBER(SEARCH('Cover Page'!$D$9,#REF!)),MAX($A$1:A543)+1,0)</f>
        <v>0</v>
      </c>
      <c r="B544" s="445" t="s">
        <v>2487</v>
      </c>
      <c r="C544" s="446" t="s">
        <v>2488</v>
      </c>
      <c r="D544" s="447" t="s">
        <v>15</v>
      </c>
      <c r="E544" s="445" t="s">
        <v>990</v>
      </c>
      <c r="F544" s="447" t="s">
        <v>2489</v>
      </c>
      <c r="G544" s="342"/>
      <c r="H544" s="342" t="str">
        <f t="shared" si="1"/>
        <v/>
      </c>
      <c r="I544" s="342"/>
    </row>
    <row r="545" ht="12.75" customHeight="1">
      <c r="A545" s="342">
        <f>IF(ISNUMBER(SEARCH('Cover Page'!$D$9,#REF!)),MAX($A$1:A544)+1,0)</f>
        <v>0</v>
      </c>
      <c r="B545" s="445" t="s">
        <v>2490</v>
      </c>
      <c r="C545" s="446" t="s">
        <v>2491</v>
      </c>
      <c r="D545" s="447" t="s">
        <v>15</v>
      </c>
      <c r="E545" s="445" t="s">
        <v>933</v>
      </c>
      <c r="F545" s="447" t="s">
        <v>2492</v>
      </c>
      <c r="G545" s="342"/>
      <c r="H545" s="342" t="str">
        <f t="shared" si="1"/>
        <v/>
      </c>
      <c r="I545" s="342"/>
    </row>
    <row r="546" ht="15.0" customHeight="1">
      <c r="A546" s="342">
        <f>IF(ISNUMBER(SEARCH('Cover Page'!$D$9,#REF!)),MAX($A$1:A545)+1,0)</f>
        <v>0</v>
      </c>
      <c r="B546" s="445" t="s">
        <v>2493</v>
      </c>
      <c r="C546" s="446" t="s">
        <v>2494</v>
      </c>
      <c r="D546" s="447" t="s">
        <v>15</v>
      </c>
      <c r="E546" s="445" t="s">
        <v>1141</v>
      </c>
      <c r="F546" s="447" t="s">
        <v>2495</v>
      </c>
      <c r="G546" s="342"/>
      <c r="H546" s="342" t="str">
        <f t="shared" si="1"/>
        <v/>
      </c>
      <c r="I546" s="342"/>
    </row>
    <row r="547" ht="12.75" customHeight="1">
      <c r="A547" s="342">
        <f>IF(ISNUMBER(SEARCH('Cover Page'!$D$9,#REF!)),MAX($A$1:A546)+1,0)</f>
        <v>0</v>
      </c>
      <c r="B547" s="445" t="s">
        <v>2496</v>
      </c>
      <c r="C547" s="446" t="s">
        <v>2497</v>
      </c>
      <c r="D547" s="447" t="s">
        <v>17</v>
      </c>
      <c r="E547" s="445" t="s">
        <v>737</v>
      </c>
      <c r="F547" s="447" t="s">
        <v>2498</v>
      </c>
      <c r="G547" s="342"/>
      <c r="H547" s="342" t="str">
        <f t="shared" si="1"/>
        <v/>
      </c>
      <c r="I547" s="342"/>
    </row>
    <row r="548" ht="12.75" customHeight="1">
      <c r="A548" s="342">
        <f>IF(ISNUMBER(SEARCH('Cover Page'!$D$9,#REF!)),MAX($A$1:A547)+1,0)</f>
        <v>0</v>
      </c>
      <c r="B548" s="445" t="s">
        <v>2499</v>
      </c>
      <c r="C548" s="446" t="s">
        <v>2500</v>
      </c>
      <c r="D548" s="447" t="s">
        <v>724</v>
      </c>
      <c r="E548" s="445" t="s">
        <v>737</v>
      </c>
      <c r="F548" s="447" t="s">
        <v>2501</v>
      </c>
      <c r="G548" s="342"/>
      <c r="H548" s="342" t="str">
        <f t="shared" si="1"/>
        <v/>
      </c>
      <c r="I548" s="342"/>
    </row>
    <row r="549" ht="12.75" customHeight="1">
      <c r="A549" s="342">
        <f>IF(ISNUMBER(SEARCH('Cover Page'!$D$9,#REF!)),MAX($A$1:A548)+1,0)</f>
        <v>0</v>
      </c>
      <c r="B549" s="445" t="s">
        <v>2502</v>
      </c>
      <c r="C549" s="446" t="s">
        <v>2503</v>
      </c>
      <c r="D549" s="447" t="s">
        <v>19</v>
      </c>
      <c r="E549" s="445" t="s">
        <v>2504</v>
      </c>
      <c r="F549" s="447" t="s">
        <v>2505</v>
      </c>
      <c r="G549" s="342"/>
      <c r="H549" s="342" t="str">
        <f t="shared" si="1"/>
        <v/>
      </c>
      <c r="I549" s="342"/>
    </row>
    <row r="550" ht="12.75" customHeight="1">
      <c r="A550" s="342">
        <f>IF(ISNUMBER(SEARCH('Cover Page'!$D$9,#REF!)),MAX($A$1:A549)+1,0)</f>
        <v>0</v>
      </c>
      <c r="B550" s="445" t="s">
        <v>2506</v>
      </c>
      <c r="C550" s="446" t="s">
        <v>2507</v>
      </c>
      <c r="D550" s="447" t="s">
        <v>724</v>
      </c>
      <c r="E550" s="445" t="s">
        <v>960</v>
      </c>
      <c r="F550" s="447" t="s">
        <v>2508</v>
      </c>
      <c r="G550" s="342"/>
      <c r="H550" s="342" t="str">
        <f t="shared" si="1"/>
        <v/>
      </c>
      <c r="I550" s="342"/>
    </row>
    <row r="551" ht="12.75" customHeight="1">
      <c r="A551" s="342">
        <f>IF(ISNUMBER(SEARCH('Cover Page'!$D$9,#REF!)),MAX($A$1:A550)+1,0)</f>
        <v>0</v>
      </c>
      <c r="B551" s="445" t="s">
        <v>2509</v>
      </c>
      <c r="C551" s="446" t="s">
        <v>2510</v>
      </c>
      <c r="D551" s="447" t="s">
        <v>15</v>
      </c>
      <c r="E551" s="445" t="s">
        <v>716</v>
      </c>
      <c r="F551" s="447" t="s">
        <v>2511</v>
      </c>
      <c r="G551" s="342"/>
      <c r="H551" s="342" t="str">
        <f t="shared" si="1"/>
        <v/>
      </c>
      <c r="I551" s="342"/>
    </row>
    <row r="552" ht="12.75" customHeight="1">
      <c r="A552" s="342">
        <f>IF(ISNUMBER(SEARCH('Cover Page'!$D$9,#REF!)),MAX($A$1:A551)+1,0)</f>
        <v>0</v>
      </c>
      <c r="B552" s="445" t="s">
        <v>2512</v>
      </c>
      <c r="C552" s="446" t="s">
        <v>2513</v>
      </c>
      <c r="D552" s="447" t="s">
        <v>15</v>
      </c>
      <c r="E552" s="445" t="s">
        <v>1445</v>
      </c>
      <c r="F552" s="447" t="s">
        <v>2514</v>
      </c>
      <c r="G552" s="342"/>
      <c r="H552" s="342" t="str">
        <f t="shared" si="1"/>
        <v/>
      </c>
      <c r="I552" s="342"/>
    </row>
    <row r="553" ht="12.75" customHeight="1">
      <c r="A553" s="342">
        <f>IF(ISNUMBER(SEARCH('Cover Page'!$D$9,#REF!)),MAX($A$1:A552)+1,0)</f>
        <v>0</v>
      </c>
      <c r="B553" s="445" t="s">
        <v>2515</v>
      </c>
      <c r="C553" s="446" t="s">
        <v>2516</v>
      </c>
      <c r="D553" s="447" t="s">
        <v>17</v>
      </c>
      <c r="E553" s="445" t="s">
        <v>1445</v>
      </c>
      <c r="F553" s="447" t="s">
        <v>2517</v>
      </c>
      <c r="G553" s="342"/>
      <c r="H553" s="342" t="str">
        <f t="shared" si="1"/>
        <v/>
      </c>
      <c r="I553" s="342"/>
    </row>
    <row r="554" ht="12.75" customHeight="1">
      <c r="A554" s="342">
        <f>IF(ISNUMBER(SEARCH('Cover Page'!$D$9,#REF!)),MAX($A$1:A553)+1,0)</f>
        <v>0</v>
      </c>
      <c r="B554" s="445" t="s">
        <v>2518</v>
      </c>
      <c r="C554" s="446" t="s">
        <v>2519</v>
      </c>
      <c r="D554" s="447" t="s">
        <v>19</v>
      </c>
      <c r="E554" s="445" t="s">
        <v>2520</v>
      </c>
      <c r="F554" s="447" t="s">
        <v>2521</v>
      </c>
      <c r="G554" s="342"/>
      <c r="H554" s="342" t="str">
        <f t="shared" si="1"/>
        <v/>
      </c>
      <c r="I554" s="342"/>
    </row>
    <row r="555" ht="12.75" customHeight="1">
      <c r="A555" s="342">
        <f>IF(ISNUMBER(SEARCH('Cover Page'!$D$9,#REF!)),MAX($A$1:A554)+1,0)</f>
        <v>0</v>
      </c>
      <c r="B555" s="445" t="s">
        <v>2522</v>
      </c>
      <c r="C555" s="446" t="s">
        <v>2523</v>
      </c>
      <c r="D555" s="447" t="s">
        <v>19</v>
      </c>
      <c r="E555" s="445" t="s">
        <v>1765</v>
      </c>
      <c r="F555" s="447" t="s">
        <v>2524</v>
      </c>
      <c r="G555" s="342"/>
      <c r="H555" s="342" t="str">
        <f t="shared" si="1"/>
        <v/>
      </c>
      <c r="I555" s="342"/>
    </row>
    <row r="556" ht="15.0" customHeight="1">
      <c r="A556" s="342">
        <f>IF(ISNUMBER(SEARCH('Cover Page'!$D$9,#REF!)),MAX($A$1:A555)+1,0)</f>
        <v>0</v>
      </c>
      <c r="B556" s="445" t="s">
        <v>2525</v>
      </c>
      <c r="C556" s="446" t="s">
        <v>2526</v>
      </c>
      <c r="D556" s="447" t="s">
        <v>19</v>
      </c>
      <c r="E556" s="445" t="s">
        <v>1224</v>
      </c>
      <c r="F556" s="447" t="s">
        <v>2527</v>
      </c>
      <c r="G556" s="342"/>
      <c r="H556" s="342" t="str">
        <f t="shared" si="1"/>
        <v/>
      </c>
      <c r="I556" s="342"/>
    </row>
    <row r="557" ht="12.75" customHeight="1">
      <c r="A557" s="342">
        <f>IF(ISNUMBER(SEARCH('Cover Page'!$D$9,#REF!)),MAX($A$1:A556)+1,0)</f>
        <v>0</v>
      </c>
      <c r="B557" s="445" t="s">
        <v>2528</v>
      </c>
      <c r="C557" s="446" t="s">
        <v>2529</v>
      </c>
      <c r="D557" s="447" t="s">
        <v>19</v>
      </c>
      <c r="E557" s="445" t="s">
        <v>1437</v>
      </c>
      <c r="F557" s="447" t="s">
        <v>2530</v>
      </c>
      <c r="G557" s="342"/>
      <c r="H557" s="342" t="str">
        <f t="shared" si="1"/>
        <v/>
      </c>
      <c r="I557" s="342"/>
    </row>
    <row r="558" ht="15.0" customHeight="1">
      <c r="A558" s="342">
        <f>IF(ISNUMBER(SEARCH('Cover Page'!$D$9,#REF!)),MAX($A$1:A557)+1,0)</f>
        <v>0</v>
      </c>
      <c r="B558" s="445" t="s">
        <v>2531</v>
      </c>
      <c r="C558" s="446" t="s">
        <v>2532</v>
      </c>
      <c r="D558" s="447" t="s">
        <v>19</v>
      </c>
      <c r="E558" s="445" t="s">
        <v>1058</v>
      </c>
      <c r="F558" s="447" t="s">
        <v>2533</v>
      </c>
      <c r="G558" s="342"/>
      <c r="H558" s="342" t="str">
        <f t="shared" si="1"/>
        <v/>
      </c>
      <c r="I558" s="342"/>
    </row>
    <row r="559" ht="15.0" customHeight="1">
      <c r="A559" s="342">
        <f>IF(ISNUMBER(SEARCH('Cover Page'!$D$9,#REF!)),MAX($A$1:A558)+1,0)</f>
        <v>0</v>
      </c>
      <c r="B559" s="445" t="s">
        <v>2534</v>
      </c>
      <c r="C559" s="446" t="s">
        <v>2535</v>
      </c>
      <c r="D559" s="447" t="s">
        <v>15</v>
      </c>
      <c r="E559" s="445" t="s">
        <v>1360</v>
      </c>
      <c r="F559" s="447" t="s">
        <v>2536</v>
      </c>
      <c r="G559" s="342"/>
      <c r="H559" s="342" t="str">
        <f t="shared" si="1"/>
        <v/>
      </c>
      <c r="I559" s="342"/>
    </row>
    <row r="560" ht="15.0" customHeight="1">
      <c r="A560" s="342">
        <f>IF(ISNUMBER(SEARCH('Cover Page'!$D$9,#REF!)),MAX($A$1:A559)+1,0)</f>
        <v>0</v>
      </c>
      <c r="B560" s="445" t="s">
        <v>2537</v>
      </c>
      <c r="C560" s="446" t="s">
        <v>2538</v>
      </c>
      <c r="D560" s="447" t="s">
        <v>19</v>
      </c>
      <c r="E560" s="445" t="s">
        <v>1983</v>
      </c>
      <c r="F560" s="447" t="s">
        <v>2539</v>
      </c>
      <c r="G560" s="342"/>
      <c r="H560" s="342" t="str">
        <f t="shared" si="1"/>
        <v/>
      </c>
      <c r="I560" s="342"/>
    </row>
    <row r="561" ht="12.75" customHeight="1">
      <c r="A561" s="342">
        <f>IF(ISNUMBER(SEARCH('Cover Page'!$D$9,#REF!)),MAX($A$1:A560)+1,0)</f>
        <v>0</v>
      </c>
      <c r="B561" s="445" t="s">
        <v>2540</v>
      </c>
      <c r="C561" s="446" t="s">
        <v>2541</v>
      </c>
      <c r="D561" s="447" t="s">
        <v>15</v>
      </c>
      <c r="E561" s="445" t="s">
        <v>725</v>
      </c>
      <c r="F561" s="447" t="s">
        <v>2542</v>
      </c>
      <c r="G561" s="342"/>
      <c r="H561" s="342" t="str">
        <f t="shared" si="1"/>
        <v/>
      </c>
      <c r="I561" s="342"/>
    </row>
    <row r="562" ht="12.75" customHeight="1">
      <c r="A562" s="342">
        <f>IF(ISNUMBER(SEARCH('Cover Page'!$D$9,#REF!)),MAX($A$1:A561)+1,0)</f>
        <v>0</v>
      </c>
      <c r="B562" s="445" t="s">
        <v>2543</v>
      </c>
      <c r="C562" s="446" t="s">
        <v>2544</v>
      </c>
      <c r="D562" s="447" t="s">
        <v>724</v>
      </c>
      <c r="E562" s="445" t="s">
        <v>2545</v>
      </c>
      <c r="F562" s="447" t="s">
        <v>2546</v>
      </c>
      <c r="G562" s="342"/>
      <c r="H562" s="342" t="str">
        <f t="shared" si="1"/>
        <v/>
      </c>
      <c r="I562" s="342"/>
    </row>
    <row r="563" ht="12.75" customHeight="1">
      <c r="A563" s="342">
        <f>IF(ISNUMBER(SEARCH('Cover Page'!$D$9,#REF!)),MAX($A$1:A562)+1,0)</f>
        <v>0</v>
      </c>
      <c r="B563" s="445" t="s">
        <v>2547</v>
      </c>
      <c r="C563" s="446" t="s">
        <v>2548</v>
      </c>
      <c r="D563" s="447" t="s">
        <v>724</v>
      </c>
      <c r="E563" s="445" t="s">
        <v>835</v>
      </c>
      <c r="F563" s="447" t="s">
        <v>2549</v>
      </c>
      <c r="G563" s="342"/>
      <c r="H563" s="342" t="str">
        <f t="shared" si="1"/>
        <v/>
      </c>
      <c r="I563" s="342"/>
    </row>
    <row r="564" ht="12.75" customHeight="1">
      <c r="A564" s="342">
        <f>IF(ISNUMBER(SEARCH('Cover Page'!$D$9,#REF!)),MAX($A$1:A563)+1,0)</f>
        <v>0</v>
      </c>
      <c r="B564" s="445" t="s">
        <v>2550</v>
      </c>
      <c r="C564" s="446" t="s">
        <v>2551</v>
      </c>
      <c r="D564" s="447" t="s">
        <v>19</v>
      </c>
      <c r="E564" s="445" t="s">
        <v>2552</v>
      </c>
      <c r="F564" s="447" t="s">
        <v>2553</v>
      </c>
      <c r="G564" s="342"/>
      <c r="H564" s="342" t="str">
        <f t="shared" si="1"/>
        <v/>
      </c>
      <c r="I564" s="342"/>
    </row>
    <row r="565" ht="12.75" customHeight="1">
      <c r="A565" s="342">
        <f>IF(ISNUMBER(SEARCH('Cover Page'!$D$9,#REF!)),MAX($A$1:A564)+1,0)</f>
        <v>0</v>
      </c>
      <c r="B565" s="445" t="s">
        <v>2554</v>
      </c>
      <c r="C565" s="446" t="s">
        <v>2555</v>
      </c>
      <c r="D565" s="447" t="s">
        <v>19</v>
      </c>
      <c r="E565" s="445" t="s">
        <v>1291</v>
      </c>
      <c r="F565" s="447" t="s">
        <v>2556</v>
      </c>
      <c r="G565" s="342"/>
      <c r="H565" s="342" t="str">
        <f t="shared" si="1"/>
        <v/>
      </c>
      <c r="I565" s="342"/>
    </row>
    <row r="566" ht="12.75" customHeight="1">
      <c r="A566" s="342">
        <f>IF(ISNUMBER(SEARCH('Cover Page'!$D$9,#REF!)),MAX($A$1:A565)+1,0)</f>
        <v>0</v>
      </c>
      <c r="B566" s="445" t="s">
        <v>2557</v>
      </c>
      <c r="C566" s="446" t="s">
        <v>2558</v>
      </c>
      <c r="D566" s="447" t="s">
        <v>15</v>
      </c>
      <c r="E566" s="445" t="s">
        <v>720</v>
      </c>
      <c r="F566" s="447" t="s">
        <v>2559</v>
      </c>
      <c r="G566" s="342"/>
      <c r="H566" s="342" t="str">
        <f t="shared" si="1"/>
        <v/>
      </c>
      <c r="I566" s="342"/>
    </row>
    <row r="567" ht="12.75" customHeight="1">
      <c r="A567" s="342">
        <f>IF(ISNUMBER(SEARCH('Cover Page'!$D$9,#REF!)),MAX($A$1:A566)+1,0)</f>
        <v>0</v>
      </c>
      <c r="B567" s="445" t="s">
        <v>2560</v>
      </c>
      <c r="C567" s="446" t="s">
        <v>2561</v>
      </c>
      <c r="D567" s="447" t="s">
        <v>15</v>
      </c>
      <c r="E567" s="445" t="s">
        <v>2562</v>
      </c>
      <c r="F567" s="447" t="s">
        <v>2563</v>
      </c>
      <c r="G567" s="342"/>
      <c r="H567" s="342" t="str">
        <f t="shared" si="1"/>
        <v/>
      </c>
      <c r="I567" s="342"/>
    </row>
    <row r="568" ht="12.75" customHeight="1">
      <c r="A568" s="342">
        <f>IF(ISNUMBER(SEARCH('Cover Page'!$D$9,#REF!)),MAX($A$1:A567)+1,0)</f>
        <v>0</v>
      </c>
      <c r="B568" s="445" t="s">
        <v>2564</v>
      </c>
      <c r="C568" s="446" t="s">
        <v>2565</v>
      </c>
      <c r="D568" s="447" t="s">
        <v>15</v>
      </c>
      <c r="E568" s="445" t="s">
        <v>883</v>
      </c>
      <c r="F568" s="447" t="s">
        <v>2566</v>
      </c>
      <c r="G568" s="342"/>
      <c r="H568" s="342" t="str">
        <f t="shared" si="1"/>
        <v/>
      </c>
      <c r="I568" s="342"/>
    </row>
    <row r="569" ht="12.75" customHeight="1">
      <c r="A569" s="342">
        <f>IF(ISNUMBER(SEARCH('Cover Page'!$D$9,#REF!)),MAX($A$1:A568)+1,0)</f>
        <v>0</v>
      </c>
      <c r="B569" s="445" t="s">
        <v>2567</v>
      </c>
      <c r="C569" s="446" t="s">
        <v>2568</v>
      </c>
      <c r="D569" s="447" t="s">
        <v>15</v>
      </c>
      <c r="E569" s="445" t="s">
        <v>2569</v>
      </c>
      <c r="F569" s="447" t="s">
        <v>2570</v>
      </c>
      <c r="G569" s="342"/>
      <c r="H569" s="342" t="str">
        <f t="shared" si="1"/>
        <v/>
      </c>
      <c r="I569" s="342"/>
    </row>
    <row r="570" ht="12.75" customHeight="1">
      <c r="A570" s="342">
        <f>IF(ISNUMBER(SEARCH('Cover Page'!$D$9,#REF!)),MAX($A$1:A569)+1,0)</f>
        <v>0</v>
      </c>
      <c r="B570" s="445" t="s">
        <v>2571</v>
      </c>
      <c r="C570" s="446" t="s">
        <v>2572</v>
      </c>
      <c r="D570" s="447" t="s">
        <v>17</v>
      </c>
      <c r="E570" s="445" t="s">
        <v>990</v>
      </c>
      <c r="F570" s="447" t="s">
        <v>2573</v>
      </c>
      <c r="G570" s="342"/>
      <c r="H570" s="342" t="str">
        <f t="shared" si="1"/>
        <v/>
      </c>
      <c r="I570" s="342"/>
    </row>
    <row r="571" ht="12.75" customHeight="1">
      <c r="A571" s="342">
        <f>IF(ISNUMBER(SEARCH('Cover Page'!$D$9,#REF!)),MAX($A$1:A570)+1,0)</f>
        <v>0</v>
      </c>
      <c r="B571" s="445" t="s">
        <v>2574</v>
      </c>
      <c r="C571" s="446" t="s">
        <v>2575</v>
      </c>
      <c r="D571" s="447" t="s">
        <v>15</v>
      </c>
      <c r="E571" s="445" t="s">
        <v>879</v>
      </c>
      <c r="F571" s="447" t="s">
        <v>2576</v>
      </c>
      <c r="G571" s="342"/>
      <c r="H571" s="342" t="str">
        <f t="shared" si="1"/>
        <v/>
      </c>
      <c r="I571" s="342"/>
    </row>
    <row r="572" ht="12.75" customHeight="1">
      <c r="A572" s="342">
        <f>IF(ISNUMBER(SEARCH('Cover Page'!$D$9,#REF!)),MAX($A$1:A571)+1,0)</f>
        <v>0</v>
      </c>
      <c r="B572" s="445" t="s">
        <v>2577</v>
      </c>
      <c r="C572" s="446" t="s">
        <v>2578</v>
      </c>
      <c r="D572" s="447" t="s">
        <v>19</v>
      </c>
      <c r="E572" s="445" t="s">
        <v>949</v>
      </c>
      <c r="F572" s="447" t="s">
        <v>2579</v>
      </c>
      <c r="G572" s="342"/>
      <c r="H572" s="342" t="str">
        <f t="shared" si="1"/>
        <v/>
      </c>
      <c r="I572" s="342"/>
    </row>
    <row r="573" ht="12.75" customHeight="1">
      <c r="A573" s="342">
        <f>IF(ISNUMBER(SEARCH('Cover Page'!$D$9,#REF!)),MAX($A$1:A572)+1,0)</f>
        <v>0</v>
      </c>
      <c r="B573" s="445" t="s">
        <v>2580</v>
      </c>
      <c r="C573" s="446" t="s">
        <v>2581</v>
      </c>
      <c r="D573" s="447" t="s">
        <v>19</v>
      </c>
      <c r="E573" s="445" t="s">
        <v>986</v>
      </c>
      <c r="F573" s="447" t="s">
        <v>2582</v>
      </c>
      <c r="G573" s="342"/>
      <c r="H573" s="342" t="str">
        <f t="shared" si="1"/>
        <v/>
      </c>
      <c r="I573" s="342"/>
    </row>
    <row r="574" ht="15.0" customHeight="1">
      <c r="A574" s="342">
        <f>IF(ISNUMBER(SEARCH('Cover Page'!$D$9,#REF!)),MAX($A$1:A573)+1,0)</f>
        <v>0</v>
      </c>
      <c r="B574" s="445" t="s">
        <v>2583</v>
      </c>
      <c r="C574" s="446" t="s">
        <v>2584</v>
      </c>
      <c r="D574" s="447" t="s">
        <v>19</v>
      </c>
      <c r="E574" s="445" t="s">
        <v>2585</v>
      </c>
      <c r="F574" s="447" t="s">
        <v>2586</v>
      </c>
      <c r="G574" s="342"/>
      <c r="H574" s="342" t="str">
        <f t="shared" si="1"/>
        <v/>
      </c>
      <c r="I574" s="342"/>
    </row>
    <row r="575" ht="12.75" customHeight="1">
      <c r="A575" s="342">
        <f>IF(ISNUMBER(SEARCH('Cover Page'!$D$9,#REF!)),MAX($A$1:A574)+1,0)</f>
        <v>0</v>
      </c>
      <c r="B575" s="445" t="s">
        <v>2587</v>
      </c>
      <c r="C575" s="446" t="s">
        <v>2588</v>
      </c>
      <c r="D575" s="447" t="s">
        <v>15</v>
      </c>
      <c r="E575" s="445" t="s">
        <v>861</v>
      </c>
      <c r="F575" s="447" t="s">
        <v>2589</v>
      </c>
      <c r="G575" s="342"/>
      <c r="H575" s="342" t="str">
        <f t="shared" si="1"/>
        <v/>
      </c>
      <c r="I575" s="342"/>
    </row>
    <row r="576" ht="12.75" customHeight="1">
      <c r="A576" s="342">
        <f>IF(ISNUMBER(SEARCH('Cover Page'!$D$9,#REF!)),MAX($A$1:A575)+1,0)</f>
        <v>0</v>
      </c>
      <c r="B576" s="445" t="s">
        <v>2590</v>
      </c>
      <c r="C576" s="446" t="s">
        <v>2591</v>
      </c>
      <c r="D576" s="447" t="s">
        <v>19</v>
      </c>
      <c r="E576" s="445" t="s">
        <v>903</v>
      </c>
      <c r="F576" s="447" t="s">
        <v>2592</v>
      </c>
      <c r="G576" s="342"/>
      <c r="H576" s="342" t="str">
        <f t="shared" si="1"/>
        <v/>
      </c>
      <c r="I576" s="342"/>
    </row>
    <row r="577" ht="12.75" customHeight="1">
      <c r="A577" s="342">
        <f>IF(ISNUMBER(SEARCH('Cover Page'!$D$9,#REF!)),MAX($A$1:A576)+1,0)</f>
        <v>0</v>
      </c>
      <c r="B577" s="445" t="s">
        <v>2593</v>
      </c>
      <c r="C577" s="446" t="s">
        <v>2594</v>
      </c>
      <c r="D577" s="447" t="s">
        <v>15</v>
      </c>
      <c r="E577" s="445" t="s">
        <v>937</v>
      </c>
      <c r="F577" s="447" t="s">
        <v>2595</v>
      </c>
      <c r="G577" s="342"/>
      <c r="H577" s="342" t="str">
        <f t="shared" si="1"/>
        <v/>
      </c>
      <c r="I577" s="342"/>
    </row>
    <row r="578" ht="12.75" customHeight="1">
      <c r="A578" s="342">
        <f>IF(ISNUMBER(SEARCH('Cover Page'!$D$9,#REF!)),MAX($A$1:A577)+1,0)</f>
        <v>0</v>
      </c>
      <c r="B578" s="445" t="s">
        <v>2596</v>
      </c>
      <c r="C578" s="446" t="s">
        <v>2597</v>
      </c>
      <c r="D578" s="447" t="s">
        <v>724</v>
      </c>
      <c r="E578" s="445" t="s">
        <v>725</v>
      </c>
      <c r="F578" s="447" t="s">
        <v>2598</v>
      </c>
      <c r="G578" s="342"/>
      <c r="H578" s="342" t="str">
        <f t="shared" si="1"/>
        <v/>
      </c>
      <c r="I578" s="342"/>
    </row>
    <row r="579" ht="12.75" customHeight="1">
      <c r="A579" s="342">
        <f>IF(ISNUMBER(SEARCH('Cover Page'!$D$9,#REF!)),MAX($A$1:A578)+1,0)</f>
        <v>0</v>
      </c>
      <c r="B579" s="445" t="s">
        <v>2599</v>
      </c>
      <c r="C579" s="446" t="s">
        <v>2600</v>
      </c>
      <c r="D579" s="447" t="s">
        <v>17</v>
      </c>
      <c r="E579" s="445" t="s">
        <v>990</v>
      </c>
      <c r="F579" s="447" t="s">
        <v>2601</v>
      </c>
      <c r="G579" s="342"/>
      <c r="H579" s="342" t="str">
        <f t="shared" si="1"/>
        <v/>
      </c>
      <c r="I579" s="342"/>
    </row>
    <row r="580" ht="12.75" customHeight="1">
      <c r="A580" s="342">
        <f>IF(ISNUMBER(SEARCH('Cover Page'!$D$9,#REF!)),MAX($A$1:A579)+1,0)</f>
        <v>0</v>
      </c>
      <c r="B580" s="445" t="s">
        <v>2602</v>
      </c>
      <c r="C580" s="446" t="s">
        <v>2603</v>
      </c>
      <c r="D580" s="447" t="s">
        <v>15</v>
      </c>
      <c r="E580" s="445" t="s">
        <v>990</v>
      </c>
      <c r="F580" s="447" t="s">
        <v>2604</v>
      </c>
      <c r="G580" s="342"/>
      <c r="H580" s="342" t="str">
        <f t="shared" si="1"/>
        <v/>
      </c>
      <c r="I580" s="342"/>
    </row>
    <row r="581" ht="12.75" customHeight="1">
      <c r="A581" s="342">
        <f>IF(ISNUMBER(SEARCH('Cover Page'!$D$9,#REF!)),MAX($A$1:A580)+1,0)</f>
        <v>0</v>
      </c>
      <c r="B581" s="445" t="s">
        <v>2605</v>
      </c>
      <c r="C581" s="446" t="s">
        <v>2606</v>
      </c>
      <c r="D581" s="447" t="s">
        <v>19</v>
      </c>
      <c r="E581" s="445" t="s">
        <v>937</v>
      </c>
      <c r="F581" s="447" t="s">
        <v>2607</v>
      </c>
      <c r="G581" s="342"/>
      <c r="H581" s="342" t="str">
        <f t="shared" si="1"/>
        <v/>
      </c>
      <c r="I581" s="342"/>
    </row>
    <row r="582" ht="12.75" customHeight="1">
      <c r="A582" s="342">
        <f>IF(ISNUMBER(SEARCH('Cover Page'!$D$9,#REF!)),MAX($A$1:A581)+1,0)</f>
        <v>0</v>
      </c>
      <c r="B582" s="445" t="s">
        <v>2608</v>
      </c>
      <c r="C582" s="446" t="s">
        <v>2609</v>
      </c>
      <c r="D582" s="447" t="s">
        <v>19</v>
      </c>
      <c r="E582" s="445" t="s">
        <v>2610</v>
      </c>
      <c r="F582" s="447" t="s">
        <v>2611</v>
      </c>
      <c r="G582" s="342"/>
      <c r="H582" s="342" t="str">
        <f t="shared" si="1"/>
        <v/>
      </c>
      <c r="I582" s="342"/>
    </row>
    <row r="583" ht="12.75" customHeight="1">
      <c r="A583" s="342">
        <f>IF(ISNUMBER(SEARCH('Cover Page'!$D$9,#REF!)),MAX($A$1:A582)+1,0)</f>
        <v>0</v>
      </c>
      <c r="B583" s="445" t="s">
        <v>2612</v>
      </c>
      <c r="C583" s="446" t="s">
        <v>2613</v>
      </c>
      <c r="D583" s="447" t="s">
        <v>19</v>
      </c>
      <c r="E583" s="445" t="s">
        <v>1211</v>
      </c>
      <c r="F583" s="447" t="s">
        <v>2614</v>
      </c>
      <c r="G583" s="342"/>
      <c r="H583" s="342" t="str">
        <f t="shared" si="1"/>
        <v/>
      </c>
      <c r="I583" s="342"/>
    </row>
    <row r="584" ht="15.0" customHeight="1">
      <c r="A584" s="342">
        <f>IF(ISNUMBER(SEARCH('Cover Page'!$D$9,#REF!)),MAX($A$1:A583)+1,0)</f>
        <v>0</v>
      </c>
      <c r="B584" s="445" t="s">
        <v>2615</v>
      </c>
      <c r="C584" s="446" t="s">
        <v>2616</v>
      </c>
      <c r="D584" s="447" t="s">
        <v>15</v>
      </c>
      <c r="E584" s="445" t="s">
        <v>725</v>
      </c>
      <c r="F584" s="447" t="s">
        <v>2617</v>
      </c>
      <c r="G584" s="342"/>
      <c r="H584" s="342" t="str">
        <f t="shared" si="1"/>
        <v/>
      </c>
      <c r="I584" s="342"/>
    </row>
    <row r="585" ht="12.75" customHeight="1">
      <c r="A585" s="342">
        <f>IF(ISNUMBER(SEARCH('Cover Page'!$D$9,#REF!)),MAX($A$1:A584)+1,0)</f>
        <v>0</v>
      </c>
      <c r="B585" s="445" t="s">
        <v>2618</v>
      </c>
      <c r="C585" s="446" t="s">
        <v>2619</v>
      </c>
      <c r="D585" s="447" t="s">
        <v>19</v>
      </c>
      <c r="E585" s="445" t="s">
        <v>2620</v>
      </c>
      <c r="F585" s="447" t="s">
        <v>2621</v>
      </c>
      <c r="G585" s="342"/>
      <c r="H585" s="342" t="str">
        <f t="shared" si="1"/>
        <v/>
      </c>
      <c r="I585" s="342"/>
    </row>
    <row r="586" ht="12.75" customHeight="1">
      <c r="A586" s="342">
        <f>IF(ISNUMBER(SEARCH('Cover Page'!$D$9,#REF!)),MAX($A$1:A585)+1,0)</f>
        <v>0</v>
      </c>
      <c r="B586" s="445" t="s">
        <v>2622</v>
      </c>
      <c r="C586" s="446" t="s">
        <v>2623</v>
      </c>
      <c r="D586" s="447" t="s">
        <v>15</v>
      </c>
      <c r="E586" s="445" t="s">
        <v>725</v>
      </c>
      <c r="F586" s="447" t="s">
        <v>2624</v>
      </c>
      <c r="G586" s="342"/>
      <c r="H586" s="342" t="str">
        <f t="shared" si="1"/>
        <v/>
      </c>
      <c r="I586" s="342"/>
    </row>
    <row r="587" ht="12.75" customHeight="1">
      <c r="A587" s="342">
        <f>IF(ISNUMBER(SEARCH('Cover Page'!$D$9,#REF!)),MAX($A$1:A586)+1,0)</f>
        <v>0</v>
      </c>
      <c r="B587" s="445" t="s">
        <v>2625</v>
      </c>
      <c r="C587" s="446" t="s">
        <v>2626</v>
      </c>
      <c r="D587" s="447" t="s">
        <v>15</v>
      </c>
      <c r="E587" s="445" t="s">
        <v>933</v>
      </c>
      <c r="F587" s="447" t="s">
        <v>2627</v>
      </c>
      <c r="G587" s="342"/>
      <c r="H587" s="342" t="str">
        <f t="shared" si="1"/>
        <v/>
      </c>
      <c r="I587" s="342"/>
    </row>
    <row r="588" ht="12.75" customHeight="1">
      <c r="A588" s="342">
        <f>IF(ISNUMBER(SEARCH('Cover Page'!$D$9,#REF!)),MAX($A$1:A587)+1,0)</f>
        <v>0</v>
      </c>
      <c r="B588" s="445" t="s">
        <v>2628</v>
      </c>
      <c r="C588" s="446" t="s">
        <v>2629</v>
      </c>
      <c r="D588" s="447" t="s">
        <v>19</v>
      </c>
      <c r="E588" s="445" t="s">
        <v>1257</v>
      </c>
      <c r="F588" s="447" t="s">
        <v>2630</v>
      </c>
      <c r="G588" s="342"/>
      <c r="H588" s="342" t="str">
        <f t="shared" si="1"/>
        <v/>
      </c>
      <c r="I588" s="342"/>
    </row>
    <row r="589" ht="12.75" customHeight="1">
      <c r="A589" s="342">
        <f>IF(ISNUMBER(SEARCH('Cover Page'!$D$9,#REF!)),MAX($A$1:A588)+1,0)</f>
        <v>0</v>
      </c>
      <c r="B589" s="445" t="s">
        <v>2631</v>
      </c>
      <c r="C589" s="446" t="s">
        <v>2632</v>
      </c>
      <c r="D589" s="447" t="s">
        <v>724</v>
      </c>
      <c r="E589" s="445" t="s">
        <v>933</v>
      </c>
      <c r="F589" s="447" t="s">
        <v>2633</v>
      </c>
      <c r="G589" s="342"/>
      <c r="H589" s="342" t="str">
        <f t="shared" si="1"/>
        <v/>
      </c>
      <c r="I589" s="342"/>
    </row>
    <row r="590" ht="12.75" customHeight="1">
      <c r="A590" s="342">
        <f>IF(ISNUMBER(SEARCH('Cover Page'!$D$9,#REF!)),MAX($A$1:A589)+1,0)</f>
        <v>0</v>
      </c>
      <c r="B590" s="445" t="s">
        <v>2634</v>
      </c>
      <c r="C590" s="446" t="s">
        <v>2635</v>
      </c>
      <c r="D590" s="447" t="s">
        <v>17</v>
      </c>
      <c r="E590" s="445" t="s">
        <v>933</v>
      </c>
      <c r="F590" s="447" t="s">
        <v>2633</v>
      </c>
      <c r="G590" s="342"/>
      <c r="H590" s="342" t="str">
        <f t="shared" si="1"/>
        <v/>
      </c>
      <c r="I590" s="342"/>
    </row>
    <row r="591" ht="12.75" customHeight="1">
      <c r="A591" s="342">
        <f>IF(ISNUMBER(SEARCH('Cover Page'!$D$9,#REF!)),MAX($A$1:A590)+1,0)</f>
        <v>0</v>
      </c>
      <c r="B591" s="445" t="s">
        <v>2636</v>
      </c>
      <c r="C591" s="446" t="s">
        <v>2637</v>
      </c>
      <c r="D591" s="447" t="s">
        <v>19</v>
      </c>
      <c r="E591" s="445" t="s">
        <v>1437</v>
      </c>
      <c r="F591" s="447" t="s">
        <v>2638</v>
      </c>
      <c r="G591" s="342"/>
      <c r="H591" s="342" t="str">
        <f t="shared" si="1"/>
        <v/>
      </c>
      <c r="I591" s="342"/>
    </row>
    <row r="592" ht="12.75" customHeight="1">
      <c r="A592" s="342">
        <f>IF(ISNUMBER(SEARCH('Cover Page'!$D$9,#REF!)),MAX($A$1:A591)+1,0)</f>
        <v>0</v>
      </c>
      <c r="B592" s="445" t="s">
        <v>2639</v>
      </c>
      <c r="C592" s="446" t="s">
        <v>2640</v>
      </c>
      <c r="D592" s="447" t="s">
        <v>19</v>
      </c>
      <c r="E592" s="445" t="s">
        <v>2641</v>
      </c>
      <c r="F592" s="447" t="s">
        <v>2642</v>
      </c>
      <c r="G592" s="342"/>
      <c r="H592" s="342" t="str">
        <f t="shared" si="1"/>
        <v/>
      </c>
      <c r="I592" s="342"/>
    </row>
    <row r="593" ht="12.75" customHeight="1">
      <c r="A593" s="342">
        <f>IF(ISNUMBER(SEARCH('Cover Page'!$D$9,#REF!)),MAX($A$1:A592)+1,0)</f>
        <v>0</v>
      </c>
      <c r="B593" s="445" t="s">
        <v>2643</v>
      </c>
      <c r="C593" s="446" t="s">
        <v>2644</v>
      </c>
      <c r="D593" s="447" t="s">
        <v>17</v>
      </c>
      <c r="E593" s="445" t="s">
        <v>720</v>
      </c>
      <c r="F593" s="447" t="s">
        <v>2645</v>
      </c>
      <c r="G593" s="342"/>
      <c r="H593" s="342" t="str">
        <f t="shared" si="1"/>
        <v/>
      </c>
      <c r="I593" s="342"/>
    </row>
    <row r="594" ht="12.75" customHeight="1">
      <c r="A594" s="342">
        <f>IF(ISNUMBER(SEARCH('Cover Page'!$D$9,#REF!)),MAX($A$1:A593)+1,0)</f>
        <v>0</v>
      </c>
      <c r="B594" s="445" t="s">
        <v>2646</v>
      </c>
      <c r="C594" s="446" t="s">
        <v>2647</v>
      </c>
      <c r="D594" s="447" t="s">
        <v>15</v>
      </c>
      <c r="E594" s="445" t="s">
        <v>720</v>
      </c>
      <c r="F594" s="447" t="s">
        <v>2648</v>
      </c>
      <c r="G594" s="342"/>
      <c r="H594" s="342" t="str">
        <f t="shared" si="1"/>
        <v/>
      </c>
      <c r="I594" s="342"/>
    </row>
    <row r="595" ht="12.75" customHeight="1">
      <c r="A595" s="342">
        <f>IF(ISNUMBER(SEARCH('Cover Page'!$D$9,#REF!)),MAX($A$1:A594)+1,0)</f>
        <v>0</v>
      </c>
      <c r="B595" s="445" t="s">
        <v>2649</v>
      </c>
      <c r="C595" s="446" t="s">
        <v>2650</v>
      </c>
      <c r="D595" s="447" t="s">
        <v>19</v>
      </c>
      <c r="E595" s="445" t="s">
        <v>1096</v>
      </c>
      <c r="F595" s="447" t="s">
        <v>2651</v>
      </c>
      <c r="G595" s="342"/>
      <c r="H595" s="342" t="str">
        <f t="shared" si="1"/>
        <v/>
      </c>
      <c r="I595" s="342"/>
    </row>
    <row r="596" ht="12.75" customHeight="1">
      <c r="A596" s="342">
        <f>IF(ISNUMBER(SEARCH('Cover Page'!$D$9,#REF!)),MAX($A$1:A595)+1,0)</f>
        <v>0</v>
      </c>
      <c r="B596" s="445" t="s">
        <v>2652</v>
      </c>
      <c r="C596" s="446" t="s">
        <v>2653</v>
      </c>
      <c r="D596" s="447" t="s">
        <v>15</v>
      </c>
      <c r="E596" s="445" t="s">
        <v>1211</v>
      </c>
      <c r="F596" s="447" t="s">
        <v>2654</v>
      </c>
      <c r="G596" s="342"/>
      <c r="H596" s="342" t="str">
        <f t="shared" si="1"/>
        <v/>
      </c>
      <c r="I596" s="342"/>
    </row>
    <row r="597" ht="12.75" customHeight="1">
      <c r="A597" s="342">
        <f>IF(ISNUMBER(SEARCH('Cover Page'!$D$9,#REF!)),MAX($A$1:A596)+1,0)</f>
        <v>0</v>
      </c>
      <c r="B597" s="445" t="s">
        <v>2655</v>
      </c>
      <c r="C597" s="446" t="s">
        <v>2656</v>
      </c>
      <c r="D597" s="447" t="s">
        <v>19</v>
      </c>
      <c r="E597" s="445" t="s">
        <v>2657</v>
      </c>
      <c r="F597" s="447" t="s">
        <v>2658</v>
      </c>
      <c r="G597" s="342"/>
      <c r="H597" s="342" t="str">
        <f t="shared" si="1"/>
        <v/>
      </c>
      <c r="I597" s="342"/>
    </row>
    <row r="598" ht="12.75" customHeight="1">
      <c r="A598" s="342">
        <f>IF(ISNUMBER(SEARCH('Cover Page'!$D$9,#REF!)),MAX($A$1:A597)+1,0)</f>
        <v>0</v>
      </c>
      <c r="B598" s="445" t="s">
        <v>2659</v>
      </c>
      <c r="C598" s="446" t="s">
        <v>2660</v>
      </c>
      <c r="D598" s="447" t="s">
        <v>15</v>
      </c>
      <c r="E598" s="445" t="s">
        <v>813</v>
      </c>
      <c r="F598" s="447" t="s">
        <v>2661</v>
      </c>
      <c r="G598" s="342"/>
      <c r="H598" s="342" t="str">
        <f t="shared" si="1"/>
        <v/>
      </c>
      <c r="I598" s="342"/>
    </row>
    <row r="599" ht="12.75" customHeight="1">
      <c r="A599" s="342">
        <f>IF(ISNUMBER(SEARCH('Cover Page'!$D$9,#REF!)),MAX($A$1:A598)+1,0)</f>
        <v>0</v>
      </c>
      <c r="B599" s="445" t="s">
        <v>2662</v>
      </c>
      <c r="C599" s="446" t="s">
        <v>2663</v>
      </c>
      <c r="D599" s="447" t="s">
        <v>17</v>
      </c>
      <c r="E599" s="445" t="s">
        <v>2664</v>
      </c>
      <c r="F599" s="447" t="s">
        <v>2665</v>
      </c>
      <c r="G599" s="342"/>
      <c r="H599" s="342" t="str">
        <f t="shared" si="1"/>
        <v/>
      </c>
      <c r="I599" s="342"/>
    </row>
    <row r="600" ht="12.75" customHeight="1">
      <c r="A600" s="342">
        <f>IF(ISNUMBER(SEARCH('Cover Page'!$D$9,#REF!)),MAX($A$1:A599)+1,0)</f>
        <v>0</v>
      </c>
      <c r="B600" s="445" t="s">
        <v>2666</v>
      </c>
      <c r="C600" s="446" t="s">
        <v>2667</v>
      </c>
      <c r="D600" s="447" t="s">
        <v>19</v>
      </c>
      <c r="E600" s="445" t="s">
        <v>1137</v>
      </c>
      <c r="F600" s="447" t="s">
        <v>2668</v>
      </c>
      <c r="G600" s="342"/>
      <c r="H600" s="342" t="str">
        <f t="shared" si="1"/>
        <v/>
      </c>
      <c r="I600" s="342"/>
    </row>
    <row r="601" ht="12.75" customHeight="1">
      <c r="A601" s="342">
        <f>IF(ISNUMBER(SEARCH('Cover Page'!$D$9,#REF!)),MAX($A$1:A600)+1,0)</f>
        <v>0</v>
      </c>
      <c r="B601" s="445" t="s">
        <v>2669</v>
      </c>
      <c r="C601" s="446" t="s">
        <v>2670</v>
      </c>
      <c r="D601" s="447" t="s">
        <v>19</v>
      </c>
      <c r="E601" s="445" t="s">
        <v>2671</v>
      </c>
      <c r="F601" s="447" t="s">
        <v>2672</v>
      </c>
      <c r="G601" s="342"/>
      <c r="H601" s="342" t="str">
        <f t="shared" si="1"/>
        <v/>
      </c>
      <c r="I601" s="342"/>
    </row>
    <row r="602" ht="12.75" customHeight="1">
      <c r="A602" s="342">
        <f>IF(ISNUMBER(SEARCH('Cover Page'!$D$9,#REF!)),MAX($A$1:A601)+1,0)</f>
        <v>0</v>
      </c>
      <c r="B602" s="445" t="s">
        <v>2673</v>
      </c>
      <c r="C602" s="446" t="s">
        <v>2674</v>
      </c>
      <c r="D602" s="447" t="s">
        <v>15</v>
      </c>
      <c r="E602" s="445" t="s">
        <v>990</v>
      </c>
      <c r="F602" s="447" t="s">
        <v>2675</v>
      </c>
      <c r="G602" s="342"/>
      <c r="H602" s="342" t="str">
        <f t="shared" si="1"/>
        <v/>
      </c>
      <c r="I602" s="342"/>
    </row>
    <row r="603" ht="12.75" customHeight="1">
      <c r="A603" s="342">
        <f>IF(ISNUMBER(SEARCH('Cover Page'!$D$9,#REF!)),MAX($A$1:A602)+1,0)</f>
        <v>0</v>
      </c>
      <c r="B603" s="445" t="s">
        <v>2676</v>
      </c>
      <c r="C603" s="446" t="s">
        <v>2677</v>
      </c>
      <c r="D603" s="447" t="s">
        <v>19</v>
      </c>
      <c r="E603" s="445" t="s">
        <v>883</v>
      </c>
      <c r="F603" s="447" t="s">
        <v>2678</v>
      </c>
      <c r="G603" s="342"/>
      <c r="H603" s="342" t="str">
        <f t="shared" si="1"/>
        <v/>
      </c>
      <c r="I603" s="342"/>
    </row>
    <row r="604" ht="12.75" customHeight="1">
      <c r="A604" s="342">
        <f>IF(ISNUMBER(SEARCH('Cover Page'!$D$9,#REF!)),MAX($A$1:A603)+1,0)</f>
        <v>0</v>
      </c>
      <c r="B604" s="445" t="s">
        <v>2679</v>
      </c>
      <c r="C604" s="446" t="s">
        <v>2680</v>
      </c>
      <c r="D604" s="447" t="s">
        <v>19</v>
      </c>
      <c r="E604" s="445" t="s">
        <v>2681</v>
      </c>
      <c r="F604" s="447" t="s">
        <v>2682</v>
      </c>
      <c r="G604" s="342"/>
      <c r="H604" s="342" t="str">
        <f t="shared" si="1"/>
        <v/>
      </c>
      <c r="I604" s="342"/>
    </row>
    <row r="605" ht="12.75" customHeight="1">
      <c r="A605" s="342">
        <f>IF(ISNUMBER(SEARCH('Cover Page'!$D$9,#REF!)),MAX($A$1:A604)+1,0)</f>
        <v>0</v>
      </c>
      <c r="B605" s="445" t="s">
        <v>2683</v>
      </c>
      <c r="C605" s="446" t="s">
        <v>2684</v>
      </c>
      <c r="D605" s="447" t="s">
        <v>15</v>
      </c>
      <c r="E605" s="445" t="s">
        <v>2685</v>
      </c>
      <c r="F605" s="447" t="s">
        <v>2686</v>
      </c>
      <c r="G605" s="342"/>
      <c r="H605" s="342" t="str">
        <f t="shared" si="1"/>
        <v/>
      </c>
      <c r="I605" s="342"/>
    </row>
    <row r="606" ht="12.75" customHeight="1">
      <c r="A606" s="342">
        <f>IF(ISNUMBER(SEARCH('Cover Page'!$D$9,#REF!)),MAX($A$1:A605)+1,0)</f>
        <v>0</v>
      </c>
      <c r="B606" s="445" t="s">
        <v>2687</v>
      </c>
      <c r="C606" s="446" t="s">
        <v>2688</v>
      </c>
      <c r="D606" s="447" t="s">
        <v>15</v>
      </c>
      <c r="E606" s="445" t="s">
        <v>2689</v>
      </c>
      <c r="F606" s="447" t="s">
        <v>2690</v>
      </c>
      <c r="G606" s="342"/>
      <c r="H606" s="342" t="str">
        <f t="shared" si="1"/>
        <v/>
      </c>
      <c r="I606" s="342"/>
    </row>
    <row r="607" ht="12.75" customHeight="1">
      <c r="A607" s="342">
        <f>IF(ISNUMBER(SEARCH('Cover Page'!$D$9,#REF!)),MAX($A$1:A606)+1,0)</f>
        <v>0</v>
      </c>
      <c r="B607" s="445" t="s">
        <v>2691</v>
      </c>
      <c r="C607" s="446" t="s">
        <v>2692</v>
      </c>
      <c r="D607" s="447" t="s">
        <v>15</v>
      </c>
      <c r="E607" s="445" t="s">
        <v>879</v>
      </c>
      <c r="F607" s="447" t="s">
        <v>2693</v>
      </c>
      <c r="G607" s="342"/>
      <c r="H607" s="342" t="str">
        <f t="shared" si="1"/>
        <v/>
      </c>
      <c r="I607" s="342"/>
    </row>
    <row r="608" ht="12.75" customHeight="1">
      <c r="A608" s="342">
        <f>IF(ISNUMBER(SEARCH('Cover Page'!$D$9,#REF!)),MAX($A$1:A607)+1,0)</f>
        <v>0</v>
      </c>
      <c r="B608" s="445" t="s">
        <v>2694</v>
      </c>
      <c r="C608" s="446" t="s">
        <v>2695</v>
      </c>
      <c r="D608" s="447" t="s">
        <v>15</v>
      </c>
      <c r="E608" s="445" t="s">
        <v>2696</v>
      </c>
      <c r="F608" s="447" t="s">
        <v>2697</v>
      </c>
      <c r="G608" s="342"/>
      <c r="H608" s="342" t="str">
        <f t="shared" si="1"/>
        <v/>
      </c>
      <c r="I608" s="342"/>
    </row>
    <row r="609" ht="12.75" customHeight="1">
      <c r="A609" s="342">
        <f>IF(ISNUMBER(SEARCH('Cover Page'!$D$9,#REF!)),MAX($A$1:A608)+1,0)</f>
        <v>0</v>
      </c>
      <c r="B609" s="445" t="s">
        <v>2698</v>
      </c>
      <c r="C609" s="446" t="s">
        <v>2699</v>
      </c>
      <c r="D609" s="447" t="s">
        <v>17</v>
      </c>
      <c r="E609" s="445" t="s">
        <v>725</v>
      </c>
      <c r="F609" s="447" t="s">
        <v>2700</v>
      </c>
      <c r="G609" s="342"/>
      <c r="H609" s="342" t="str">
        <f t="shared" si="1"/>
        <v/>
      </c>
      <c r="I609" s="342"/>
    </row>
    <row r="610" ht="15.0" customHeight="1">
      <c r="A610" s="342">
        <f>IF(ISNUMBER(SEARCH('Cover Page'!$D$9,#REF!)),MAX($A$1:A609)+1,0)</f>
        <v>0</v>
      </c>
      <c r="B610" s="445" t="s">
        <v>2701</v>
      </c>
      <c r="C610" s="446" t="s">
        <v>2702</v>
      </c>
      <c r="D610" s="447" t="s">
        <v>15</v>
      </c>
      <c r="E610" s="445" t="s">
        <v>2703</v>
      </c>
      <c r="F610" s="447" t="s">
        <v>2704</v>
      </c>
      <c r="G610" s="342"/>
      <c r="H610" s="342" t="str">
        <f t="shared" si="1"/>
        <v/>
      </c>
      <c r="I610" s="342"/>
    </row>
    <row r="611" ht="12.75" customHeight="1">
      <c r="A611" s="342">
        <f>IF(ISNUMBER(SEARCH('Cover Page'!$D$9,#REF!)),MAX($A$1:A610)+1,0)</f>
        <v>0</v>
      </c>
      <c r="B611" s="445" t="s">
        <v>2705</v>
      </c>
      <c r="C611" s="446" t="s">
        <v>2706</v>
      </c>
      <c r="D611" s="447" t="s">
        <v>17</v>
      </c>
      <c r="E611" s="445" t="s">
        <v>2707</v>
      </c>
      <c r="F611" s="447" t="s">
        <v>2708</v>
      </c>
      <c r="G611" s="342"/>
      <c r="H611" s="342" t="str">
        <f t="shared" si="1"/>
        <v/>
      </c>
      <c r="I611" s="342"/>
    </row>
    <row r="612" ht="12.75" customHeight="1">
      <c r="A612" s="342">
        <f>IF(ISNUMBER(SEARCH('Cover Page'!$D$9,#REF!)),MAX($A$1:A611)+1,0)</f>
        <v>0</v>
      </c>
      <c r="B612" s="445" t="s">
        <v>2709</v>
      </c>
      <c r="C612" s="446" t="s">
        <v>2710</v>
      </c>
      <c r="D612" s="447" t="s">
        <v>15</v>
      </c>
      <c r="E612" s="445" t="s">
        <v>725</v>
      </c>
      <c r="F612" s="447" t="s">
        <v>2711</v>
      </c>
      <c r="G612" s="342"/>
      <c r="H612" s="342" t="str">
        <f t="shared" si="1"/>
        <v/>
      </c>
      <c r="I612" s="342"/>
    </row>
    <row r="613" ht="12.75" customHeight="1">
      <c r="A613" s="342">
        <f>IF(ISNUMBER(SEARCH('Cover Page'!$D$9,#REF!)),MAX($A$1:A612)+1,0)</f>
        <v>0</v>
      </c>
      <c r="B613" s="445" t="s">
        <v>2712</v>
      </c>
      <c r="C613" s="446" t="s">
        <v>2713</v>
      </c>
      <c r="D613" s="447" t="s">
        <v>724</v>
      </c>
      <c r="E613" s="445" t="s">
        <v>725</v>
      </c>
      <c r="F613" s="447" t="s">
        <v>2714</v>
      </c>
      <c r="G613" s="342"/>
      <c r="H613" s="342" t="str">
        <f t="shared" si="1"/>
        <v/>
      </c>
      <c r="I613" s="342"/>
    </row>
    <row r="614" ht="12.75" customHeight="1">
      <c r="A614" s="342">
        <f>IF(ISNUMBER(SEARCH('Cover Page'!$D$9,#REF!)),MAX($A$1:A613)+1,0)</f>
        <v>0</v>
      </c>
      <c r="B614" s="445" t="s">
        <v>2715</v>
      </c>
      <c r="C614" s="446" t="s">
        <v>2716</v>
      </c>
      <c r="D614" s="447" t="s">
        <v>17</v>
      </c>
      <c r="E614" s="445" t="s">
        <v>725</v>
      </c>
      <c r="F614" s="447" t="s">
        <v>2717</v>
      </c>
      <c r="G614" s="342"/>
      <c r="H614" s="342" t="str">
        <f t="shared" si="1"/>
        <v/>
      </c>
      <c r="I614" s="342"/>
    </row>
    <row r="615" ht="12.75" customHeight="1">
      <c r="A615" s="342">
        <f>IF(ISNUMBER(SEARCH('Cover Page'!$D$9,#REF!)),MAX($A$1:A614)+1,0)</f>
        <v>0</v>
      </c>
      <c r="B615" s="445" t="s">
        <v>2718</v>
      </c>
      <c r="C615" s="446" t="s">
        <v>2719</v>
      </c>
      <c r="D615" s="447" t="s">
        <v>15</v>
      </c>
      <c r="E615" s="445" t="s">
        <v>1141</v>
      </c>
      <c r="F615" s="447" t="s">
        <v>2720</v>
      </c>
      <c r="G615" s="342"/>
      <c r="H615" s="342" t="str">
        <f t="shared" si="1"/>
        <v/>
      </c>
      <c r="I615" s="342"/>
    </row>
    <row r="616" ht="12.75" customHeight="1">
      <c r="A616" s="342">
        <f>IF(ISNUMBER(SEARCH('Cover Page'!$D$9,#REF!)),MAX($A$1:A615)+1,0)</f>
        <v>0</v>
      </c>
      <c r="B616" s="445" t="s">
        <v>2721</v>
      </c>
      <c r="C616" s="446" t="s">
        <v>2722</v>
      </c>
      <c r="D616" s="447" t="s">
        <v>19</v>
      </c>
      <c r="E616" s="445" t="s">
        <v>2723</v>
      </c>
      <c r="F616" s="447" t="s">
        <v>2724</v>
      </c>
      <c r="G616" s="342"/>
      <c r="H616" s="342" t="str">
        <f t="shared" si="1"/>
        <v/>
      </c>
      <c r="I616" s="342"/>
    </row>
    <row r="617" ht="12.75" customHeight="1">
      <c r="A617" s="342">
        <f>IF(ISNUMBER(SEARCH('Cover Page'!$D$9,#REF!)),MAX($A$1:A616)+1,0)</f>
        <v>0</v>
      </c>
      <c r="B617" s="445" t="s">
        <v>2725</v>
      </c>
      <c r="C617" s="446" t="s">
        <v>2726</v>
      </c>
      <c r="D617" s="447" t="s">
        <v>15</v>
      </c>
      <c r="E617" s="445" t="s">
        <v>725</v>
      </c>
      <c r="F617" s="447" t="s">
        <v>2727</v>
      </c>
      <c r="G617" s="342"/>
      <c r="H617" s="342" t="str">
        <f t="shared" si="1"/>
        <v/>
      </c>
      <c r="I617" s="342"/>
    </row>
    <row r="618" ht="15.0" customHeight="1">
      <c r="A618" s="342">
        <f>IF(ISNUMBER(SEARCH('Cover Page'!$D$9,#REF!)),MAX($A$1:A617)+1,0)</f>
        <v>0</v>
      </c>
      <c r="B618" s="445" t="s">
        <v>2728</v>
      </c>
      <c r="C618" s="446" t="s">
        <v>2729</v>
      </c>
      <c r="D618" s="447" t="s">
        <v>19</v>
      </c>
      <c r="E618" s="445" t="s">
        <v>2730</v>
      </c>
      <c r="F618" s="447" t="s">
        <v>2731</v>
      </c>
      <c r="G618" s="342"/>
      <c r="H618" s="342" t="str">
        <f t="shared" si="1"/>
        <v/>
      </c>
      <c r="I618" s="342"/>
    </row>
    <row r="619" ht="12.75" customHeight="1">
      <c r="A619" s="342">
        <f>IF(ISNUMBER(SEARCH('Cover Page'!$D$9,#REF!)),MAX($A$1:A618)+1,0)</f>
        <v>0</v>
      </c>
      <c r="B619" s="445" t="s">
        <v>2732</v>
      </c>
      <c r="C619" s="446" t="s">
        <v>2733</v>
      </c>
      <c r="D619" s="447" t="s">
        <v>19</v>
      </c>
      <c r="E619" s="445" t="s">
        <v>2734</v>
      </c>
      <c r="F619" s="447" t="s">
        <v>2735</v>
      </c>
      <c r="G619" s="342"/>
      <c r="H619" s="342" t="str">
        <f t="shared" si="1"/>
        <v/>
      </c>
      <c r="I619" s="342"/>
    </row>
    <row r="620" ht="12.75" customHeight="1">
      <c r="A620" s="342">
        <f>IF(ISNUMBER(SEARCH('Cover Page'!$D$9,#REF!)),MAX($A$1:A619)+1,0)</f>
        <v>0</v>
      </c>
      <c r="B620" s="445" t="s">
        <v>2736</v>
      </c>
      <c r="C620" s="446" t="s">
        <v>2737</v>
      </c>
      <c r="D620" s="447" t="s">
        <v>19</v>
      </c>
      <c r="E620" s="445" t="s">
        <v>720</v>
      </c>
      <c r="F620" s="447" t="s">
        <v>2738</v>
      </c>
      <c r="G620" s="342"/>
      <c r="H620" s="342" t="str">
        <f t="shared" si="1"/>
        <v/>
      </c>
      <c r="I620" s="342"/>
    </row>
    <row r="621" ht="12.75" customHeight="1">
      <c r="A621" s="342">
        <f>IF(ISNUMBER(SEARCH('Cover Page'!$D$9,#REF!)),MAX($A$1:A620)+1,0)</f>
        <v>0</v>
      </c>
      <c r="B621" s="445" t="s">
        <v>2739</v>
      </c>
      <c r="C621" s="446" t="s">
        <v>2740</v>
      </c>
      <c r="D621" s="447" t="s">
        <v>19</v>
      </c>
      <c r="E621" s="445" t="s">
        <v>1718</v>
      </c>
      <c r="F621" s="447" t="s">
        <v>2741</v>
      </c>
      <c r="G621" s="342"/>
      <c r="H621" s="342" t="str">
        <f t="shared" si="1"/>
        <v/>
      </c>
      <c r="I621" s="342"/>
    </row>
    <row r="622" ht="12.75" customHeight="1">
      <c r="A622" s="342">
        <f>IF(ISNUMBER(SEARCH('Cover Page'!$D$9,#REF!)),MAX($A$1:A621)+1,0)</f>
        <v>0</v>
      </c>
      <c r="B622" s="445" t="s">
        <v>2742</v>
      </c>
      <c r="C622" s="446" t="s">
        <v>2743</v>
      </c>
      <c r="D622" s="447" t="s">
        <v>724</v>
      </c>
      <c r="E622" s="445" t="s">
        <v>910</v>
      </c>
      <c r="F622" s="447" t="s">
        <v>2744</v>
      </c>
      <c r="G622" s="342"/>
      <c r="H622" s="342" t="str">
        <f t="shared" si="1"/>
        <v/>
      </c>
      <c r="I622" s="342"/>
    </row>
    <row r="623" ht="15.0" customHeight="1">
      <c r="A623" s="342">
        <f>IF(ISNUMBER(SEARCH('Cover Page'!$D$9,#REF!)),MAX($A$1:A622)+1,0)</f>
        <v>0</v>
      </c>
      <c r="B623" s="445" t="s">
        <v>2745</v>
      </c>
      <c r="C623" s="446" t="s">
        <v>2746</v>
      </c>
      <c r="D623" s="447" t="s">
        <v>19</v>
      </c>
      <c r="E623" s="445" t="s">
        <v>2747</v>
      </c>
      <c r="F623" s="447" t="s">
        <v>2748</v>
      </c>
      <c r="G623" s="342"/>
      <c r="H623" s="342" t="str">
        <f t="shared" si="1"/>
        <v/>
      </c>
      <c r="I623" s="342"/>
    </row>
    <row r="624" ht="12.75" customHeight="1">
      <c r="A624" s="342">
        <f>IF(ISNUMBER(SEARCH('Cover Page'!$D$9,#REF!)),MAX($A$1:A623)+1,0)</f>
        <v>0</v>
      </c>
      <c r="B624" s="445" t="s">
        <v>2749</v>
      </c>
      <c r="C624" s="446" t="s">
        <v>2750</v>
      </c>
      <c r="D624" s="447" t="s">
        <v>19</v>
      </c>
      <c r="E624" s="445" t="s">
        <v>1114</v>
      </c>
      <c r="F624" s="447" t="s">
        <v>2751</v>
      </c>
      <c r="G624" s="342"/>
      <c r="H624" s="342" t="str">
        <f t="shared" si="1"/>
        <v/>
      </c>
      <c r="I624" s="342"/>
    </row>
    <row r="625" ht="12.75" customHeight="1">
      <c r="A625" s="342">
        <f>IF(ISNUMBER(SEARCH('Cover Page'!$D$9,#REF!)),MAX($A$1:A624)+1,0)</f>
        <v>0</v>
      </c>
      <c r="B625" s="445" t="s">
        <v>2752</v>
      </c>
      <c r="C625" s="446" t="s">
        <v>2753</v>
      </c>
      <c r="D625" s="447" t="s">
        <v>15</v>
      </c>
      <c r="E625" s="445" t="s">
        <v>725</v>
      </c>
      <c r="F625" s="447" t="s">
        <v>2754</v>
      </c>
      <c r="G625" s="342"/>
      <c r="H625" s="342" t="str">
        <f t="shared" si="1"/>
        <v/>
      </c>
      <c r="I625" s="342"/>
    </row>
    <row r="626" ht="12.75" customHeight="1">
      <c r="A626" s="342">
        <f>IF(ISNUMBER(SEARCH('Cover Page'!$D$9,#REF!)),MAX($A$1:A625)+1,0)</f>
        <v>0</v>
      </c>
      <c r="B626" s="445" t="s">
        <v>2755</v>
      </c>
      <c r="C626" s="446" t="s">
        <v>2756</v>
      </c>
      <c r="D626" s="447" t="s">
        <v>15</v>
      </c>
      <c r="E626" s="445" t="s">
        <v>720</v>
      </c>
      <c r="F626" s="447" t="s">
        <v>2757</v>
      </c>
      <c r="G626" s="342"/>
      <c r="H626" s="342" t="str">
        <f t="shared" si="1"/>
        <v/>
      </c>
      <c r="I626" s="342"/>
    </row>
    <row r="627" ht="12.75" customHeight="1">
      <c r="A627" s="342">
        <f>IF(ISNUMBER(SEARCH('Cover Page'!$D$9,#REF!)),MAX($A$1:A626)+1,0)</f>
        <v>0</v>
      </c>
      <c r="B627" s="445" t="s">
        <v>2758</v>
      </c>
      <c r="C627" s="446" t="s">
        <v>2759</v>
      </c>
      <c r="D627" s="447" t="s">
        <v>724</v>
      </c>
      <c r="E627" s="445" t="s">
        <v>725</v>
      </c>
      <c r="F627" s="447" t="s">
        <v>2760</v>
      </c>
      <c r="G627" s="342"/>
      <c r="H627" s="342" t="str">
        <f t="shared" si="1"/>
        <v/>
      </c>
      <c r="I627" s="342"/>
    </row>
    <row r="628" ht="12.75" customHeight="1">
      <c r="A628" s="342">
        <f>IF(ISNUMBER(SEARCH('Cover Page'!$D$9,#REF!)),MAX($A$1:A627)+1,0)</f>
        <v>0</v>
      </c>
      <c r="B628" s="445" t="s">
        <v>2761</v>
      </c>
      <c r="C628" s="446" t="s">
        <v>2762</v>
      </c>
      <c r="D628" s="447" t="s">
        <v>15</v>
      </c>
      <c r="E628" s="445" t="s">
        <v>733</v>
      </c>
      <c r="F628" s="447" t="s">
        <v>2763</v>
      </c>
      <c r="G628" s="342"/>
      <c r="H628" s="342" t="str">
        <f t="shared" si="1"/>
        <v/>
      </c>
      <c r="I628" s="342"/>
    </row>
    <row r="629" ht="15.0" customHeight="1">
      <c r="A629" s="342">
        <f>IF(ISNUMBER(SEARCH('Cover Page'!$D$9,#REF!)),MAX($A$1:A628)+1,0)</f>
        <v>0</v>
      </c>
      <c r="B629" s="445" t="s">
        <v>2764</v>
      </c>
      <c r="C629" s="446" t="s">
        <v>2765</v>
      </c>
      <c r="D629" s="447" t="s">
        <v>19</v>
      </c>
      <c r="E629" s="445" t="s">
        <v>1678</v>
      </c>
      <c r="F629" s="447" t="s">
        <v>2766</v>
      </c>
      <c r="G629" s="342"/>
      <c r="H629" s="342" t="str">
        <f t="shared" si="1"/>
        <v/>
      </c>
      <c r="I629" s="342"/>
    </row>
    <row r="630" ht="15.0" customHeight="1">
      <c r="A630" s="342">
        <f>IF(ISNUMBER(SEARCH('Cover Page'!$D$9,#REF!)),MAX($A$1:A629)+1,0)</f>
        <v>0</v>
      </c>
      <c r="B630" s="445" t="s">
        <v>2767</v>
      </c>
      <c r="C630" s="446" t="s">
        <v>2768</v>
      </c>
      <c r="D630" s="447" t="s">
        <v>15</v>
      </c>
      <c r="E630" s="445" t="s">
        <v>725</v>
      </c>
      <c r="F630" s="447" t="s">
        <v>2769</v>
      </c>
      <c r="G630" s="342"/>
      <c r="H630" s="342" t="str">
        <f t="shared" si="1"/>
        <v/>
      </c>
      <c r="I630" s="342"/>
    </row>
    <row r="631" ht="12.75" customHeight="1">
      <c r="A631" s="342">
        <f>IF(ISNUMBER(SEARCH('Cover Page'!$D$9,#REF!)),MAX($A$1:A630)+1,0)</f>
        <v>0</v>
      </c>
      <c r="B631" s="445" t="s">
        <v>2770</v>
      </c>
      <c r="C631" s="446" t="s">
        <v>2771</v>
      </c>
      <c r="D631" s="447" t="s">
        <v>15</v>
      </c>
      <c r="E631" s="445" t="s">
        <v>725</v>
      </c>
      <c r="F631" s="447" t="s">
        <v>2772</v>
      </c>
      <c r="G631" s="342"/>
      <c r="H631" s="342" t="str">
        <f t="shared" si="1"/>
        <v/>
      </c>
      <c r="I631" s="342"/>
    </row>
    <row r="632" ht="15.0" customHeight="1">
      <c r="A632" s="342">
        <f>IF(ISNUMBER(SEARCH('Cover Page'!$D$9,#REF!)),MAX($A$1:A631)+1,0)</f>
        <v>0</v>
      </c>
      <c r="B632" s="445" t="s">
        <v>2773</v>
      </c>
      <c r="C632" s="446" t="s">
        <v>2774</v>
      </c>
      <c r="D632" s="447" t="s">
        <v>15</v>
      </c>
      <c r="E632" s="445" t="s">
        <v>725</v>
      </c>
      <c r="F632" s="447" t="s">
        <v>2775</v>
      </c>
      <c r="G632" s="342"/>
      <c r="H632" s="342" t="str">
        <f t="shared" si="1"/>
        <v/>
      </c>
      <c r="I632" s="342"/>
    </row>
    <row r="633" ht="15.0" customHeight="1">
      <c r="A633" s="342">
        <f>IF(ISNUMBER(SEARCH('Cover Page'!$D$9,#REF!)),MAX($A$1:A632)+1,0)</f>
        <v>0</v>
      </c>
      <c r="B633" s="445" t="s">
        <v>2776</v>
      </c>
      <c r="C633" s="446" t="s">
        <v>2777</v>
      </c>
      <c r="D633" s="447" t="s">
        <v>724</v>
      </c>
      <c r="E633" s="445" t="s">
        <v>835</v>
      </c>
      <c r="F633" s="447" t="s">
        <v>2778</v>
      </c>
      <c r="G633" s="342"/>
      <c r="H633" s="342" t="str">
        <f t="shared" si="1"/>
        <v/>
      </c>
      <c r="I633" s="342"/>
    </row>
    <row r="634" ht="12.75" customHeight="1">
      <c r="A634" s="342">
        <f>IF(ISNUMBER(SEARCH('Cover Page'!$D$9,#REF!)),MAX($A$1:A633)+1,0)</f>
        <v>0</v>
      </c>
      <c r="B634" s="445" t="s">
        <v>2779</v>
      </c>
      <c r="C634" s="446" t="s">
        <v>2780</v>
      </c>
      <c r="D634" s="447" t="s">
        <v>724</v>
      </c>
      <c r="E634" s="445" t="s">
        <v>720</v>
      </c>
      <c r="F634" s="447" t="s">
        <v>2781</v>
      </c>
      <c r="G634" s="342"/>
      <c r="H634" s="342" t="str">
        <f t="shared" si="1"/>
        <v/>
      </c>
      <c r="I634" s="342"/>
    </row>
    <row r="635" ht="15.0" customHeight="1">
      <c r="A635" s="342">
        <f>IF(ISNUMBER(SEARCH('Cover Page'!$D$9,#REF!)),MAX($A$1:A634)+1,0)</f>
        <v>0</v>
      </c>
      <c r="B635" s="449" t="s">
        <v>2782</v>
      </c>
      <c r="C635" s="446" t="s">
        <v>2783</v>
      </c>
      <c r="D635" s="447" t="s">
        <v>17</v>
      </c>
      <c r="E635" s="445" t="s">
        <v>725</v>
      </c>
      <c r="F635" s="447" t="s">
        <v>2784</v>
      </c>
      <c r="G635" s="342"/>
      <c r="H635" s="342" t="str">
        <f t="shared" si="1"/>
        <v/>
      </c>
      <c r="I635" s="342"/>
    </row>
    <row r="636" ht="12.75" customHeight="1">
      <c r="A636" s="342">
        <f>IF(ISNUMBER(SEARCH('Cover Page'!$D$9,#REF!)),MAX($A$1:A635)+1,0)</f>
        <v>0</v>
      </c>
      <c r="B636" s="445" t="s">
        <v>2785</v>
      </c>
      <c r="C636" s="446" t="s">
        <v>2786</v>
      </c>
      <c r="D636" s="447" t="s">
        <v>724</v>
      </c>
      <c r="E636" s="445" t="s">
        <v>725</v>
      </c>
      <c r="F636" s="447" t="s">
        <v>2787</v>
      </c>
      <c r="G636" s="342"/>
      <c r="H636" s="342" t="str">
        <f t="shared" si="1"/>
        <v/>
      </c>
      <c r="I636" s="342"/>
    </row>
    <row r="637" ht="15.0" customHeight="1">
      <c r="A637" s="342">
        <f>IF(ISNUMBER(SEARCH('Cover Page'!$D$9,#REF!)),MAX($A$1:A636)+1,0)</f>
        <v>0</v>
      </c>
      <c r="B637" s="445" t="s">
        <v>2788</v>
      </c>
      <c r="C637" s="446" t="s">
        <v>2789</v>
      </c>
      <c r="D637" s="447" t="s">
        <v>724</v>
      </c>
      <c r="E637" s="445" t="s">
        <v>1532</v>
      </c>
      <c r="F637" s="447" t="s">
        <v>2790</v>
      </c>
      <c r="G637" s="342"/>
      <c r="H637" s="342" t="str">
        <f t="shared" si="1"/>
        <v/>
      </c>
      <c r="I637" s="342"/>
    </row>
    <row r="638" ht="15.0" customHeight="1">
      <c r="A638" s="342">
        <f>IF(ISNUMBER(SEARCH('Cover Page'!$D$9,#REF!)),MAX($A$1:A637)+1,0)</f>
        <v>0</v>
      </c>
      <c r="B638" s="445" t="s">
        <v>2791</v>
      </c>
      <c r="C638" s="446" t="s">
        <v>2792</v>
      </c>
      <c r="D638" s="447" t="s">
        <v>724</v>
      </c>
      <c r="E638" s="445" t="s">
        <v>725</v>
      </c>
      <c r="F638" s="447" t="s">
        <v>2793</v>
      </c>
      <c r="G638" s="342"/>
      <c r="H638" s="342" t="str">
        <f t="shared" si="1"/>
        <v/>
      </c>
      <c r="I638" s="342"/>
    </row>
    <row r="639" ht="12.75" customHeight="1">
      <c r="A639" s="342">
        <f>IF(ISNUMBER(SEARCH('Cover Page'!$D$9,#REF!)),MAX($A$1:A638)+1,0)</f>
        <v>0</v>
      </c>
      <c r="B639" s="445" t="s">
        <v>2794</v>
      </c>
      <c r="C639" s="446" t="s">
        <v>2795</v>
      </c>
      <c r="D639" s="447" t="s">
        <v>19</v>
      </c>
      <c r="E639" s="445" t="s">
        <v>1114</v>
      </c>
      <c r="F639" s="447" t="s">
        <v>2796</v>
      </c>
      <c r="G639" s="342"/>
      <c r="H639" s="342" t="str">
        <f t="shared" si="1"/>
        <v/>
      </c>
      <c r="I639" s="342"/>
    </row>
    <row r="640" ht="12.75" customHeight="1">
      <c r="A640" s="342">
        <f>IF(ISNUMBER(SEARCH('Cover Page'!$D$9,#REF!)),MAX($A$1:A639)+1,0)</f>
        <v>0</v>
      </c>
      <c r="B640" s="445" t="s">
        <v>2797</v>
      </c>
      <c r="C640" s="446" t="s">
        <v>2798</v>
      </c>
      <c r="D640" s="447" t="s">
        <v>724</v>
      </c>
      <c r="E640" s="445" t="s">
        <v>1452</v>
      </c>
      <c r="F640" s="447" t="s">
        <v>2799</v>
      </c>
      <c r="G640" s="342"/>
      <c r="H640" s="342" t="str">
        <f t="shared" si="1"/>
        <v/>
      </c>
      <c r="I640" s="342"/>
    </row>
    <row r="641" ht="12.75" customHeight="1">
      <c r="A641" s="342">
        <f>IF(ISNUMBER(SEARCH('Cover Page'!$D$9,#REF!)),MAX($A$1:A640)+1,0)</f>
        <v>0</v>
      </c>
      <c r="B641" s="445" t="s">
        <v>2800</v>
      </c>
      <c r="C641" s="446" t="s">
        <v>2801</v>
      </c>
      <c r="D641" s="447" t="s">
        <v>15</v>
      </c>
      <c r="E641" s="445" t="s">
        <v>861</v>
      </c>
      <c r="F641" s="447" t="s">
        <v>2802</v>
      </c>
      <c r="G641" s="342"/>
      <c r="H641" s="342" t="str">
        <f t="shared" si="1"/>
        <v/>
      </c>
      <c r="I641" s="342"/>
    </row>
    <row r="642" ht="12.75" customHeight="1">
      <c r="A642" s="342">
        <f>IF(ISNUMBER(SEARCH('Cover Page'!$D$9,#REF!)),MAX($A$1:A641)+1,0)</f>
        <v>0</v>
      </c>
      <c r="B642" s="445" t="s">
        <v>2803</v>
      </c>
      <c r="C642" s="446" t="s">
        <v>2804</v>
      </c>
      <c r="D642" s="447" t="s">
        <v>724</v>
      </c>
      <c r="E642" s="445" t="s">
        <v>2545</v>
      </c>
      <c r="F642" s="447" t="s">
        <v>2805</v>
      </c>
      <c r="G642" s="342"/>
      <c r="H642" s="342" t="str">
        <f t="shared" si="1"/>
        <v/>
      </c>
      <c r="I642" s="342"/>
    </row>
    <row r="643" ht="12.75" customHeight="1">
      <c r="A643" s="342">
        <f>IF(ISNUMBER(SEARCH('Cover Page'!$D$9,#REF!)),MAX($A$1:A642)+1,0)</f>
        <v>0</v>
      </c>
      <c r="B643" s="445" t="s">
        <v>2806</v>
      </c>
      <c r="C643" s="446" t="s">
        <v>2807</v>
      </c>
      <c r="D643" s="447" t="s">
        <v>15</v>
      </c>
      <c r="E643" s="445" t="s">
        <v>883</v>
      </c>
      <c r="F643" s="447" t="s">
        <v>2808</v>
      </c>
      <c r="G643" s="342"/>
      <c r="H643" s="342" t="str">
        <f t="shared" si="1"/>
        <v/>
      </c>
      <c r="I643" s="342"/>
    </row>
    <row r="644" ht="12.75" customHeight="1">
      <c r="A644" s="342">
        <f>IF(ISNUMBER(SEARCH('Cover Page'!$D$9,#REF!)),MAX($A$1:A643)+1,0)</f>
        <v>0</v>
      </c>
      <c r="B644" s="445" t="s">
        <v>2809</v>
      </c>
      <c r="C644" s="446" t="s">
        <v>2810</v>
      </c>
      <c r="D644" s="447" t="s">
        <v>17</v>
      </c>
      <c r="E644" s="445" t="s">
        <v>883</v>
      </c>
      <c r="F644" s="447" t="s">
        <v>2811</v>
      </c>
      <c r="G644" s="342"/>
      <c r="H644" s="342" t="str">
        <f t="shared" si="1"/>
        <v/>
      </c>
      <c r="I644" s="342"/>
    </row>
    <row r="645" ht="12.75" customHeight="1">
      <c r="A645" s="342">
        <f>IF(ISNUMBER(SEARCH('Cover Page'!$D$9,#REF!)),MAX($A$1:A644)+1,0)</f>
        <v>0</v>
      </c>
      <c r="B645" s="445" t="s">
        <v>2812</v>
      </c>
      <c r="C645" s="446" t="s">
        <v>2813</v>
      </c>
      <c r="D645" s="447" t="s">
        <v>15</v>
      </c>
      <c r="E645" s="445" t="s">
        <v>861</v>
      </c>
      <c r="F645" s="447" t="s">
        <v>2814</v>
      </c>
      <c r="G645" s="342"/>
      <c r="H645" s="342" t="str">
        <f t="shared" si="1"/>
        <v/>
      </c>
      <c r="I645" s="342"/>
    </row>
    <row r="646" ht="12.75" customHeight="1">
      <c r="A646" s="342">
        <f>IF(ISNUMBER(SEARCH('Cover Page'!$D$9,#REF!)),MAX($A$1:A645)+1,0)</f>
        <v>0</v>
      </c>
      <c r="B646" s="445" t="s">
        <v>2815</v>
      </c>
      <c r="C646" s="446" t="s">
        <v>2816</v>
      </c>
      <c r="D646" s="447" t="s">
        <v>15</v>
      </c>
      <c r="E646" s="445" t="s">
        <v>720</v>
      </c>
      <c r="F646" s="447" t="s">
        <v>2817</v>
      </c>
      <c r="G646" s="342"/>
      <c r="H646" s="342" t="str">
        <f t="shared" si="1"/>
        <v/>
      </c>
      <c r="I646" s="342"/>
    </row>
    <row r="647" ht="12.75" customHeight="1">
      <c r="A647" s="342">
        <f>IF(ISNUMBER(SEARCH('Cover Page'!$D$9,#REF!)),MAX($A$1:A646)+1,0)</f>
        <v>0</v>
      </c>
      <c r="B647" s="445" t="s">
        <v>2818</v>
      </c>
      <c r="C647" s="446" t="s">
        <v>2819</v>
      </c>
      <c r="D647" s="447" t="s">
        <v>17</v>
      </c>
      <c r="E647" s="445" t="s">
        <v>725</v>
      </c>
      <c r="F647" s="447" t="s">
        <v>2820</v>
      </c>
      <c r="G647" s="342"/>
      <c r="H647" s="342" t="str">
        <f t="shared" si="1"/>
        <v/>
      </c>
      <c r="I647" s="342"/>
    </row>
    <row r="648" ht="12.75" customHeight="1">
      <c r="A648" s="342">
        <f>IF(ISNUMBER(SEARCH('Cover Page'!$D$9,#REF!)),MAX($A$1:A647)+1,0)</f>
        <v>0</v>
      </c>
      <c r="B648" s="445" t="s">
        <v>2821</v>
      </c>
      <c r="C648" s="446" t="s">
        <v>2822</v>
      </c>
      <c r="D648" s="447" t="s">
        <v>15</v>
      </c>
      <c r="E648" s="445" t="s">
        <v>725</v>
      </c>
      <c r="F648" s="447" t="s">
        <v>2823</v>
      </c>
      <c r="G648" s="342"/>
      <c r="H648" s="342" t="str">
        <f t="shared" si="1"/>
        <v/>
      </c>
      <c r="I648" s="342"/>
    </row>
    <row r="649" ht="12.75" customHeight="1">
      <c r="A649" s="342">
        <f>IF(ISNUMBER(SEARCH('Cover Page'!$D$9,#REF!)),MAX($A$1:A648)+1,0)</f>
        <v>0</v>
      </c>
      <c r="B649" s="445" t="s">
        <v>2824</v>
      </c>
      <c r="C649" s="446" t="s">
        <v>2825</v>
      </c>
      <c r="D649" s="447" t="s">
        <v>17</v>
      </c>
      <c r="E649" s="445" t="s">
        <v>725</v>
      </c>
      <c r="F649" s="447" t="s">
        <v>2826</v>
      </c>
      <c r="G649" s="342"/>
      <c r="H649" s="342" t="str">
        <f t="shared" si="1"/>
        <v/>
      </c>
      <c r="I649" s="342"/>
    </row>
    <row r="650" ht="12.75" customHeight="1">
      <c r="A650" s="342">
        <f>IF(ISNUMBER(SEARCH('Cover Page'!$D$9,#REF!)),MAX($A$1:A649)+1,0)</f>
        <v>0</v>
      </c>
      <c r="B650" s="445" t="s">
        <v>2827</v>
      </c>
      <c r="C650" s="446" t="s">
        <v>2828</v>
      </c>
      <c r="D650" s="447" t="s">
        <v>15</v>
      </c>
      <c r="E650" s="445" t="s">
        <v>725</v>
      </c>
      <c r="F650" s="447" t="s">
        <v>2829</v>
      </c>
      <c r="G650" s="342"/>
      <c r="H650" s="342" t="str">
        <f t="shared" si="1"/>
        <v/>
      </c>
      <c r="I650" s="342"/>
    </row>
    <row r="651" ht="12.75" customHeight="1">
      <c r="A651" s="342">
        <f>IF(ISNUMBER(SEARCH('Cover Page'!$D$9,#REF!)),MAX($A$1:A650)+1,0)</f>
        <v>0</v>
      </c>
      <c r="B651" s="445" t="s">
        <v>2830</v>
      </c>
      <c r="C651" s="446" t="s">
        <v>2831</v>
      </c>
      <c r="D651" s="447" t="s">
        <v>15</v>
      </c>
      <c r="E651" s="445" t="s">
        <v>813</v>
      </c>
      <c r="F651" s="447" t="s">
        <v>2832</v>
      </c>
      <c r="G651" s="342"/>
      <c r="H651" s="342" t="str">
        <f t="shared" si="1"/>
        <v/>
      </c>
      <c r="I651" s="342"/>
    </row>
    <row r="652" ht="12.75" customHeight="1">
      <c r="A652" s="342">
        <f>IF(ISNUMBER(SEARCH('Cover Page'!$D$9,#REF!)),MAX($A$1:A651)+1,0)</f>
        <v>0</v>
      </c>
      <c r="B652" s="445" t="s">
        <v>2833</v>
      </c>
      <c r="C652" s="446" t="s">
        <v>2834</v>
      </c>
      <c r="D652" s="447" t="s">
        <v>19</v>
      </c>
      <c r="E652" s="445" t="s">
        <v>2835</v>
      </c>
      <c r="F652" s="447" t="s">
        <v>2836</v>
      </c>
      <c r="G652" s="342"/>
      <c r="H652" s="342" t="str">
        <f t="shared" si="1"/>
        <v/>
      </c>
      <c r="I652" s="342"/>
    </row>
    <row r="653" ht="15.0" customHeight="1">
      <c r="A653" s="342">
        <f>IF(ISNUMBER(SEARCH('Cover Page'!$D$9,#REF!)),MAX($A$1:A652)+1,0)</f>
        <v>0</v>
      </c>
      <c r="B653" s="445" t="s">
        <v>2837</v>
      </c>
      <c r="C653" s="446" t="s">
        <v>2838</v>
      </c>
      <c r="D653" s="447" t="s">
        <v>19</v>
      </c>
      <c r="E653" s="445" t="s">
        <v>806</v>
      </c>
      <c r="F653" s="447" t="s">
        <v>2839</v>
      </c>
      <c r="G653" s="342"/>
      <c r="H653" s="342" t="str">
        <f t="shared" si="1"/>
        <v/>
      </c>
      <c r="I653" s="342"/>
    </row>
    <row r="654" ht="12.75" customHeight="1">
      <c r="A654" s="342">
        <f>IF(ISNUMBER(SEARCH('Cover Page'!$D$9,#REF!)),MAX($A$1:A653)+1,0)</f>
        <v>0</v>
      </c>
      <c r="B654" s="445" t="s">
        <v>2840</v>
      </c>
      <c r="C654" s="446" t="s">
        <v>2841</v>
      </c>
      <c r="D654" s="447" t="s">
        <v>19</v>
      </c>
      <c r="E654" s="445" t="s">
        <v>2057</v>
      </c>
      <c r="F654" s="447" t="s">
        <v>2842</v>
      </c>
      <c r="G654" s="342"/>
      <c r="H654" s="342" t="str">
        <f t="shared" si="1"/>
        <v/>
      </c>
      <c r="I654" s="342"/>
    </row>
    <row r="655" ht="15.0" customHeight="1">
      <c r="A655" s="342">
        <f>IF(ISNUMBER(SEARCH('Cover Page'!$D$9,#REF!)),MAX($A$1:A654)+1,0)</f>
        <v>0</v>
      </c>
      <c r="B655" s="445" t="s">
        <v>2843</v>
      </c>
      <c r="C655" s="446" t="s">
        <v>2844</v>
      </c>
      <c r="D655" s="447" t="s">
        <v>15</v>
      </c>
      <c r="E655" s="445" t="s">
        <v>1343</v>
      </c>
      <c r="F655" s="447" t="s">
        <v>2845</v>
      </c>
      <c r="G655" s="342"/>
      <c r="H655" s="342" t="str">
        <f t="shared" si="1"/>
        <v/>
      </c>
      <c r="I655" s="342"/>
    </row>
    <row r="656" ht="12.75" customHeight="1">
      <c r="A656" s="342">
        <f>IF(ISNUMBER(SEARCH('Cover Page'!$D$9,#REF!)),MAX($A$1:A655)+1,0)</f>
        <v>0</v>
      </c>
      <c r="B656" s="445" t="s">
        <v>2846</v>
      </c>
      <c r="C656" s="446" t="s">
        <v>2847</v>
      </c>
      <c r="D656" s="447" t="s">
        <v>19</v>
      </c>
      <c r="E656" s="445" t="s">
        <v>1184</v>
      </c>
      <c r="F656" s="447" t="s">
        <v>2848</v>
      </c>
      <c r="G656" s="342"/>
      <c r="H656" s="342" t="str">
        <f t="shared" si="1"/>
        <v/>
      </c>
      <c r="I656" s="342"/>
    </row>
    <row r="657" ht="12.75" customHeight="1">
      <c r="A657" s="342">
        <f>IF(ISNUMBER(SEARCH('Cover Page'!$D$9,#REF!)),MAX($A$1:A656)+1,0)</f>
        <v>0</v>
      </c>
      <c r="B657" s="445" t="s">
        <v>2849</v>
      </c>
      <c r="C657" s="446" t="s">
        <v>2850</v>
      </c>
      <c r="D657" s="447" t="s">
        <v>724</v>
      </c>
      <c r="E657" s="445" t="s">
        <v>1058</v>
      </c>
      <c r="F657" s="447" t="s">
        <v>2851</v>
      </c>
      <c r="G657" s="342"/>
      <c r="H657" s="342" t="str">
        <f t="shared" si="1"/>
        <v/>
      </c>
      <c r="I657" s="342"/>
    </row>
    <row r="658" ht="15.0" customHeight="1">
      <c r="A658" s="342">
        <f>IF(ISNUMBER(SEARCH('Cover Page'!$D$9,#REF!)),MAX($A$1:A657)+1,0)</f>
        <v>0</v>
      </c>
      <c r="B658" s="445" t="s">
        <v>2852</v>
      </c>
      <c r="C658" s="446" t="s">
        <v>2853</v>
      </c>
      <c r="D658" s="447" t="s">
        <v>15</v>
      </c>
      <c r="E658" s="445" t="s">
        <v>1445</v>
      </c>
      <c r="F658" s="447" t="s">
        <v>2854</v>
      </c>
      <c r="G658" s="342"/>
      <c r="H658" s="342" t="str">
        <f t="shared" si="1"/>
        <v/>
      </c>
      <c r="I658" s="342"/>
    </row>
    <row r="659" ht="15.0" customHeight="1">
      <c r="A659" s="342">
        <f>IF(ISNUMBER(SEARCH('Cover Page'!$D$9,#REF!)),MAX($A$1:A658)+1,0)</f>
        <v>0</v>
      </c>
      <c r="B659" s="445" t="s">
        <v>2855</v>
      </c>
      <c r="C659" s="446" t="s">
        <v>2856</v>
      </c>
      <c r="D659" s="447" t="s">
        <v>724</v>
      </c>
      <c r="E659" s="445" t="s">
        <v>2857</v>
      </c>
      <c r="F659" s="447" t="s">
        <v>2858</v>
      </c>
      <c r="G659" s="342"/>
      <c r="H659" s="342" t="str">
        <f t="shared" si="1"/>
        <v/>
      </c>
      <c r="I659" s="342"/>
    </row>
    <row r="660" ht="12.75" customHeight="1">
      <c r="A660" s="342">
        <f>IF(ISNUMBER(SEARCH('Cover Page'!$D$9,#REF!)),MAX($A$1:A659)+1,0)</f>
        <v>0</v>
      </c>
      <c r="B660" s="445" t="s">
        <v>2859</v>
      </c>
      <c r="C660" s="446" t="s">
        <v>2860</v>
      </c>
      <c r="D660" s="447" t="s">
        <v>15</v>
      </c>
      <c r="E660" s="445" t="s">
        <v>974</v>
      </c>
      <c r="F660" s="447" t="s">
        <v>2861</v>
      </c>
      <c r="G660" s="342"/>
      <c r="H660" s="342" t="str">
        <f t="shared" si="1"/>
        <v/>
      </c>
      <c r="I660" s="342"/>
    </row>
    <row r="661" ht="12.75" customHeight="1">
      <c r="A661" s="342">
        <f>IF(ISNUMBER(SEARCH('Cover Page'!$D$9,#REF!)),MAX($A$1:A660)+1,0)</f>
        <v>0</v>
      </c>
      <c r="B661" s="445" t="s">
        <v>2862</v>
      </c>
      <c r="C661" s="446" t="s">
        <v>2863</v>
      </c>
      <c r="D661" s="447" t="s">
        <v>17</v>
      </c>
      <c r="E661" s="445" t="s">
        <v>974</v>
      </c>
      <c r="F661" s="447" t="s">
        <v>2861</v>
      </c>
      <c r="G661" s="342"/>
      <c r="H661" s="342" t="str">
        <f t="shared" si="1"/>
        <v/>
      </c>
      <c r="I661" s="342"/>
    </row>
    <row r="662" ht="12.75" customHeight="1">
      <c r="A662" s="342">
        <f>IF(ISNUMBER(SEARCH('Cover Page'!$D$9,#REF!)),MAX($A$1:A661)+1,0)</f>
        <v>0</v>
      </c>
      <c r="B662" s="445" t="s">
        <v>2864</v>
      </c>
      <c r="C662" s="446" t="s">
        <v>2865</v>
      </c>
      <c r="D662" s="447" t="s">
        <v>724</v>
      </c>
      <c r="E662" s="445" t="s">
        <v>2866</v>
      </c>
      <c r="F662" s="447" t="s">
        <v>983</v>
      </c>
      <c r="G662" s="342"/>
      <c r="H662" s="342" t="str">
        <f t="shared" si="1"/>
        <v/>
      </c>
      <c r="I662" s="342"/>
    </row>
    <row r="663" ht="12.75" customHeight="1">
      <c r="A663" s="342">
        <f>IF(ISNUMBER(SEARCH('Cover Page'!$D$9,#REF!)),MAX($A$1:A662)+1,0)</f>
        <v>0</v>
      </c>
      <c r="B663" s="445" t="s">
        <v>2867</v>
      </c>
      <c r="C663" s="446" t="s">
        <v>2868</v>
      </c>
      <c r="D663" s="447" t="s">
        <v>724</v>
      </c>
      <c r="E663" s="445" t="s">
        <v>2869</v>
      </c>
      <c r="F663" s="447" t="s">
        <v>2870</v>
      </c>
      <c r="G663" s="342"/>
      <c r="H663" s="342" t="str">
        <f t="shared" si="1"/>
        <v/>
      </c>
      <c r="I663" s="342"/>
    </row>
    <row r="664" ht="12.75" customHeight="1">
      <c r="A664" s="342">
        <f>IF(ISNUMBER(SEARCH('Cover Page'!$D$9,#REF!)),MAX($A$1:A663)+1,0)</f>
        <v>0</v>
      </c>
      <c r="B664" s="445" t="s">
        <v>2871</v>
      </c>
      <c r="C664" s="446" t="s">
        <v>2872</v>
      </c>
      <c r="D664" s="447" t="s">
        <v>19</v>
      </c>
      <c r="E664" s="445" t="s">
        <v>2873</v>
      </c>
      <c r="F664" s="447" t="s">
        <v>2874</v>
      </c>
      <c r="G664" s="342"/>
      <c r="H664" s="342" t="str">
        <f t="shared" si="1"/>
        <v/>
      </c>
      <c r="I664" s="342"/>
    </row>
    <row r="665" ht="12.75" customHeight="1">
      <c r="A665" s="342">
        <f>IF(ISNUMBER(SEARCH('Cover Page'!$D$9,#REF!)),MAX($A$1:A664)+1,0)</f>
        <v>0</v>
      </c>
      <c r="B665" s="445" t="s">
        <v>2875</v>
      </c>
      <c r="C665" s="446" t="s">
        <v>2876</v>
      </c>
      <c r="D665" s="447" t="s">
        <v>19</v>
      </c>
      <c r="E665" s="445" t="s">
        <v>2877</v>
      </c>
      <c r="F665" s="447" t="s">
        <v>2878</v>
      </c>
      <c r="G665" s="342"/>
      <c r="H665" s="342" t="str">
        <f t="shared" si="1"/>
        <v/>
      </c>
      <c r="I665" s="342"/>
    </row>
    <row r="666" ht="12.75" customHeight="1">
      <c r="A666" s="342">
        <f>IF(ISNUMBER(SEARCH('Cover Page'!$D$9,#REF!)),MAX($A$1:A665)+1,0)</f>
        <v>0</v>
      </c>
      <c r="B666" s="445" t="s">
        <v>2879</v>
      </c>
      <c r="C666" s="446" t="s">
        <v>2880</v>
      </c>
      <c r="D666" s="447" t="s">
        <v>15</v>
      </c>
      <c r="E666" s="445" t="s">
        <v>933</v>
      </c>
      <c r="F666" s="447" t="s">
        <v>2881</v>
      </c>
      <c r="G666" s="342"/>
      <c r="H666" s="342" t="str">
        <f t="shared" si="1"/>
        <v/>
      </c>
      <c r="I666" s="342"/>
    </row>
    <row r="667" ht="12.75" customHeight="1">
      <c r="A667" s="342">
        <f>IF(ISNUMBER(SEARCH('Cover Page'!$D$9,#REF!)),MAX($A$1:A666)+1,0)</f>
        <v>0</v>
      </c>
      <c r="B667" s="445" t="s">
        <v>2882</v>
      </c>
      <c r="C667" s="446" t="s">
        <v>2883</v>
      </c>
      <c r="D667" s="447" t="s">
        <v>19</v>
      </c>
      <c r="E667" s="445" t="s">
        <v>1386</v>
      </c>
      <c r="F667" s="447" t="s">
        <v>2884</v>
      </c>
      <c r="G667" s="342"/>
      <c r="H667" s="342" t="str">
        <f t="shared" si="1"/>
        <v/>
      </c>
      <c r="I667" s="342"/>
    </row>
    <row r="668" ht="12.75" customHeight="1">
      <c r="A668" s="342">
        <f>IF(ISNUMBER(SEARCH('Cover Page'!$D$9,#REF!)),MAX($A$1:A667)+1,0)</f>
        <v>0</v>
      </c>
      <c r="B668" s="445" t="s">
        <v>2885</v>
      </c>
      <c r="C668" s="446" t="s">
        <v>2886</v>
      </c>
      <c r="D668" s="447" t="s">
        <v>19</v>
      </c>
      <c r="E668" s="445" t="s">
        <v>1058</v>
      </c>
      <c r="F668" s="447" t="s">
        <v>2887</v>
      </c>
      <c r="G668" s="342"/>
      <c r="H668" s="342" t="str">
        <f t="shared" si="1"/>
        <v/>
      </c>
      <c r="I668" s="342"/>
    </row>
    <row r="669" ht="12.75" customHeight="1">
      <c r="A669" s="342">
        <f>IF(ISNUMBER(SEARCH('Cover Page'!$D$9,#REF!)),MAX($A$1:A668)+1,0)</f>
        <v>0</v>
      </c>
      <c r="B669" s="445" t="s">
        <v>2888</v>
      </c>
      <c r="C669" s="446" t="s">
        <v>2889</v>
      </c>
      <c r="D669" s="447" t="s">
        <v>19</v>
      </c>
      <c r="E669" s="445" t="s">
        <v>2890</v>
      </c>
      <c r="F669" s="447" t="s">
        <v>2891</v>
      </c>
      <c r="G669" s="342"/>
      <c r="H669" s="342" t="str">
        <f t="shared" si="1"/>
        <v/>
      </c>
      <c r="I669" s="342"/>
    </row>
    <row r="670" ht="12.75" customHeight="1">
      <c r="A670" s="342">
        <f>IF(ISNUMBER(SEARCH('Cover Page'!$D$9,#REF!)),MAX($A$1:A669)+1,0)</f>
        <v>0</v>
      </c>
      <c r="B670" s="445" t="s">
        <v>2892</v>
      </c>
      <c r="C670" s="446" t="s">
        <v>2893</v>
      </c>
      <c r="D670" s="447" t="s">
        <v>15</v>
      </c>
      <c r="E670" s="445" t="s">
        <v>725</v>
      </c>
      <c r="F670" s="447" t="s">
        <v>1335</v>
      </c>
      <c r="G670" s="342"/>
      <c r="H670" s="342" t="str">
        <f t="shared" si="1"/>
        <v/>
      </c>
      <c r="I670" s="342"/>
    </row>
    <row r="671" ht="12.75" customHeight="1">
      <c r="A671" s="342">
        <f>IF(ISNUMBER(SEARCH('Cover Page'!$D$9,#REF!)),MAX($A$1:A670)+1,0)</f>
        <v>0</v>
      </c>
      <c r="B671" s="445" t="s">
        <v>2894</v>
      </c>
      <c r="C671" s="446" t="s">
        <v>2895</v>
      </c>
      <c r="D671" s="447" t="s">
        <v>15</v>
      </c>
      <c r="E671" s="445" t="s">
        <v>1445</v>
      </c>
      <c r="F671" s="447" t="s">
        <v>2896</v>
      </c>
      <c r="G671" s="342"/>
      <c r="H671" s="342" t="str">
        <f t="shared" si="1"/>
        <v/>
      </c>
      <c r="I671" s="342"/>
    </row>
    <row r="672" ht="12.75" customHeight="1">
      <c r="A672" s="342">
        <f>IF(ISNUMBER(SEARCH('Cover Page'!$D$9,#REF!)),MAX($A$1:A671)+1,0)</f>
        <v>0</v>
      </c>
      <c r="B672" s="445" t="s">
        <v>2897</v>
      </c>
      <c r="C672" s="446" t="s">
        <v>2898</v>
      </c>
      <c r="D672" s="447" t="s">
        <v>17</v>
      </c>
      <c r="E672" s="445" t="s">
        <v>1445</v>
      </c>
      <c r="F672" s="447" t="s">
        <v>2899</v>
      </c>
      <c r="G672" s="342"/>
      <c r="H672" s="342" t="str">
        <f t="shared" si="1"/>
        <v/>
      </c>
      <c r="I672" s="342"/>
    </row>
    <row r="673" ht="12.75" customHeight="1">
      <c r="A673" s="342">
        <f>IF(ISNUMBER(SEARCH('Cover Page'!$D$9,#REF!)),MAX($A$1:A672)+1,0)</f>
        <v>0</v>
      </c>
      <c r="B673" s="445" t="s">
        <v>2900</v>
      </c>
      <c r="C673" s="446" t="s">
        <v>2901</v>
      </c>
      <c r="D673" s="447" t="s">
        <v>15</v>
      </c>
      <c r="E673" s="445" t="s">
        <v>725</v>
      </c>
      <c r="F673" s="447" t="s">
        <v>2902</v>
      </c>
      <c r="G673" s="342"/>
      <c r="H673" s="342" t="str">
        <f t="shared" si="1"/>
        <v/>
      </c>
      <c r="I673" s="342"/>
    </row>
    <row r="674" ht="12.75" customHeight="1">
      <c r="A674" s="342">
        <f>IF(ISNUMBER(SEARCH('Cover Page'!$D$9,#REF!)),MAX($A$1:A673)+1,0)</f>
        <v>0</v>
      </c>
      <c r="B674" s="445" t="s">
        <v>2903</v>
      </c>
      <c r="C674" s="446" t="s">
        <v>2904</v>
      </c>
      <c r="D674" s="447" t="s">
        <v>19</v>
      </c>
      <c r="E674" s="445" t="s">
        <v>2057</v>
      </c>
      <c r="F674" s="447" t="s">
        <v>2905</v>
      </c>
      <c r="G674" s="342"/>
      <c r="H674" s="342" t="str">
        <f t="shared" si="1"/>
        <v/>
      </c>
      <c r="I674" s="342"/>
    </row>
    <row r="675" ht="12.75" customHeight="1">
      <c r="A675" s="342">
        <f>IF(ISNUMBER(SEARCH('Cover Page'!$D$9,#REF!)),MAX($A$1:A674)+1,0)</f>
        <v>0</v>
      </c>
      <c r="B675" s="445" t="s">
        <v>2906</v>
      </c>
      <c r="C675" s="446" t="s">
        <v>2907</v>
      </c>
      <c r="D675" s="447" t="s">
        <v>15</v>
      </c>
      <c r="E675" s="445" t="s">
        <v>725</v>
      </c>
      <c r="F675" s="447" t="s">
        <v>2908</v>
      </c>
      <c r="G675" s="342"/>
      <c r="H675" s="342" t="str">
        <f t="shared" si="1"/>
        <v/>
      </c>
      <c r="I675" s="342"/>
    </row>
    <row r="676" ht="12.75" customHeight="1">
      <c r="A676" s="342">
        <f>IF(ISNUMBER(SEARCH('Cover Page'!$D$9,#REF!)),MAX($A$1:A675)+1,0)</f>
        <v>0</v>
      </c>
      <c r="B676" s="445" t="s">
        <v>2909</v>
      </c>
      <c r="C676" s="446" t="s">
        <v>2910</v>
      </c>
      <c r="D676" s="447" t="s">
        <v>15</v>
      </c>
      <c r="E676" s="445" t="s">
        <v>725</v>
      </c>
      <c r="F676" s="447" t="s">
        <v>2911</v>
      </c>
      <c r="G676" s="342"/>
      <c r="H676" s="342" t="str">
        <f t="shared" si="1"/>
        <v/>
      </c>
      <c r="I676" s="342"/>
    </row>
    <row r="677" ht="12.75" customHeight="1">
      <c r="A677" s="342">
        <f>IF(ISNUMBER(SEARCH('Cover Page'!$D$9,#REF!)),MAX($A$1:A676)+1,0)</f>
        <v>0</v>
      </c>
      <c r="B677" s="445" t="s">
        <v>2912</v>
      </c>
      <c r="C677" s="446" t="s">
        <v>2913</v>
      </c>
      <c r="D677" s="447" t="s">
        <v>19</v>
      </c>
      <c r="E677" s="445" t="s">
        <v>2914</v>
      </c>
      <c r="F677" s="447" t="s">
        <v>2915</v>
      </c>
      <c r="G677" s="342"/>
      <c r="H677" s="342" t="str">
        <f t="shared" si="1"/>
        <v/>
      </c>
      <c r="I677" s="342"/>
    </row>
    <row r="678" ht="12.75" customHeight="1">
      <c r="A678" s="342">
        <f>IF(ISNUMBER(SEARCH('Cover Page'!$D$9,#REF!)),MAX($A$1:A677)+1,0)</f>
        <v>0</v>
      </c>
      <c r="B678" s="445" t="s">
        <v>2916</v>
      </c>
      <c r="C678" s="446" t="s">
        <v>2917</v>
      </c>
      <c r="D678" s="447" t="s">
        <v>19</v>
      </c>
      <c r="E678" s="445" t="s">
        <v>2918</v>
      </c>
      <c r="F678" s="447" t="s">
        <v>2919</v>
      </c>
      <c r="G678" s="342"/>
      <c r="H678" s="342" t="str">
        <f t="shared" si="1"/>
        <v/>
      </c>
      <c r="I678" s="342"/>
    </row>
    <row r="679" ht="12.75" customHeight="1">
      <c r="A679" s="342">
        <f>IF(ISNUMBER(SEARCH('Cover Page'!$D$9,#REF!)),MAX($A$1:A678)+1,0)</f>
        <v>0</v>
      </c>
      <c r="B679" s="445" t="s">
        <v>2920</v>
      </c>
      <c r="C679" s="446" t="s">
        <v>2921</v>
      </c>
      <c r="D679" s="447" t="s">
        <v>19</v>
      </c>
      <c r="E679" s="445" t="s">
        <v>1585</v>
      </c>
      <c r="F679" s="447" t="s">
        <v>2922</v>
      </c>
      <c r="G679" s="342"/>
      <c r="H679" s="342" t="str">
        <f t="shared" si="1"/>
        <v/>
      </c>
      <c r="I679" s="342"/>
    </row>
    <row r="680" ht="12.75" customHeight="1">
      <c r="A680" s="342">
        <f>IF(ISNUMBER(SEARCH('Cover Page'!$D$9,#REF!)),MAX($A$1:A679)+1,0)</f>
        <v>0</v>
      </c>
      <c r="B680" s="445" t="s">
        <v>2923</v>
      </c>
      <c r="C680" s="446" t="s">
        <v>2924</v>
      </c>
      <c r="D680" s="447" t="s">
        <v>19</v>
      </c>
      <c r="E680" s="445" t="s">
        <v>1585</v>
      </c>
      <c r="F680" s="447" t="s">
        <v>2925</v>
      </c>
      <c r="G680" s="342"/>
      <c r="H680" s="342" t="str">
        <f t="shared" si="1"/>
        <v/>
      </c>
      <c r="I680" s="342"/>
    </row>
    <row r="681" ht="12.75" customHeight="1">
      <c r="A681" s="342">
        <f>IF(ISNUMBER(SEARCH('Cover Page'!$D$9,#REF!)),MAX($A$1:A680)+1,0)</f>
        <v>0</v>
      </c>
      <c r="B681" s="445" t="s">
        <v>2926</v>
      </c>
      <c r="C681" s="446" t="s">
        <v>2927</v>
      </c>
      <c r="D681" s="447" t="s">
        <v>15</v>
      </c>
      <c r="E681" s="445" t="s">
        <v>725</v>
      </c>
      <c r="F681" s="447" t="s">
        <v>2928</v>
      </c>
      <c r="G681" s="342"/>
      <c r="H681" s="342" t="str">
        <f t="shared" si="1"/>
        <v/>
      </c>
      <c r="I681" s="342"/>
    </row>
    <row r="682" ht="12.75" customHeight="1">
      <c r="A682" s="342">
        <f>IF(ISNUMBER(SEARCH('Cover Page'!$D$9,#REF!)),MAX($A$1:A681)+1,0)</f>
        <v>0</v>
      </c>
      <c r="B682" s="445" t="s">
        <v>2929</v>
      </c>
      <c r="C682" s="446" t="s">
        <v>2930</v>
      </c>
      <c r="D682" s="447" t="s">
        <v>15</v>
      </c>
      <c r="E682" s="445" t="s">
        <v>725</v>
      </c>
      <c r="F682" s="447" t="s">
        <v>2931</v>
      </c>
      <c r="G682" s="342"/>
      <c r="H682" s="342" t="str">
        <f t="shared" si="1"/>
        <v/>
      </c>
      <c r="I682" s="342"/>
    </row>
    <row r="683" ht="12.75" customHeight="1">
      <c r="A683" s="342">
        <f>IF(ISNUMBER(SEARCH('Cover Page'!$D$9,#REF!)),MAX($A$1:A682)+1,0)</f>
        <v>0</v>
      </c>
      <c r="B683" s="445" t="s">
        <v>2932</v>
      </c>
      <c r="C683" s="446" t="s">
        <v>2933</v>
      </c>
      <c r="D683" s="447" t="s">
        <v>19</v>
      </c>
      <c r="E683" s="445" t="s">
        <v>2934</v>
      </c>
      <c r="F683" s="447" t="s">
        <v>2935</v>
      </c>
      <c r="G683" s="342"/>
      <c r="H683" s="342" t="str">
        <f t="shared" si="1"/>
        <v/>
      </c>
      <c r="I683" s="342"/>
    </row>
    <row r="684" ht="12.75" customHeight="1">
      <c r="A684" s="342">
        <f>IF(ISNUMBER(SEARCH('Cover Page'!$D$9,#REF!)),MAX($A$1:A683)+1,0)</f>
        <v>0</v>
      </c>
      <c r="B684" s="445" t="s">
        <v>2936</v>
      </c>
      <c r="C684" s="446" t="s">
        <v>2937</v>
      </c>
      <c r="D684" s="447" t="s">
        <v>19</v>
      </c>
      <c r="E684" s="445" t="s">
        <v>764</v>
      </c>
      <c r="F684" s="447" t="s">
        <v>2938</v>
      </c>
      <c r="G684" s="342"/>
      <c r="H684" s="342" t="str">
        <f t="shared" si="1"/>
        <v/>
      </c>
      <c r="I684" s="342"/>
    </row>
    <row r="685" ht="12.75" customHeight="1">
      <c r="A685" s="342">
        <f>IF(ISNUMBER(SEARCH('Cover Page'!$D$9,#REF!)),MAX($A$1:A684)+1,0)</f>
        <v>0</v>
      </c>
      <c r="B685" s="445" t="s">
        <v>2939</v>
      </c>
      <c r="C685" s="446" t="s">
        <v>2940</v>
      </c>
      <c r="D685" s="447" t="s">
        <v>19</v>
      </c>
      <c r="E685" s="445" t="s">
        <v>2941</v>
      </c>
      <c r="F685" s="447" t="s">
        <v>2942</v>
      </c>
      <c r="G685" s="342"/>
      <c r="H685" s="342" t="str">
        <f t="shared" si="1"/>
        <v/>
      </c>
      <c r="I685" s="342"/>
    </row>
    <row r="686" ht="12.75" customHeight="1">
      <c r="A686" s="342">
        <f>IF(ISNUMBER(SEARCH('Cover Page'!$D$9,#REF!)),MAX($A$1:A685)+1,0)</f>
        <v>0</v>
      </c>
      <c r="B686" s="445" t="s">
        <v>2943</v>
      </c>
      <c r="C686" s="446" t="s">
        <v>2944</v>
      </c>
      <c r="D686" s="447" t="s">
        <v>19</v>
      </c>
      <c r="E686" s="445" t="s">
        <v>1728</v>
      </c>
      <c r="F686" s="447" t="s">
        <v>2945</v>
      </c>
      <c r="G686" s="342"/>
      <c r="H686" s="342" t="str">
        <f t="shared" si="1"/>
        <v/>
      </c>
      <c r="I686" s="342"/>
    </row>
    <row r="687" ht="12.75" customHeight="1">
      <c r="A687" s="342">
        <f>IF(ISNUMBER(SEARCH('Cover Page'!$D$9,#REF!)),MAX($A$1:A686)+1,0)</f>
        <v>0</v>
      </c>
      <c r="B687" s="445" t="s">
        <v>2946</v>
      </c>
      <c r="C687" s="446" t="s">
        <v>2947</v>
      </c>
      <c r="D687" s="447" t="s">
        <v>19</v>
      </c>
      <c r="E687" s="445" t="s">
        <v>1188</v>
      </c>
      <c r="F687" s="447" t="s">
        <v>2948</v>
      </c>
      <c r="G687" s="342"/>
      <c r="H687" s="342" t="str">
        <f t="shared" si="1"/>
        <v/>
      </c>
      <c r="I687" s="342"/>
    </row>
    <row r="688" ht="12.75" customHeight="1">
      <c r="A688" s="342">
        <f>IF(ISNUMBER(SEARCH('Cover Page'!$D$9,#REF!)),MAX($A$1:A687)+1,0)</f>
        <v>0</v>
      </c>
      <c r="B688" s="445" t="s">
        <v>2949</v>
      </c>
      <c r="C688" s="446" t="s">
        <v>2950</v>
      </c>
      <c r="D688" s="447" t="s">
        <v>19</v>
      </c>
      <c r="E688" s="445" t="s">
        <v>2951</v>
      </c>
      <c r="F688" s="447" t="s">
        <v>2952</v>
      </c>
      <c r="G688" s="342"/>
      <c r="H688" s="342" t="str">
        <f t="shared" si="1"/>
        <v/>
      </c>
      <c r="I688" s="342"/>
    </row>
    <row r="689" ht="12.75" customHeight="1">
      <c r="A689" s="342">
        <f>IF(ISNUMBER(SEARCH('Cover Page'!$D$9,#REF!)),MAX($A$1:A688)+1,0)</f>
        <v>0</v>
      </c>
      <c r="B689" s="445" t="s">
        <v>2953</v>
      </c>
      <c r="C689" s="446" t="s">
        <v>2954</v>
      </c>
      <c r="D689" s="447" t="s">
        <v>19</v>
      </c>
      <c r="E689" s="445" t="s">
        <v>1356</v>
      </c>
      <c r="F689" s="447" t="s">
        <v>2955</v>
      </c>
      <c r="G689" s="342"/>
      <c r="H689" s="342" t="str">
        <f t="shared" si="1"/>
        <v/>
      </c>
      <c r="I689" s="342"/>
    </row>
    <row r="690" ht="12.75" customHeight="1">
      <c r="A690" s="342">
        <f>IF(ISNUMBER(SEARCH('Cover Page'!$D$9,#REF!)),MAX($A$1:A689)+1,0)</f>
        <v>0</v>
      </c>
      <c r="B690" s="445" t="s">
        <v>2956</v>
      </c>
      <c r="C690" s="446" t="s">
        <v>2957</v>
      </c>
      <c r="D690" s="447" t="s">
        <v>17</v>
      </c>
      <c r="E690" s="445" t="s">
        <v>1211</v>
      </c>
      <c r="F690" s="447" t="s">
        <v>2958</v>
      </c>
      <c r="G690" s="342"/>
      <c r="H690" s="342" t="str">
        <f t="shared" si="1"/>
        <v/>
      </c>
      <c r="I690" s="342"/>
    </row>
    <row r="691" ht="15.0" customHeight="1">
      <c r="A691" s="342">
        <f>IF(ISNUMBER(SEARCH('Cover Page'!$D$9,#REF!)),MAX($A$1:A690)+1,0)</f>
        <v>0</v>
      </c>
      <c r="B691" s="445" t="s">
        <v>2959</v>
      </c>
      <c r="C691" s="446" t="s">
        <v>2960</v>
      </c>
      <c r="D691" s="447" t="s">
        <v>15</v>
      </c>
      <c r="E691" s="445" t="s">
        <v>1211</v>
      </c>
      <c r="F691" s="447" t="s">
        <v>2961</v>
      </c>
      <c r="G691" s="342"/>
      <c r="H691" s="342" t="str">
        <f t="shared" si="1"/>
        <v/>
      </c>
      <c r="I691" s="342"/>
    </row>
    <row r="692" ht="12.75" customHeight="1">
      <c r="A692" s="342">
        <f>IF(ISNUMBER(SEARCH('Cover Page'!$D$9,#REF!)),MAX($A$1:A691)+1,0)</f>
        <v>0</v>
      </c>
      <c r="B692" s="445" t="s">
        <v>2962</v>
      </c>
      <c r="C692" s="446" t="s">
        <v>2963</v>
      </c>
      <c r="D692" s="447" t="s">
        <v>15</v>
      </c>
      <c r="E692" s="445" t="s">
        <v>986</v>
      </c>
      <c r="F692" s="447" t="s">
        <v>2964</v>
      </c>
      <c r="G692" s="342"/>
      <c r="H692" s="342" t="str">
        <f t="shared" si="1"/>
        <v/>
      </c>
      <c r="I692" s="342"/>
    </row>
    <row r="693" ht="12.75" customHeight="1">
      <c r="A693" s="342">
        <f>IF(ISNUMBER(SEARCH('Cover Page'!$D$9,#REF!)),MAX($A$1:A692)+1,0)</f>
        <v>0</v>
      </c>
      <c r="B693" s="445" t="s">
        <v>2965</v>
      </c>
      <c r="C693" s="446" t="s">
        <v>2966</v>
      </c>
      <c r="D693" s="447" t="s">
        <v>15</v>
      </c>
      <c r="E693" s="445" t="s">
        <v>725</v>
      </c>
      <c r="F693" s="447" t="s">
        <v>2967</v>
      </c>
      <c r="G693" s="342"/>
      <c r="H693" s="342" t="str">
        <f t="shared" si="1"/>
        <v/>
      </c>
      <c r="I693" s="342"/>
    </row>
    <row r="694" ht="12.75" customHeight="1">
      <c r="A694" s="342">
        <f>IF(ISNUMBER(SEARCH('Cover Page'!$D$9,#REF!)),MAX($A$1:A693)+1,0)</f>
        <v>0</v>
      </c>
      <c r="B694" s="445" t="s">
        <v>2968</v>
      </c>
      <c r="C694" s="446" t="s">
        <v>2969</v>
      </c>
      <c r="D694" s="447" t="s">
        <v>724</v>
      </c>
      <c r="E694" s="445" t="s">
        <v>861</v>
      </c>
      <c r="F694" s="447" t="s">
        <v>2970</v>
      </c>
      <c r="G694" s="342"/>
      <c r="H694" s="342" t="str">
        <f t="shared" si="1"/>
        <v/>
      </c>
      <c r="I694" s="342"/>
    </row>
    <row r="695" ht="15.0" customHeight="1">
      <c r="A695" s="342">
        <f>IF(ISNUMBER(SEARCH('Cover Page'!$D$9,#REF!)),MAX($A$1:A694)+1,0)</f>
        <v>0</v>
      </c>
      <c r="B695" s="445" t="s">
        <v>2971</v>
      </c>
      <c r="C695" s="446" t="s">
        <v>2972</v>
      </c>
      <c r="D695" s="447" t="s">
        <v>19</v>
      </c>
      <c r="E695" s="445" t="s">
        <v>861</v>
      </c>
      <c r="F695" s="447" t="s">
        <v>2973</v>
      </c>
      <c r="G695" s="342"/>
      <c r="H695" s="342" t="str">
        <f t="shared" si="1"/>
        <v/>
      </c>
      <c r="I695" s="342"/>
    </row>
    <row r="696" ht="12.75" customHeight="1">
      <c r="A696" s="342">
        <f>IF(ISNUMBER(SEARCH('Cover Page'!$D$9,#REF!)),MAX($A$1:A695)+1,0)</f>
        <v>0</v>
      </c>
      <c r="B696" s="445" t="s">
        <v>2974</v>
      </c>
      <c r="C696" s="446" t="s">
        <v>2975</v>
      </c>
      <c r="D696" s="447" t="s">
        <v>19</v>
      </c>
      <c r="E696" s="445" t="s">
        <v>861</v>
      </c>
      <c r="F696" s="447" t="s">
        <v>2976</v>
      </c>
      <c r="G696" s="342"/>
      <c r="H696" s="342" t="str">
        <f t="shared" si="1"/>
        <v/>
      </c>
      <c r="I696" s="342"/>
    </row>
    <row r="697" ht="12.75" customHeight="1">
      <c r="A697" s="342">
        <f>IF(ISNUMBER(SEARCH('Cover Page'!$D$9,#REF!)),MAX($A$1:A696)+1,0)</f>
        <v>0</v>
      </c>
      <c r="B697" s="445" t="s">
        <v>2977</v>
      </c>
      <c r="C697" s="446" t="s">
        <v>2978</v>
      </c>
      <c r="D697" s="447" t="s">
        <v>19</v>
      </c>
      <c r="E697" s="445" t="s">
        <v>2979</v>
      </c>
      <c r="F697" s="447" t="s">
        <v>2980</v>
      </c>
      <c r="G697" s="342"/>
      <c r="H697" s="342" t="str">
        <f t="shared" si="1"/>
        <v/>
      </c>
      <c r="I697" s="342"/>
    </row>
    <row r="698" ht="12.75" customHeight="1">
      <c r="A698" s="342">
        <f>IF(ISNUMBER(SEARCH('Cover Page'!$D$9,#REF!)),MAX($A$1:A697)+1,0)</f>
        <v>0</v>
      </c>
      <c r="B698" s="445" t="s">
        <v>2981</v>
      </c>
      <c r="C698" s="446" t="s">
        <v>2982</v>
      </c>
      <c r="D698" s="447" t="s">
        <v>724</v>
      </c>
      <c r="E698" s="445" t="s">
        <v>1250</v>
      </c>
      <c r="F698" s="447" t="s">
        <v>2983</v>
      </c>
      <c r="G698" s="342"/>
      <c r="H698" s="342" t="str">
        <f t="shared" si="1"/>
        <v/>
      </c>
      <c r="I698" s="342"/>
    </row>
    <row r="699" ht="12.75" customHeight="1">
      <c r="A699" s="342">
        <f>IF(ISNUMBER(SEARCH('Cover Page'!$D$9,#REF!)),MAX($A$1:A698)+1,0)</f>
        <v>0</v>
      </c>
      <c r="B699" s="445" t="s">
        <v>2984</v>
      </c>
      <c r="C699" s="446" t="s">
        <v>2985</v>
      </c>
      <c r="D699" s="447" t="s">
        <v>15</v>
      </c>
      <c r="E699" s="445" t="s">
        <v>1445</v>
      </c>
      <c r="F699" s="447" t="s">
        <v>2986</v>
      </c>
      <c r="G699" s="342"/>
      <c r="H699" s="342" t="str">
        <f t="shared" si="1"/>
        <v/>
      </c>
      <c r="I699" s="342"/>
    </row>
    <row r="700" ht="12.75" customHeight="1">
      <c r="A700" s="342">
        <f>IF(ISNUMBER(SEARCH('Cover Page'!$D$9,#REF!)),MAX($A$1:A699)+1,0)</f>
        <v>0</v>
      </c>
      <c r="B700" s="445" t="s">
        <v>2987</v>
      </c>
      <c r="C700" s="446" t="s">
        <v>2988</v>
      </c>
      <c r="D700" s="447" t="s">
        <v>19</v>
      </c>
      <c r="E700" s="445" t="s">
        <v>2989</v>
      </c>
      <c r="F700" s="447" t="s">
        <v>2990</v>
      </c>
      <c r="G700" s="342"/>
      <c r="H700" s="342" t="str">
        <f t="shared" si="1"/>
        <v/>
      </c>
      <c r="I700" s="342"/>
    </row>
    <row r="701" ht="15.0" customHeight="1">
      <c r="A701" s="342">
        <f>IF(ISNUMBER(SEARCH('Cover Page'!$D$9,#REF!)),MAX($A$1:A700)+1,0)</f>
        <v>0</v>
      </c>
      <c r="B701" s="445" t="s">
        <v>2991</v>
      </c>
      <c r="C701" s="446" t="s">
        <v>2992</v>
      </c>
      <c r="D701" s="447" t="s">
        <v>17</v>
      </c>
      <c r="E701" s="445" t="s">
        <v>1161</v>
      </c>
      <c r="F701" s="447" t="s">
        <v>2993</v>
      </c>
      <c r="G701" s="342"/>
      <c r="H701" s="342" t="str">
        <f t="shared" si="1"/>
        <v/>
      </c>
      <c r="I701" s="342"/>
    </row>
    <row r="702" ht="12.75" customHeight="1">
      <c r="A702" s="342">
        <f>IF(ISNUMBER(SEARCH('Cover Page'!$D$9,#REF!)),MAX($A$1:A701)+1,0)</f>
        <v>0</v>
      </c>
      <c r="B702" s="445" t="s">
        <v>2994</v>
      </c>
      <c r="C702" s="446" t="s">
        <v>2995</v>
      </c>
      <c r="D702" s="447" t="s">
        <v>15</v>
      </c>
      <c r="E702" s="445" t="s">
        <v>2996</v>
      </c>
      <c r="F702" s="447" t="s">
        <v>2997</v>
      </c>
      <c r="G702" s="342"/>
      <c r="H702" s="342" t="str">
        <f t="shared" si="1"/>
        <v/>
      </c>
      <c r="I702" s="342"/>
    </row>
    <row r="703" ht="12.75" customHeight="1">
      <c r="A703" s="342">
        <f>IF(ISNUMBER(SEARCH('Cover Page'!$D$9,#REF!)),MAX($A$1:A702)+1,0)</f>
        <v>0</v>
      </c>
      <c r="B703" s="445" t="s">
        <v>2998</v>
      </c>
      <c r="C703" s="446" t="s">
        <v>2999</v>
      </c>
      <c r="D703" s="447" t="s">
        <v>19</v>
      </c>
      <c r="E703" s="445" t="s">
        <v>3000</v>
      </c>
      <c r="F703" s="447" t="s">
        <v>3001</v>
      </c>
      <c r="G703" s="342"/>
      <c r="H703" s="342" t="str">
        <f t="shared" si="1"/>
        <v/>
      </c>
      <c r="I703" s="342"/>
    </row>
    <row r="704" ht="12.75" customHeight="1">
      <c r="A704" s="342">
        <f>IF(ISNUMBER(SEARCH('Cover Page'!$D$9,#REF!)),MAX($A$1:A703)+1,0)</f>
        <v>0</v>
      </c>
      <c r="B704" s="445" t="s">
        <v>3002</v>
      </c>
      <c r="C704" s="446" t="s">
        <v>3003</v>
      </c>
      <c r="D704" s="447" t="s">
        <v>724</v>
      </c>
      <c r="E704" s="445" t="s">
        <v>1407</v>
      </c>
      <c r="F704" s="447" t="s">
        <v>3004</v>
      </c>
      <c r="G704" s="342"/>
      <c r="H704" s="342" t="str">
        <f t="shared" si="1"/>
        <v/>
      </c>
      <c r="I704" s="342"/>
    </row>
    <row r="705" ht="12.75" customHeight="1">
      <c r="A705" s="342">
        <f>IF(ISNUMBER(SEARCH('Cover Page'!$D$9,#REF!)),MAX($A$1:A704)+1,0)</f>
        <v>0</v>
      </c>
      <c r="B705" s="445" t="s">
        <v>3005</v>
      </c>
      <c r="C705" s="446" t="s">
        <v>3006</v>
      </c>
      <c r="D705" s="447" t="s">
        <v>19</v>
      </c>
      <c r="E705" s="445" t="s">
        <v>1407</v>
      </c>
      <c r="F705" s="447" t="s">
        <v>3004</v>
      </c>
      <c r="G705" s="342"/>
      <c r="H705" s="342" t="str">
        <f t="shared" si="1"/>
        <v/>
      </c>
      <c r="I705" s="342"/>
    </row>
    <row r="706" ht="12.75" customHeight="1">
      <c r="A706" s="342">
        <f>IF(ISNUMBER(SEARCH('Cover Page'!$D$9,#REF!)),MAX($A$1:A705)+1,0)</f>
        <v>0</v>
      </c>
      <c r="B706" s="445" t="s">
        <v>3007</v>
      </c>
      <c r="C706" s="446" t="s">
        <v>3008</v>
      </c>
      <c r="D706" s="447" t="s">
        <v>19</v>
      </c>
      <c r="E706" s="445" t="s">
        <v>1912</v>
      </c>
      <c r="F706" s="447" t="s">
        <v>3009</v>
      </c>
      <c r="G706" s="342"/>
      <c r="H706" s="342" t="str">
        <f t="shared" si="1"/>
        <v/>
      </c>
      <c r="I706" s="342"/>
    </row>
    <row r="707" ht="12.75" customHeight="1">
      <c r="A707" s="342">
        <f>IF(ISNUMBER(SEARCH('Cover Page'!$D$9,#REF!)),MAX($A$1:A706)+1,0)</f>
        <v>0</v>
      </c>
      <c r="B707" s="445" t="s">
        <v>3010</v>
      </c>
      <c r="C707" s="446" t="s">
        <v>3011</v>
      </c>
      <c r="D707" s="447" t="s">
        <v>15</v>
      </c>
      <c r="E707" s="445" t="s">
        <v>861</v>
      </c>
      <c r="F707" s="447" t="s">
        <v>3012</v>
      </c>
      <c r="G707" s="342"/>
      <c r="H707" s="342" t="str">
        <f t="shared" si="1"/>
        <v/>
      </c>
      <c r="I707" s="342"/>
    </row>
    <row r="708" ht="12.75" customHeight="1">
      <c r="A708" s="342">
        <f>IF(ISNUMBER(SEARCH('Cover Page'!$D$9,#REF!)),MAX($A$1:A707)+1,0)</f>
        <v>0</v>
      </c>
      <c r="B708" s="445" t="s">
        <v>3013</v>
      </c>
      <c r="C708" s="446" t="s">
        <v>3014</v>
      </c>
      <c r="D708" s="447" t="s">
        <v>19</v>
      </c>
      <c r="E708" s="445" t="s">
        <v>831</v>
      </c>
      <c r="F708" s="447" t="s">
        <v>3015</v>
      </c>
      <c r="G708" s="342"/>
      <c r="H708" s="342" t="str">
        <f t="shared" si="1"/>
        <v/>
      </c>
      <c r="I708" s="342"/>
    </row>
    <row r="709" ht="12.75" customHeight="1">
      <c r="A709" s="342">
        <f>IF(ISNUMBER(SEARCH('Cover Page'!$D$9,#REF!)),MAX($A$1:A708)+1,0)</f>
        <v>0</v>
      </c>
      <c r="B709" s="445" t="s">
        <v>3016</v>
      </c>
      <c r="C709" s="446" t="s">
        <v>3017</v>
      </c>
      <c r="D709" s="447" t="s">
        <v>15</v>
      </c>
      <c r="E709" s="445" t="s">
        <v>861</v>
      </c>
      <c r="F709" s="447" t="s">
        <v>3018</v>
      </c>
      <c r="G709" s="342"/>
      <c r="H709" s="342" t="str">
        <f t="shared" si="1"/>
        <v/>
      </c>
      <c r="I709" s="342"/>
    </row>
    <row r="710" ht="12.75" customHeight="1">
      <c r="A710" s="342">
        <f>IF(ISNUMBER(SEARCH('Cover Page'!$D$9,#REF!)),MAX($A$1:A709)+1,0)</f>
        <v>0</v>
      </c>
      <c r="B710" s="445" t="s">
        <v>3019</v>
      </c>
      <c r="C710" s="446" t="s">
        <v>3020</v>
      </c>
      <c r="D710" s="447" t="s">
        <v>15</v>
      </c>
      <c r="E710" s="445" t="s">
        <v>725</v>
      </c>
      <c r="F710" s="447" t="s">
        <v>3021</v>
      </c>
      <c r="G710" s="342"/>
      <c r="H710" s="342" t="str">
        <f t="shared" si="1"/>
        <v/>
      </c>
      <c r="I710" s="342"/>
    </row>
    <row r="711" ht="12.75" customHeight="1">
      <c r="A711" s="342">
        <f>IF(ISNUMBER(SEARCH('Cover Page'!$D$9,#REF!)),MAX($A$1:A710)+1,0)</f>
        <v>0</v>
      </c>
      <c r="B711" s="445" t="s">
        <v>3022</v>
      </c>
      <c r="C711" s="446" t="s">
        <v>3023</v>
      </c>
      <c r="D711" s="447" t="s">
        <v>19</v>
      </c>
      <c r="E711" s="445" t="s">
        <v>3024</v>
      </c>
      <c r="F711" s="447" t="s">
        <v>3025</v>
      </c>
      <c r="G711" s="342"/>
      <c r="H711" s="342" t="str">
        <f t="shared" si="1"/>
        <v/>
      </c>
      <c r="I711" s="342"/>
    </row>
    <row r="712" ht="12.75" customHeight="1">
      <c r="A712" s="342">
        <f>IF(ISNUMBER(SEARCH('Cover Page'!$D$9,#REF!)),MAX($A$1:A711)+1,0)</f>
        <v>0</v>
      </c>
      <c r="B712" s="445" t="s">
        <v>3026</v>
      </c>
      <c r="C712" s="446" t="s">
        <v>3027</v>
      </c>
      <c r="D712" s="447" t="s">
        <v>15</v>
      </c>
      <c r="E712" s="445" t="s">
        <v>1343</v>
      </c>
      <c r="F712" s="447" t="s">
        <v>3028</v>
      </c>
      <c r="G712" s="342"/>
      <c r="H712" s="342" t="str">
        <f t="shared" si="1"/>
        <v/>
      </c>
      <c r="I712" s="342"/>
    </row>
    <row r="713" ht="12.75" customHeight="1">
      <c r="A713" s="342">
        <f>IF(ISNUMBER(SEARCH('Cover Page'!$D$9,#REF!)),MAX($A$1:A712)+1,0)</f>
        <v>0</v>
      </c>
      <c r="B713" s="445" t="s">
        <v>3029</v>
      </c>
      <c r="C713" s="446" t="s">
        <v>3030</v>
      </c>
      <c r="D713" s="447" t="s">
        <v>17</v>
      </c>
      <c r="E713" s="445" t="s">
        <v>1343</v>
      </c>
      <c r="F713" s="447" t="s">
        <v>2369</v>
      </c>
      <c r="G713" s="342"/>
      <c r="H713" s="342" t="str">
        <f t="shared" si="1"/>
        <v/>
      </c>
      <c r="I713" s="342"/>
    </row>
    <row r="714" ht="12.75" customHeight="1">
      <c r="A714" s="342">
        <f>IF(ISNUMBER(SEARCH('Cover Page'!$D$9,#REF!)),MAX($A$1:A713)+1,0)</f>
        <v>0</v>
      </c>
      <c r="B714" s="445" t="s">
        <v>3031</v>
      </c>
      <c r="C714" s="446" t="s">
        <v>3032</v>
      </c>
      <c r="D714" s="447" t="s">
        <v>15</v>
      </c>
      <c r="E714" s="445" t="s">
        <v>883</v>
      </c>
      <c r="F714" s="447" t="s">
        <v>3033</v>
      </c>
      <c r="G714" s="342"/>
      <c r="H714" s="342" t="str">
        <f t="shared" si="1"/>
        <v/>
      </c>
      <c r="I714" s="342"/>
    </row>
    <row r="715" ht="12.75" customHeight="1">
      <c r="A715" s="342">
        <f>IF(ISNUMBER(SEARCH('Cover Page'!$D$9,#REF!)),MAX($A$1:A714)+1,0)</f>
        <v>0</v>
      </c>
      <c r="B715" s="445" t="s">
        <v>3034</v>
      </c>
      <c r="C715" s="446" t="s">
        <v>3035</v>
      </c>
      <c r="D715" s="447" t="s">
        <v>19</v>
      </c>
      <c r="E715" s="445" t="s">
        <v>3036</v>
      </c>
      <c r="F715" s="447" t="s">
        <v>3037</v>
      </c>
      <c r="G715" s="342"/>
      <c r="H715" s="342" t="str">
        <f t="shared" si="1"/>
        <v/>
      </c>
      <c r="I715" s="342"/>
    </row>
    <row r="716" ht="12.75" customHeight="1">
      <c r="A716" s="342">
        <f>IF(ISNUMBER(SEARCH('Cover Page'!$D$9,#REF!)),MAX($A$1:A715)+1,0)</f>
        <v>0</v>
      </c>
      <c r="B716" s="445" t="s">
        <v>3038</v>
      </c>
      <c r="C716" s="446" t="s">
        <v>3039</v>
      </c>
      <c r="D716" s="447" t="s">
        <v>19</v>
      </c>
      <c r="E716" s="445" t="s">
        <v>3040</v>
      </c>
      <c r="F716" s="447" t="s">
        <v>3041</v>
      </c>
      <c r="G716" s="342"/>
      <c r="H716" s="342" t="str">
        <f t="shared" si="1"/>
        <v/>
      </c>
      <c r="I716" s="342"/>
    </row>
    <row r="717" ht="12.75" customHeight="1">
      <c r="A717" s="342">
        <f>IF(ISNUMBER(SEARCH('Cover Page'!$D$9,#REF!)),MAX($A$1:A716)+1,0)</f>
        <v>0</v>
      </c>
      <c r="B717" s="445" t="s">
        <v>3042</v>
      </c>
      <c r="C717" s="446" t="s">
        <v>3043</v>
      </c>
      <c r="D717" s="447" t="s">
        <v>15</v>
      </c>
      <c r="E717" s="445" t="s">
        <v>725</v>
      </c>
      <c r="F717" s="447" t="s">
        <v>3044</v>
      </c>
      <c r="G717" s="342"/>
      <c r="H717" s="342" t="str">
        <f t="shared" si="1"/>
        <v/>
      </c>
      <c r="I717" s="342"/>
    </row>
    <row r="718" ht="12.75" customHeight="1">
      <c r="A718" s="342">
        <f>IF(ISNUMBER(SEARCH('Cover Page'!$D$9,#REF!)),MAX($A$1:A717)+1,0)</f>
        <v>0</v>
      </c>
      <c r="B718" s="445" t="s">
        <v>3045</v>
      </c>
      <c r="C718" s="446" t="s">
        <v>3046</v>
      </c>
      <c r="D718" s="447" t="s">
        <v>19</v>
      </c>
      <c r="E718" s="445" t="s">
        <v>806</v>
      </c>
      <c r="F718" s="447" t="s">
        <v>3047</v>
      </c>
      <c r="G718" s="342"/>
      <c r="H718" s="342" t="str">
        <f t="shared" si="1"/>
        <v/>
      </c>
      <c r="I718" s="342"/>
    </row>
    <row r="719" ht="12.75" customHeight="1">
      <c r="A719" s="342">
        <f>IF(ISNUMBER(SEARCH('Cover Page'!$D$9,#REF!)),MAX($A$1:A718)+1,0)</f>
        <v>0</v>
      </c>
      <c r="B719" s="445" t="s">
        <v>3048</v>
      </c>
      <c r="C719" s="446" t="s">
        <v>3049</v>
      </c>
      <c r="D719" s="447" t="s">
        <v>19</v>
      </c>
      <c r="E719" s="445" t="s">
        <v>3050</v>
      </c>
      <c r="F719" s="447" t="s">
        <v>3051</v>
      </c>
      <c r="G719" s="342"/>
      <c r="H719" s="342" t="str">
        <f t="shared" si="1"/>
        <v/>
      </c>
      <c r="I719" s="342"/>
    </row>
    <row r="720" ht="12.75" customHeight="1">
      <c r="A720" s="342">
        <f>IF(ISNUMBER(SEARCH('Cover Page'!$D$9,#REF!)),MAX($A$1:A719)+1,0)</f>
        <v>0</v>
      </c>
      <c r="B720" s="445" t="s">
        <v>3052</v>
      </c>
      <c r="C720" s="446" t="s">
        <v>3053</v>
      </c>
      <c r="D720" s="447" t="s">
        <v>15</v>
      </c>
      <c r="E720" s="445" t="s">
        <v>1250</v>
      </c>
      <c r="F720" s="447" t="s">
        <v>3054</v>
      </c>
      <c r="G720" s="342"/>
      <c r="H720" s="342" t="str">
        <f t="shared" si="1"/>
        <v/>
      </c>
      <c r="I720" s="342"/>
    </row>
    <row r="721" ht="12.75" customHeight="1">
      <c r="A721" s="342">
        <f>IF(ISNUMBER(SEARCH('Cover Page'!$D$9,#REF!)),MAX($A$1:A720)+1,0)</f>
        <v>0</v>
      </c>
      <c r="B721" s="445" t="s">
        <v>3055</v>
      </c>
      <c r="C721" s="446" t="s">
        <v>3056</v>
      </c>
      <c r="D721" s="447" t="s">
        <v>15</v>
      </c>
      <c r="E721" s="445" t="s">
        <v>737</v>
      </c>
      <c r="F721" s="447" t="s">
        <v>3057</v>
      </c>
      <c r="G721" s="342"/>
      <c r="H721" s="342" t="str">
        <f t="shared" si="1"/>
        <v/>
      </c>
      <c r="I721" s="342"/>
    </row>
    <row r="722" ht="12.75" customHeight="1">
      <c r="A722" s="342">
        <f>IF(ISNUMBER(SEARCH('Cover Page'!$D$9,#REF!)),MAX($A$1:A721)+1,0)</f>
        <v>0</v>
      </c>
      <c r="B722" s="445" t="s">
        <v>3058</v>
      </c>
      <c r="C722" s="446" t="s">
        <v>3059</v>
      </c>
      <c r="D722" s="447" t="s">
        <v>15</v>
      </c>
      <c r="E722" s="445" t="s">
        <v>1356</v>
      </c>
      <c r="F722" s="447" t="s">
        <v>3060</v>
      </c>
      <c r="G722" s="342"/>
      <c r="H722" s="342" t="str">
        <f t="shared" si="1"/>
        <v/>
      </c>
      <c r="I722" s="342"/>
    </row>
    <row r="723" ht="12.75" customHeight="1">
      <c r="A723" s="342">
        <f>IF(ISNUMBER(SEARCH('Cover Page'!$D$9,#REF!)),MAX($A$1:A722)+1,0)</f>
        <v>0</v>
      </c>
      <c r="B723" s="445" t="s">
        <v>3061</v>
      </c>
      <c r="C723" s="446" t="s">
        <v>3062</v>
      </c>
      <c r="D723" s="447" t="s">
        <v>15</v>
      </c>
      <c r="E723" s="445" t="s">
        <v>725</v>
      </c>
      <c r="F723" s="447" t="s">
        <v>3063</v>
      </c>
      <c r="G723" s="342"/>
      <c r="H723" s="342" t="str">
        <f t="shared" si="1"/>
        <v/>
      </c>
      <c r="I723" s="342"/>
    </row>
    <row r="724" ht="12.75" customHeight="1">
      <c r="A724" s="342">
        <f>IF(ISNUMBER(SEARCH('Cover Page'!$D$9,#REF!)),MAX($A$1:A723)+1,0)</f>
        <v>0</v>
      </c>
      <c r="B724" s="445" t="s">
        <v>3064</v>
      </c>
      <c r="C724" s="446" t="s">
        <v>3065</v>
      </c>
      <c r="D724" s="447" t="s">
        <v>15</v>
      </c>
      <c r="E724" s="445" t="s">
        <v>3066</v>
      </c>
      <c r="F724" s="447" t="s">
        <v>3067</v>
      </c>
      <c r="G724" s="342"/>
      <c r="H724" s="342" t="str">
        <f t="shared" si="1"/>
        <v/>
      </c>
      <c r="I724" s="342"/>
    </row>
    <row r="725" ht="15.0" customHeight="1">
      <c r="A725" s="342">
        <f>IF(ISNUMBER(SEARCH('Cover Page'!$D$9,#REF!)),MAX($A$1:A724)+1,0)</f>
        <v>0</v>
      </c>
      <c r="B725" s="445" t="s">
        <v>3068</v>
      </c>
      <c r="C725" s="446" t="s">
        <v>3069</v>
      </c>
      <c r="D725" s="447" t="s">
        <v>15</v>
      </c>
      <c r="E725" s="445" t="s">
        <v>974</v>
      </c>
      <c r="F725" s="447" t="s">
        <v>3070</v>
      </c>
      <c r="G725" s="342"/>
      <c r="H725" s="342" t="str">
        <f t="shared" si="1"/>
        <v/>
      </c>
      <c r="I725" s="342"/>
    </row>
    <row r="726" ht="12.75" customHeight="1">
      <c r="A726" s="342">
        <f>IF(ISNUMBER(SEARCH('Cover Page'!$D$9,#REF!)),MAX($A$1:A725)+1,0)</f>
        <v>0</v>
      </c>
      <c r="B726" s="445" t="s">
        <v>3071</v>
      </c>
      <c r="C726" s="446" t="s">
        <v>3072</v>
      </c>
      <c r="D726" s="447" t="s">
        <v>17</v>
      </c>
      <c r="E726" s="445" t="s">
        <v>974</v>
      </c>
      <c r="F726" s="447" t="s">
        <v>3073</v>
      </c>
      <c r="G726" s="342"/>
      <c r="H726" s="342" t="str">
        <f t="shared" si="1"/>
        <v/>
      </c>
      <c r="I726" s="342"/>
    </row>
    <row r="727" ht="12.75" customHeight="1">
      <c r="A727" s="342">
        <f>IF(ISNUMBER(SEARCH('Cover Page'!$D$9,#REF!)),MAX($A$1:A726)+1,0)</f>
        <v>0</v>
      </c>
      <c r="B727" s="445" t="s">
        <v>3074</v>
      </c>
      <c r="C727" s="446" t="s">
        <v>3075</v>
      </c>
      <c r="D727" s="447" t="s">
        <v>19</v>
      </c>
      <c r="E727" s="445" t="s">
        <v>3076</v>
      </c>
      <c r="F727" s="447" t="s">
        <v>3077</v>
      </c>
      <c r="G727" s="342"/>
      <c r="H727" s="342" t="str">
        <f t="shared" si="1"/>
        <v/>
      </c>
      <c r="I727" s="342"/>
    </row>
    <row r="728" ht="15.0" customHeight="1">
      <c r="A728" s="342">
        <f>IF(ISNUMBER(SEARCH('Cover Page'!$D$9,#REF!)),MAX($A$1:A727)+1,0)</f>
        <v>0</v>
      </c>
      <c r="B728" s="445" t="s">
        <v>3078</v>
      </c>
      <c r="C728" s="446" t="s">
        <v>3079</v>
      </c>
      <c r="D728" s="447" t="s">
        <v>19</v>
      </c>
      <c r="E728" s="445" t="s">
        <v>937</v>
      </c>
      <c r="F728" s="447" t="s">
        <v>3080</v>
      </c>
      <c r="G728" s="342"/>
      <c r="H728" s="342" t="str">
        <f t="shared" si="1"/>
        <v/>
      </c>
      <c r="I728" s="342"/>
    </row>
    <row r="729" ht="12.75" customHeight="1">
      <c r="A729" s="342">
        <f>IF(ISNUMBER(SEARCH('Cover Page'!$D$9,#REF!)),MAX($A$1:A728)+1,0)</f>
        <v>0</v>
      </c>
      <c r="B729" s="445" t="s">
        <v>3081</v>
      </c>
      <c r="C729" s="446" t="s">
        <v>3082</v>
      </c>
      <c r="D729" s="447" t="s">
        <v>15</v>
      </c>
      <c r="E729" s="445" t="s">
        <v>725</v>
      </c>
      <c r="F729" s="447" t="s">
        <v>3083</v>
      </c>
      <c r="G729" s="342"/>
      <c r="H729" s="342" t="str">
        <f t="shared" si="1"/>
        <v/>
      </c>
      <c r="I729" s="342"/>
    </row>
    <row r="730" ht="12.75" customHeight="1">
      <c r="A730" s="342">
        <f>IF(ISNUMBER(SEARCH('Cover Page'!$D$9,#REF!)),MAX($A$1:A729)+1,0)</f>
        <v>0</v>
      </c>
      <c r="B730" s="445" t="s">
        <v>3084</v>
      </c>
      <c r="C730" s="446" t="s">
        <v>3085</v>
      </c>
      <c r="D730" s="447" t="s">
        <v>724</v>
      </c>
      <c r="E730" s="445" t="s">
        <v>725</v>
      </c>
      <c r="F730" s="447" t="s">
        <v>3086</v>
      </c>
      <c r="G730" s="342"/>
      <c r="H730" s="342" t="str">
        <f t="shared" si="1"/>
        <v/>
      </c>
      <c r="I730" s="342"/>
    </row>
    <row r="731" ht="15.0" customHeight="1">
      <c r="A731" s="342">
        <f>IF(ISNUMBER(SEARCH('Cover Page'!$D$9,#REF!)),MAX($A$1:A730)+1,0)</f>
        <v>0</v>
      </c>
      <c r="B731" s="445" t="s">
        <v>3087</v>
      </c>
      <c r="C731" s="446" t="s">
        <v>3088</v>
      </c>
      <c r="D731" s="447" t="s">
        <v>17</v>
      </c>
      <c r="E731" s="445" t="s">
        <v>725</v>
      </c>
      <c r="F731" s="447" t="s">
        <v>3089</v>
      </c>
      <c r="G731" s="342"/>
      <c r="H731" s="342" t="str">
        <f t="shared" si="1"/>
        <v/>
      </c>
      <c r="I731" s="342"/>
    </row>
    <row r="732" ht="12.75" customHeight="1">
      <c r="A732" s="342">
        <f>IF(ISNUMBER(SEARCH('Cover Page'!$D$9,#REF!)),MAX($A$1:A731)+1,0)</f>
        <v>0</v>
      </c>
      <c r="B732" s="445" t="s">
        <v>3090</v>
      </c>
      <c r="C732" s="446" t="s">
        <v>3091</v>
      </c>
      <c r="D732" s="447" t="s">
        <v>19</v>
      </c>
      <c r="E732" s="445" t="s">
        <v>3092</v>
      </c>
      <c r="F732" s="447" t="s">
        <v>3093</v>
      </c>
      <c r="G732" s="342"/>
      <c r="H732" s="342" t="str">
        <f t="shared" si="1"/>
        <v/>
      </c>
      <c r="I732" s="342"/>
    </row>
    <row r="733" ht="15.0" customHeight="1">
      <c r="A733" s="342">
        <f>IF(ISNUMBER(SEARCH('Cover Page'!$D$9,#REF!)),MAX($A$1:A732)+1,0)</f>
        <v>0</v>
      </c>
      <c r="B733" s="445" t="s">
        <v>3094</v>
      </c>
      <c r="C733" s="446" t="s">
        <v>3095</v>
      </c>
      <c r="D733" s="447" t="s">
        <v>724</v>
      </c>
      <c r="E733" s="445" t="s">
        <v>949</v>
      </c>
      <c r="F733" s="447" t="s">
        <v>3096</v>
      </c>
      <c r="G733" s="342"/>
      <c r="H733" s="342" t="str">
        <f t="shared" si="1"/>
        <v/>
      </c>
      <c r="I733" s="342"/>
    </row>
    <row r="734" ht="12.75" customHeight="1">
      <c r="A734" s="342">
        <f>IF(ISNUMBER(SEARCH('Cover Page'!$D$9,#REF!)),MAX($A$1:A733)+1,0)</f>
        <v>0</v>
      </c>
      <c r="B734" s="445" t="s">
        <v>3097</v>
      </c>
      <c r="C734" s="446" t="s">
        <v>3098</v>
      </c>
      <c r="D734" s="447" t="s">
        <v>15</v>
      </c>
      <c r="E734" s="445" t="s">
        <v>716</v>
      </c>
      <c r="F734" s="447" t="s">
        <v>3099</v>
      </c>
      <c r="G734" s="342"/>
      <c r="H734" s="342" t="str">
        <f t="shared" si="1"/>
        <v/>
      </c>
      <c r="I734" s="342"/>
    </row>
    <row r="735" ht="12.75" customHeight="1">
      <c r="A735" s="342">
        <f>IF(ISNUMBER(SEARCH('Cover Page'!$D$9,#REF!)),MAX($A$1:A734)+1,0)</f>
        <v>0</v>
      </c>
      <c r="B735" s="445" t="s">
        <v>3100</v>
      </c>
      <c r="C735" s="446" t="s">
        <v>3101</v>
      </c>
      <c r="D735" s="447" t="s">
        <v>724</v>
      </c>
      <c r="E735" s="445" t="s">
        <v>1188</v>
      </c>
      <c r="F735" s="447" t="s">
        <v>3102</v>
      </c>
      <c r="G735" s="342"/>
      <c r="H735" s="342" t="str">
        <f t="shared" si="1"/>
        <v/>
      </c>
      <c r="I735" s="342"/>
    </row>
    <row r="736" ht="12.75" customHeight="1">
      <c r="A736" s="342">
        <f>IF(ISNUMBER(SEARCH('Cover Page'!$D$9,#REF!)),MAX($A$1:A735)+1,0)</f>
        <v>0</v>
      </c>
      <c r="B736" s="445" t="s">
        <v>3103</v>
      </c>
      <c r="C736" s="446" t="s">
        <v>3104</v>
      </c>
      <c r="D736" s="447" t="s">
        <v>19</v>
      </c>
      <c r="E736" s="445" t="s">
        <v>1188</v>
      </c>
      <c r="F736" s="447" t="s">
        <v>3105</v>
      </c>
      <c r="G736" s="342"/>
      <c r="H736" s="342" t="str">
        <f t="shared" si="1"/>
        <v/>
      </c>
      <c r="I736" s="342"/>
    </row>
    <row r="737" ht="12.75" customHeight="1">
      <c r="A737" s="342">
        <f>IF(ISNUMBER(SEARCH('Cover Page'!$D$9,#REF!)),MAX($A$1:A736)+1,0)</f>
        <v>0</v>
      </c>
      <c r="B737" s="445" t="s">
        <v>3106</v>
      </c>
      <c r="C737" s="446" t="s">
        <v>3107</v>
      </c>
      <c r="D737" s="447" t="s">
        <v>19</v>
      </c>
      <c r="E737" s="445" t="s">
        <v>708</v>
      </c>
      <c r="F737" s="447" t="s">
        <v>3108</v>
      </c>
      <c r="G737" s="342"/>
      <c r="H737" s="342" t="str">
        <f t="shared" si="1"/>
        <v/>
      </c>
      <c r="I737" s="342"/>
    </row>
    <row r="738" ht="12.75" customHeight="1">
      <c r="A738" s="342">
        <f>IF(ISNUMBER(SEARCH('Cover Page'!$D$9,#REF!)),MAX($A$1:A737)+1,0)</f>
        <v>0</v>
      </c>
      <c r="B738" s="445" t="s">
        <v>3109</v>
      </c>
      <c r="C738" s="446" t="s">
        <v>3110</v>
      </c>
      <c r="D738" s="447" t="s">
        <v>15</v>
      </c>
      <c r="E738" s="445" t="s">
        <v>1184</v>
      </c>
      <c r="F738" s="447" t="s">
        <v>3111</v>
      </c>
      <c r="G738" s="342"/>
      <c r="H738" s="342" t="str">
        <f t="shared" si="1"/>
        <v/>
      </c>
      <c r="I738" s="342"/>
    </row>
    <row r="739" ht="12.75" customHeight="1">
      <c r="A739" s="342">
        <f>IF(ISNUMBER(SEARCH('Cover Page'!$D$9,#REF!)),MAX($A$1:A738)+1,0)</f>
        <v>0</v>
      </c>
      <c r="B739" s="445" t="s">
        <v>3112</v>
      </c>
      <c r="C739" s="446" t="s">
        <v>3113</v>
      </c>
      <c r="D739" s="447" t="s">
        <v>19</v>
      </c>
      <c r="E739" s="445" t="s">
        <v>1026</v>
      </c>
      <c r="F739" s="447" t="s">
        <v>3114</v>
      </c>
      <c r="G739" s="342"/>
      <c r="H739" s="342" t="str">
        <f t="shared" si="1"/>
        <v/>
      </c>
      <c r="I739" s="342"/>
    </row>
    <row r="740" ht="12.75" customHeight="1">
      <c r="A740" s="342">
        <f>IF(ISNUMBER(SEARCH('Cover Page'!$D$9,#REF!)),MAX($A$1:A739)+1,0)</f>
        <v>0</v>
      </c>
      <c r="B740" s="445" t="s">
        <v>3115</v>
      </c>
      <c r="C740" s="446" t="s">
        <v>3116</v>
      </c>
      <c r="D740" s="447" t="s">
        <v>15</v>
      </c>
      <c r="E740" s="445" t="s">
        <v>1211</v>
      </c>
      <c r="F740" s="447" t="s">
        <v>3117</v>
      </c>
      <c r="G740" s="342"/>
      <c r="H740" s="342" t="str">
        <f t="shared" si="1"/>
        <v/>
      </c>
      <c r="I740" s="342"/>
    </row>
    <row r="741" ht="12.75" customHeight="1">
      <c r="A741" s="342">
        <f>IF(ISNUMBER(SEARCH('Cover Page'!$D$9,#REF!)),MAX($A$1:A740)+1,0)</f>
        <v>0</v>
      </c>
      <c r="B741" s="445" t="s">
        <v>3118</v>
      </c>
      <c r="C741" s="446" t="s">
        <v>3119</v>
      </c>
      <c r="D741" s="447" t="s">
        <v>15</v>
      </c>
      <c r="E741" s="445" t="s">
        <v>1236</v>
      </c>
      <c r="F741" s="447" t="s">
        <v>3120</v>
      </c>
      <c r="G741" s="342"/>
      <c r="H741" s="342" t="str">
        <f t="shared" si="1"/>
        <v/>
      </c>
      <c r="I741" s="342"/>
    </row>
    <row r="742" ht="12.75" customHeight="1">
      <c r="A742" s="342">
        <f>IF(ISNUMBER(SEARCH('Cover Page'!$D$9,#REF!)),MAX($A$1:A741)+1,0)</f>
        <v>0</v>
      </c>
      <c r="B742" s="445" t="s">
        <v>3121</v>
      </c>
      <c r="C742" s="446" t="s">
        <v>3122</v>
      </c>
      <c r="D742" s="447" t="s">
        <v>17</v>
      </c>
      <c r="E742" s="445" t="s">
        <v>1236</v>
      </c>
      <c r="F742" s="447" t="s">
        <v>3123</v>
      </c>
      <c r="G742" s="342"/>
      <c r="H742" s="342" t="str">
        <f t="shared" si="1"/>
        <v/>
      </c>
      <c r="I742" s="342"/>
    </row>
    <row r="743" ht="12.75" customHeight="1">
      <c r="A743" s="342">
        <f>IF(ISNUMBER(SEARCH('Cover Page'!$D$9,#REF!)),MAX($A$1:A742)+1,0)</f>
        <v>0</v>
      </c>
      <c r="B743" s="445" t="s">
        <v>3124</v>
      </c>
      <c r="C743" s="446" t="s">
        <v>3125</v>
      </c>
      <c r="D743" s="447" t="s">
        <v>17</v>
      </c>
      <c r="E743" s="445" t="s">
        <v>725</v>
      </c>
      <c r="F743" s="447" t="s">
        <v>3126</v>
      </c>
      <c r="G743" s="342"/>
      <c r="H743" s="342" t="str">
        <f t="shared" si="1"/>
        <v/>
      </c>
      <c r="I743" s="342"/>
    </row>
    <row r="744" ht="15.0" customHeight="1">
      <c r="A744" s="342">
        <f>IF(ISNUMBER(SEARCH('Cover Page'!$D$9,#REF!)),MAX($A$1:A743)+1,0)</f>
        <v>0</v>
      </c>
      <c r="B744" s="445" t="s">
        <v>3127</v>
      </c>
      <c r="C744" s="446" t="s">
        <v>3128</v>
      </c>
      <c r="D744" s="447" t="s">
        <v>19</v>
      </c>
      <c r="E744" s="445" t="s">
        <v>1250</v>
      </c>
      <c r="F744" s="447" t="s">
        <v>3129</v>
      </c>
      <c r="G744" s="342"/>
      <c r="H744" s="342" t="str">
        <f t="shared" si="1"/>
        <v/>
      </c>
      <c r="I744" s="342"/>
    </row>
    <row r="745" ht="15.0" customHeight="1">
      <c r="A745" s="342">
        <f>IF(ISNUMBER(SEARCH('Cover Page'!$D$9,#REF!)),MAX($A$1:A744)+1,0)</f>
        <v>0</v>
      </c>
      <c r="B745" s="445" t="s">
        <v>3130</v>
      </c>
      <c r="C745" s="446" t="s">
        <v>3131</v>
      </c>
      <c r="D745" s="447" t="s">
        <v>19</v>
      </c>
      <c r="E745" s="445" t="s">
        <v>2274</v>
      </c>
      <c r="F745" s="447" t="s">
        <v>3132</v>
      </c>
      <c r="G745" s="342"/>
      <c r="H745" s="342" t="str">
        <f t="shared" si="1"/>
        <v/>
      </c>
      <c r="I745" s="342"/>
    </row>
    <row r="746" ht="15.0" customHeight="1">
      <c r="A746" s="342">
        <f>IF(ISNUMBER(SEARCH('Cover Page'!$D$9,#REF!)),MAX($A$1:A745)+1,0)</f>
        <v>0</v>
      </c>
      <c r="B746" s="445" t="s">
        <v>3133</v>
      </c>
      <c r="C746" s="446" t="s">
        <v>3134</v>
      </c>
      <c r="D746" s="447" t="s">
        <v>19</v>
      </c>
      <c r="E746" s="445" t="s">
        <v>2979</v>
      </c>
      <c r="F746" s="447" t="s">
        <v>3135</v>
      </c>
      <c r="G746" s="342"/>
      <c r="H746" s="342" t="str">
        <f t="shared" si="1"/>
        <v/>
      </c>
      <c r="I746" s="342"/>
    </row>
    <row r="747" ht="12.75" customHeight="1">
      <c r="A747" s="342">
        <f>IF(ISNUMBER(SEARCH('Cover Page'!$D$9,#REF!)),MAX($A$1:A746)+1,0)</f>
        <v>0</v>
      </c>
      <c r="B747" s="445" t="s">
        <v>3136</v>
      </c>
      <c r="C747" s="446" t="s">
        <v>3137</v>
      </c>
      <c r="D747" s="447" t="s">
        <v>724</v>
      </c>
      <c r="E747" s="445" t="s">
        <v>831</v>
      </c>
      <c r="F747" s="447" t="s">
        <v>1086</v>
      </c>
      <c r="G747" s="342"/>
      <c r="H747" s="342" t="str">
        <f t="shared" si="1"/>
        <v/>
      </c>
      <c r="I747" s="342"/>
    </row>
    <row r="748" ht="12.75" customHeight="1">
      <c r="A748" s="342">
        <f>IF(ISNUMBER(SEARCH('Cover Page'!$D$9,#REF!)),MAX($A$1:A747)+1,0)</f>
        <v>0</v>
      </c>
      <c r="B748" s="445" t="s">
        <v>3138</v>
      </c>
      <c r="C748" s="446" t="s">
        <v>3139</v>
      </c>
      <c r="D748" s="447" t="s">
        <v>724</v>
      </c>
      <c r="E748" s="445" t="s">
        <v>929</v>
      </c>
      <c r="F748" s="447" t="s">
        <v>3140</v>
      </c>
      <c r="G748" s="342"/>
      <c r="H748" s="342" t="str">
        <f t="shared" si="1"/>
        <v/>
      </c>
      <c r="I748" s="342"/>
    </row>
    <row r="749" ht="12.75" customHeight="1">
      <c r="A749" s="342">
        <f>IF(ISNUMBER(SEARCH('Cover Page'!$D$9,#REF!)),MAX($A$1:A748)+1,0)</f>
        <v>0</v>
      </c>
      <c r="B749" s="445" t="s">
        <v>3141</v>
      </c>
      <c r="C749" s="446" t="s">
        <v>3142</v>
      </c>
      <c r="D749" s="447" t="s">
        <v>724</v>
      </c>
      <c r="E749" s="445" t="s">
        <v>3143</v>
      </c>
      <c r="F749" s="447" t="s">
        <v>3144</v>
      </c>
      <c r="G749" s="342"/>
      <c r="H749" s="342" t="str">
        <f t="shared" si="1"/>
        <v/>
      </c>
      <c r="I749" s="342"/>
    </row>
    <row r="750" ht="12.75" customHeight="1">
      <c r="A750" s="342">
        <f>IF(ISNUMBER(SEARCH('Cover Page'!$D$9,#REF!)),MAX($A$1:A749)+1,0)</f>
        <v>0</v>
      </c>
      <c r="B750" s="445" t="s">
        <v>3145</v>
      </c>
      <c r="C750" s="446" t="s">
        <v>3146</v>
      </c>
      <c r="D750" s="447" t="s">
        <v>15</v>
      </c>
      <c r="E750" s="445" t="s">
        <v>725</v>
      </c>
      <c r="F750" s="447" t="s">
        <v>3147</v>
      </c>
      <c r="G750" s="342"/>
      <c r="H750" s="342" t="str">
        <f t="shared" si="1"/>
        <v/>
      </c>
      <c r="I750" s="342"/>
    </row>
    <row r="751" ht="12.75" customHeight="1">
      <c r="A751" s="342">
        <f>IF(ISNUMBER(SEARCH('Cover Page'!$D$9,#REF!)),MAX($A$1:A750)+1,0)</f>
        <v>0</v>
      </c>
      <c r="B751" s="445" t="s">
        <v>3148</v>
      </c>
      <c r="C751" s="446" t="s">
        <v>3149</v>
      </c>
      <c r="D751" s="447" t="s">
        <v>17</v>
      </c>
      <c r="E751" s="445" t="s">
        <v>725</v>
      </c>
      <c r="F751" s="447" t="s">
        <v>3150</v>
      </c>
      <c r="G751" s="342"/>
      <c r="H751" s="342" t="str">
        <f t="shared" si="1"/>
        <v/>
      </c>
      <c r="I751" s="342"/>
    </row>
    <row r="752" ht="12.75" customHeight="1">
      <c r="A752" s="342">
        <f>IF(ISNUMBER(SEARCH('Cover Page'!$D$9,#REF!)),MAX($A$1:A751)+1,0)</f>
        <v>0</v>
      </c>
      <c r="B752" s="445" t="s">
        <v>3151</v>
      </c>
      <c r="C752" s="446" t="s">
        <v>3152</v>
      </c>
      <c r="D752" s="447" t="s">
        <v>19</v>
      </c>
      <c r="E752" s="445" t="s">
        <v>3153</v>
      </c>
      <c r="F752" s="447" t="s">
        <v>3154</v>
      </c>
      <c r="G752" s="342"/>
      <c r="H752" s="342" t="str">
        <f t="shared" si="1"/>
        <v/>
      </c>
      <c r="I752" s="342"/>
    </row>
    <row r="753" ht="12.75" customHeight="1">
      <c r="A753" s="342">
        <f>IF(ISNUMBER(SEARCH('Cover Page'!$D$9,#REF!)),MAX($A$1:A752)+1,0)</f>
        <v>0</v>
      </c>
      <c r="B753" s="445" t="s">
        <v>3155</v>
      </c>
      <c r="C753" s="446" t="s">
        <v>3156</v>
      </c>
      <c r="D753" s="447" t="s">
        <v>15</v>
      </c>
      <c r="E753" s="445" t="s">
        <v>879</v>
      </c>
      <c r="F753" s="447" t="s">
        <v>3157</v>
      </c>
      <c r="G753" s="342"/>
      <c r="H753" s="342" t="str">
        <f t="shared" si="1"/>
        <v/>
      </c>
      <c r="I753" s="342"/>
    </row>
    <row r="754" ht="12.75" customHeight="1">
      <c r="A754" s="342">
        <f>IF(ISNUMBER(SEARCH('Cover Page'!$D$9,#REF!)),MAX($A$1:A753)+1,0)</f>
        <v>0</v>
      </c>
      <c r="B754" s="445" t="s">
        <v>3158</v>
      </c>
      <c r="C754" s="446" t="s">
        <v>3159</v>
      </c>
      <c r="D754" s="447" t="s">
        <v>17</v>
      </c>
      <c r="E754" s="445" t="s">
        <v>1141</v>
      </c>
      <c r="F754" s="447" t="s">
        <v>2720</v>
      </c>
      <c r="G754" s="342"/>
      <c r="H754" s="342" t="str">
        <f t="shared" si="1"/>
        <v/>
      </c>
      <c r="I754" s="342"/>
    </row>
    <row r="755" ht="12.75" customHeight="1">
      <c r="A755" s="342">
        <f>IF(ISNUMBER(SEARCH('Cover Page'!$D$9,#REF!)),MAX($A$1:A754)+1,0)</f>
        <v>0</v>
      </c>
      <c r="B755" s="445" t="s">
        <v>3160</v>
      </c>
      <c r="C755" s="446" t="s">
        <v>3161</v>
      </c>
      <c r="D755" s="447" t="s">
        <v>15</v>
      </c>
      <c r="E755" s="445" t="s">
        <v>725</v>
      </c>
      <c r="F755" s="447" t="s">
        <v>3162</v>
      </c>
      <c r="G755" s="342"/>
      <c r="H755" s="342" t="str">
        <f t="shared" si="1"/>
        <v/>
      </c>
      <c r="I755" s="342"/>
    </row>
    <row r="756" ht="12.75" customHeight="1">
      <c r="A756" s="342">
        <f>IF(ISNUMBER(SEARCH('Cover Page'!$D$9,#REF!)),MAX($A$1:A755)+1,0)</f>
        <v>0</v>
      </c>
      <c r="B756" s="445" t="s">
        <v>3163</v>
      </c>
      <c r="C756" s="446" t="s">
        <v>3164</v>
      </c>
      <c r="D756" s="447" t="s">
        <v>19</v>
      </c>
      <c r="E756" s="445" t="s">
        <v>960</v>
      </c>
      <c r="F756" s="447" t="s">
        <v>3165</v>
      </c>
      <c r="G756" s="342"/>
      <c r="H756" s="342" t="str">
        <f t="shared" si="1"/>
        <v/>
      </c>
      <c r="I756" s="342"/>
    </row>
    <row r="757" ht="12.75" customHeight="1">
      <c r="A757" s="342">
        <f>IF(ISNUMBER(SEARCH('Cover Page'!$D$9,#REF!)),MAX($A$1:A756)+1,0)</f>
        <v>0</v>
      </c>
      <c r="B757" s="445" t="s">
        <v>3166</v>
      </c>
      <c r="C757" s="446" t="s">
        <v>3167</v>
      </c>
      <c r="D757" s="447" t="s">
        <v>17</v>
      </c>
      <c r="E757" s="445" t="s">
        <v>725</v>
      </c>
      <c r="F757" s="447" t="s">
        <v>3168</v>
      </c>
      <c r="G757" s="342"/>
      <c r="H757" s="342" t="str">
        <f t="shared" si="1"/>
        <v/>
      </c>
      <c r="I757" s="342"/>
    </row>
    <row r="758" ht="12.75" customHeight="1">
      <c r="A758" s="342">
        <f>IF(ISNUMBER(SEARCH('Cover Page'!$D$9,#REF!)),MAX($A$1:A757)+1,0)</f>
        <v>0</v>
      </c>
      <c r="B758" s="445" t="s">
        <v>3169</v>
      </c>
      <c r="C758" s="446" t="s">
        <v>3170</v>
      </c>
      <c r="D758" s="447" t="s">
        <v>15</v>
      </c>
      <c r="E758" s="445" t="s">
        <v>737</v>
      </c>
      <c r="F758" s="447" t="s">
        <v>3171</v>
      </c>
      <c r="G758" s="342"/>
      <c r="H758" s="342" t="str">
        <f t="shared" si="1"/>
        <v/>
      </c>
      <c r="I758" s="342"/>
    </row>
    <row r="759" ht="12.75" customHeight="1">
      <c r="A759" s="342">
        <f>IF(ISNUMBER(SEARCH('Cover Page'!$D$9,#REF!)),MAX($A$1:A758)+1,0)</f>
        <v>0</v>
      </c>
      <c r="B759" s="445" t="s">
        <v>3172</v>
      </c>
      <c r="C759" s="446" t="s">
        <v>3173</v>
      </c>
      <c r="D759" s="447" t="s">
        <v>19</v>
      </c>
      <c r="E759" s="445" t="s">
        <v>937</v>
      </c>
      <c r="F759" s="447" t="s">
        <v>3174</v>
      </c>
      <c r="G759" s="342"/>
      <c r="H759" s="342" t="str">
        <f t="shared" si="1"/>
        <v/>
      </c>
      <c r="I759" s="342"/>
    </row>
    <row r="760" ht="12.75" customHeight="1">
      <c r="A760" s="342">
        <f>IF(ISNUMBER(SEARCH('Cover Page'!$D$9,#REF!)),MAX($A$1:A759)+1,0)</f>
        <v>0</v>
      </c>
      <c r="B760" s="445" t="s">
        <v>3175</v>
      </c>
      <c r="C760" s="446" t="s">
        <v>3176</v>
      </c>
      <c r="D760" s="447" t="s">
        <v>15</v>
      </c>
      <c r="E760" s="445" t="s">
        <v>725</v>
      </c>
      <c r="F760" s="447" t="s">
        <v>3177</v>
      </c>
      <c r="G760" s="342"/>
      <c r="H760" s="342" t="str">
        <f t="shared" si="1"/>
        <v/>
      </c>
      <c r="I760" s="342"/>
    </row>
    <row r="761" ht="12.75" customHeight="1">
      <c r="A761" s="342">
        <f>IF(ISNUMBER(SEARCH('Cover Page'!$D$9,#REF!)),MAX($A$1:A760)+1,0)</f>
        <v>0</v>
      </c>
      <c r="B761" s="445" t="s">
        <v>3178</v>
      </c>
      <c r="C761" s="446" t="s">
        <v>3179</v>
      </c>
      <c r="D761" s="447" t="s">
        <v>15</v>
      </c>
      <c r="E761" s="445" t="s">
        <v>725</v>
      </c>
      <c r="F761" s="447" t="s">
        <v>3180</v>
      </c>
      <c r="G761" s="342"/>
      <c r="H761" s="342" t="str">
        <f t="shared" si="1"/>
        <v/>
      </c>
      <c r="I761" s="342"/>
    </row>
    <row r="762" ht="12.75" customHeight="1">
      <c r="A762" s="342">
        <f>IF(ISNUMBER(SEARCH('Cover Page'!$D$9,#REF!)),MAX($A$1:A761)+1,0)</f>
        <v>0</v>
      </c>
      <c r="B762" s="445" t="s">
        <v>3181</v>
      </c>
      <c r="C762" s="446" t="s">
        <v>3182</v>
      </c>
      <c r="D762" s="447" t="s">
        <v>19</v>
      </c>
      <c r="E762" s="445" t="s">
        <v>1532</v>
      </c>
      <c r="F762" s="447" t="s">
        <v>3183</v>
      </c>
      <c r="G762" s="342"/>
      <c r="H762" s="342" t="str">
        <f t="shared" si="1"/>
        <v/>
      </c>
      <c r="I762" s="342"/>
    </row>
    <row r="763" ht="12.75" customHeight="1">
      <c r="A763" s="342">
        <f>IF(ISNUMBER(SEARCH('Cover Page'!$D$9,#REF!)),MAX($A$1:A762)+1,0)</f>
        <v>0</v>
      </c>
      <c r="B763" s="445" t="s">
        <v>3184</v>
      </c>
      <c r="C763" s="446" t="s">
        <v>3185</v>
      </c>
      <c r="D763" s="447" t="s">
        <v>15</v>
      </c>
      <c r="E763" s="445" t="s">
        <v>725</v>
      </c>
      <c r="F763" s="447" t="s">
        <v>3186</v>
      </c>
      <c r="G763" s="342"/>
      <c r="H763" s="342" t="str">
        <f t="shared" si="1"/>
        <v/>
      </c>
      <c r="I763" s="342"/>
    </row>
    <row r="764" ht="12.75" customHeight="1">
      <c r="A764" s="342">
        <f>IF(ISNUMBER(SEARCH('Cover Page'!$D$9,#REF!)),MAX($A$1:A763)+1,0)</f>
        <v>0</v>
      </c>
      <c r="B764" s="445" t="s">
        <v>3187</v>
      </c>
      <c r="C764" s="446" t="s">
        <v>3188</v>
      </c>
      <c r="D764" s="447" t="s">
        <v>19</v>
      </c>
      <c r="E764" s="445" t="s">
        <v>949</v>
      </c>
      <c r="F764" s="447" t="s">
        <v>3189</v>
      </c>
      <c r="G764" s="342"/>
      <c r="H764" s="342" t="str">
        <f t="shared" si="1"/>
        <v/>
      </c>
      <c r="I764" s="342"/>
    </row>
    <row r="765" ht="12.75" customHeight="1">
      <c r="A765" s="342">
        <f>IF(ISNUMBER(SEARCH('Cover Page'!$D$9,#REF!)),MAX($A$1:A764)+1,0)</f>
        <v>0</v>
      </c>
      <c r="B765" s="445" t="s">
        <v>3190</v>
      </c>
      <c r="C765" s="446" t="s">
        <v>3191</v>
      </c>
      <c r="D765" s="447" t="s">
        <v>15</v>
      </c>
      <c r="E765" s="445" t="s">
        <v>725</v>
      </c>
      <c r="F765" s="447" t="s">
        <v>3192</v>
      </c>
      <c r="G765" s="342"/>
      <c r="H765" s="342" t="str">
        <f t="shared" si="1"/>
        <v/>
      </c>
      <c r="I765" s="342"/>
    </row>
    <row r="766" ht="12.75" customHeight="1">
      <c r="A766" s="342">
        <f>IF(ISNUMBER(SEARCH('Cover Page'!$D$9,#REF!)),MAX($A$1:A765)+1,0)</f>
        <v>0</v>
      </c>
      <c r="B766" s="445" t="s">
        <v>3193</v>
      </c>
      <c r="C766" s="446" t="s">
        <v>3194</v>
      </c>
      <c r="D766" s="447" t="s">
        <v>17</v>
      </c>
      <c r="E766" s="445" t="s">
        <v>725</v>
      </c>
      <c r="F766" s="447" t="s">
        <v>3195</v>
      </c>
      <c r="G766" s="342"/>
      <c r="H766" s="342" t="str">
        <f t="shared" si="1"/>
        <v/>
      </c>
      <c r="I766" s="342"/>
    </row>
    <row r="767" ht="12.75" customHeight="1">
      <c r="A767" s="342">
        <f>IF(ISNUMBER(SEARCH('Cover Page'!$D$9,#REF!)),MAX($A$1:A766)+1,0)</f>
        <v>0</v>
      </c>
      <c r="B767" s="445" t="s">
        <v>3196</v>
      </c>
      <c r="C767" s="446" t="s">
        <v>3197</v>
      </c>
      <c r="D767" s="447" t="s">
        <v>19</v>
      </c>
      <c r="E767" s="445" t="s">
        <v>831</v>
      </c>
      <c r="F767" s="447" t="s">
        <v>3198</v>
      </c>
      <c r="G767" s="342"/>
      <c r="H767" s="342" t="str">
        <f t="shared" si="1"/>
        <v/>
      </c>
      <c r="I767" s="342"/>
    </row>
    <row r="768" ht="12.75" customHeight="1">
      <c r="A768" s="342">
        <f>IF(ISNUMBER(SEARCH('Cover Page'!$D$9,#REF!)),MAX($A$1:A767)+1,0)</f>
        <v>0</v>
      </c>
      <c r="B768" s="445" t="s">
        <v>3199</v>
      </c>
      <c r="C768" s="446" t="s">
        <v>3200</v>
      </c>
      <c r="D768" s="447" t="s">
        <v>15</v>
      </c>
      <c r="E768" s="445" t="s">
        <v>1360</v>
      </c>
      <c r="F768" s="447" t="s">
        <v>3201</v>
      </c>
      <c r="G768" s="342"/>
      <c r="H768" s="342" t="str">
        <f t="shared" si="1"/>
        <v/>
      </c>
      <c r="I768" s="342"/>
    </row>
    <row r="769" ht="12.75" customHeight="1">
      <c r="A769" s="342">
        <f>IF(ISNUMBER(SEARCH('Cover Page'!$D$9,#REF!)),MAX($A$1:A768)+1,0)</f>
        <v>0</v>
      </c>
      <c r="B769" s="445" t="s">
        <v>3202</v>
      </c>
      <c r="C769" s="446" t="s">
        <v>3203</v>
      </c>
      <c r="D769" s="447" t="s">
        <v>19</v>
      </c>
      <c r="E769" s="445" t="s">
        <v>1360</v>
      </c>
      <c r="F769" s="447" t="s">
        <v>3204</v>
      </c>
      <c r="G769" s="342"/>
      <c r="H769" s="342" t="str">
        <f t="shared" si="1"/>
        <v/>
      </c>
      <c r="I769" s="342"/>
    </row>
    <row r="770" ht="12.75" customHeight="1">
      <c r="A770" s="342">
        <f>IF(ISNUMBER(SEARCH('Cover Page'!$D$9,#REF!)),MAX($A$1:A769)+1,0)</f>
        <v>0</v>
      </c>
      <c r="B770" s="445" t="s">
        <v>3205</v>
      </c>
      <c r="C770" s="446" t="s">
        <v>3206</v>
      </c>
      <c r="D770" s="447" t="s">
        <v>15</v>
      </c>
      <c r="E770" s="445" t="s">
        <v>1211</v>
      </c>
      <c r="F770" s="447" t="s">
        <v>3207</v>
      </c>
      <c r="G770" s="342"/>
      <c r="H770" s="342" t="str">
        <f t="shared" si="1"/>
        <v/>
      </c>
      <c r="I770" s="342"/>
    </row>
    <row r="771" ht="12.75" customHeight="1">
      <c r="A771" s="342">
        <f>IF(ISNUMBER(SEARCH('Cover Page'!$D$9,#REF!)),MAX($A$1:A770)+1,0)</f>
        <v>0</v>
      </c>
      <c r="B771" s="445" t="s">
        <v>3208</v>
      </c>
      <c r="C771" s="446" t="s">
        <v>3209</v>
      </c>
      <c r="D771" s="447" t="s">
        <v>19</v>
      </c>
      <c r="E771" s="445" t="s">
        <v>2057</v>
      </c>
      <c r="F771" s="447" t="s">
        <v>3210</v>
      </c>
      <c r="G771" s="342"/>
      <c r="H771" s="342" t="str">
        <f t="shared" si="1"/>
        <v/>
      </c>
      <c r="I771" s="342"/>
    </row>
    <row r="772" ht="12.75" customHeight="1">
      <c r="A772" s="342">
        <f>IF(ISNUMBER(SEARCH('Cover Page'!$D$9,#REF!)),MAX($A$1:A771)+1,0)</f>
        <v>0</v>
      </c>
      <c r="B772" s="445" t="s">
        <v>3211</v>
      </c>
      <c r="C772" s="446" t="s">
        <v>3212</v>
      </c>
      <c r="D772" s="447" t="s">
        <v>15</v>
      </c>
      <c r="E772" s="445" t="s">
        <v>3213</v>
      </c>
      <c r="F772" s="447" t="s">
        <v>3214</v>
      </c>
      <c r="G772" s="342"/>
      <c r="H772" s="342" t="str">
        <f t="shared" si="1"/>
        <v/>
      </c>
      <c r="I772" s="342"/>
    </row>
    <row r="773" ht="12.75" customHeight="1">
      <c r="A773" s="342">
        <f>IF(ISNUMBER(SEARCH('Cover Page'!$D$9,#REF!)),MAX($A$1:A772)+1,0)</f>
        <v>0</v>
      </c>
      <c r="B773" s="445" t="s">
        <v>3215</v>
      </c>
      <c r="C773" s="446" t="s">
        <v>3216</v>
      </c>
      <c r="D773" s="447" t="s">
        <v>17</v>
      </c>
      <c r="E773" s="445" t="s">
        <v>3217</v>
      </c>
      <c r="F773" s="447" t="s">
        <v>3214</v>
      </c>
      <c r="G773" s="342"/>
      <c r="H773" s="342" t="str">
        <f t="shared" si="1"/>
        <v/>
      </c>
      <c r="I773" s="342"/>
    </row>
    <row r="774" ht="12.75" customHeight="1">
      <c r="A774" s="342">
        <f>IF(ISNUMBER(SEARCH('Cover Page'!$D$9,#REF!)),MAX($A$1:A773)+1,0)</f>
        <v>0</v>
      </c>
      <c r="B774" s="445" t="s">
        <v>3218</v>
      </c>
      <c r="C774" s="446" t="s">
        <v>3219</v>
      </c>
      <c r="D774" s="447" t="s">
        <v>19</v>
      </c>
      <c r="E774" s="445" t="s">
        <v>3220</v>
      </c>
      <c r="F774" s="447" t="s">
        <v>3221</v>
      </c>
      <c r="G774" s="342"/>
      <c r="H774" s="342" t="str">
        <f t="shared" si="1"/>
        <v/>
      </c>
      <c r="I774" s="342"/>
    </row>
    <row r="775" ht="12.75" customHeight="1">
      <c r="A775" s="342">
        <f>IF(ISNUMBER(SEARCH('Cover Page'!$D$9,#REF!)),MAX($A$1:A774)+1,0)</f>
        <v>0</v>
      </c>
      <c r="B775" s="445" t="s">
        <v>3222</v>
      </c>
      <c r="C775" s="446" t="s">
        <v>3223</v>
      </c>
      <c r="D775" s="447" t="s">
        <v>15</v>
      </c>
      <c r="E775" s="445" t="s">
        <v>937</v>
      </c>
      <c r="F775" s="447" t="s">
        <v>3224</v>
      </c>
      <c r="G775" s="342"/>
      <c r="H775" s="342" t="str">
        <f t="shared" si="1"/>
        <v/>
      </c>
      <c r="I775" s="342"/>
    </row>
    <row r="776" ht="12.75" customHeight="1">
      <c r="A776" s="342">
        <f>IF(ISNUMBER(SEARCH('Cover Page'!$D$9,#REF!)),MAX($A$1:A775)+1,0)</f>
        <v>0</v>
      </c>
      <c r="B776" s="445" t="s">
        <v>3225</v>
      </c>
      <c r="C776" s="446" t="s">
        <v>3226</v>
      </c>
      <c r="D776" s="447" t="s">
        <v>17</v>
      </c>
      <c r="E776" s="445" t="s">
        <v>937</v>
      </c>
      <c r="F776" s="447" t="s">
        <v>3227</v>
      </c>
      <c r="G776" s="342"/>
      <c r="H776" s="342" t="str">
        <f t="shared" si="1"/>
        <v/>
      </c>
      <c r="I776" s="342"/>
    </row>
    <row r="777" ht="12.75" customHeight="1">
      <c r="A777" s="342">
        <f>IF(ISNUMBER(SEARCH('Cover Page'!$D$9,#REF!)),MAX($A$1:A776)+1,0)</f>
        <v>0</v>
      </c>
      <c r="B777" s="445" t="s">
        <v>3228</v>
      </c>
      <c r="C777" s="446" t="s">
        <v>3229</v>
      </c>
      <c r="D777" s="447" t="s">
        <v>19</v>
      </c>
      <c r="E777" s="445" t="s">
        <v>949</v>
      </c>
      <c r="F777" s="447" t="s">
        <v>3230</v>
      </c>
      <c r="G777" s="342"/>
      <c r="H777" s="342" t="str">
        <f t="shared" si="1"/>
        <v/>
      </c>
      <c r="I777" s="342"/>
    </row>
    <row r="778" ht="12.75" customHeight="1">
      <c r="A778" s="342">
        <f>IF(ISNUMBER(SEARCH('Cover Page'!$D$9,#REF!)),MAX($A$1:A777)+1,0)</f>
        <v>0</v>
      </c>
      <c r="B778" s="445" t="s">
        <v>3231</v>
      </c>
      <c r="C778" s="446" t="s">
        <v>3232</v>
      </c>
      <c r="D778" s="447" t="s">
        <v>15</v>
      </c>
      <c r="E778" s="445" t="s">
        <v>879</v>
      </c>
      <c r="F778" s="447" t="s">
        <v>3233</v>
      </c>
      <c r="G778" s="342"/>
      <c r="H778" s="342" t="str">
        <f t="shared" si="1"/>
        <v/>
      </c>
      <c r="I778" s="342"/>
    </row>
    <row r="779" ht="12.75" customHeight="1">
      <c r="A779" s="342">
        <f>IF(ISNUMBER(SEARCH('Cover Page'!$D$9,#REF!)),MAX($A$1:A778)+1,0)</f>
        <v>0</v>
      </c>
      <c r="B779" s="445" t="s">
        <v>3234</v>
      </c>
      <c r="C779" s="446" t="s">
        <v>3235</v>
      </c>
      <c r="D779" s="447" t="s">
        <v>19</v>
      </c>
      <c r="E779" s="445" t="s">
        <v>2043</v>
      </c>
      <c r="F779" s="447" t="s">
        <v>3236</v>
      </c>
      <c r="G779" s="342"/>
      <c r="H779" s="342" t="str">
        <f t="shared" si="1"/>
        <v/>
      </c>
      <c r="I779" s="342"/>
    </row>
    <row r="780" ht="12.75" customHeight="1">
      <c r="A780" s="342">
        <f>IF(ISNUMBER(SEARCH('Cover Page'!$D$9,#REF!)),MAX($A$1:A779)+1,0)</f>
        <v>0</v>
      </c>
      <c r="B780" s="445" t="s">
        <v>3237</v>
      </c>
      <c r="C780" s="446" t="s">
        <v>3238</v>
      </c>
      <c r="D780" s="447" t="s">
        <v>19</v>
      </c>
      <c r="E780" s="445" t="s">
        <v>3239</v>
      </c>
      <c r="F780" s="447" t="s">
        <v>3240</v>
      </c>
      <c r="G780" s="342"/>
      <c r="H780" s="342" t="str">
        <f t="shared" si="1"/>
        <v/>
      </c>
      <c r="I780" s="342"/>
    </row>
    <row r="781" ht="12.75" customHeight="1">
      <c r="A781" s="342">
        <f>IF(ISNUMBER(SEARCH('Cover Page'!$D$9,#REF!)),MAX($A$1:A780)+1,0)</f>
        <v>0</v>
      </c>
      <c r="B781" s="445" t="s">
        <v>3241</v>
      </c>
      <c r="C781" s="446" t="s">
        <v>3242</v>
      </c>
      <c r="D781" s="447" t="s">
        <v>15</v>
      </c>
      <c r="E781" s="445" t="s">
        <v>1356</v>
      </c>
      <c r="F781" s="447" t="s">
        <v>3243</v>
      </c>
      <c r="G781" s="342"/>
      <c r="H781" s="342" t="str">
        <f t="shared" si="1"/>
        <v/>
      </c>
      <c r="I781" s="342"/>
    </row>
    <row r="782" ht="12.75" customHeight="1">
      <c r="A782" s="342">
        <f>IF(ISNUMBER(SEARCH('Cover Page'!$D$9,#REF!)),MAX($A$1:A781)+1,0)</f>
        <v>0</v>
      </c>
      <c r="B782" s="445" t="s">
        <v>3244</v>
      </c>
      <c r="C782" s="446" t="s">
        <v>3245</v>
      </c>
      <c r="D782" s="447" t="s">
        <v>15</v>
      </c>
      <c r="E782" s="445" t="s">
        <v>933</v>
      </c>
      <c r="F782" s="447" t="s">
        <v>3246</v>
      </c>
      <c r="G782" s="342"/>
      <c r="H782" s="342" t="str">
        <f t="shared" si="1"/>
        <v/>
      </c>
      <c r="I782" s="342"/>
    </row>
    <row r="783" ht="12.75" customHeight="1">
      <c r="A783" s="342">
        <f>IF(ISNUMBER(SEARCH('Cover Page'!$D$9,#REF!)),MAX($A$1:A782)+1,0)</f>
        <v>0</v>
      </c>
      <c r="B783" s="445" t="s">
        <v>3247</v>
      </c>
      <c r="C783" s="446" t="s">
        <v>3248</v>
      </c>
      <c r="D783" s="447" t="s">
        <v>15</v>
      </c>
      <c r="E783" s="445" t="s">
        <v>720</v>
      </c>
      <c r="F783" s="447" t="s">
        <v>3249</v>
      </c>
      <c r="G783" s="342"/>
      <c r="H783" s="342" t="str">
        <f t="shared" si="1"/>
        <v/>
      </c>
      <c r="I783" s="342"/>
    </row>
    <row r="784" ht="12.75" customHeight="1">
      <c r="A784" s="342">
        <f>IF(ISNUMBER(SEARCH('Cover Page'!$D$9,#REF!)),MAX($A$1:A783)+1,0)</f>
        <v>0</v>
      </c>
      <c r="B784" s="445" t="s">
        <v>3250</v>
      </c>
      <c r="C784" s="446" t="s">
        <v>3251</v>
      </c>
      <c r="D784" s="447" t="s">
        <v>15</v>
      </c>
      <c r="E784" s="445" t="s">
        <v>1343</v>
      </c>
      <c r="F784" s="447" t="s">
        <v>3252</v>
      </c>
      <c r="G784" s="342"/>
      <c r="H784" s="342" t="str">
        <f t="shared" si="1"/>
        <v/>
      </c>
      <c r="I784" s="342"/>
    </row>
    <row r="785" ht="12.75" customHeight="1">
      <c r="A785" s="342">
        <f>IF(ISNUMBER(SEARCH('Cover Page'!$D$9,#REF!)),MAX($A$1:A784)+1,0)</f>
        <v>0</v>
      </c>
      <c r="B785" s="445" t="s">
        <v>3253</v>
      </c>
      <c r="C785" s="446" t="s">
        <v>3254</v>
      </c>
      <c r="D785" s="447" t="s">
        <v>15</v>
      </c>
      <c r="E785" s="445" t="s">
        <v>716</v>
      </c>
      <c r="F785" s="447" t="s">
        <v>3255</v>
      </c>
      <c r="G785" s="342"/>
      <c r="H785" s="342" t="str">
        <f t="shared" si="1"/>
        <v/>
      </c>
      <c r="I785" s="342"/>
    </row>
    <row r="786" ht="12.75" customHeight="1">
      <c r="A786" s="342">
        <f>IF(ISNUMBER(SEARCH('Cover Page'!$D$9,#REF!)),MAX($A$1:A785)+1,0)</f>
        <v>0</v>
      </c>
      <c r="B786" s="445" t="s">
        <v>3256</v>
      </c>
      <c r="C786" s="446" t="s">
        <v>3257</v>
      </c>
      <c r="D786" s="447" t="s">
        <v>15</v>
      </c>
      <c r="E786" s="445" t="s">
        <v>725</v>
      </c>
      <c r="F786" s="447" t="s">
        <v>3258</v>
      </c>
      <c r="G786" s="342"/>
      <c r="H786" s="342" t="str">
        <f t="shared" si="1"/>
        <v/>
      </c>
      <c r="I786" s="342"/>
    </row>
    <row r="787" ht="12.75" customHeight="1">
      <c r="A787" s="342">
        <f>IF(ISNUMBER(SEARCH('Cover Page'!$D$9,#REF!)),MAX($A$1:A786)+1,0)</f>
        <v>0</v>
      </c>
      <c r="B787" s="445" t="s">
        <v>3259</v>
      </c>
      <c r="C787" s="446" t="s">
        <v>3260</v>
      </c>
      <c r="D787" s="447" t="s">
        <v>19</v>
      </c>
      <c r="E787" s="445" t="s">
        <v>806</v>
      </c>
      <c r="F787" s="447" t="s">
        <v>3261</v>
      </c>
      <c r="G787" s="342"/>
      <c r="H787" s="342" t="str">
        <f t="shared" si="1"/>
        <v/>
      </c>
      <c r="I787" s="342"/>
    </row>
    <row r="788" ht="15.0" customHeight="1">
      <c r="A788" s="342">
        <f>IF(ISNUMBER(SEARCH('Cover Page'!$D$9,#REF!)),MAX($A$1:A787)+1,0)</f>
        <v>0</v>
      </c>
      <c r="B788" s="445" t="s">
        <v>3262</v>
      </c>
      <c r="C788" s="446" t="s">
        <v>3263</v>
      </c>
      <c r="D788" s="447" t="s">
        <v>19</v>
      </c>
      <c r="E788" s="445" t="s">
        <v>720</v>
      </c>
      <c r="F788" s="447" t="s">
        <v>3264</v>
      </c>
      <c r="G788" s="342"/>
      <c r="H788" s="342" t="str">
        <f t="shared" si="1"/>
        <v/>
      </c>
      <c r="I788" s="342"/>
    </row>
    <row r="789" ht="12.75" customHeight="1">
      <c r="A789" s="342">
        <f>IF(ISNUMBER(SEARCH('Cover Page'!$D$9,#REF!)),MAX($A$1:A788)+1,0)</f>
        <v>0</v>
      </c>
      <c r="B789" s="445" t="s">
        <v>3265</v>
      </c>
      <c r="C789" s="446" t="s">
        <v>3266</v>
      </c>
      <c r="D789" s="447" t="s">
        <v>19</v>
      </c>
      <c r="E789" s="445" t="s">
        <v>929</v>
      </c>
      <c r="F789" s="447" t="s">
        <v>3267</v>
      </c>
      <c r="G789" s="342"/>
      <c r="H789" s="342" t="str">
        <f t="shared" si="1"/>
        <v/>
      </c>
      <c r="I789" s="342"/>
    </row>
    <row r="790" ht="15.0" customHeight="1">
      <c r="A790" s="342">
        <f>IF(ISNUMBER(SEARCH('Cover Page'!$D$9,#REF!)),MAX($A$1:A789)+1,0)</f>
        <v>0</v>
      </c>
      <c r="B790" s="445" t="s">
        <v>3268</v>
      </c>
      <c r="C790" s="446" t="s">
        <v>3269</v>
      </c>
      <c r="D790" s="447" t="s">
        <v>724</v>
      </c>
      <c r="E790" s="445" t="s">
        <v>1236</v>
      </c>
      <c r="F790" s="447" t="s">
        <v>3270</v>
      </c>
      <c r="G790" s="342"/>
      <c r="H790" s="342" t="str">
        <f t="shared" si="1"/>
        <v/>
      </c>
      <c r="I790" s="342"/>
    </row>
    <row r="791" ht="12.75" customHeight="1">
      <c r="A791" s="342">
        <f>IF(ISNUMBER(SEARCH('Cover Page'!$D$9,#REF!)),MAX($A$1:A790)+1,0)</f>
        <v>0</v>
      </c>
      <c r="B791" s="445" t="s">
        <v>3271</v>
      </c>
      <c r="C791" s="446" t="s">
        <v>3272</v>
      </c>
      <c r="D791" s="447" t="s">
        <v>15</v>
      </c>
      <c r="E791" s="445" t="s">
        <v>1445</v>
      </c>
      <c r="F791" s="447" t="s">
        <v>3273</v>
      </c>
      <c r="G791" s="342"/>
      <c r="H791" s="342" t="str">
        <f t="shared" si="1"/>
        <v/>
      </c>
      <c r="I791" s="342"/>
    </row>
    <row r="792" ht="12.75" customHeight="1">
      <c r="A792" s="342">
        <f>IF(ISNUMBER(SEARCH('Cover Page'!$D$9,#REF!)),MAX($A$1:A791)+1,0)</f>
        <v>0</v>
      </c>
      <c r="B792" s="445" t="s">
        <v>3274</v>
      </c>
      <c r="C792" s="446" t="s">
        <v>3275</v>
      </c>
      <c r="D792" s="447" t="s">
        <v>17</v>
      </c>
      <c r="E792" s="445" t="s">
        <v>1184</v>
      </c>
      <c r="F792" s="447" t="s">
        <v>3276</v>
      </c>
      <c r="G792" s="342"/>
      <c r="H792" s="342" t="str">
        <f t="shared" si="1"/>
        <v/>
      </c>
      <c r="I792" s="342"/>
    </row>
    <row r="793" ht="12.75" customHeight="1">
      <c r="A793" s="342">
        <f>IF(ISNUMBER(SEARCH('Cover Page'!$D$9,#REF!)),MAX($A$1:A792)+1,0)</f>
        <v>0</v>
      </c>
      <c r="B793" s="445" t="s">
        <v>3277</v>
      </c>
      <c r="C793" s="446" t="s">
        <v>3278</v>
      </c>
      <c r="D793" s="447" t="s">
        <v>15</v>
      </c>
      <c r="E793" s="445" t="s">
        <v>1184</v>
      </c>
      <c r="F793" s="447" t="s">
        <v>3279</v>
      </c>
      <c r="G793" s="342"/>
      <c r="H793" s="342" t="str">
        <f t="shared" si="1"/>
        <v/>
      </c>
      <c r="I793" s="342"/>
    </row>
    <row r="794" ht="12.75" customHeight="1">
      <c r="A794" s="342">
        <f>IF(ISNUMBER(SEARCH('Cover Page'!$D$9,#REF!)),MAX($A$1:A793)+1,0)</f>
        <v>0</v>
      </c>
      <c r="B794" s="445" t="s">
        <v>3280</v>
      </c>
      <c r="C794" s="446" t="s">
        <v>3281</v>
      </c>
      <c r="D794" s="447" t="s">
        <v>15</v>
      </c>
      <c r="E794" s="445" t="s">
        <v>716</v>
      </c>
      <c r="F794" s="447" t="s">
        <v>3282</v>
      </c>
      <c r="G794" s="342"/>
      <c r="H794" s="342" t="str">
        <f t="shared" si="1"/>
        <v/>
      </c>
      <c r="I794" s="342"/>
    </row>
    <row r="795" ht="12.75" customHeight="1">
      <c r="A795" s="342">
        <f>IF(ISNUMBER(SEARCH('Cover Page'!$D$9,#REF!)),MAX($A$1:A794)+1,0)</f>
        <v>0</v>
      </c>
      <c r="B795" s="445" t="s">
        <v>3283</v>
      </c>
      <c r="C795" s="446" t="s">
        <v>3284</v>
      </c>
      <c r="D795" s="447" t="s">
        <v>19</v>
      </c>
      <c r="E795" s="445" t="s">
        <v>806</v>
      </c>
      <c r="F795" s="447" t="s">
        <v>3285</v>
      </c>
      <c r="G795" s="342"/>
      <c r="H795" s="342" t="str">
        <f t="shared" si="1"/>
        <v/>
      </c>
      <c r="I795" s="342"/>
    </row>
    <row r="796" ht="12.75" customHeight="1">
      <c r="A796" s="342">
        <f>IF(ISNUMBER(SEARCH('Cover Page'!$D$9,#REF!)),MAX($A$1:A795)+1,0)</f>
        <v>0</v>
      </c>
      <c r="B796" s="445" t="s">
        <v>3286</v>
      </c>
      <c r="C796" s="446" t="s">
        <v>3287</v>
      </c>
      <c r="D796" s="447" t="s">
        <v>19</v>
      </c>
      <c r="E796" s="445" t="s">
        <v>1184</v>
      </c>
      <c r="F796" s="447" t="s">
        <v>3288</v>
      </c>
      <c r="G796" s="342"/>
      <c r="H796" s="342" t="str">
        <f t="shared" si="1"/>
        <v/>
      </c>
      <c r="I796" s="342"/>
    </row>
    <row r="797" ht="12.75" customHeight="1">
      <c r="A797" s="342">
        <f>IF(ISNUMBER(SEARCH('Cover Page'!$D$9,#REF!)),MAX($A$1:A796)+1,0)</f>
        <v>0</v>
      </c>
      <c r="B797" s="445" t="s">
        <v>3289</v>
      </c>
      <c r="C797" s="446" t="s">
        <v>3290</v>
      </c>
      <c r="D797" s="447" t="s">
        <v>15</v>
      </c>
      <c r="E797" s="445" t="s">
        <v>725</v>
      </c>
      <c r="F797" s="447" t="s">
        <v>3291</v>
      </c>
      <c r="G797" s="342"/>
      <c r="H797" s="342" t="str">
        <f t="shared" si="1"/>
        <v/>
      </c>
      <c r="I797" s="342"/>
    </row>
    <row r="798" ht="15.0" customHeight="1">
      <c r="A798" s="342">
        <f>IF(ISNUMBER(SEARCH('Cover Page'!$D$9,#REF!)),MAX($A$1:A797)+1,0)</f>
        <v>0</v>
      </c>
      <c r="B798" s="445" t="s">
        <v>3292</v>
      </c>
      <c r="C798" s="446" t="s">
        <v>3293</v>
      </c>
      <c r="D798" s="447" t="s">
        <v>19</v>
      </c>
      <c r="E798" s="445" t="s">
        <v>3294</v>
      </c>
      <c r="F798" s="447" t="s">
        <v>3295</v>
      </c>
      <c r="G798" s="342"/>
      <c r="H798" s="342" t="str">
        <f t="shared" si="1"/>
        <v/>
      </c>
      <c r="I798" s="342"/>
    </row>
    <row r="799" ht="12.75" customHeight="1">
      <c r="A799" s="342">
        <f>IF(ISNUMBER(SEARCH('Cover Page'!$D$9,#REF!)),MAX($A$1:A798)+1,0)</f>
        <v>0</v>
      </c>
      <c r="B799" s="445" t="s">
        <v>3296</v>
      </c>
      <c r="C799" s="446" t="s">
        <v>3297</v>
      </c>
      <c r="D799" s="447" t="s">
        <v>724</v>
      </c>
      <c r="E799" s="445" t="s">
        <v>831</v>
      </c>
      <c r="F799" s="447" t="s">
        <v>3298</v>
      </c>
      <c r="G799" s="342"/>
      <c r="H799" s="342" t="str">
        <f t="shared" si="1"/>
        <v/>
      </c>
      <c r="I799" s="342"/>
    </row>
    <row r="800" ht="12.75" customHeight="1">
      <c r="A800" s="342">
        <f>IF(ISNUMBER(SEARCH('Cover Page'!$D$9,#REF!)),MAX($A$1:A799)+1,0)</f>
        <v>0</v>
      </c>
      <c r="B800" s="445" t="s">
        <v>3299</v>
      </c>
      <c r="C800" s="446" t="s">
        <v>3300</v>
      </c>
      <c r="D800" s="447" t="s">
        <v>19</v>
      </c>
      <c r="E800" s="445" t="s">
        <v>3301</v>
      </c>
      <c r="F800" s="447" t="s">
        <v>3302</v>
      </c>
      <c r="G800" s="342"/>
      <c r="H800" s="342" t="str">
        <f t="shared" si="1"/>
        <v/>
      </c>
      <c r="I800" s="342"/>
    </row>
    <row r="801" ht="12.75" customHeight="1">
      <c r="A801" s="342">
        <f>IF(ISNUMBER(SEARCH('Cover Page'!$D$9,#REF!)),MAX($A$1:A800)+1,0)</f>
        <v>0</v>
      </c>
      <c r="B801" s="445" t="s">
        <v>3303</v>
      </c>
      <c r="C801" s="446" t="s">
        <v>3304</v>
      </c>
      <c r="D801" s="447" t="s">
        <v>15</v>
      </c>
      <c r="E801" s="445" t="s">
        <v>990</v>
      </c>
      <c r="F801" s="447" t="s">
        <v>3305</v>
      </c>
      <c r="G801" s="342"/>
      <c r="H801" s="342" t="str">
        <f t="shared" si="1"/>
        <v/>
      </c>
      <c r="I801" s="342"/>
    </row>
    <row r="802" ht="12.75" customHeight="1">
      <c r="A802" s="342">
        <f>IF(ISNUMBER(SEARCH('Cover Page'!$D$9,#REF!)),MAX($A$1:A801)+1,0)</f>
        <v>0</v>
      </c>
      <c r="B802" s="445" t="s">
        <v>3306</v>
      </c>
      <c r="C802" s="446" t="s">
        <v>3307</v>
      </c>
      <c r="D802" s="447" t="s">
        <v>15</v>
      </c>
      <c r="E802" s="445" t="s">
        <v>1343</v>
      </c>
      <c r="F802" s="447" t="s">
        <v>3308</v>
      </c>
      <c r="G802" s="342"/>
      <c r="H802" s="342" t="str">
        <f t="shared" si="1"/>
        <v/>
      </c>
      <c r="I802" s="342"/>
    </row>
    <row r="803" ht="12.75" customHeight="1">
      <c r="A803" s="342">
        <f>IF(ISNUMBER(SEARCH('Cover Page'!$D$9,#REF!)),MAX($A$1:A802)+1,0)</f>
        <v>0</v>
      </c>
      <c r="B803" s="445" t="s">
        <v>3309</v>
      </c>
      <c r="C803" s="446" t="s">
        <v>3310</v>
      </c>
      <c r="D803" s="447" t="s">
        <v>19</v>
      </c>
      <c r="E803" s="445" t="s">
        <v>1532</v>
      </c>
      <c r="F803" s="447" t="s">
        <v>3311</v>
      </c>
      <c r="G803" s="342"/>
      <c r="H803" s="342" t="str">
        <f t="shared" si="1"/>
        <v/>
      </c>
      <c r="I803" s="342"/>
    </row>
    <row r="804" ht="12.75" customHeight="1">
      <c r="A804" s="342">
        <f>IF(ISNUMBER(SEARCH('Cover Page'!$D$9,#REF!)),MAX($A$1:A803)+1,0)</f>
        <v>0</v>
      </c>
      <c r="B804" s="445" t="s">
        <v>3312</v>
      </c>
      <c r="C804" s="446" t="s">
        <v>3313</v>
      </c>
      <c r="D804" s="447" t="s">
        <v>15</v>
      </c>
      <c r="E804" s="445" t="s">
        <v>725</v>
      </c>
      <c r="F804" s="447" t="s">
        <v>3314</v>
      </c>
      <c r="G804" s="342"/>
      <c r="H804" s="342" t="str">
        <f t="shared" si="1"/>
        <v/>
      </c>
      <c r="I804" s="342"/>
    </row>
    <row r="805" ht="15.0" customHeight="1">
      <c r="A805" s="342">
        <f>IF(ISNUMBER(SEARCH('Cover Page'!$D$9,#REF!)),MAX($A$1:A804)+1,0)</f>
        <v>0</v>
      </c>
      <c r="B805" s="445" t="s">
        <v>3315</v>
      </c>
      <c r="C805" s="446" t="s">
        <v>3316</v>
      </c>
      <c r="D805" s="447" t="s">
        <v>15</v>
      </c>
      <c r="E805" s="445" t="s">
        <v>725</v>
      </c>
      <c r="F805" s="447" t="s">
        <v>3317</v>
      </c>
      <c r="G805" s="342"/>
      <c r="H805" s="342" t="str">
        <f t="shared" si="1"/>
        <v/>
      </c>
      <c r="I805" s="342"/>
    </row>
    <row r="806" ht="12.75" customHeight="1">
      <c r="A806" s="342">
        <f>IF(ISNUMBER(SEARCH('Cover Page'!$D$9,#REF!)),MAX($A$1:A805)+1,0)</f>
        <v>0</v>
      </c>
      <c r="B806" s="445" t="s">
        <v>3318</v>
      </c>
      <c r="C806" s="446" t="s">
        <v>3319</v>
      </c>
      <c r="D806" s="447" t="s">
        <v>724</v>
      </c>
      <c r="E806" s="445" t="s">
        <v>716</v>
      </c>
      <c r="F806" s="447" t="s">
        <v>3320</v>
      </c>
      <c r="G806" s="342"/>
      <c r="H806" s="342" t="str">
        <f t="shared" si="1"/>
        <v/>
      </c>
      <c r="I806" s="342"/>
    </row>
    <row r="807" ht="12.75" customHeight="1">
      <c r="A807" s="342">
        <f>IF(ISNUMBER(SEARCH('Cover Page'!$D$9,#REF!)),MAX($A$1:A806)+1,0)</f>
        <v>0</v>
      </c>
      <c r="B807" s="445" t="s">
        <v>3321</v>
      </c>
      <c r="C807" s="446" t="s">
        <v>3322</v>
      </c>
      <c r="D807" s="447" t="s">
        <v>19</v>
      </c>
      <c r="E807" s="445" t="s">
        <v>3323</v>
      </c>
      <c r="F807" s="447" t="s">
        <v>3324</v>
      </c>
      <c r="G807" s="342"/>
      <c r="H807" s="342" t="str">
        <f t="shared" si="1"/>
        <v/>
      </c>
      <c r="I807" s="342"/>
    </row>
    <row r="808" ht="12.75" customHeight="1">
      <c r="A808" s="342">
        <f>IF(ISNUMBER(SEARCH('Cover Page'!$D$9,#REF!)),MAX($A$1:A807)+1,0)</f>
        <v>0</v>
      </c>
      <c r="B808" s="445" t="s">
        <v>3325</v>
      </c>
      <c r="C808" s="446" t="s">
        <v>3326</v>
      </c>
      <c r="D808" s="447" t="s">
        <v>19</v>
      </c>
      <c r="E808" s="445" t="s">
        <v>3327</v>
      </c>
      <c r="F808" s="447" t="s">
        <v>3328</v>
      </c>
      <c r="G808" s="342"/>
      <c r="H808" s="342" t="str">
        <f t="shared" si="1"/>
        <v/>
      </c>
      <c r="I808" s="342"/>
    </row>
    <row r="809" ht="12.75" customHeight="1">
      <c r="A809" s="342">
        <f>IF(ISNUMBER(SEARCH('Cover Page'!$D$9,#REF!)),MAX($A$1:A808)+1,0)</f>
        <v>0</v>
      </c>
      <c r="B809" s="445" t="s">
        <v>3329</v>
      </c>
      <c r="C809" s="446" t="s">
        <v>3330</v>
      </c>
      <c r="D809" s="447" t="s">
        <v>15</v>
      </c>
      <c r="E809" s="445" t="s">
        <v>716</v>
      </c>
      <c r="F809" s="447" t="s">
        <v>3331</v>
      </c>
      <c r="G809" s="342"/>
      <c r="H809" s="342" t="str">
        <f t="shared" si="1"/>
        <v/>
      </c>
      <c r="I809" s="342"/>
    </row>
    <row r="810" ht="12.75" customHeight="1">
      <c r="A810" s="342">
        <f>IF(ISNUMBER(SEARCH('Cover Page'!$D$9,#REF!)),MAX($A$1:A809)+1,0)</f>
        <v>0</v>
      </c>
      <c r="B810" s="445" t="s">
        <v>3332</v>
      </c>
      <c r="C810" s="446" t="s">
        <v>3333</v>
      </c>
      <c r="D810" s="447" t="s">
        <v>19</v>
      </c>
      <c r="E810" s="445" t="s">
        <v>3334</v>
      </c>
      <c r="F810" s="447" t="s">
        <v>3335</v>
      </c>
      <c r="G810" s="342"/>
      <c r="H810" s="342" t="str">
        <f t="shared" si="1"/>
        <v/>
      </c>
      <c r="I810" s="342"/>
    </row>
    <row r="811" ht="12.75" customHeight="1">
      <c r="A811" s="342">
        <f>IF(ISNUMBER(SEARCH('Cover Page'!$D$9,#REF!)),MAX($A$1:A810)+1,0)</f>
        <v>0</v>
      </c>
      <c r="B811" s="445" t="s">
        <v>3336</v>
      </c>
      <c r="C811" s="446" t="s">
        <v>3337</v>
      </c>
      <c r="D811" s="447" t="s">
        <v>15</v>
      </c>
      <c r="E811" s="445" t="s">
        <v>1184</v>
      </c>
      <c r="F811" s="447" t="s">
        <v>3338</v>
      </c>
      <c r="G811" s="342"/>
      <c r="H811" s="342" t="str">
        <f t="shared" si="1"/>
        <v/>
      </c>
      <c r="I811" s="342"/>
    </row>
    <row r="812" ht="12.75" customHeight="1">
      <c r="A812" s="342">
        <f>IF(ISNUMBER(SEARCH('Cover Page'!$D$9,#REF!)),MAX($A$1:A811)+1,0)</f>
        <v>0</v>
      </c>
      <c r="B812" s="445" t="s">
        <v>3339</v>
      </c>
      <c r="C812" s="446" t="s">
        <v>3340</v>
      </c>
      <c r="D812" s="447" t="s">
        <v>15</v>
      </c>
      <c r="E812" s="445" t="s">
        <v>1445</v>
      </c>
      <c r="F812" s="447" t="s">
        <v>3341</v>
      </c>
      <c r="G812" s="342"/>
      <c r="H812" s="342" t="str">
        <f t="shared" si="1"/>
        <v/>
      </c>
      <c r="I812" s="342"/>
    </row>
    <row r="813" ht="12.75" customHeight="1">
      <c r="A813" s="342">
        <f>IF(ISNUMBER(SEARCH('Cover Page'!$D$9,#REF!)),MAX($A$1:A812)+1,0)</f>
        <v>0</v>
      </c>
      <c r="B813" s="445" t="s">
        <v>3342</v>
      </c>
      <c r="C813" s="446" t="s">
        <v>3343</v>
      </c>
      <c r="D813" s="447" t="s">
        <v>17</v>
      </c>
      <c r="E813" s="445" t="s">
        <v>2562</v>
      </c>
      <c r="F813" s="447" t="s">
        <v>3344</v>
      </c>
      <c r="G813" s="342"/>
      <c r="H813" s="342" t="str">
        <f t="shared" si="1"/>
        <v/>
      </c>
      <c r="I813" s="342"/>
    </row>
    <row r="814" ht="12.75" customHeight="1">
      <c r="A814" s="342">
        <f>IF(ISNUMBER(SEARCH('Cover Page'!$D$9,#REF!)),MAX($A$1:A813)+1,0)</f>
        <v>0</v>
      </c>
      <c r="B814" s="445" t="s">
        <v>3345</v>
      </c>
      <c r="C814" s="446" t="s">
        <v>3346</v>
      </c>
      <c r="D814" s="447" t="s">
        <v>19</v>
      </c>
      <c r="E814" s="445" t="s">
        <v>1445</v>
      </c>
      <c r="F814" s="447" t="s">
        <v>3347</v>
      </c>
      <c r="G814" s="342"/>
      <c r="H814" s="342" t="str">
        <f t="shared" si="1"/>
        <v/>
      </c>
      <c r="I814" s="342"/>
    </row>
    <row r="815" ht="12.75" customHeight="1">
      <c r="A815" s="342">
        <f>IF(ISNUMBER(SEARCH('Cover Page'!$D$9,#REF!)),MAX($A$1:A814)+1,0)</f>
        <v>0</v>
      </c>
      <c r="B815" s="445" t="s">
        <v>3348</v>
      </c>
      <c r="C815" s="446" t="s">
        <v>3349</v>
      </c>
      <c r="D815" s="447" t="s">
        <v>19</v>
      </c>
      <c r="E815" s="445" t="s">
        <v>729</v>
      </c>
      <c r="F815" s="447" t="s">
        <v>3350</v>
      </c>
      <c r="G815" s="342"/>
      <c r="H815" s="342" t="str">
        <f t="shared" si="1"/>
        <v/>
      </c>
      <c r="I815" s="342"/>
    </row>
    <row r="816" ht="12.75" customHeight="1">
      <c r="A816" s="342">
        <f>IF(ISNUMBER(SEARCH('Cover Page'!$D$9,#REF!)),MAX($A$1:A815)+1,0)</f>
        <v>0</v>
      </c>
      <c r="B816" s="445" t="s">
        <v>3351</v>
      </c>
      <c r="C816" s="446" t="s">
        <v>3352</v>
      </c>
      <c r="D816" s="447" t="s">
        <v>19</v>
      </c>
      <c r="E816" s="445" t="s">
        <v>3353</v>
      </c>
      <c r="F816" s="447" t="s">
        <v>3354</v>
      </c>
      <c r="G816" s="342"/>
      <c r="H816" s="342" t="str">
        <f t="shared" si="1"/>
        <v/>
      </c>
      <c r="I816" s="342"/>
    </row>
    <row r="817" ht="12.75" customHeight="1">
      <c r="A817" s="342">
        <f>IF(ISNUMBER(SEARCH('Cover Page'!$D$9,#REF!)),MAX($A$1:A816)+1,0)</f>
        <v>0</v>
      </c>
      <c r="B817" s="445" t="s">
        <v>3355</v>
      </c>
      <c r="C817" s="446" t="s">
        <v>3356</v>
      </c>
      <c r="D817" s="447" t="s">
        <v>19</v>
      </c>
      <c r="E817" s="445" t="s">
        <v>1364</v>
      </c>
      <c r="F817" s="447" t="s">
        <v>3357</v>
      </c>
      <c r="G817" s="342"/>
      <c r="H817" s="342" t="str">
        <f t="shared" si="1"/>
        <v/>
      </c>
      <c r="I817" s="342"/>
    </row>
    <row r="818" ht="12.75" customHeight="1">
      <c r="A818" s="342">
        <f>IF(ISNUMBER(SEARCH('Cover Page'!$D$9,#REF!)),MAX($A$1:A817)+1,0)</f>
        <v>0</v>
      </c>
      <c r="B818" s="445" t="s">
        <v>3358</v>
      </c>
      <c r="C818" s="446" t="s">
        <v>3359</v>
      </c>
      <c r="D818" s="447" t="s">
        <v>19</v>
      </c>
      <c r="E818" s="445" t="s">
        <v>3360</v>
      </c>
      <c r="F818" s="447" t="s">
        <v>3361</v>
      </c>
      <c r="G818" s="342"/>
      <c r="H818" s="342" t="str">
        <f t="shared" si="1"/>
        <v/>
      </c>
      <c r="I818" s="342"/>
    </row>
    <row r="819" ht="12.75" customHeight="1">
      <c r="A819" s="342">
        <f>IF(ISNUMBER(SEARCH('Cover Page'!$D$9,#REF!)),MAX($A$1:A818)+1,0)</f>
        <v>0</v>
      </c>
      <c r="B819" s="445" t="s">
        <v>3362</v>
      </c>
      <c r="C819" s="446" t="s">
        <v>3363</v>
      </c>
      <c r="D819" s="447" t="s">
        <v>19</v>
      </c>
      <c r="E819" s="445" t="s">
        <v>1585</v>
      </c>
      <c r="F819" s="447" t="s">
        <v>3364</v>
      </c>
      <c r="G819" s="342"/>
      <c r="H819" s="342" t="str">
        <f t="shared" si="1"/>
        <v/>
      </c>
      <c r="I819" s="342"/>
    </row>
    <row r="820" ht="12.75" customHeight="1">
      <c r="A820" s="342">
        <f>IF(ISNUMBER(SEARCH('Cover Page'!$D$9,#REF!)),MAX($A$1:A819)+1,0)</f>
        <v>0</v>
      </c>
      <c r="B820" s="445" t="s">
        <v>3365</v>
      </c>
      <c r="C820" s="446" t="s">
        <v>3366</v>
      </c>
      <c r="D820" s="447" t="s">
        <v>15</v>
      </c>
      <c r="E820" s="445" t="s">
        <v>883</v>
      </c>
      <c r="F820" s="447" t="s">
        <v>3367</v>
      </c>
      <c r="G820" s="342"/>
      <c r="H820" s="342" t="str">
        <f t="shared" si="1"/>
        <v/>
      </c>
      <c r="I820" s="342"/>
    </row>
    <row r="821" ht="12.75" customHeight="1">
      <c r="A821" s="342">
        <f>IF(ISNUMBER(SEARCH('Cover Page'!$D$9,#REF!)),MAX($A$1:A820)+1,0)</f>
        <v>0</v>
      </c>
      <c r="B821" s="445" t="s">
        <v>3368</v>
      </c>
      <c r="C821" s="446" t="s">
        <v>3369</v>
      </c>
      <c r="D821" s="447" t="s">
        <v>15</v>
      </c>
      <c r="E821" s="445" t="s">
        <v>1356</v>
      </c>
      <c r="F821" s="447" t="s">
        <v>3370</v>
      </c>
      <c r="G821" s="342"/>
      <c r="H821" s="342" t="str">
        <f t="shared" si="1"/>
        <v/>
      </c>
      <c r="I821" s="342"/>
    </row>
    <row r="822" ht="12.75" customHeight="1">
      <c r="A822" s="342">
        <f>IF(ISNUMBER(SEARCH('Cover Page'!$D$9,#REF!)),MAX($A$1:A821)+1,0)</f>
        <v>0</v>
      </c>
      <c r="B822" s="445" t="s">
        <v>3371</v>
      </c>
      <c r="C822" s="446" t="s">
        <v>3372</v>
      </c>
      <c r="D822" s="447" t="s">
        <v>15</v>
      </c>
      <c r="E822" s="445" t="s">
        <v>883</v>
      </c>
      <c r="F822" s="447" t="s">
        <v>3373</v>
      </c>
      <c r="G822" s="342"/>
      <c r="H822" s="342" t="str">
        <f t="shared" si="1"/>
        <v/>
      </c>
      <c r="I822" s="342"/>
    </row>
    <row r="823" ht="12.75" customHeight="1">
      <c r="A823" s="342">
        <f>IF(ISNUMBER(SEARCH('Cover Page'!$D$9,#REF!)),MAX($A$1:A822)+1,0)</f>
        <v>0</v>
      </c>
      <c r="B823" s="445" t="s">
        <v>3374</v>
      </c>
      <c r="C823" s="446" t="s">
        <v>3375</v>
      </c>
      <c r="D823" s="447" t="s">
        <v>15</v>
      </c>
      <c r="E823" s="445" t="s">
        <v>949</v>
      </c>
      <c r="F823" s="447" t="s">
        <v>3376</v>
      </c>
      <c r="G823" s="342"/>
      <c r="H823" s="342" t="str">
        <f t="shared" si="1"/>
        <v/>
      </c>
      <c r="I823" s="342"/>
    </row>
    <row r="824" ht="12.75" customHeight="1">
      <c r="A824" s="342">
        <f>IF(ISNUMBER(SEARCH('Cover Page'!$D$9,#REF!)),MAX($A$1:A823)+1,0)</f>
        <v>0</v>
      </c>
      <c r="B824" s="445" t="s">
        <v>3377</v>
      </c>
      <c r="C824" s="446" t="s">
        <v>3378</v>
      </c>
      <c r="D824" s="447" t="s">
        <v>15</v>
      </c>
      <c r="E824" s="445" t="s">
        <v>725</v>
      </c>
      <c r="F824" s="447" t="s">
        <v>3379</v>
      </c>
      <c r="G824" s="342"/>
      <c r="H824" s="342" t="str">
        <f t="shared" si="1"/>
        <v/>
      </c>
      <c r="I824" s="342"/>
    </row>
    <row r="825" ht="12.75" customHeight="1">
      <c r="A825" s="342">
        <f>IF(ISNUMBER(SEARCH('Cover Page'!$D$9,#REF!)),MAX($A$1:A824)+1,0)</f>
        <v>0</v>
      </c>
      <c r="B825" s="445" t="s">
        <v>3380</v>
      </c>
      <c r="C825" s="446" t="s">
        <v>3381</v>
      </c>
      <c r="D825" s="447" t="s">
        <v>15</v>
      </c>
      <c r="E825" s="445" t="s">
        <v>725</v>
      </c>
      <c r="F825" s="447" t="s">
        <v>3382</v>
      </c>
      <c r="G825" s="342"/>
      <c r="H825" s="342" t="str">
        <f t="shared" si="1"/>
        <v/>
      </c>
      <c r="I825" s="342"/>
    </row>
    <row r="826" ht="12.75" customHeight="1">
      <c r="A826" s="342">
        <f>IF(ISNUMBER(SEARCH('Cover Page'!$D$9,#REF!)),MAX($A$1:A825)+1,0)</f>
        <v>0</v>
      </c>
      <c r="B826" s="445" t="s">
        <v>3383</v>
      </c>
      <c r="C826" s="446" t="s">
        <v>3384</v>
      </c>
      <c r="D826" s="447" t="s">
        <v>15</v>
      </c>
      <c r="E826" s="445" t="s">
        <v>725</v>
      </c>
      <c r="F826" s="447" t="s">
        <v>3385</v>
      </c>
      <c r="G826" s="342"/>
      <c r="H826" s="342" t="str">
        <f t="shared" si="1"/>
        <v/>
      </c>
      <c r="I826" s="342"/>
    </row>
    <row r="827" ht="12.75" customHeight="1">
      <c r="A827" s="342">
        <f>IF(ISNUMBER(SEARCH('Cover Page'!$D$9,#REF!)),MAX($A$1:A826)+1,0)</f>
        <v>0</v>
      </c>
      <c r="B827" s="445" t="s">
        <v>3386</v>
      </c>
      <c r="C827" s="446" t="s">
        <v>3387</v>
      </c>
      <c r="D827" s="447" t="s">
        <v>15</v>
      </c>
      <c r="E827" s="445" t="s">
        <v>883</v>
      </c>
      <c r="F827" s="447" t="s">
        <v>3388</v>
      </c>
      <c r="G827" s="342"/>
      <c r="H827" s="342" t="str">
        <f t="shared" si="1"/>
        <v/>
      </c>
      <c r="I827" s="342"/>
    </row>
    <row r="828" ht="12.75" customHeight="1">
      <c r="A828" s="342">
        <f>IF(ISNUMBER(SEARCH('Cover Page'!$D$9,#REF!)),MAX($A$1:A827)+1,0)</f>
        <v>0</v>
      </c>
      <c r="B828" s="445" t="s">
        <v>3389</v>
      </c>
      <c r="C828" s="446" t="s">
        <v>3390</v>
      </c>
      <c r="D828" s="447" t="s">
        <v>19</v>
      </c>
      <c r="E828" s="445" t="s">
        <v>1452</v>
      </c>
      <c r="F828" s="447" t="s">
        <v>3391</v>
      </c>
      <c r="G828" s="342"/>
      <c r="H828" s="342" t="str">
        <f t="shared" si="1"/>
        <v/>
      </c>
      <c r="I828" s="342"/>
    </row>
    <row r="829" ht="15.0" customHeight="1">
      <c r="A829" s="342">
        <f>IF(ISNUMBER(SEARCH('Cover Page'!$D$9,#REF!)),MAX($A$1:A828)+1,0)</f>
        <v>0</v>
      </c>
      <c r="B829" s="445" t="s">
        <v>3392</v>
      </c>
      <c r="C829" s="446" t="s">
        <v>3393</v>
      </c>
      <c r="D829" s="447" t="s">
        <v>19</v>
      </c>
      <c r="E829" s="445" t="s">
        <v>1184</v>
      </c>
      <c r="F829" s="447" t="s">
        <v>3394</v>
      </c>
      <c r="G829" s="342"/>
      <c r="H829" s="342" t="str">
        <f t="shared" si="1"/>
        <v/>
      </c>
      <c r="I829" s="342"/>
    </row>
    <row r="830" ht="12.75" customHeight="1">
      <c r="A830" s="342">
        <f>IF(ISNUMBER(SEARCH('Cover Page'!$D$9,#REF!)),MAX($A$1:A829)+1,0)</f>
        <v>0</v>
      </c>
      <c r="B830" s="445" t="s">
        <v>3395</v>
      </c>
      <c r="C830" s="446" t="s">
        <v>3396</v>
      </c>
      <c r="D830" s="447" t="s">
        <v>724</v>
      </c>
      <c r="E830" s="445" t="s">
        <v>2128</v>
      </c>
      <c r="F830" s="447" t="s">
        <v>3397</v>
      </c>
      <c r="G830" s="342"/>
      <c r="H830" s="342" t="str">
        <f t="shared" si="1"/>
        <v/>
      </c>
      <c r="I830" s="342"/>
    </row>
    <row r="831" ht="12.75" customHeight="1">
      <c r="A831" s="342">
        <f>IF(ISNUMBER(SEARCH('Cover Page'!$D$9,#REF!)),MAX($A$1:A830)+1,0)</f>
        <v>0</v>
      </c>
      <c r="B831" s="445" t="s">
        <v>3398</v>
      </c>
      <c r="C831" s="446" t="s">
        <v>3399</v>
      </c>
      <c r="D831" s="447" t="s">
        <v>19</v>
      </c>
      <c r="E831" s="445" t="s">
        <v>2545</v>
      </c>
      <c r="F831" s="447" t="s">
        <v>3400</v>
      </c>
      <c r="G831" s="342"/>
      <c r="H831" s="342" t="str">
        <f t="shared" si="1"/>
        <v/>
      </c>
      <c r="I831" s="342"/>
    </row>
    <row r="832" ht="12.75" customHeight="1">
      <c r="A832" s="342">
        <f>IF(ISNUMBER(SEARCH('Cover Page'!$D$9,#REF!)),MAX($A$1:A831)+1,0)</f>
        <v>0</v>
      </c>
      <c r="B832" s="445" t="s">
        <v>3401</v>
      </c>
      <c r="C832" s="446" t="s">
        <v>3402</v>
      </c>
      <c r="D832" s="447" t="s">
        <v>15</v>
      </c>
      <c r="E832" s="445" t="s">
        <v>725</v>
      </c>
      <c r="F832" s="447" t="s">
        <v>3403</v>
      </c>
      <c r="G832" s="342"/>
      <c r="H832" s="342" t="str">
        <f t="shared" si="1"/>
        <v/>
      </c>
      <c r="I832" s="342"/>
    </row>
    <row r="833" ht="15.0" customHeight="1">
      <c r="A833" s="342">
        <f>IF(ISNUMBER(SEARCH('Cover Page'!$D$9,#REF!)),MAX($A$1:A832)+1,0)</f>
        <v>0</v>
      </c>
      <c r="B833" s="445" t="s">
        <v>3404</v>
      </c>
      <c r="C833" s="446" t="s">
        <v>3405</v>
      </c>
      <c r="D833" s="447" t="s">
        <v>15</v>
      </c>
      <c r="E833" s="445" t="s">
        <v>725</v>
      </c>
      <c r="F833" s="447" t="s">
        <v>3406</v>
      </c>
      <c r="G833" s="342"/>
      <c r="H833" s="342" t="str">
        <f t="shared" si="1"/>
        <v/>
      </c>
      <c r="I833" s="342"/>
    </row>
    <row r="834" ht="12.75" customHeight="1">
      <c r="A834" s="342">
        <f>IF(ISNUMBER(SEARCH('Cover Page'!$D$9,#REF!)),MAX($A$1:A833)+1,0)</f>
        <v>0</v>
      </c>
      <c r="B834" s="445" t="s">
        <v>3407</v>
      </c>
      <c r="C834" s="446" t="s">
        <v>3408</v>
      </c>
      <c r="D834" s="447" t="s">
        <v>724</v>
      </c>
      <c r="E834" s="445" t="s">
        <v>1114</v>
      </c>
      <c r="F834" s="447" t="s">
        <v>3409</v>
      </c>
      <c r="G834" s="342"/>
      <c r="H834" s="342" t="str">
        <f t="shared" si="1"/>
        <v/>
      </c>
      <c r="I834" s="342"/>
    </row>
    <row r="835" ht="12.75" customHeight="1">
      <c r="A835" s="342">
        <f>IF(ISNUMBER(SEARCH('Cover Page'!$D$9,#REF!)),MAX($A$1:A834)+1,0)</f>
        <v>0</v>
      </c>
      <c r="B835" s="445" t="s">
        <v>3410</v>
      </c>
      <c r="C835" s="446" t="s">
        <v>3411</v>
      </c>
      <c r="D835" s="447" t="s">
        <v>15</v>
      </c>
      <c r="E835" s="445" t="s">
        <v>1211</v>
      </c>
      <c r="F835" s="447" t="s">
        <v>3412</v>
      </c>
      <c r="G835" s="342"/>
      <c r="H835" s="342" t="str">
        <f t="shared" si="1"/>
        <v/>
      </c>
      <c r="I835" s="342"/>
    </row>
    <row r="836" ht="12.75" customHeight="1">
      <c r="A836" s="342">
        <f>IF(ISNUMBER(SEARCH('Cover Page'!$D$9,#REF!)),MAX($A$1:A835)+1,0)</f>
        <v>0</v>
      </c>
      <c r="B836" s="445" t="s">
        <v>3413</v>
      </c>
      <c r="C836" s="446" t="s">
        <v>3414</v>
      </c>
      <c r="D836" s="447" t="s">
        <v>724</v>
      </c>
      <c r="E836" s="445" t="s">
        <v>879</v>
      </c>
      <c r="F836" s="447" t="s">
        <v>3415</v>
      </c>
      <c r="G836" s="342"/>
      <c r="H836" s="342" t="str">
        <f t="shared" si="1"/>
        <v/>
      </c>
      <c r="I836" s="342"/>
    </row>
    <row r="837" ht="15.0" customHeight="1">
      <c r="A837" s="342">
        <f>IF(ISNUMBER(SEARCH('Cover Page'!$D$9,#REF!)),MAX($A$1:A836)+1,0)</f>
        <v>0</v>
      </c>
      <c r="B837" s="445" t="s">
        <v>3416</v>
      </c>
      <c r="C837" s="446" t="s">
        <v>3417</v>
      </c>
      <c r="D837" s="447" t="s">
        <v>15</v>
      </c>
      <c r="E837" s="445" t="s">
        <v>990</v>
      </c>
      <c r="F837" s="447" t="s">
        <v>3418</v>
      </c>
      <c r="G837" s="342"/>
      <c r="H837" s="342" t="str">
        <f t="shared" si="1"/>
        <v/>
      </c>
      <c r="I837" s="342"/>
    </row>
    <row r="838" ht="12.75" customHeight="1">
      <c r="A838" s="342">
        <f>IF(ISNUMBER(SEARCH('Cover Page'!$D$9,#REF!)),MAX($A$1:A837)+1,0)</f>
        <v>0</v>
      </c>
      <c r="B838" s="445" t="s">
        <v>3419</v>
      </c>
      <c r="C838" s="446" t="s">
        <v>3420</v>
      </c>
      <c r="D838" s="447" t="s">
        <v>19</v>
      </c>
      <c r="E838" s="445" t="s">
        <v>3421</v>
      </c>
      <c r="F838" s="447" t="s">
        <v>3422</v>
      </c>
      <c r="G838" s="342"/>
      <c r="H838" s="342" t="str">
        <f t="shared" si="1"/>
        <v/>
      </c>
      <c r="I838" s="342"/>
    </row>
    <row r="839" ht="15.0" customHeight="1">
      <c r="A839" s="342">
        <f>IF(ISNUMBER(SEARCH('Cover Page'!$D$9,#REF!)),MAX($A$1:A838)+1,0)</f>
        <v>0</v>
      </c>
      <c r="B839" s="445" t="s">
        <v>3423</v>
      </c>
      <c r="C839" s="446" t="s">
        <v>3424</v>
      </c>
      <c r="D839" s="447" t="s">
        <v>724</v>
      </c>
      <c r="E839" s="445" t="s">
        <v>725</v>
      </c>
      <c r="F839" s="447" t="s">
        <v>3425</v>
      </c>
      <c r="G839" s="342"/>
      <c r="H839" s="342" t="str">
        <f t="shared" si="1"/>
        <v/>
      </c>
      <c r="I839" s="342"/>
    </row>
    <row r="840" ht="12.75" customHeight="1">
      <c r="A840" s="342">
        <f>IF(ISNUMBER(SEARCH('Cover Page'!$D$9,#REF!)),MAX($A$1:A839)+1,0)</f>
        <v>0</v>
      </c>
      <c r="B840" s="445" t="s">
        <v>3426</v>
      </c>
      <c r="C840" s="446" t="s">
        <v>3427</v>
      </c>
      <c r="D840" s="447" t="s">
        <v>19</v>
      </c>
      <c r="E840" s="445" t="s">
        <v>3428</v>
      </c>
      <c r="F840" s="447" t="s">
        <v>3429</v>
      </c>
      <c r="G840" s="342"/>
      <c r="H840" s="342" t="str">
        <f t="shared" si="1"/>
        <v/>
      </c>
      <c r="I840" s="342"/>
    </row>
    <row r="841" ht="15.0" customHeight="1">
      <c r="A841" s="342">
        <f>IF(ISNUMBER(SEARCH('Cover Page'!$D$9,#REF!)),MAX($A$1:A840)+1,0)</f>
        <v>0</v>
      </c>
      <c r="B841" s="445" t="s">
        <v>3430</v>
      </c>
      <c r="C841" s="446" t="s">
        <v>3431</v>
      </c>
      <c r="D841" s="447" t="s">
        <v>724</v>
      </c>
      <c r="E841" s="445" t="s">
        <v>883</v>
      </c>
      <c r="F841" s="447" t="s">
        <v>2811</v>
      </c>
      <c r="G841" s="342"/>
      <c r="H841" s="342" t="str">
        <f t="shared" si="1"/>
        <v/>
      </c>
      <c r="I841" s="342"/>
    </row>
    <row r="842" ht="15.0" customHeight="1">
      <c r="A842" s="342">
        <f>IF(ISNUMBER(SEARCH('Cover Page'!$D$9,#REF!)),MAX($A$1:A841)+1,0)</f>
        <v>0</v>
      </c>
      <c r="B842" s="445" t="s">
        <v>3432</v>
      </c>
      <c r="C842" s="446" t="s">
        <v>3433</v>
      </c>
      <c r="D842" s="447" t="s">
        <v>19</v>
      </c>
      <c r="E842" s="445" t="s">
        <v>1250</v>
      </c>
      <c r="F842" s="447" t="s">
        <v>3434</v>
      </c>
      <c r="G842" s="342"/>
      <c r="H842" s="342" t="str">
        <f t="shared" si="1"/>
        <v/>
      </c>
      <c r="I842" s="342"/>
    </row>
    <row r="843" ht="15.0" customHeight="1">
      <c r="A843" s="342">
        <f>IF(ISNUMBER(SEARCH('Cover Page'!$D$9,#REF!)),MAX($A$1:A842)+1,0)</f>
        <v>0</v>
      </c>
      <c r="B843" s="445" t="s">
        <v>3435</v>
      </c>
      <c r="C843" s="446" t="s">
        <v>3436</v>
      </c>
      <c r="D843" s="447" t="s">
        <v>724</v>
      </c>
      <c r="E843" s="445" t="s">
        <v>1188</v>
      </c>
      <c r="F843" s="447" t="s">
        <v>3105</v>
      </c>
      <c r="G843" s="342"/>
      <c r="H843" s="342" t="str">
        <f t="shared" si="1"/>
        <v/>
      </c>
      <c r="I843" s="342"/>
    </row>
    <row r="844" ht="15.0" customHeight="1">
      <c r="A844" s="342">
        <f>IF(ISNUMBER(SEARCH('Cover Page'!$D$9,#REF!)),MAX($A$1:A843)+1,0)</f>
        <v>0</v>
      </c>
      <c r="B844" s="445" t="s">
        <v>3437</v>
      </c>
      <c r="C844" s="446" t="s">
        <v>3438</v>
      </c>
      <c r="D844" s="447" t="s">
        <v>724</v>
      </c>
      <c r="E844" s="445" t="s">
        <v>861</v>
      </c>
      <c r="F844" s="447" t="s">
        <v>3439</v>
      </c>
      <c r="G844" s="342"/>
      <c r="H844" s="342" t="str">
        <f t="shared" si="1"/>
        <v/>
      </c>
      <c r="I844" s="342"/>
    </row>
    <row r="845" ht="15.0" customHeight="1">
      <c r="A845" s="342">
        <f>IF(ISNUMBER(SEARCH('Cover Page'!$D$9,#REF!)),MAX($A$1:A844)+1,0)</f>
        <v>0</v>
      </c>
      <c r="B845" s="445" t="s">
        <v>3440</v>
      </c>
      <c r="C845" s="446" t="s">
        <v>3441</v>
      </c>
      <c r="D845" s="447" t="s">
        <v>724</v>
      </c>
      <c r="E845" s="445" t="s">
        <v>720</v>
      </c>
      <c r="F845" s="447" t="s">
        <v>3442</v>
      </c>
      <c r="G845" s="342"/>
      <c r="H845" s="342" t="str">
        <f t="shared" si="1"/>
        <v/>
      </c>
      <c r="I845" s="342"/>
    </row>
    <row r="846" ht="12.75" customHeight="1">
      <c r="A846" s="342">
        <f>IF(ISNUMBER(SEARCH('Cover Page'!$D$9,#REF!)),MAX($A$1:A845)+1,0)</f>
        <v>0</v>
      </c>
      <c r="B846" s="445" t="s">
        <v>3443</v>
      </c>
      <c r="C846" s="446" t="s">
        <v>3444</v>
      </c>
      <c r="D846" s="447" t="s">
        <v>724</v>
      </c>
      <c r="E846" s="445" t="s">
        <v>737</v>
      </c>
      <c r="F846" s="447" t="s">
        <v>3445</v>
      </c>
      <c r="G846" s="342"/>
      <c r="H846" s="342" t="str">
        <f t="shared" si="1"/>
        <v/>
      </c>
      <c r="I846" s="342"/>
    </row>
    <row r="847" ht="12.75" customHeight="1">
      <c r="A847" s="342">
        <f>IF(ISNUMBER(SEARCH('Cover Page'!$D$9,#REF!)),MAX($A$1:A846)+1,0)</f>
        <v>0</v>
      </c>
      <c r="B847" s="445" t="s">
        <v>3446</v>
      </c>
      <c r="C847" s="446" t="s">
        <v>3447</v>
      </c>
      <c r="D847" s="447" t="s">
        <v>724</v>
      </c>
      <c r="E847" s="445" t="s">
        <v>725</v>
      </c>
      <c r="F847" s="447" t="s">
        <v>3448</v>
      </c>
      <c r="G847" s="342"/>
      <c r="H847" s="342" t="str">
        <f t="shared" si="1"/>
        <v/>
      </c>
      <c r="I847" s="342"/>
    </row>
    <row r="848" ht="12.75" customHeight="1">
      <c r="A848" s="342">
        <f>IF(ISNUMBER(SEARCH('Cover Page'!$D$9,#REF!)),MAX($A$1:A847)+1,0)</f>
        <v>0</v>
      </c>
      <c r="B848" s="445" t="s">
        <v>3449</v>
      </c>
      <c r="C848" s="446" t="s">
        <v>3450</v>
      </c>
      <c r="D848" s="447" t="s">
        <v>19</v>
      </c>
      <c r="E848" s="445" t="s">
        <v>3451</v>
      </c>
      <c r="F848" s="447" t="s">
        <v>3452</v>
      </c>
      <c r="G848" s="342"/>
      <c r="H848" s="342" t="str">
        <f t="shared" si="1"/>
        <v/>
      </c>
      <c r="I848" s="342"/>
    </row>
    <row r="849" ht="12.75" customHeight="1">
      <c r="A849" s="342">
        <f>IF(ISNUMBER(SEARCH('Cover Page'!$D$9,#REF!)),MAX($A$1:A848)+1,0)</f>
        <v>0</v>
      </c>
      <c r="B849" s="445" t="s">
        <v>3453</v>
      </c>
      <c r="C849" s="446" t="s">
        <v>3454</v>
      </c>
      <c r="D849" s="447" t="s">
        <v>15</v>
      </c>
      <c r="E849" s="445" t="s">
        <v>933</v>
      </c>
      <c r="F849" s="447" t="s">
        <v>3455</v>
      </c>
      <c r="G849" s="342"/>
      <c r="H849" s="342" t="str">
        <f t="shared" si="1"/>
        <v/>
      </c>
      <c r="I849" s="342"/>
    </row>
    <row r="850" ht="12.75" customHeight="1">
      <c r="A850" s="342">
        <f>IF(ISNUMBER(SEARCH('Cover Page'!$D$9,#REF!)),MAX($A$1:A849)+1,0)</f>
        <v>0</v>
      </c>
      <c r="B850" s="445" t="s">
        <v>3456</v>
      </c>
      <c r="C850" s="446" t="s">
        <v>3457</v>
      </c>
      <c r="D850" s="447" t="s">
        <v>15</v>
      </c>
      <c r="E850" s="445" t="s">
        <v>1211</v>
      </c>
      <c r="F850" s="447" t="s">
        <v>3458</v>
      </c>
      <c r="G850" s="342"/>
      <c r="H850" s="342" t="str">
        <f t="shared" si="1"/>
        <v/>
      </c>
      <c r="I850" s="342"/>
    </row>
    <row r="851" ht="12.75" customHeight="1">
      <c r="A851" s="342">
        <f>IF(ISNUMBER(SEARCH('Cover Page'!$D$9,#REF!)),MAX($A$1:A850)+1,0)</f>
        <v>0</v>
      </c>
      <c r="B851" s="445" t="s">
        <v>3459</v>
      </c>
      <c r="C851" s="446" t="s">
        <v>3460</v>
      </c>
      <c r="D851" s="447" t="s">
        <v>15</v>
      </c>
      <c r="E851" s="445" t="s">
        <v>974</v>
      </c>
      <c r="F851" s="447" t="s">
        <v>3461</v>
      </c>
      <c r="G851" s="342"/>
      <c r="H851" s="342" t="str">
        <f t="shared" si="1"/>
        <v/>
      </c>
      <c r="I851" s="342"/>
    </row>
    <row r="852" ht="12.75" customHeight="1">
      <c r="A852" s="342">
        <f>IF(ISNUMBER(SEARCH('Cover Page'!$D$9,#REF!)),MAX($A$1:A851)+1,0)</f>
        <v>0</v>
      </c>
      <c r="B852" s="445" t="s">
        <v>3462</v>
      </c>
      <c r="C852" s="446" t="s">
        <v>3463</v>
      </c>
      <c r="D852" s="447" t="s">
        <v>19</v>
      </c>
      <c r="E852" s="445" t="s">
        <v>831</v>
      </c>
      <c r="F852" s="447" t="s">
        <v>3464</v>
      </c>
      <c r="G852" s="342"/>
      <c r="H852" s="342" t="str">
        <f t="shared" si="1"/>
        <v/>
      </c>
      <c r="I852" s="342"/>
    </row>
    <row r="853" ht="12.75" customHeight="1">
      <c r="A853" s="342">
        <f>IF(ISNUMBER(SEARCH('Cover Page'!$D$9,#REF!)),MAX($A$1:A852)+1,0)</f>
        <v>0</v>
      </c>
      <c r="B853" s="449" t="s">
        <v>3465</v>
      </c>
      <c r="C853" s="450" t="s">
        <v>3466</v>
      </c>
      <c r="D853" s="451" t="s">
        <v>19</v>
      </c>
      <c r="E853" s="452" t="s">
        <v>986</v>
      </c>
      <c r="F853" s="453" t="s">
        <v>3467</v>
      </c>
      <c r="G853" s="342"/>
      <c r="H853" s="342" t="str">
        <f t="shared" si="1"/>
        <v/>
      </c>
      <c r="I853" s="342"/>
    </row>
    <row r="854" ht="12.75" customHeight="1">
      <c r="A854" s="342">
        <f>IF(ISNUMBER(SEARCH('Cover Page'!$D$9,#REF!)),MAX($A$1:A853)+1,0)</f>
        <v>0</v>
      </c>
      <c r="B854" s="445" t="s">
        <v>3468</v>
      </c>
      <c r="C854" s="446" t="s">
        <v>3469</v>
      </c>
      <c r="D854" s="447" t="s">
        <v>19</v>
      </c>
      <c r="E854" s="445" t="s">
        <v>835</v>
      </c>
      <c r="F854" s="447" t="s">
        <v>3470</v>
      </c>
      <c r="G854" s="342"/>
      <c r="H854" s="342" t="str">
        <f t="shared" si="1"/>
        <v/>
      </c>
      <c r="I854" s="342"/>
    </row>
    <row r="855" ht="12.75" customHeight="1">
      <c r="A855" s="342">
        <f>IF(ISNUMBER(SEARCH('Cover Page'!$D$9,#REF!)),MAX($A$1:A854)+1,0)</f>
        <v>0</v>
      </c>
      <c r="B855" s="445" t="s">
        <v>3471</v>
      </c>
      <c r="C855" s="446" t="s">
        <v>3472</v>
      </c>
      <c r="D855" s="447" t="s">
        <v>19</v>
      </c>
      <c r="E855" s="445" t="s">
        <v>1026</v>
      </c>
      <c r="F855" s="447" t="s">
        <v>3473</v>
      </c>
      <c r="G855" s="342"/>
      <c r="H855" s="342" t="str">
        <f t="shared" si="1"/>
        <v/>
      </c>
      <c r="I855" s="342"/>
    </row>
    <row r="856" ht="12.75" customHeight="1">
      <c r="A856" s="342">
        <f>IF(ISNUMBER(SEARCH('Cover Page'!$D$9,#REF!)),MAX($A$1:A855)+1,0)</f>
        <v>0</v>
      </c>
      <c r="B856" s="445" t="s">
        <v>3474</v>
      </c>
      <c r="C856" s="446" t="s">
        <v>3475</v>
      </c>
      <c r="D856" s="447" t="s">
        <v>15</v>
      </c>
      <c r="E856" s="445" t="s">
        <v>986</v>
      </c>
      <c r="F856" s="447" t="s">
        <v>3476</v>
      </c>
      <c r="G856" s="342"/>
      <c r="H856" s="342" t="str">
        <f t="shared" si="1"/>
        <v/>
      </c>
      <c r="I856" s="342"/>
    </row>
    <row r="857" ht="12.75" customHeight="1">
      <c r="A857" s="342">
        <f>IF(ISNUMBER(SEARCH('Cover Page'!$D$9,#REF!)),MAX($A$1:A856)+1,0)</f>
        <v>0</v>
      </c>
      <c r="B857" s="445" t="s">
        <v>3477</v>
      </c>
      <c r="C857" s="446" t="s">
        <v>3478</v>
      </c>
      <c r="D857" s="447" t="s">
        <v>15</v>
      </c>
      <c r="E857" s="445" t="s">
        <v>1236</v>
      </c>
      <c r="F857" s="447" t="s">
        <v>3479</v>
      </c>
      <c r="G857" s="342"/>
      <c r="H857" s="342" t="str">
        <f t="shared" si="1"/>
        <v/>
      </c>
      <c r="I857" s="342"/>
    </row>
    <row r="858" ht="12.75" customHeight="1">
      <c r="A858" s="342">
        <f>IF(ISNUMBER(SEARCH('Cover Page'!$D$9,#REF!)),MAX($A$1:A857)+1,0)</f>
        <v>0</v>
      </c>
      <c r="B858" s="445" t="s">
        <v>3480</v>
      </c>
      <c r="C858" s="446" t="s">
        <v>3481</v>
      </c>
      <c r="D858" s="447" t="s">
        <v>17</v>
      </c>
      <c r="E858" s="445" t="s">
        <v>3066</v>
      </c>
      <c r="F858" s="447" t="s">
        <v>3482</v>
      </c>
      <c r="G858" s="342"/>
      <c r="H858" s="342" t="str">
        <f t="shared" si="1"/>
        <v/>
      </c>
      <c r="I858" s="342"/>
    </row>
    <row r="859" ht="12.75" customHeight="1">
      <c r="A859" s="342">
        <f>IF(ISNUMBER(SEARCH('Cover Page'!$D$9,#REF!)),MAX($A$1:A858)+1,0)</f>
        <v>0</v>
      </c>
      <c r="B859" s="445" t="s">
        <v>3483</v>
      </c>
      <c r="C859" s="446" t="s">
        <v>3484</v>
      </c>
      <c r="D859" s="447" t="s">
        <v>15</v>
      </c>
      <c r="E859" s="445" t="s">
        <v>883</v>
      </c>
      <c r="F859" s="447" t="s">
        <v>3485</v>
      </c>
      <c r="G859" s="342"/>
      <c r="H859" s="342" t="str">
        <f t="shared" si="1"/>
        <v/>
      </c>
      <c r="I859" s="342"/>
    </row>
    <row r="860" ht="12.75" customHeight="1">
      <c r="A860" s="342">
        <f>IF(ISNUMBER(SEARCH('Cover Page'!$D$9,#REF!)),MAX($A$1:A859)+1,0)</f>
        <v>0</v>
      </c>
      <c r="B860" s="445" t="s">
        <v>3486</v>
      </c>
      <c r="C860" s="446" t="s">
        <v>3487</v>
      </c>
      <c r="D860" s="447" t="s">
        <v>15</v>
      </c>
      <c r="E860" s="445" t="s">
        <v>733</v>
      </c>
      <c r="F860" s="447" t="s">
        <v>3488</v>
      </c>
      <c r="G860" s="342"/>
      <c r="H860" s="342" t="str">
        <f t="shared" si="1"/>
        <v/>
      </c>
      <c r="I860" s="342"/>
    </row>
    <row r="861" ht="12.75" customHeight="1">
      <c r="A861" s="342">
        <f>IF(ISNUMBER(SEARCH('Cover Page'!$D$9,#REF!)),MAX($A$1:A860)+1,0)</f>
        <v>0</v>
      </c>
      <c r="B861" s="445" t="s">
        <v>3489</v>
      </c>
      <c r="C861" s="446" t="s">
        <v>3490</v>
      </c>
      <c r="D861" s="447" t="s">
        <v>19</v>
      </c>
      <c r="E861" s="445" t="s">
        <v>3491</v>
      </c>
      <c r="F861" s="447" t="s">
        <v>3492</v>
      </c>
      <c r="G861" s="342"/>
      <c r="H861" s="342" t="str">
        <f t="shared" si="1"/>
        <v/>
      </c>
      <c r="I861" s="342"/>
    </row>
    <row r="862" ht="12.75" customHeight="1">
      <c r="A862" s="342">
        <f>IF(ISNUMBER(SEARCH('Cover Page'!$D$9,#REF!)),MAX($A$1:A861)+1,0)</f>
        <v>0</v>
      </c>
      <c r="B862" s="445" t="s">
        <v>3493</v>
      </c>
      <c r="C862" s="446" t="s">
        <v>3494</v>
      </c>
      <c r="D862" s="447" t="s">
        <v>724</v>
      </c>
      <c r="E862" s="445" t="s">
        <v>1445</v>
      </c>
      <c r="F862" s="447" t="s">
        <v>2228</v>
      </c>
      <c r="G862" s="342"/>
      <c r="H862" s="342" t="str">
        <f t="shared" si="1"/>
        <v/>
      </c>
      <c r="I862" s="342"/>
    </row>
    <row r="863" ht="12.75" customHeight="1">
      <c r="A863" s="342">
        <f>IF(ISNUMBER(SEARCH('Cover Page'!$D$9,#REF!)),MAX($A$1:A862)+1,0)</f>
        <v>0</v>
      </c>
      <c r="B863" s="445" t="s">
        <v>3495</v>
      </c>
      <c r="C863" s="446" t="s">
        <v>3496</v>
      </c>
      <c r="D863" s="447" t="s">
        <v>19</v>
      </c>
      <c r="E863" s="445" t="s">
        <v>3497</v>
      </c>
      <c r="F863" s="447" t="s">
        <v>3498</v>
      </c>
      <c r="G863" s="342"/>
      <c r="H863" s="342" t="str">
        <f t="shared" si="1"/>
        <v/>
      </c>
      <c r="I863" s="342"/>
    </row>
    <row r="864" ht="12.75" customHeight="1">
      <c r="A864" s="342">
        <f>IF(ISNUMBER(SEARCH('Cover Page'!$D$9,#REF!)),MAX($A$1:A863)+1,0)</f>
        <v>0</v>
      </c>
      <c r="B864" s="445" t="s">
        <v>3499</v>
      </c>
      <c r="C864" s="446" t="s">
        <v>3500</v>
      </c>
      <c r="D864" s="447" t="s">
        <v>19</v>
      </c>
      <c r="E864" s="445" t="s">
        <v>1250</v>
      </c>
      <c r="F864" s="447" t="s">
        <v>3501</v>
      </c>
      <c r="G864" s="342"/>
      <c r="H864" s="342" t="str">
        <f t="shared" si="1"/>
        <v/>
      </c>
      <c r="I864" s="342"/>
    </row>
    <row r="865" ht="12.75" customHeight="1">
      <c r="A865" s="342">
        <f>IF(ISNUMBER(SEARCH('Cover Page'!$D$9,#REF!)),MAX($A$1:A864)+1,0)</f>
        <v>0</v>
      </c>
      <c r="B865" s="445" t="s">
        <v>3502</v>
      </c>
      <c r="C865" s="446" t="s">
        <v>3503</v>
      </c>
      <c r="D865" s="447" t="s">
        <v>15</v>
      </c>
      <c r="E865" s="445" t="s">
        <v>953</v>
      </c>
      <c r="F865" s="447" t="s">
        <v>3504</v>
      </c>
      <c r="G865" s="342"/>
      <c r="H865" s="342" t="str">
        <f t="shared" si="1"/>
        <v/>
      </c>
      <c r="I865" s="342"/>
    </row>
    <row r="866" ht="12.75" customHeight="1">
      <c r="A866" s="342">
        <f>IF(ISNUMBER(SEARCH('Cover Page'!$D$9,#REF!)),MAX($A$1:A865)+1,0)</f>
        <v>0</v>
      </c>
      <c r="B866" s="445" t="s">
        <v>3505</v>
      </c>
      <c r="C866" s="446" t="s">
        <v>3506</v>
      </c>
      <c r="D866" s="447" t="s">
        <v>19</v>
      </c>
      <c r="E866" s="445" t="s">
        <v>937</v>
      </c>
      <c r="F866" s="447" t="s">
        <v>3507</v>
      </c>
      <c r="G866" s="342"/>
      <c r="H866" s="342" t="str">
        <f t="shared" si="1"/>
        <v/>
      </c>
      <c r="I866" s="342"/>
    </row>
    <row r="867" ht="12.75" customHeight="1">
      <c r="A867" s="342">
        <f>IF(ISNUMBER(SEARCH('Cover Page'!$D$9,#REF!)),MAX($A$1:A866)+1,0)</f>
        <v>0</v>
      </c>
      <c r="B867" s="445" t="s">
        <v>3508</v>
      </c>
      <c r="C867" s="446" t="s">
        <v>3509</v>
      </c>
      <c r="D867" s="447" t="s">
        <v>15</v>
      </c>
      <c r="E867" s="445" t="s">
        <v>3510</v>
      </c>
      <c r="F867" s="447" t="s">
        <v>3511</v>
      </c>
      <c r="G867" s="342"/>
      <c r="H867" s="342" t="str">
        <f t="shared" si="1"/>
        <v/>
      </c>
      <c r="I867" s="342"/>
    </row>
    <row r="868" ht="12.75" customHeight="1">
      <c r="A868" s="342">
        <f>IF(ISNUMBER(SEARCH('Cover Page'!$D$9,#REF!)),MAX($A$1:A867)+1,0)</f>
        <v>0</v>
      </c>
      <c r="B868" s="445" t="s">
        <v>3512</v>
      </c>
      <c r="C868" s="446" t="s">
        <v>3513</v>
      </c>
      <c r="D868" s="447" t="s">
        <v>19</v>
      </c>
      <c r="E868" s="445" t="s">
        <v>1364</v>
      </c>
      <c r="F868" s="447" t="s">
        <v>3514</v>
      </c>
      <c r="G868" s="342"/>
      <c r="H868" s="342" t="str">
        <f t="shared" si="1"/>
        <v/>
      </c>
      <c r="I868" s="342"/>
    </row>
    <row r="869" ht="12.75" customHeight="1">
      <c r="A869" s="342">
        <f>IF(ISNUMBER(SEARCH('Cover Page'!$D$9,#REF!)),MAX($A$1:A868)+1,0)</f>
        <v>0</v>
      </c>
      <c r="B869" s="445" t="s">
        <v>3515</v>
      </c>
      <c r="C869" s="446" t="s">
        <v>3516</v>
      </c>
      <c r="D869" s="447" t="s">
        <v>19</v>
      </c>
      <c r="E869" s="445" t="s">
        <v>1532</v>
      </c>
      <c r="F869" s="447" t="s">
        <v>3517</v>
      </c>
      <c r="G869" s="342"/>
      <c r="H869" s="342" t="str">
        <f t="shared" si="1"/>
        <v/>
      </c>
      <c r="I869" s="342"/>
    </row>
    <row r="870" ht="12.75" customHeight="1">
      <c r="A870" s="342">
        <f>IF(ISNUMBER(SEARCH('Cover Page'!$D$9,#REF!)),MAX($A$1:A869)+1,0)</f>
        <v>0</v>
      </c>
      <c r="B870" s="445" t="s">
        <v>3518</v>
      </c>
      <c r="C870" s="446" t="s">
        <v>3519</v>
      </c>
      <c r="D870" s="447" t="s">
        <v>15</v>
      </c>
      <c r="E870" s="445" t="s">
        <v>1445</v>
      </c>
      <c r="F870" s="447" t="s">
        <v>3520</v>
      </c>
      <c r="G870" s="342"/>
      <c r="H870" s="342" t="str">
        <f t="shared" si="1"/>
        <v/>
      </c>
      <c r="I870" s="342"/>
    </row>
    <row r="871" ht="12.75" customHeight="1">
      <c r="A871" s="342">
        <f>IF(ISNUMBER(SEARCH('Cover Page'!$D$9,#REF!)),MAX($A$1:A870)+1,0)</f>
        <v>0</v>
      </c>
      <c r="B871" s="445" t="s">
        <v>3521</v>
      </c>
      <c r="C871" s="446" t="s">
        <v>3522</v>
      </c>
      <c r="D871" s="447" t="s">
        <v>17</v>
      </c>
      <c r="E871" s="445" t="s">
        <v>745</v>
      </c>
      <c r="F871" s="447" t="s">
        <v>3523</v>
      </c>
      <c r="G871" s="342"/>
      <c r="H871" s="342" t="str">
        <f t="shared" si="1"/>
        <v/>
      </c>
      <c r="I871" s="342"/>
    </row>
    <row r="872" ht="12.75" customHeight="1">
      <c r="A872" s="342">
        <f>IF(ISNUMBER(SEARCH('Cover Page'!$D$9,#REF!)),MAX($A$1:A871)+1,0)</f>
        <v>0</v>
      </c>
      <c r="B872" s="445" t="s">
        <v>3524</v>
      </c>
      <c r="C872" s="446" t="s">
        <v>3525</v>
      </c>
      <c r="D872" s="447" t="s">
        <v>19</v>
      </c>
      <c r="E872" s="445" t="s">
        <v>3526</v>
      </c>
      <c r="F872" s="447" t="s">
        <v>3527</v>
      </c>
      <c r="G872" s="342"/>
      <c r="H872" s="342" t="str">
        <f t="shared" si="1"/>
        <v/>
      </c>
      <c r="I872" s="342"/>
    </row>
    <row r="873" ht="12.75" customHeight="1">
      <c r="A873" s="342">
        <f>IF(ISNUMBER(SEARCH('Cover Page'!$D$9,#REF!)),MAX($A$1:A872)+1,0)</f>
        <v>0</v>
      </c>
      <c r="B873" s="445" t="s">
        <v>3528</v>
      </c>
      <c r="C873" s="446" t="s">
        <v>3529</v>
      </c>
      <c r="D873" s="447" t="s">
        <v>15</v>
      </c>
      <c r="E873" s="445" t="s">
        <v>933</v>
      </c>
      <c r="F873" s="447" t="s">
        <v>3530</v>
      </c>
      <c r="G873" s="342"/>
      <c r="H873" s="342" t="str">
        <f t="shared" si="1"/>
        <v/>
      </c>
      <c r="I873" s="342"/>
    </row>
    <row r="874" ht="12.75" customHeight="1">
      <c r="A874" s="342">
        <f>IF(ISNUMBER(SEARCH('Cover Page'!$D$9,#REF!)),MAX($A$1:A873)+1,0)</f>
        <v>0</v>
      </c>
      <c r="B874" s="445" t="s">
        <v>3531</v>
      </c>
      <c r="C874" s="446" t="s">
        <v>3532</v>
      </c>
      <c r="D874" s="447" t="s">
        <v>15</v>
      </c>
      <c r="E874" s="445" t="s">
        <v>879</v>
      </c>
      <c r="F874" s="447" t="s">
        <v>3533</v>
      </c>
      <c r="G874" s="342"/>
      <c r="H874" s="342" t="str">
        <f t="shared" si="1"/>
        <v/>
      </c>
      <c r="I874" s="342"/>
    </row>
    <row r="875" ht="12.75" customHeight="1">
      <c r="A875" s="342">
        <f>IF(ISNUMBER(SEARCH('Cover Page'!$D$9,#REF!)),MAX($A$1:A874)+1,0)</f>
        <v>0</v>
      </c>
      <c r="B875" s="445" t="s">
        <v>3534</v>
      </c>
      <c r="C875" s="446" t="s">
        <v>3535</v>
      </c>
      <c r="D875" s="447" t="s">
        <v>15</v>
      </c>
      <c r="E875" s="445" t="s">
        <v>725</v>
      </c>
      <c r="F875" s="447" t="s">
        <v>3536</v>
      </c>
      <c r="G875" s="342"/>
      <c r="H875" s="342" t="str">
        <f t="shared" si="1"/>
        <v/>
      </c>
      <c r="I875" s="342"/>
    </row>
    <row r="876" ht="12.75" customHeight="1">
      <c r="A876" s="342">
        <f>IF(ISNUMBER(SEARCH('Cover Page'!$D$9,#REF!)),MAX($A$1:A875)+1,0)</f>
        <v>0</v>
      </c>
      <c r="B876" s="445" t="s">
        <v>3537</v>
      </c>
      <c r="C876" s="446" t="s">
        <v>3538</v>
      </c>
      <c r="D876" s="447" t="s">
        <v>15</v>
      </c>
      <c r="E876" s="445" t="s">
        <v>725</v>
      </c>
      <c r="F876" s="447" t="s">
        <v>3539</v>
      </c>
      <c r="G876" s="342"/>
      <c r="H876" s="342" t="str">
        <f t="shared" si="1"/>
        <v/>
      </c>
      <c r="I876" s="342"/>
    </row>
    <row r="877" ht="12.75" customHeight="1">
      <c r="A877" s="342">
        <f>IF(ISNUMBER(SEARCH('Cover Page'!$D$9,#REF!)),MAX($A$1:A876)+1,0)</f>
        <v>0</v>
      </c>
      <c r="B877" s="445" t="s">
        <v>3540</v>
      </c>
      <c r="C877" s="446" t="s">
        <v>3541</v>
      </c>
      <c r="D877" s="447" t="s">
        <v>15</v>
      </c>
      <c r="E877" s="445" t="s">
        <v>725</v>
      </c>
      <c r="F877" s="447" t="s">
        <v>3542</v>
      </c>
      <c r="G877" s="342"/>
      <c r="H877" s="342" t="str">
        <f t="shared" si="1"/>
        <v/>
      </c>
      <c r="I877" s="342"/>
    </row>
    <row r="878" ht="12.75" customHeight="1">
      <c r="A878" s="342">
        <f>IF(ISNUMBER(SEARCH('Cover Page'!$D$9,#REF!)),MAX($A$1:A877)+1,0)</f>
        <v>0</v>
      </c>
      <c r="B878" s="445" t="s">
        <v>3543</v>
      </c>
      <c r="C878" s="446" t="s">
        <v>3544</v>
      </c>
      <c r="D878" s="447" t="s">
        <v>19</v>
      </c>
      <c r="E878" s="445" t="s">
        <v>3545</v>
      </c>
      <c r="F878" s="447" t="s">
        <v>3546</v>
      </c>
      <c r="G878" s="342"/>
      <c r="H878" s="342" t="str">
        <f t="shared" si="1"/>
        <v/>
      </c>
      <c r="I878" s="342"/>
    </row>
    <row r="879" ht="12.75" customHeight="1">
      <c r="A879" s="342">
        <f>IF(ISNUMBER(SEARCH('Cover Page'!$D$9,#REF!)),MAX($A$1:A878)+1,0)</f>
        <v>0</v>
      </c>
      <c r="B879" s="445" t="s">
        <v>3547</v>
      </c>
      <c r="C879" s="446" t="s">
        <v>3548</v>
      </c>
      <c r="D879" s="447" t="s">
        <v>15</v>
      </c>
      <c r="E879" s="445" t="s">
        <v>879</v>
      </c>
      <c r="F879" s="447" t="s">
        <v>3549</v>
      </c>
      <c r="G879" s="342"/>
      <c r="H879" s="342" t="str">
        <f t="shared" si="1"/>
        <v/>
      </c>
      <c r="I879" s="342"/>
    </row>
    <row r="880" ht="12.75" customHeight="1">
      <c r="A880" s="342">
        <f>IF(ISNUMBER(SEARCH('Cover Page'!$D$9,#REF!)),MAX($A$1:A879)+1,0)</f>
        <v>0</v>
      </c>
      <c r="B880" s="445" t="s">
        <v>3550</v>
      </c>
      <c r="C880" s="446" t="s">
        <v>3551</v>
      </c>
      <c r="D880" s="447" t="s">
        <v>15</v>
      </c>
      <c r="E880" s="445" t="s">
        <v>1161</v>
      </c>
      <c r="F880" s="447" t="s">
        <v>3552</v>
      </c>
      <c r="G880" s="342"/>
      <c r="H880" s="342" t="str">
        <f t="shared" si="1"/>
        <v/>
      </c>
      <c r="I880" s="342"/>
    </row>
    <row r="881" ht="12.75" customHeight="1">
      <c r="A881" s="342">
        <f>IF(ISNUMBER(SEARCH('Cover Page'!$D$9,#REF!)),MAX($A$1:A880)+1,0)</f>
        <v>0</v>
      </c>
      <c r="B881" s="445" t="s">
        <v>3553</v>
      </c>
      <c r="C881" s="446" t="s">
        <v>3554</v>
      </c>
      <c r="D881" s="447" t="s">
        <v>19</v>
      </c>
      <c r="E881" s="445" t="s">
        <v>2545</v>
      </c>
      <c r="F881" s="447" t="s">
        <v>3555</v>
      </c>
      <c r="G881" s="342"/>
      <c r="H881" s="342" t="str">
        <f t="shared" si="1"/>
        <v/>
      </c>
      <c r="I881" s="342"/>
    </row>
    <row r="882" ht="12.75" customHeight="1">
      <c r="A882" s="342">
        <f>IF(ISNUMBER(SEARCH('Cover Page'!$D$9,#REF!)),MAX($A$1:A881)+1,0)</f>
        <v>0</v>
      </c>
      <c r="B882" s="445" t="s">
        <v>3556</v>
      </c>
      <c r="C882" s="446" t="s">
        <v>3557</v>
      </c>
      <c r="D882" s="447" t="s">
        <v>724</v>
      </c>
      <c r="E882" s="445" t="s">
        <v>1211</v>
      </c>
      <c r="F882" s="447" t="s">
        <v>3558</v>
      </c>
      <c r="G882" s="342"/>
      <c r="H882" s="342" t="str">
        <f t="shared" si="1"/>
        <v/>
      </c>
      <c r="I882" s="342"/>
    </row>
    <row r="883" ht="12.75" customHeight="1">
      <c r="A883" s="342">
        <f>IF(ISNUMBER(SEARCH('Cover Page'!$D$9,#REF!)),MAX($A$1:A882)+1,0)</f>
        <v>0</v>
      </c>
      <c r="B883" s="445" t="s">
        <v>3559</v>
      </c>
      <c r="C883" s="446" t="s">
        <v>3560</v>
      </c>
      <c r="D883" s="447" t="s">
        <v>724</v>
      </c>
      <c r="E883" s="445" t="s">
        <v>1211</v>
      </c>
      <c r="F883" s="447" t="s">
        <v>3561</v>
      </c>
      <c r="G883" s="342"/>
      <c r="H883" s="342" t="str">
        <f t="shared" si="1"/>
        <v/>
      </c>
      <c r="I883" s="342"/>
    </row>
    <row r="884" ht="12.75" customHeight="1">
      <c r="A884" s="342">
        <f>IF(ISNUMBER(SEARCH('Cover Page'!$D$9,#REF!)),MAX($A$1:A883)+1,0)</f>
        <v>0</v>
      </c>
      <c r="B884" s="445" t="s">
        <v>3562</v>
      </c>
      <c r="C884" s="446" t="s">
        <v>3563</v>
      </c>
      <c r="D884" s="447" t="s">
        <v>19</v>
      </c>
      <c r="E884" s="445" t="s">
        <v>3564</v>
      </c>
      <c r="F884" s="447" t="s">
        <v>3565</v>
      </c>
      <c r="G884" s="342"/>
      <c r="H884" s="342" t="str">
        <f t="shared" si="1"/>
        <v/>
      </c>
      <c r="I884" s="342"/>
    </row>
    <row r="885" ht="12.75" customHeight="1">
      <c r="A885" s="342">
        <f>IF(ISNUMBER(SEARCH('Cover Page'!$D$9,#REF!)),MAX($A$1:A884)+1,0)</f>
        <v>0</v>
      </c>
      <c r="B885" s="445" t="s">
        <v>3566</v>
      </c>
      <c r="C885" s="446" t="s">
        <v>3567</v>
      </c>
      <c r="D885" s="447" t="s">
        <v>15</v>
      </c>
      <c r="E885" s="445" t="s">
        <v>1236</v>
      </c>
      <c r="F885" s="447" t="s">
        <v>3568</v>
      </c>
      <c r="G885" s="342"/>
      <c r="H885" s="342" t="str">
        <f t="shared" si="1"/>
        <v/>
      </c>
      <c r="I885" s="342"/>
    </row>
    <row r="886" ht="12.75" customHeight="1">
      <c r="A886" s="342">
        <f>IF(ISNUMBER(SEARCH('Cover Page'!$D$9,#REF!)),MAX($A$1:A885)+1,0)</f>
        <v>0</v>
      </c>
      <c r="B886" s="445" t="s">
        <v>3569</v>
      </c>
      <c r="C886" s="446" t="s">
        <v>3570</v>
      </c>
      <c r="D886" s="447" t="s">
        <v>19</v>
      </c>
      <c r="E886" s="445" t="s">
        <v>3571</v>
      </c>
      <c r="F886" s="447" t="s">
        <v>3572</v>
      </c>
      <c r="G886" s="342"/>
      <c r="H886" s="342" t="str">
        <f t="shared" si="1"/>
        <v/>
      </c>
      <c r="I886" s="342"/>
    </row>
    <row r="887" ht="12.75" customHeight="1">
      <c r="A887" s="342">
        <f>IF(ISNUMBER(SEARCH('Cover Page'!$D$9,#REF!)),MAX($A$1:A886)+1,0)</f>
        <v>0</v>
      </c>
      <c r="B887" s="445" t="s">
        <v>3573</v>
      </c>
      <c r="C887" s="446" t="s">
        <v>3574</v>
      </c>
      <c r="D887" s="447" t="s">
        <v>17</v>
      </c>
      <c r="E887" s="445" t="s">
        <v>725</v>
      </c>
      <c r="F887" s="447" t="s">
        <v>3575</v>
      </c>
      <c r="G887" s="342"/>
      <c r="H887" s="342" t="str">
        <f t="shared" si="1"/>
        <v/>
      </c>
      <c r="I887" s="342"/>
    </row>
    <row r="888" ht="12.75" customHeight="1">
      <c r="A888" s="342">
        <f>IF(ISNUMBER(SEARCH('Cover Page'!$D$9,#REF!)),MAX($A$1:A887)+1,0)</f>
        <v>0</v>
      </c>
      <c r="B888" s="445" t="s">
        <v>3576</v>
      </c>
      <c r="C888" s="446" t="s">
        <v>3577</v>
      </c>
      <c r="D888" s="447" t="s">
        <v>15</v>
      </c>
      <c r="E888" s="445" t="s">
        <v>725</v>
      </c>
      <c r="F888" s="447" t="s">
        <v>3578</v>
      </c>
      <c r="G888" s="342"/>
      <c r="H888" s="342" t="str">
        <f t="shared" si="1"/>
        <v/>
      </c>
      <c r="I888" s="342"/>
    </row>
    <row r="889" ht="12.75" customHeight="1">
      <c r="A889" s="342">
        <f>IF(ISNUMBER(SEARCH('Cover Page'!$D$9,#REF!)),MAX($A$1:A888)+1,0)</f>
        <v>0</v>
      </c>
      <c r="B889" s="445" t="s">
        <v>3579</v>
      </c>
      <c r="C889" s="446" t="s">
        <v>3580</v>
      </c>
      <c r="D889" s="447" t="s">
        <v>17</v>
      </c>
      <c r="E889" s="445" t="s">
        <v>725</v>
      </c>
      <c r="F889" s="447" t="s">
        <v>3581</v>
      </c>
      <c r="G889" s="342"/>
      <c r="H889" s="342" t="str">
        <f t="shared" si="1"/>
        <v/>
      </c>
      <c r="I889" s="342"/>
    </row>
    <row r="890" ht="12.75" customHeight="1">
      <c r="A890" s="342">
        <f>IF(ISNUMBER(SEARCH('Cover Page'!$D$9,#REF!)),MAX($A$1:A889)+1,0)</f>
        <v>0</v>
      </c>
      <c r="B890" s="445" t="s">
        <v>3582</v>
      </c>
      <c r="C890" s="446" t="s">
        <v>3583</v>
      </c>
      <c r="D890" s="447" t="s">
        <v>724</v>
      </c>
      <c r="E890" s="445" t="s">
        <v>879</v>
      </c>
      <c r="F890" s="447" t="s">
        <v>3584</v>
      </c>
      <c r="G890" s="342"/>
      <c r="H890" s="342" t="str">
        <f t="shared" si="1"/>
        <v/>
      </c>
      <c r="I890" s="342"/>
    </row>
    <row r="891" ht="12.75" customHeight="1">
      <c r="A891" s="342">
        <f>IF(ISNUMBER(SEARCH('Cover Page'!$D$9,#REF!)),MAX($A$1:A890)+1,0)</f>
        <v>0</v>
      </c>
      <c r="B891" s="445" t="s">
        <v>3585</v>
      </c>
      <c r="C891" s="446" t="s">
        <v>3586</v>
      </c>
      <c r="D891" s="447" t="s">
        <v>19</v>
      </c>
      <c r="E891" s="445" t="s">
        <v>1236</v>
      </c>
      <c r="F891" s="447" t="s">
        <v>3587</v>
      </c>
      <c r="G891" s="342"/>
      <c r="H891" s="342" t="str">
        <f t="shared" si="1"/>
        <v/>
      </c>
      <c r="I891" s="342"/>
    </row>
    <row r="892" ht="12.75" customHeight="1">
      <c r="A892" s="342">
        <f>IF(ISNUMBER(SEARCH('Cover Page'!$D$9,#REF!)),MAX($A$1:A891)+1,0)</f>
        <v>0</v>
      </c>
      <c r="B892" s="445" t="s">
        <v>3588</v>
      </c>
      <c r="C892" s="446" t="s">
        <v>3589</v>
      </c>
      <c r="D892" s="447" t="s">
        <v>15</v>
      </c>
      <c r="E892" s="445" t="s">
        <v>1445</v>
      </c>
      <c r="F892" s="447" t="s">
        <v>3590</v>
      </c>
      <c r="G892" s="342"/>
      <c r="H892" s="342" t="str">
        <f t="shared" si="1"/>
        <v/>
      </c>
      <c r="I892" s="342"/>
    </row>
    <row r="893" ht="12.75" customHeight="1">
      <c r="A893" s="342">
        <f>IF(ISNUMBER(SEARCH('Cover Page'!$D$9,#REF!)),MAX($A$1:A892)+1,0)</f>
        <v>0</v>
      </c>
      <c r="B893" s="445" t="s">
        <v>3591</v>
      </c>
      <c r="C893" s="446" t="s">
        <v>3592</v>
      </c>
      <c r="D893" s="447" t="s">
        <v>17</v>
      </c>
      <c r="E893" s="445" t="s">
        <v>725</v>
      </c>
      <c r="F893" s="447" t="s">
        <v>3593</v>
      </c>
      <c r="G893" s="342"/>
      <c r="H893" s="342" t="str">
        <f t="shared" si="1"/>
        <v/>
      </c>
      <c r="I893" s="342"/>
    </row>
    <row r="894" ht="12.75" customHeight="1">
      <c r="A894" s="342">
        <f>IF(ISNUMBER(SEARCH('Cover Page'!$D$9,#REF!)),MAX($A$1:A893)+1,0)</f>
        <v>0</v>
      </c>
      <c r="B894" s="445" t="s">
        <v>3594</v>
      </c>
      <c r="C894" s="446" t="s">
        <v>3595</v>
      </c>
      <c r="D894" s="447" t="s">
        <v>17</v>
      </c>
      <c r="E894" s="445" t="s">
        <v>725</v>
      </c>
      <c r="F894" s="447" t="s">
        <v>2787</v>
      </c>
      <c r="G894" s="342"/>
      <c r="H894" s="342" t="str">
        <f t="shared" si="1"/>
        <v/>
      </c>
      <c r="I894" s="342"/>
    </row>
    <row r="895" ht="12.75" customHeight="1">
      <c r="A895" s="342">
        <f>IF(ISNUMBER(SEARCH('Cover Page'!$D$9,#REF!)),MAX($A$1:A894)+1,0)</f>
        <v>0</v>
      </c>
      <c r="B895" s="445" t="s">
        <v>3596</v>
      </c>
      <c r="C895" s="446" t="s">
        <v>3597</v>
      </c>
      <c r="D895" s="447" t="s">
        <v>19</v>
      </c>
      <c r="E895" s="445" t="s">
        <v>1211</v>
      </c>
      <c r="F895" s="447" t="s">
        <v>3598</v>
      </c>
      <c r="G895" s="342"/>
      <c r="H895" s="342" t="str">
        <f t="shared" si="1"/>
        <v/>
      </c>
      <c r="I895" s="342"/>
    </row>
    <row r="896" ht="12.75" customHeight="1">
      <c r="A896" s="342">
        <f>IF(ISNUMBER(SEARCH('Cover Page'!$D$9,#REF!)),MAX($A$1:A895)+1,0)</f>
        <v>0</v>
      </c>
      <c r="B896" s="445" t="s">
        <v>3599</v>
      </c>
      <c r="C896" s="446" t="s">
        <v>3600</v>
      </c>
      <c r="D896" s="447" t="s">
        <v>19</v>
      </c>
      <c r="E896" s="445" t="s">
        <v>831</v>
      </c>
      <c r="F896" s="447" t="s">
        <v>3601</v>
      </c>
      <c r="G896" s="342"/>
      <c r="H896" s="342" t="str">
        <f t="shared" si="1"/>
        <v/>
      </c>
      <c r="I896" s="342"/>
    </row>
    <row r="897" ht="12.75" customHeight="1">
      <c r="A897" s="342">
        <f>IF(ISNUMBER(SEARCH('Cover Page'!$D$9,#REF!)),MAX($A$1:A896)+1,0)</f>
        <v>0</v>
      </c>
      <c r="B897" s="445" t="s">
        <v>3602</v>
      </c>
      <c r="C897" s="446" t="s">
        <v>3603</v>
      </c>
      <c r="D897" s="447" t="s">
        <v>19</v>
      </c>
      <c r="E897" s="445" t="s">
        <v>3604</v>
      </c>
      <c r="F897" s="447" t="s">
        <v>3605</v>
      </c>
      <c r="G897" s="342"/>
      <c r="H897" s="342" t="str">
        <f t="shared" si="1"/>
        <v/>
      </c>
      <c r="I897" s="342"/>
    </row>
    <row r="898" ht="12.75" customHeight="1">
      <c r="A898" s="342">
        <f>IF(ISNUMBER(SEARCH('Cover Page'!$D$9,#REF!)),MAX($A$1:A897)+1,0)</f>
        <v>0</v>
      </c>
      <c r="B898" s="445" t="s">
        <v>3606</v>
      </c>
      <c r="C898" s="446" t="s">
        <v>3607</v>
      </c>
      <c r="D898" s="447" t="s">
        <v>19</v>
      </c>
      <c r="E898" s="445" t="s">
        <v>960</v>
      </c>
      <c r="F898" s="447" t="s">
        <v>3608</v>
      </c>
      <c r="G898" s="342"/>
      <c r="H898" s="342" t="str">
        <f t="shared" si="1"/>
        <v/>
      </c>
      <c r="I898" s="342"/>
    </row>
    <row r="899" ht="12.75" customHeight="1">
      <c r="A899" s="342">
        <f>IF(ISNUMBER(SEARCH('Cover Page'!$D$9,#REF!)),MAX($A$1:A898)+1,0)</f>
        <v>0</v>
      </c>
      <c r="B899" s="445" t="s">
        <v>3609</v>
      </c>
      <c r="C899" s="446" t="s">
        <v>3610</v>
      </c>
      <c r="D899" s="447" t="s">
        <v>19</v>
      </c>
      <c r="E899" s="445" t="s">
        <v>929</v>
      </c>
      <c r="F899" s="447" t="s">
        <v>3611</v>
      </c>
      <c r="G899" s="342"/>
      <c r="H899" s="342" t="str">
        <f t="shared" si="1"/>
        <v/>
      </c>
      <c r="I899" s="342"/>
    </row>
    <row r="900" ht="12.75" customHeight="1">
      <c r="A900" s="342">
        <f>IF(ISNUMBER(SEARCH('Cover Page'!$D$9,#REF!)),MAX($A$1:A899)+1,0)</f>
        <v>0</v>
      </c>
      <c r="B900" s="445" t="s">
        <v>3612</v>
      </c>
      <c r="C900" s="446" t="s">
        <v>3613</v>
      </c>
      <c r="D900" s="447" t="s">
        <v>19</v>
      </c>
      <c r="E900" s="445" t="s">
        <v>1096</v>
      </c>
      <c r="F900" s="447" t="s">
        <v>3614</v>
      </c>
      <c r="G900" s="342"/>
      <c r="H900" s="342" t="str">
        <f t="shared" si="1"/>
        <v/>
      </c>
      <c r="I900" s="342"/>
    </row>
    <row r="901" ht="12.75" customHeight="1">
      <c r="A901" s="342">
        <f>IF(ISNUMBER(SEARCH('Cover Page'!$D$9,#REF!)),MAX($A$1:A900)+1,0)</f>
        <v>0</v>
      </c>
      <c r="B901" s="445" t="s">
        <v>3615</v>
      </c>
      <c r="C901" s="446" t="s">
        <v>3616</v>
      </c>
      <c r="D901" s="447" t="s">
        <v>724</v>
      </c>
      <c r="E901" s="445" t="s">
        <v>960</v>
      </c>
      <c r="F901" s="447" t="s">
        <v>3617</v>
      </c>
      <c r="G901" s="342"/>
      <c r="H901" s="342" t="str">
        <f t="shared" si="1"/>
        <v/>
      </c>
      <c r="I901" s="342"/>
    </row>
    <row r="902" ht="12.75" customHeight="1">
      <c r="A902" s="342">
        <f>IF(ISNUMBER(SEARCH('Cover Page'!$D$9,#REF!)),MAX($A$1:A901)+1,0)</f>
        <v>0</v>
      </c>
      <c r="B902" s="445" t="s">
        <v>3618</v>
      </c>
      <c r="C902" s="446" t="s">
        <v>3619</v>
      </c>
      <c r="D902" s="447" t="s">
        <v>724</v>
      </c>
      <c r="E902" s="445" t="s">
        <v>3620</v>
      </c>
      <c r="F902" s="447" t="s">
        <v>3621</v>
      </c>
      <c r="G902" s="342"/>
      <c r="H902" s="342" t="str">
        <f t="shared" si="1"/>
        <v/>
      </c>
      <c r="I902" s="342"/>
    </row>
    <row r="903" ht="12.75" customHeight="1">
      <c r="A903" s="342">
        <f>IF(ISNUMBER(SEARCH('Cover Page'!$D$9,#REF!)),MAX($A$1:A902)+1,0)</f>
        <v>0</v>
      </c>
      <c r="B903" s="445" t="s">
        <v>3622</v>
      </c>
      <c r="C903" s="446" t="s">
        <v>3623</v>
      </c>
      <c r="D903" s="447" t="s">
        <v>19</v>
      </c>
      <c r="E903" s="445" t="s">
        <v>3624</v>
      </c>
      <c r="F903" s="447" t="s">
        <v>3625</v>
      </c>
      <c r="G903" s="342"/>
      <c r="H903" s="342" t="str">
        <f t="shared" si="1"/>
        <v/>
      </c>
      <c r="I903" s="342"/>
    </row>
    <row r="904" ht="12.75" customHeight="1">
      <c r="A904" s="342">
        <f>IF(ISNUMBER(SEARCH('Cover Page'!$D$9,#REF!)),MAX($A$1:A903)+1,0)</f>
        <v>0</v>
      </c>
      <c r="B904" s="445" t="s">
        <v>3626</v>
      </c>
      <c r="C904" s="446" t="s">
        <v>3627</v>
      </c>
      <c r="D904" s="447" t="s">
        <v>15</v>
      </c>
      <c r="E904" s="445" t="s">
        <v>879</v>
      </c>
      <c r="F904" s="447" t="s">
        <v>3628</v>
      </c>
      <c r="G904" s="342"/>
      <c r="H904" s="342" t="str">
        <f t="shared" si="1"/>
        <v/>
      </c>
      <c r="I904" s="342"/>
    </row>
    <row r="905" ht="12.75" customHeight="1">
      <c r="A905" s="342">
        <f>IF(ISNUMBER(SEARCH('Cover Page'!$D$9,#REF!)),MAX($A$1:A904)+1,0)</f>
        <v>0</v>
      </c>
      <c r="B905" s="445" t="s">
        <v>3629</v>
      </c>
      <c r="C905" s="446" t="s">
        <v>3630</v>
      </c>
      <c r="D905" s="447" t="s">
        <v>19</v>
      </c>
      <c r="E905" s="445" t="s">
        <v>3631</v>
      </c>
      <c r="F905" s="447" t="s">
        <v>3632</v>
      </c>
      <c r="G905" s="342"/>
      <c r="H905" s="342" t="str">
        <f t="shared" si="1"/>
        <v/>
      </c>
      <c r="I905" s="342"/>
    </row>
    <row r="906" ht="12.75" customHeight="1">
      <c r="A906" s="342">
        <f>IF(ISNUMBER(SEARCH('Cover Page'!$D$9,#REF!)),MAX($A$1:A905)+1,0)</f>
        <v>0</v>
      </c>
      <c r="B906" s="445" t="s">
        <v>3633</v>
      </c>
      <c r="C906" s="446" t="s">
        <v>3634</v>
      </c>
      <c r="D906" s="447" t="s">
        <v>724</v>
      </c>
      <c r="E906" s="445" t="s">
        <v>2057</v>
      </c>
      <c r="F906" s="447" t="s">
        <v>3635</v>
      </c>
      <c r="G906" s="342"/>
      <c r="H906" s="342" t="str">
        <f t="shared" si="1"/>
        <v/>
      </c>
      <c r="I906" s="342"/>
    </row>
    <row r="907" ht="12.75" customHeight="1">
      <c r="A907" s="342">
        <f>IF(ISNUMBER(SEARCH('Cover Page'!$D$9,#REF!)),MAX($A$1:A906)+1,0)</f>
        <v>0</v>
      </c>
      <c r="B907" s="445" t="s">
        <v>3636</v>
      </c>
      <c r="C907" s="446" t="s">
        <v>3637</v>
      </c>
      <c r="D907" s="447" t="s">
        <v>724</v>
      </c>
      <c r="E907" s="445" t="s">
        <v>3638</v>
      </c>
      <c r="F907" s="447" t="s">
        <v>3639</v>
      </c>
      <c r="G907" s="342"/>
      <c r="H907" s="342" t="str">
        <f t="shared" si="1"/>
        <v/>
      </c>
      <c r="I907" s="342"/>
    </row>
    <row r="908" ht="12.75" customHeight="1">
      <c r="A908" s="342">
        <f>IF(ISNUMBER(SEARCH('Cover Page'!$D$9,#REF!)),MAX($A$1:A907)+1,0)</f>
        <v>0</v>
      </c>
      <c r="B908" s="445" t="s">
        <v>3640</v>
      </c>
      <c r="C908" s="446" t="s">
        <v>3641</v>
      </c>
      <c r="D908" s="447" t="s">
        <v>17</v>
      </c>
      <c r="E908" s="445" t="s">
        <v>720</v>
      </c>
      <c r="F908" s="447" t="s">
        <v>3642</v>
      </c>
      <c r="G908" s="342"/>
      <c r="H908" s="342" t="str">
        <f t="shared" si="1"/>
        <v/>
      </c>
      <c r="I908" s="342"/>
    </row>
    <row r="909" ht="12.75" customHeight="1">
      <c r="A909" s="342">
        <f>IF(ISNUMBER(SEARCH('Cover Page'!$D$9,#REF!)),MAX($A$1:A908)+1,0)</f>
        <v>0</v>
      </c>
      <c r="B909" s="445" t="s">
        <v>3643</v>
      </c>
      <c r="C909" s="446" t="s">
        <v>3644</v>
      </c>
      <c r="D909" s="447" t="s">
        <v>15</v>
      </c>
      <c r="E909" s="445" t="s">
        <v>725</v>
      </c>
      <c r="F909" s="447" t="s">
        <v>3645</v>
      </c>
      <c r="G909" s="342"/>
      <c r="H909" s="342" t="str">
        <f t="shared" si="1"/>
        <v/>
      </c>
      <c r="I909" s="342"/>
    </row>
    <row r="910" ht="12.75" customHeight="1">
      <c r="A910" s="342">
        <f>IF(ISNUMBER(SEARCH('Cover Page'!$D$9,#REF!)),MAX($A$1:A909)+1,0)</f>
        <v>0</v>
      </c>
      <c r="B910" s="445" t="s">
        <v>3646</v>
      </c>
      <c r="C910" s="446" t="s">
        <v>3647</v>
      </c>
      <c r="D910" s="447" t="s">
        <v>15</v>
      </c>
      <c r="E910" s="445" t="s">
        <v>879</v>
      </c>
      <c r="F910" s="447" t="s">
        <v>3648</v>
      </c>
      <c r="G910" s="342"/>
      <c r="H910" s="342" t="str">
        <f t="shared" si="1"/>
        <v/>
      </c>
      <c r="I910" s="342"/>
    </row>
    <row r="911" ht="12.75" customHeight="1">
      <c r="A911" s="342">
        <f>IF(ISNUMBER(SEARCH('Cover Page'!$D$9,#REF!)),MAX($A$1:A910)+1,0)</f>
        <v>0</v>
      </c>
      <c r="B911" s="445" t="s">
        <v>3649</v>
      </c>
      <c r="C911" s="446" t="s">
        <v>3650</v>
      </c>
      <c r="D911" s="447" t="s">
        <v>19</v>
      </c>
      <c r="E911" s="445" t="s">
        <v>2585</v>
      </c>
      <c r="F911" s="447" t="s">
        <v>3651</v>
      </c>
      <c r="G911" s="342"/>
      <c r="H911" s="342" t="str">
        <f t="shared" si="1"/>
        <v/>
      </c>
      <c r="I911" s="342"/>
    </row>
    <row r="912" ht="12.75" customHeight="1">
      <c r="A912" s="342">
        <f>IF(ISNUMBER(SEARCH('Cover Page'!$D$9,#REF!)),MAX($A$1:A911)+1,0)</f>
        <v>0</v>
      </c>
      <c r="B912" s="445" t="s">
        <v>3652</v>
      </c>
      <c r="C912" s="446" t="s">
        <v>3653</v>
      </c>
      <c r="D912" s="447" t="s">
        <v>724</v>
      </c>
      <c r="E912" s="445" t="s">
        <v>949</v>
      </c>
      <c r="F912" s="447" t="s">
        <v>3096</v>
      </c>
      <c r="G912" s="342"/>
      <c r="H912" s="342" t="str">
        <f t="shared" si="1"/>
        <v/>
      </c>
      <c r="I912" s="342"/>
    </row>
    <row r="913" ht="12.75" customHeight="1">
      <c r="A913" s="342">
        <f>IF(ISNUMBER(SEARCH('Cover Page'!$D$9,#REF!)),MAX($A$1:A912)+1,0)</f>
        <v>0</v>
      </c>
      <c r="B913" s="445" t="s">
        <v>3654</v>
      </c>
      <c r="C913" s="446" t="s">
        <v>3655</v>
      </c>
      <c r="D913" s="447" t="s">
        <v>17</v>
      </c>
      <c r="E913" s="445" t="s">
        <v>3656</v>
      </c>
      <c r="F913" s="447" t="s">
        <v>3096</v>
      </c>
      <c r="G913" s="342"/>
      <c r="H913" s="342" t="str">
        <f t="shared" si="1"/>
        <v/>
      </c>
      <c r="I913" s="342"/>
    </row>
    <row r="914" ht="12.75" customHeight="1">
      <c r="A914" s="342">
        <f>IF(ISNUMBER(SEARCH('Cover Page'!$D$9,#REF!)),MAX($A$1:A913)+1,0)</f>
        <v>0</v>
      </c>
      <c r="B914" s="445" t="s">
        <v>3657</v>
      </c>
      <c r="C914" s="446" t="s">
        <v>3658</v>
      </c>
      <c r="D914" s="447" t="s">
        <v>15</v>
      </c>
      <c r="E914" s="445" t="s">
        <v>1096</v>
      </c>
      <c r="F914" s="447" t="s">
        <v>3659</v>
      </c>
      <c r="G914" s="342"/>
      <c r="H914" s="342" t="str">
        <f t="shared" si="1"/>
        <v/>
      </c>
      <c r="I914" s="342"/>
    </row>
    <row r="915" ht="12.75" customHeight="1">
      <c r="A915" s="342">
        <f>IF(ISNUMBER(SEARCH('Cover Page'!$D$9,#REF!)),MAX($A$1:A914)+1,0)</f>
        <v>0</v>
      </c>
      <c r="B915" s="445" t="s">
        <v>3660</v>
      </c>
      <c r="C915" s="446" t="s">
        <v>3661</v>
      </c>
      <c r="D915" s="447" t="s">
        <v>19</v>
      </c>
      <c r="E915" s="445" t="s">
        <v>1236</v>
      </c>
      <c r="F915" s="447" t="s">
        <v>3662</v>
      </c>
      <c r="G915" s="342"/>
      <c r="H915" s="342" t="str">
        <f t="shared" si="1"/>
        <v/>
      </c>
      <c r="I915" s="342"/>
    </row>
    <row r="916" ht="12.75" customHeight="1">
      <c r="A916" s="342">
        <f>IF(ISNUMBER(SEARCH('Cover Page'!$D$9,#REF!)),MAX($A$1:A915)+1,0)</f>
        <v>0</v>
      </c>
      <c r="B916" s="445" t="s">
        <v>3663</v>
      </c>
      <c r="C916" s="446" t="s">
        <v>3664</v>
      </c>
      <c r="D916" s="447" t="s">
        <v>19</v>
      </c>
      <c r="E916" s="445" t="s">
        <v>820</v>
      </c>
      <c r="F916" s="447" t="s">
        <v>3665</v>
      </c>
      <c r="G916" s="342"/>
      <c r="H916" s="342" t="str">
        <f t="shared" si="1"/>
        <v/>
      </c>
      <c r="I916" s="342"/>
    </row>
    <row r="917" ht="12.75" customHeight="1">
      <c r="A917" s="342">
        <f>IF(ISNUMBER(SEARCH('Cover Page'!$D$9,#REF!)),MAX($A$1:A916)+1,0)</f>
        <v>0</v>
      </c>
      <c r="B917" s="445" t="s">
        <v>3666</v>
      </c>
      <c r="C917" s="446" t="s">
        <v>3667</v>
      </c>
      <c r="D917" s="447" t="s">
        <v>724</v>
      </c>
      <c r="E917" s="445" t="s">
        <v>835</v>
      </c>
      <c r="F917" s="447" t="s">
        <v>3668</v>
      </c>
      <c r="G917" s="342"/>
      <c r="H917" s="342" t="str">
        <f t="shared" si="1"/>
        <v/>
      </c>
      <c r="I917" s="342"/>
    </row>
    <row r="918" ht="12.75" customHeight="1">
      <c r="A918" s="342">
        <f>IF(ISNUMBER(SEARCH('Cover Page'!$D$9,#REF!)),MAX($A$1:A917)+1,0)</f>
        <v>0</v>
      </c>
      <c r="B918" s="445" t="s">
        <v>3669</v>
      </c>
      <c r="C918" s="446" t="s">
        <v>3670</v>
      </c>
      <c r="D918" s="447" t="s">
        <v>19</v>
      </c>
      <c r="E918" s="445" t="s">
        <v>879</v>
      </c>
      <c r="F918" s="447" t="s">
        <v>3671</v>
      </c>
      <c r="G918" s="342"/>
      <c r="H918" s="342" t="str">
        <f t="shared" si="1"/>
        <v/>
      </c>
      <c r="I918" s="342"/>
    </row>
    <row r="919" ht="12.75" customHeight="1">
      <c r="A919" s="342">
        <f>IF(ISNUMBER(SEARCH('Cover Page'!$D$9,#REF!)),MAX($A$1:A918)+1,0)</f>
        <v>0</v>
      </c>
      <c r="B919" s="445" t="s">
        <v>3672</v>
      </c>
      <c r="C919" s="446" t="s">
        <v>3673</v>
      </c>
      <c r="D919" s="447" t="s">
        <v>19</v>
      </c>
      <c r="E919" s="445" t="s">
        <v>1100</v>
      </c>
      <c r="F919" s="447" t="s">
        <v>3674</v>
      </c>
      <c r="G919" s="342"/>
      <c r="H919" s="342" t="str">
        <f t="shared" si="1"/>
        <v/>
      </c>
      <c r="I919" s="342"/>
    </row>
    <row r="920" ht="12.75" customHeight="1">
      <c r="A920" s="342">
        <f>IF(ISNUMBER(SEARCH('Cover Page'!$D$9,#REF!)),MAX($A$1:A919)+1,0)</f>
        <v>0</v>
      </c>
      <c r="B920" s="445" t="s">
        <v>3675</v>
      </c>
      <c r="C920" s="446" t="s">
        <v>3676</v>
      </c>
      <c r="D920" s="447" t="s">
        <v>19</v>
      </c>
      <c r="E920" s="445" t="s">
        <v>2866</v>
      </c>
      <c r="F920" s="447" t="s">
        <v>983</v>
      </c>
      <c r="G920" s="342"/>
      <c r="H920" s="342" t="str">
        <f t="shared" si="1"/>
        <v/>
      </c>
      <c r="I920" s="342"/>
    </row>
    <row r="921" ht="12.75" customHeight="1">
      <c r="A921" s="342">
        <f>IF(ISNUMBER(SEARCH('Cover Page'!$D$9,#REF!)),MAX($A$1:A920)+1,0)</f>
        <v>0</v>
      </c>
      <c r="B921" s="445" t="s">
        <v>3677</v>
      </c>
      <c r="C921" s="446" t="s">
        <v>3678</v>
      </c>
      <c r="D921" s="447" t="s">
        <v>19</v>
      </c>
      <c r="E921" s="445" t="s">
        <v>929</v>
      </c>
      <c r="F921" s="447" t="s">
        <v>3679</v>
      </c>
      <c r="G921" s="342"/>
      <c r="H921" s="342" t="str">
        <f t="shared" si="1"/>
        <v/>
      </c>
      <c r="I921" s="342"/>
    </row>
    <row r="922" ht="12.75" customHeight="1">
      <c r="A922" s="342">
        <f>IF(ISNUMBER(SEARCH('Cover Page'!$D$9,#REF!)),MAX($A$1:A921)+1,0)</f>
        <v>0</v>
      </c>
      <c r="B922" s="445" t="s">
        <v>3680</v>
      </c>
      <c r="C922" s="446" t="s">
        <v>3681</v>
      </c>
      <c r="D922" s="447" t="s">
        <v>724</v>
      </c>
      <c r="E922" s="445" t="s">
        <v>806</v>
      </c>
      <c r="F922" s="447" t="s">
        <v>3682</v>
      </c>
      <c r="G922" s="342"/>
      <c r="H922" s="342" t="str">
        <f t="shared" si="1"/>
        <v/>
      </c>
      <c r="I922" s="342"/>
    </row>
    <row r="923" ht="12.75" customHeight="1">
      <c r="A923" s="342">
        <f>IF(ISNUMBER(SEARCH('Cover Page'!$D$9,#REF!)),MAX($A$1:A922)+1,0)</f>
        <v>0</v>
      </c>
      <c r="B923" s="445" t="s">
        <v>3683</v>
      </c>
      <c r="C923" s="446" t="s">
        <v>3684</v>
      </c>
      <c r="D923" s="447" t="s">
        <v>724</v>
      </c>
      <c r="E923" s="445" t="s">
        <v>806</v>
      </c>
      <c r="F923" s="447" t="s">
        <v>3685</v>
      </c>
      <c r="G923" s="342"/>
      <c r="H923" s="342" t="str">
        <f t="shared" si="1"/>
        <v/>
      </c>
      <c r="I923" s="342"/>
    </row>
    <row r="924" ht="12.75" customHeight="1">
      <c r="A924" s="342">
        <f>IF(ISNUMBER(SEARCH('Cover Page'!$D$9,#REF!)),MAX($A$1:A923)+1,0)</f>
        <v>0</v>
      </c>
      <c r="B924" s="445" t="s">
        <v>3686</v>
      </c>
      <c r="C924" s="446" t="s">
        <v>3687</v>
      </c>
      <c r="D924" s="447" t="s">
        <v>17</v>
      </c>
      <c r="E924" s="445" t="s">
        <v>3688</v>
      </c>
      <c r="F924" s="447" t="s">
        <v>3689</v>
      </c>
      <c r="G924" s="342"/>
      <c r="H924" s="342" t="str">
        <f t="shared" si="1"/>
        <v/>
      </c>
      <c r="I924" s="342"/>
    </row>
    <row r="925" ht="12.75" customHeight="1">
      <c r="A925" s="342">
        <f>IF(ISNUMBER(SEARCH('Cover Page'!$D$9,#REF!)),MAX($A$1:A924)+1,0)</f>
        <v>0</v>
      </c>
      <c r="B925" s="445" t="s">
        <v>3690</v>
      </c>
      <c r="C925" s="446" t="s">
        <v>3691</v>
      </c>
      <c r="D925" s="447" t="s">
        <v>15</v>
      </c>
      <c r="E925" s="445" t="s">
        <v>1034</v>
      </c>
      <c r="F925" s="447" t="s">
        <v>3692</v>
      </c>
      <c r="G925" s="342"/>
      <c r="H925" s="342" t="str">
        <f t="shared" si="1"/>
        <v/>
      </c>
      <c r="I925" s="342"/>
    </row>
    <row r="926" ht="12.75" customHeight="1">
      <c r="A926" s="342">
        <f>IF(ISNUMBER(SEARCH('Cover Page'!$D$9,#REF!)),MAX($A$1:A925)+1,0)</f>
        <v>0</v>
      </c>
      <c r="B926" s="445" t="s">
        <v>3693</v>
      </c>
      <c r="C926" s="446" t="s">
        <v>3694</v>
      </c>
      <c r="D926" s="447" t="s">
        <v>19</v>
      </c>
      <c r="E926" s="445" t="s">
        <v>3631</v>
      </c>
      <c r="F926" s="447" t="s">
        <v>3695</v>
      </c>
      <c r="G926" s="342"/>
      <c r="H926" s="342" t="str">
        <f t="shared" si="1"/>
        <v/>
      </c>
      <c r="I926" s="342"/>
    </row>
    <row r="927" ht="12.75" customHeight="1">
      <c r="A927" s="342">
        <f>IF(ISNUMBER(SEARCH('Cover Page'!$D$9,#REF!)),MAX($A$1:A926)+1,0)</f>
        <v>0</v>
      </c>
      <c r="B927" s="445" t="s">
        <v>3696</v>
      </c>
      <c r="C927" s="446" t="s">
        <v>3697</v>
      </c>
      <c r="D927" s="447" t="s">
        <v>19</v>
      </c>
      <c r="E927" s="445" t="s">
        <v>3698</v>
      </c>
      <c r="F927" s="447" t="s">
        <v>3699</v>
      </c>
      <c r="G927" s="342"/>
      <c r="H927" s="342" t="str">
        <f t="shared" si="1"/>
        <v/>
      </c>
      <c r="I927" s="342"/>
    </row>
    <row r="928" ht="12.75" customHeight="1">
      <c r="A928" s="342">
        <f>IF(ISNUMBER(SEARCH('Cover Page'!$D$9,#REF!)),MAX($A$1:A927)+1,0)</f>
        <v>0</v>
      </c>
      <c r="B928" s="445" t="s">
        <v>3700</v>
      </c>
      <c r="C928" s="446" t="s">
        <v>3701</v>
      </c>
      <c r="D928" s="447" t="s">
        <v>15</v>
      </c>
      <c r="E928" s="445" t="s">
        <v>725</v>
      </c>
      <c r="F928" s="447" t="s">
        <v>3702</v>
      </c>
      <c r="G928" s="342"/>
      <c r="H928" s="342" t="str">
        <f t="shared" si="1"/>
        <v/>
      </c>
      <c r="I928" s="342"/>
    </row>
    <row r="929" ht="12.75" customHeight="1">
      <c r="A929" s="342">
        <f>IF(ISNUMBER(SEARCH('Cover Page'!$D$9,#REF!)),MAX($A$1:A928)+1,0)</f>
        <v>0</v>
      </c>
      <c r="B929" s="445" t="s">
        <v>3703</v>
      </c>
      <c r="C929" s="446" t="s">
        <v>3704</v>
      </c>
      <c r="D929" s="447" t="s">
        <v>724</v>
      </c>
      <c r="E929" s="445" t="s">
        <v>1121</v>
      </c>
      <c r="F929" s="447" t="s">
        <v>2858</v>
      </c>
      <c r="G929" s="342"/>
      <c r="H929" s="342" t="str">
        <f t="shared" si="1"/>
        <v/>
      </c>
      <c r="I929" s="342"/>
    </row>
    <row r="930" ht="12.75" customHeight="1">
      <c r="A930" s="342">
        <f>IF(ISNUMBER(SEARCH('Cover Page'!$D$9,#REF!)),MAX($A$1:A929)+1,0)</f>
        <v>0</v>
      </c>
      <c r="B930" s="445" t="s">
        <v>3705</v>
      </c>
      <c r="C930" s="446" t="s">
        <v>3706</v>
      </c>
      <c r="D930" s="447" t="s">
        <v>19</v>
      </c>
      <c r="E930" s="445" t="s">
        <v>741</v>
      </c>
      <c r="F930" s="447" t="s">
        <v>3707</v>
      </c>
      <c r="G930" s="342"/>
      <c r="H930" s="342" t="str">
        <f t="shared" si="1"/>
        <v/>
      </c>
      <c r="I930" s="342"/>
    </row>
    <row r="931" ht="12.75" customHeight="1">
      <c r="A931" s="342">
        <f>IF(ISNUMBER(SEARCH('Cover Page'!$D$9,#REF!)),MAX($A$1:A930)+1,0)</f>
        <v>0</v>
      </c>
      <c r="B931" s="445" t="s">
        <v>3708</v>
      </c>
      <c r="C931" s="446" t="s">
        <v>3709</v>
      </c>
      <c r="D931" s="447" t="s">
        <v>15</v>
      </c>
      <c r="E931" s="445" t="s">
        <v>1445</v>
      </c>
      <c r="F931" s="447" t="s">
        <v>3710</v>
      </c>
      <c r="G931" s="342"/>
      <c r="H931" s="342" t="str">
        <f t="shared" si="1"/>
        <v/>
      </c>
      <c r="I931" s="342"/>
    </row>
    <row r="932" ht="12.75" customHeight="1">
      <c r="A932" s="342">
        <f>IF(ISNUMBER(SEARCH('Cover Page'!$D$9,#REF!)),MAX($A$1:A931)+1,0)</f>
        <v>0</v>
      </c>
      <c r="B932" s="445" t="s">
        <v>3711</v>
      </c>
      <c r="C932" s="446" t="s">
        <v>3712</v>
      </c>
      <c r="D932" s="447" t="s">
        <v>15</v>
      </c>
      <c r="E932" s="445" t="s">
        <v>1445</v>
      </c>
      <c r="F932" s="447" t="s">
        <v>3713</v>
      </c>
      <c r="G932" s="342"/>
      <c r="H932" s="342" t="str">
        <f t="shared" si="1"/>
        <v/>
      </c>
      <c r="I932" s="342"/>
    </row>
    <row r="933" ht="12.75" customHeight="1">
      <c r="A933" s="342">
        <f>IF(ISNUMBER(SEARCH('Cover Page'!$D$9,#REF!)),MAX($A$1:A932)+1,0)</f>
        <v>0</v>
      </c>
      <c r="B933" s="445" t="s">
        <v>3714</v>
      </c>
      <c r="C933" s="446" t="s">
        <v>3715</v>
      </c>
      <c r="D933" s="447" t="s">
        <v>19</v>
      </c>
      <c r="E933" s="445" t="s">
        <v>933</v>
      </c>
      <c r="F933" s="447" t="s">
        <v>3716</v>
      </c>
      <c r="G933" s="342"/>
      <c r="H933" s="342" t="str">
        <f t="shared" si="1"/>
        <v/>
      </c>
      <c r="I933" s="342"/>
    </row>
    <row r="934" ht="12.75" customHeight="1">
      <c r="A934" s="342">
        <f>IF(ISNUMBER(SEARCH('Cover Page'!$D$9,#REF!)),MAX($A$1:A933)+1,0)</f>
        <v>0</v>
      </c>
      <c r="B934" s="445" t="s">
        <v>3717</v>
      </c>
      <c r="C934" s="446" t="s">
        <v>3718</v>
      </c>
      <c r="D934" s="447" t="s">
        <v>19</v>
      </c>
      <c r="E934" s="445" t="s">
        <v>1532</v>
      </c>
      <c r="F934" s="447" t="s">
        <v>3719</v>
      </c>
      <c r="G934" s="342"/>
      <c r="H934" s="342" t="str">
        <f t="shared" si="1"/>
        <v/>
      </c>
      <c r="I934" s="342"/>
    </row>
    <row r="935" ht="12.75" customHeight="1">
      <c r="A935" s="342">
        <f>IF(ISNUMBER(SEARCH('Cover Page'!$D$9,#REF!)),MAX($A$1:A934)+1,0)</f>
        <v>0</v>
      </c>
      <c r="B935" s="445" t="s">
        <v>3720</v>
      </c>
      <c r="C935" s="446" t="s">
        <v>3721</v>
      </c>
      <c r="D935" s="447" t="s">
        <v>17</v>
      </c>
      <c r="E935" s="445" t="s">
        <v>720</v>
      </c>
      <c r="F935" s="447" t="s">
        <v>3722</v>
      </c>
      <c r="G935" s="342"/>
      <c r="H935" s="342" t="str">
        <f t="shared" si="1"/>
        <v/>
      </c>
      <c r="I935" s="342"/>
    </row>
    <row r="936" ht="12.75" customHeight="1">
      <c r="A936" s="342">
        <f>IF(ISNUMBER(SEARCH('Cover Page'!$D$9,#REF!)),MAX($A$1:A935)+1,0)</f>
        <v>0</v>
      </c>
      <c r="B936" s="445" t="s">
        <v>3723</v>
      </c>
      <c r="C936" s="446" t="s">
        <v>3724</v>
      </c>
      <c r="D936" s="447" t="s">
        <v>19</v>
      </c>
      <c r="E936" s="445" t="s">
        <v>3725</v>
      </c>
      <c r="F936" s="447" t="s">
        <v>3726</v>
      </c>
      <c r="G936" s="342"/>
      <c r="H936" s="342" t="str">
        <f t="shared" si="1"/>
        <v/>
      </c>
      <c r="I936" s="342"/>
    </row>
    <row r="937" ht="12.75" customHeight="1">
      <c r="A937" s="342">
        <f>IF(ISNUMBER(SEARCH('Cover Page'!$D$9,#REF!)),MAX($A$1:A936)+1,0)</f>
        <v>0</v>
      </c>
      <c r="B937" s="445" t="s">
        <v>3727</v>
      </c>
      <c r="C937" s="446" t="s">
        <v>3728</v>
      </c>
      <c r="D937" s="447" t="s">
        <v>19</v>
      </c>
      <c r="E937" s="445" t="s">
        <v>1137</v>
      </c>
      <c r="F937" s="447" t="s">
        <v>3729</v>
      </c>
      <c r="G937" s="342"/>
      <c r="H937" s="342" t="str">
        <f t="shared" si="1"/>
        <v/>
      </c>
      <c r="I937" s="342"/>
    </row>
    <row r="938" ht="12.75" customHeight="1">
      <c r="A938" s="342">
        <f>IF(ISNUMBER(SEARCH('Cover Page'!$D$9,#REF!)),MAX($A$1:A937)+1,0)</f>
        <v>0</v>
      </c>
      <c r="B938" s="445" t="s">
        <v>3730</v>
      </c>
      <c r="C938" s="446" t="s">
        <v>3731</v>
      </c>
      <c r="D938" s="447" t="s">
        <v>17</v>
      </c>
      <c r="E938" s="445" t="s">
        <v>1211</v>
      </c>
      <c r="F938" s="447" t="s">
        <v>3732</v>
      </c>
      <c r="G938" s="342"/>
      <c r="H938" s="342" t="str">
        <f t="shared" si="1"/>
        <v/>
      </c>
      <c r="I938" s="342"/>
    </row>
    <row r="939" ht="12.75" customHeight="1">
      <c r="A939" s="342">
        <f>IF(ISNUMBER(SEARCH('Cover Page'!$D$9,#REF!)),MAX($A$1:A938)+1,0)</f>
        <v>0</v>
      </c>
      <c r="B939" s="445" t="s">
        <v>3733</v>
      </c>
      <c r="C939" s="446" t="s">
        <v>3734</v>
      </c>
      <c r="D939" s="447" t="s">
        <v>15</v>
      </c>
      <c r="E939" s="445" t="s">
        <v>1211</v>
      </c>
      <c r="F939" s="447" t="s">
        <v>3735</v>
      </c>
      <c r="G939" s="342"/>
      <c r="H939" s="342" t="str">
        <f t="shared" si="1"/>
        <v/>
      </c>
      <c r="I939" s="342"/>
    </row>
    <row r="940" ht="12.75" customHeight="1">
      <c r="A940" s="342">
        <f>IF(ISNUMBER(SEARCH('Cover Page'!$D$9,#REF!)),MAX($A$1:A939)+1,0)</f>
        <v>0</v>
      </c>
      <c r="B940" s="445" t="s">
        <v>3736</v>
      </c>
      <c r="C940" s="446" t="s">
        <v>3737</v>
      </c>
      <c r="D940" s="447" t="s">
        <v>19</v>
      </c>
      <c r="E940" s="445" t="s">
        <v>1328</v>
      </c>
      <c r="F940" s="447" t="s">
        <v>3738</v>
      </c>
      <c r="G940" s="342"/>
      <c r="H940" s="342" t="str">
        <f t="shared" si="1"/>
        <v/>
      </c>
      <c r="I940" s="342"/>
    </row>
    <row r="941" ht="12.75" customHeight="1">
      <c r="A941" s="342">
        <f>IF(ISNUMBER(SEARCH('Cover Page'!$D$9,#REF!)),MAX($A$1:A940)+1,0)</f>
        <v>0</v>
      </c>
      <c r="B941" s="445" t="s">
        <v>3739</v>
      </c>
      <c r="C941" s="446" t="s">
        <v>3740</v>
      </c>
      <c r="D941" s="447" t="s">
        <v>19</v>
      </c>
      <c r="E941" s="445" t="s">
        <v>720</v>
      </c>
      <c r="F941" s="447" t="s">
        <v>3741</v>
      </c>
      <c r="G941" s="342"/>
      <c r="H941" s="342" t="str">
        <f t="shared" si="1"/>
        <v/>
      </c>
      <c r="I941" s="342"/>
    </row>
    <row r="942" ht="12.75" customHeight="1">
      <c r="A942" s="342">
        <f>IF(ISNUMBER(SEARCH('Cover Page'!$D$9,#REF!)),MAX($A$1:A941)+1,0)</f>
        <v>0</v>
      </c>
      <c r="B942" s="445" t="s">
        <v>3742</v>
      </c>
      <c r="C942" s="446" t="s">
        <v>3743</v>
      </c>
      <c r="D942" s="447" t="s">
        <v>19</v>
      </c>
      <c r="E942" s="445" t="s">
        <v>720</v>
      </c>
      <c r="F942" s="447" t="s">
        <v>3744</v>
      </c>
      <c r="G942" s="342"/>
      <c r="H942" s="342" t="str">
        <f t="shared" si="1"/>
        <v/>
      </c>
      <c r="I942" s="342"/>
    </row>
    <row r="943" ht="12.75" customHeight="1">
      <c r="A943" s="342">
        <f>IF(ISNUMBER(SEARCH('Cover Page'!$D$9,#REF!)),MAX($A$1:A942)+1,0)</f>
        <v>0</v>
      </c>
      <c r="B943" s="445" t="s">
        <v>3745</v>
      </c>
      <c r="C943" s="446" t="s">
        <v>3746</v>
      </c>
      <c r="D943" s="447" t="s">
        <v>19</v>
      </c>
      <c r="E943" s="445" t="s">
        <v>1765</v>
      </c>
      <c r="F943" s="447" t="s">
        <v>3747</v>
      </c>
      <c r="G943" s="342"/>
      <c r="H943" s="342" t="str">
        <f t="shared" si="1"/>
        <v/>
      </c>
      <c r="I943" s="342"/>
    </row>
    <row r="944" ht="12.75" customHeight="1">
      <c r="A944" s="342">
        <f>IF(ISNUMBER(SEARCH('Cover Page'!$D$9,#REF!)),MAX($A$1:A943)+1,0)</f>
        <v>0</v>
      </c>
      <c r="B944" s="445" t="s">
        <v>3748</v>
      </c>
      <c r="C944" s="446" t="s">
        <v>3749</v>
      </c>
      <c r="D944" s="447" t="s">
        <v>19</v>
      </c>
      <c r="E944" s="445" t="s">
        <v>1678</v>
      </c>
      <c r="F944" s="447" t="s">
        <v>3750</v>
      </c>
      <c r="G944" s="342"/>
      <c r="H944" s="342" t="str">
        <f t="shared" si="1"/>
        <v/>
      </c>
      <c r="I944" s="342"/>
    </row>
    <row r="945" ht="12.75" customHeight="1">
      <c r="A945" s="342">
        <f>IF(ISNUMBER(SEARCH('Cover Page'!$D$9,#REF!)),MAX($A$1:A944)+1,0)</f>
        <v>0</v>
      </c>
      <c r="B945" s="445" t="s">
        <v>3751</v>
      </c>
      <c r="C945" s="446" t="s">
        <v>3752</v>
      </c>
      <c r="D945" s="447" t="s">
        <v>19</v>
      </c>
      <c r="E945" s="445" t="s">
        <v>733</v>
      </c>
      <c r="F945" s="447" t="s">
        <v>3753</v>
      </c>
      <c r="G945" s="342"/>
      <c r="H945" s="342" t="str">
        <f t="shared" si="1"/>
        <v/>
      </c>
      <c r="I945" s="342"/>
    </row>
    <row r="946" ht="12.75" customHeight="1">
      <c r="A946" s="342">
        <f>IF(ISNUMBER(SEARCH('Cover Page'!$D$9,#REF!)),MAX($A$1:A945)+1,0)</f>
        <v>0</v>
      </c>
      <c r="B946" s="445" t="s">
        <v>3754</v>
      </c>
      <c r="C946" s="446" t="s">
        <v>3755</v>
      </c>
      <c r="D946" s="447" t="s">
        <v>19</v>
      </c>
      <c r="E946" s="445" t="s">
        <v>1232</v>
      </c>
      <c r="F946" s="447" t="s">
        <v>3756</v>
      </c>
      <c r="G946" s="342"/>
      <c r="H946" s="342" t="str">
        <f t="shared" si="1"/>
        <v/>
      </c>
      <c r="I946" s="342"/>
    </row>
    <row r="947" ht="12.75" customHeight="1">
      <c r="A947" s="342">
        <f>IF(ISNUMBER(SEARCH('Cover Page'!$D$9,#REF!)),MAX($A$1:A946)+1,0)</f>
        <v>0</v>
      </c>
      <c r="B947" s="445" t="s">
        <v>3757</v>
      </c>
      <c r="C947" s="446" t="s">
        <v>3758</v>
      </c>
      <c r="D947" s="447" t="s">
        <v>19</v>
      </c>
      <c r="E947" s="445" t="s">
        <v>3759</v>
      </c>
      <c r="F947" s="447" t="s">
        <v>3760</v>
      </c>
      <c r="G947" s="342"/>
      <c r="H947" s="342" t="str">
        <f t="shared" si="1"/>
        <v/>
      </c>
      <c r="I947" s="342"/>
    </row>
    <row r="948" ht="12.75" customHeight="1">
      <c r="A948" s="342">
        <f>IF(ISNUMBER(SEARCH('Cover Page'!$D$9,#REF!)),MAX($A$1:A947)+1,0)</f>
        <v>0</v>
      </c>
      <c r="B948" s="445" t="s">
        <v>3761</v>
      </c>
      <c r="C948" s="446" t="s">
        <v>3762</v>
      </c>
      <c r="D948" s="447" t="s">
        <v>724</v>
      </c>
      <c r="E948" s="445" t="s">
        <v>1051</v>
      </c>
      <c r="F948" s="447" t="s">
        <v>3763</v>
      </c>
      <c r="G948" s="342"/>
      <c r="H948" s="342" t="str">
        <f t="shared" si="1"/>
        <v/>
      </c>
      <c r="I948" s="342"/>
    </row>
    <row r="949" ht="12.75" customHeight="1">
      <c r="A949" s="342">
        <f>IF(ISNUMBER(SEARCH('Cover Page'!$D$9,#REF!)),MAX($A$1:A948)+1,0)</f>
        <v>0</v>
      </c>
      <c r="B949" s="445" t="s">
        <v>3764</v>
      </c>
      <c r="C949" s="446" t="s">
        <v>3765</v>
      </c>
      <c r="D949" s="447" t="s">
        <v>724</v>
      </c>
      <c r="E949" s="445" t="s">
        <v>1188</v>
      </c>
      <c r="F949" s="447" t="s">
        <v>3102</v>
      </c>
      <c r="G949" s="342"/>
      <c r="H949" s="342" t="str">
        <f t="shared" si="1"/>
        <v/>
      </c>
      <c r="I949" s="342"/>
    </row>
    <row r="950" ht="12.75" customHeight="1">
      <c r="A950" s="342">
        <f>IF(ISNUMBER(SEARCH('Cover Page'!$D$9,#REF!)),MAX($A$1:A949)+1,0)</f>
        <v>0</v>
      </c>
      <c r="B950" s="445" t="s">
        <v>3766</v>
      </c>
      <c r="C950" s="446" t="s">
        <v>3767</v>
      </c>
      <c r="D950" s="447" t="s">
        <v>15</v>
      </c>
      <c r="E950" s="445" t="s">
        <v>716</v>
      </c>
      <c r="F950" s="447" t="s">
        <v>3768</v>
      </c>
      <c r="G950" s="342"/>
      <c r="H950" s="342" t="str">
        <f t="shared" si="1"/>
        <v/>
      </c>
      <c r="I950" s="342"/>
    </row>
    <row r="951" ht="12.75" customHeight="1">
      <c r="A951" s="342">
        <f>IF(ISNUMBER(SEARCH('Cover Page'!$D$9,#REF!)),MAX($A$1:A950)+1,0)</f>
        <v>0</v>
      </c>
      <c r="B951" s="445" t="s">
        <v>3769</v>
      </c>
      <c r="C951" s="446" t="s">
        <v>3770</v>
      </c>
      <c r="D951" s="447" t="s">
        <v>15</v>
      </c>
      <c r="E951" s="445" t="s">
        <v>1257</v>
      </c>
      <c r="F951" s="447" t="s">
        <v>3771</v>
      </c>
      <c r="G951" s="342"/>
      <c r="H951" s="342" t="str">
        <f t="shared" si="1"/>
        <v/>
      </c>
      <c r="I951" s="342"/>
    </row>
    <row r="952" ht="12.75" customHeight="1">
      <c r="A952" s="342">
        <f>IF(ISNUMBER(SEARCH('Cover Page'!$D$9,#REF!)),MAX($A$1:A951)+1,0)</f>
        <v>0</v>
      </c>
      <c r="B952" s="445" t="s">
        <v>3772</v>
      </c>
      <c r="C952" s="446" t="s">
        <v>3773</v>
      </c>
      <c r="D952" s="447" t="s">
        <v>15</v>
      </c>
      <c r="E952" s="445" t="s">
        <v>725</v>
      </c>
      <c r="F952" s="447" t="s">
        <v>3774</v>
      </c>
      <c r="G952" s="342"/>
      <c r="H952" s="342" t="str">
        <f t="shared" si="1"/>
        <v/>
      </c>
      <c r="I952" s="342"/>
    </row>
    <row r="953" ht="12.75" customHeight="1">
      <c r="A953" s="342">
        <f>IF(ISNUMBER(SEARCH('Cover Page'!$D$9,#REF!)),MAX($A$1:A952)+1,0)</f>
        <v>0</v>
      </c>
      <c r="B953" s="445" t="s">
        <v>3775</v>
      </c>
      <c r="C953" s="446" t="s">
        <v>3776</v>
      </c>
      <c r="D953" s="447" t="s">
        <v>19</v>
      </c>
      <c r="E953" s="445" t="s">
        <v>3777</v>
      </c>
      <c r="F953" s="447" t="s">
        <v>3778</v>
      </c>
      <c r="G953" s="342"/>
      <c r="H953" s="342" t="str">
        <f t="shared" si="1"/>
        <v/>
      </c>
      <c r="I953" s="342"/>
    </row>
    <row r="954" ht="12.75" customHeight="1">
      <c r="A954" s="342">
        <f>IF(ISNUMBER(SEARCH('Cover Page'!$D$9,#REF!)),MAX($A$1:A953)+1,0)</f>
        <v>0</v>
      </c>
      <c r="B954" s="445" t="s">
        <v>3779</v>
      </c>
      <c r="C954" s="446" t="s">
        <v>3780</v>
      </c>
      <c r="D954" s="447" t="s">
        <v>19</v>
      </c>
      <c r="E954" s="445" t="s">
        <v>813</v>
      </c>
      <c r="F954" s="447" t="s">
        <v>3781</v>
      </c>
      <c r="G954" s="342"/>
      <c r="H954" s="342" t="str">
        <f t="shared" si="1"/>
        <v/>
      </c>
      <c r="I954" s="342"/>
    </row>
    <row r="955" ht="12.75" customHeight="1">
      <c r="A955" s="342">
        <f>IF(ISNUMBER(SEARCH('Cover Page'!$D$9,#REF!)),MAX($A$1:A954)+1,0)</f>
        <v>0</v>
      </c>
      <c r="B955" s="445" t="s">
        <v>3782</v>
      </c>
      <c r="C955" s="446" t="s">
        <v>3783</v>
      </c>
      <c r="D955" s="447" t="s">
        <v>15</v>
      </c>
      <c r="E955" s="445" t="s">
        <v>725</v>
      </c>
      <c r="F955" s="447" t="s">
        <v>3784</v>
      </c>
      <c r="G955" s="342"/>
      <c r="H955" s="342" t="str">
        <f t="shared" si="1"/>
        <v/>
      </c>
      <c r="I955" s="342"/>
    </row>
    <row r="956" ht="12.75" customHeight="1">
      <c r="A956" s="342">
        <f>IF(ISNUMBER(SEARCH('Cover Page'!$D$9,#REF!)),MAX($A$1:A955)+1,0)</f>
        <v>0</v>
      </c>
      <c r="B956" s="445" t="s">
        <v>3785</v>
      </c>
      <c r="C956" s="446" t="s">
        <v>3786</v>
      </c>
      <c r="D956" s="447" t="s">
        <v>724</v>
      </c>
      <c r="E956" s="445" t="s">
        <v>3787</v>
      </c>
      <c r="F956" s="447" t="s">
        <v>3788</v>
      </c>
      <c r="G956" s="342"/>
      <c r="H956" s="342" t="str">
        <f t="shared" si="1"/>
        <v/>
      </c>
      <c r="I956" s="342"/>
    </row>
    <row r="957" ht="12.75" customHeight="1">
      <c r="A957" s="342">
        <f>IF(ISNUMBER(SEARCH('Cover Page'!$D$9,#REF!)),MAX($A$1:A956)+1,0)</f>
        <v>0</v>
      </c>
      <c r="B957" s="445" t="s">
        <v>3789</v>
      </c>
      <c r="C957" s="446" t="s">
        <v>3790</v>
      </c>
      <c r="D957" s="447" t="s">
        <v>19</v>
      </c>
      <c r="E957" s="445" t="s">
        <v>1912</v>
      </c>
      <c r="F957" s="447" t="s">
        <v>3791</v>
      </c>
      <c r="G957" s="342"/>
      <c r="H957" s="342" t="str">
        <f t="shared" si="1"/>
        <v/>
      </c>
      <c r="I957" s="342"/>
    </row>
    <row r="958" ht="12.75" customHeight="1">
      <c r="A958" s="342">
        <f>IF(ISNUMBER(SEARCH('Cover Page'!$D$9,#REF!)),MAX($A$1:A957)+1,0)</f>
        <v>0</v>
      </c>
      <c r="B958" s="445" t="s">
        <v>3792</v>
      </c>
      <c r="C958" s="446" t="s">
        <v>3793</v>
      </c>
      <c r="D958" s="447" t="s">
        <v>15</v>
      </c>
      <c r="E958" s="445" t="s">
        <v>725</v>
      </c>
      <c r="F958" s="447" t="s">
        <v>3794</v>
      </c>
      <c r="G958" s="342"/>
      <c r="H958" s="342" t="str">
        <f t="shared" si="1"/>
        <v/>
      </c>
      <c r="I958" s="342"/>
    </row>
    <row r="959" ht="12.75" customHeight="1">
      <c r="A959" s="342">
        <f>IF(ISNUMBER(SEARCH('Cover Page'!$D$9,#REF!)),MAX($A$1:A958)+1,0)</f>
        <v>0</v>
      </c>
      <c r="B959" s="445" t="s">
        <v>3795</v>
      </c>
      <c r="C959" s="446" t="s">
        <v>3796</v>
      </c>
      <c r="D959" s="447" t="s">
        <v>19</v>
      </c>
      <c r="E959" s="445" t="s">
        <v>806</v>
      </c>
      <c r="F959" s="447" t="s">
        <v>3797</v>
      </c>
      <c r="G959" s="342"/>
      <c r="H959" s="342" t="str">
        <f t="shared" si="1"/>
        <v/>
      </c>
      <c r="I959" s="342"/>
    </row>
    <row r="960" ht="12.75" customHeight="1">
      <c r="A960" s="342">
        <f>IF(ISNUMBER(SEARCH('Cover Page'!$D$9,#REF!)),MAX($A$1:A959)+1,0)</f>
        <v>0</v>
      </c>
      <c r="B960" s="445" t="s">
        <v>3798</v>
      </c>
      <c r="C960" s="446" t="s">
        <v>3799</v>
      </c>
      <c r="D960" s="447" t="s">
        <v>19</v>
      </c>
      <c r="E960" s="445" t="s">
        <v>3800</v>
      </c>
      <c r="F960" s="447" t="s">
        <v>3801</v>
      </c>
      <c r="G960" s="342"/>
      <c r="H960" s="342" t="str">
        <f t="shared" si="1"/>
        <v/>
      </c>
      <c r="I960" s="342"/>
    </row>
    <row r="961" ht="12.75" customHeight="1">
      <c r="A961" s="342">
        <f>IF(ISNUMBER(SEARCH('Cover Page'!$D$9,#REF!)),MAX($A$1:A960)+1,0)</f>
        <v>0</v>
      </c>
      <c r="B961" s="445" t="s">
        <v>3802</v>
      </c>
      <c r="C961" s="446" t="s">
        <v>3803</v>
      </c>
      <c r="D961" s="447" t="s">
        <v>15</v>
      </c>
      <c r="E961" s="445" t="s">
        <v>725</v>
      </c>
      <c r="F961" s="447" t="s">
        <v>3804</v>
      </c>
      <c r="G961" s="342"/>
      <c r="H961" s="342" t="str">
        <f t="shared" si="1"/>
        <v/>
      </c>
      <c r="I961" s="342"/>
    </row>
    <row r="962" ht="12.75" customHeight="1">
      <c r="A962" s="342">
        <f>IF(ISNUMBER(SEARCH('Cover Page'!$D$9,#REF!)),MAX($A$1:A961)+1,0)</f>
        <v>0</v>
      </c>
      <c r="B962" s="445" t="s">
        <v>3805</v>
      </c>
      <c r="C962" s="446" t="s">
        <v>3806</v>
      </c>
      <c r="D962" s="447" t="s">
        <v>724</v>
      </c>
      <c r="E962" s="445" t="s">
        <v>937</v>
      </c>
      <c r="F962" s="447" t="s">
        <v>3807</v>
      </c>
      <c r="G962" s="342"/>
      <c r="H962" s="342" t="str">
        <f t="shared" si="1"/>
        <v/>
      </c>
      <c r="I962" s="342"/>
    </row>
    <row r="963" ht="12.75" customHeight="1">
      <c r="A963" s="342">
        <f>IF(ISNUMBER(SEARCH('Cover Page'!$D$9,#REF!)),MAX($A$1:A962)+1,0)</f>
        <v>0</v>
      </c>
      <c r="B963" s="445" t="s">
        <v>3808</v>
      </c>
      <c r="C963" s="446" t="s">
        <v>3809</v>
      </c>
      <c r="D963" s="447" t="s">
        <v>15</v>
      </c>
      <c r="E963" s="445" t="s">
        <v>1062</v>
      </c>
      <c r="F963" s="447" t="s">
        <v>3810</v>
      </c>
      <c r="G963" s="342"/>
      <c r="H963" s="342" t="str">
        <f t="shared" si="1"/>
        <v/>
      </c>
      <c r="I963" s="342"/>
    </row>
    <row r="964" ht="12.75" customHeight="1">
      <c r="A964" s="342">
        <f>IF(ISNUMBER(SEARCH('Cover Page'!$D$9,#REF!)),MAX($A$1:A963)+1,0)</f>
        <v>0</v>
      </c>
      <c r="B964" s="445" t="s">
        <v>3811</v>
      </c>
      <c r="C964" s="446" t="s">
        <v>3812</v>
      </c>
      <c r="D964" s="447" t="s">
        <v>724</v>
      </c>
      <c r="E964" s="445" t="s">
        <v>879</v>
      </c>
      <c r="F964" s="447" t="s">
        <v>3813</v>
      </c>
      <c r="G964" s="342"/>
      <c r="H964" s="342" t="str">
        <f t="shared" si="1"/>
        <v/>
      </c>
      <c r="I964" s="342"/>
    </row>
    <row r="965" ht="12.75" customHeight="1">
      <c r="A965" s="342">
        <f>IF(ISNUMBER(SEARCH('Cover Page'!$D$9,#REF!)),MAX($A$1:A964)+1,0)</f>
        <v>0</v>
      </c>
      <c r="B965" s="445" t="s">
        <v>3814</v>
      </c>
      <c r="C965" s="446" t="s">
        <v>3815</v>
      </c>
      <c r="D965" s="447" t="s">
        <v>15</v>
      </c>
      <c r="E965" s="445" t="s">
        <v>879</v>
      </c>
      <c r="F965" s="447" t="s">
        <v>3816</v>
      </c>
      <c r="G965" s="342"/>
      <c r="H965" s="342" t="str">
        <f t="shared" si="1"/>
        <v/>
      </c>
      <c r="I965" s="342"/>
    </row>
    <row r="966" ht="12.75" customHeight="1">
      <c r="A966" s="342">
        <f>IF(ISNUMBER(SEARCH('Cover Page'!$D$9,#REF!)),MAX($A$1:A965)+1,0)</f>
        <v>0</v>
      </c>
      <c r="B966" s="445" t="s">
        <v>3817</v>
      </c>
      <c r="C966" s="446" t="s">
        <v>3818</v>
      </c>
      <c r="D966" s="447" t="s">
        <v>19</v>
      </c>
      <c r="E966" s="445" t="s">
        <v>3819</v>
      </c>
      <c r="F966" s="447" t="s">
        <v>3820</v>
      </c>
      <c r="G966" s="342"/>
      <c r="H966" s="342" t="str">
        <f t="shared" si="1"/>
        <v/>
      </c>
      <c r="I966" s="342"/>
    </row>
    <row r="967" ht="12.75" customHeight="1">
      <c r="A967" s="342">
        <f>IF(ISNUMBER(SEARCH('Cover Page'!$D$9,#REF!)),MAX($A$1:A966)+1,0)</f>
        <v>0</v>
      </c>
      <c r="B967" s="445" t="s">
        <v>3821</v>
      </c>
      <c r="C967" s="446" t="s">
        <v>3822</v>
      </c>
      <c r="D967" s="447" t="s">
        <v>724</v>
      </c>
      <c r="E967" s="445" t="s">
        <v>1133</v>
      </c>
      <c r="F967" s="447" t="s">
        <v>3823</v>
      </c>
      <c r="G967" s="342"/>
      <c r="H967" s="342" t="str">
        <f t="shared" si="1"/>
        <v/>
      </c>
      <c r="I967" s="342"/>
    </row>
    <row r="968" ht="12.75" customHeight="1">
      <c r="A968" s="342">
        <f>IF(ISNUMBER(SEARCH('Cover Page'!$D$9,#REF!)),MAX($A$1:A967)+1,0)</f>
        <v>0</v>
      </c>
      <c r="B968" s="445" t="s">
        <v>3824</v>
      </c>
      <c r="C968" s="446" t="s">
        <v>3825</v>
      </c>
      <c r="D968" s="447" t="s">
        <v>724</v>
      </c>
      <c r="E968" s="445" t="s">
        <v>1133</v>
      </c>
      <c r="F968" s="447" t="s">
        <v>3823</v>
      </c>
      <c r="G968" s="342"/>
      <c r="H968" s="342" t="str">
        <f t="shared" si="1"/>
        <v/>
      </c>
      <c r="I968" s="342"/>
    </row>
    <row r="969" ht="12.75" customHeight="1">
      <c r="A969" s="342">
        <f>IF(ISNUMBER(SEARCH('Cover Page'!$D$9,#REF!)),MAX($A$1:A968)+1,0)</f>
        <v>0</v>
      </c>
      <c r="B969" s="445" t="s">
        <v>3826</v>
      </c>
      <c r="C969" s="446" t="s">
        <v>3827</v>
      </c>
      <c r="D969" s="447" t="s">
        <v>19</v>
      </c>
      <c r="E969" s="445" t="s">
        <v>831</v>
      </c>
      <c r="F969" s="447" t="s">
        <v>3828</v>
      </c>
      <c r="G969" s="342"/>
      <c r="H969" s="342" t="str">
        <f t="shared" si="1"/>
        <v/>
      </c>
      <c r="I969" s="342"/>
    </row>
    <row r="970" ht="12.75" customHeight="1">
      <c r="A970" s="342">
        <f>IF(ISNUMBER(SEARCH('Cover Page'!$D$9,#REF!)),MAX($A$1:A969)+1,0)</f>
        <v>0</v>
      </c>
      <c r="B970" s="445" t="s">
        <v>3829</v>
      </c>
      <c r="C970" s="446" t="s">
        <v>3830</v>
      </c>
      <c r="D970" s="447" t="s">
        <v>15</v>
      </c>
      <c r="E970" s="445" t="s">
        <v>733</v>
      </c>
      <c r="F970" s="447" t="s">
        <v>3831</v>
      </c>
      <c r="G970" s="342"/>
      <c r="H970" s="342" t="str">
        <f t="shared" si="1"/>
        <v/>
      </c>
      <c r="I970" s="342"/>
    </row>
    <row r="971" ht="12.75" customHeight="1">
      <c r="A971" s="342">
        <f>IF(ISNUMBER(SEARCH('Cover Page'!$D$9,#REF!)),MAX($A$1:A970)+1,0)</f>
        <v>0</v>
      </c>
      <c r="B971" s="445" t="s">
        <v>3832</v>
      </c>
      <c r="C971" s="446" t="s">
        <v>3833</v>
      </c>
      <c r="D971" s="447" t="s">
        <v>15</v>
      </c>
      <c r="E971" s="445" t="s">
        <v>725</v>
      </c>
      <c r="F971" s="447" t="s">
        <v>3834</v>
      </c>
      <c r="G971" s="342"/>
      <c r="H971" s="342" t="str">
        <f t="shared" si="1"/>
        <v/>
      </c>
      <c r="I971" s="342"/>
    </row>
    <row r="972" ht="12.75" customHeight="1">
      <c r="A972" s="342">
        <f>IF(ISNUMBER(SEARCH('Cover Page'!$D$9,#REF!)),MAX($A$1:A971)+1,0)</f>
        <v>0</v>
      </c>
      <c r="B972" s="445" t="s">
        <v>3835</v>
      </c>
      <c r="C972" s="446" t="s">
        <v>3836</v>
      </c>
      <c r="D972" s="447" t="s">
        <v>724</v>
      </c>
      <c r="E972" s="445" t="s">
        <v>725</v>
      </c>
      <c r="F972" s="447" t="s">
        <v>3837</v>
      </c>
      <c r="G972" s="342"/>
      <c r="H972" s="342" t="str">
        <f t="shared" si="1"/>
        <v/>
      </c>
      <c r="I972" s="342"/>
    </row>
    <row r="973" ht="12.75" customHeight="1">
      <c r="A973" s="342">
        <f>IF(ISNUMBER(SEARCH('Cover Page'!$D$9,#REF!)),MAX($A$1:A972)+1,0)</f>
        <v>0</v>
      </c>
      <c r="B973" s="445" t="s">
        <v>3838</v>
      </c>
      <c r="C973" s="446" t="s">
        <v>3839</v>
      </c>
      <c r="D973" s="447" t="s">
        <v>15</v>
      </c>
      <c r="E973" s="445" t="s">
        <v>725</v>
      </c>
      <c r="F973" s="447" t="s">
        <v>3837</v>
      </c>
      <c r="G973" s="342"/>
      <c r="H973" s="342" t="str">
        <f t="shared" si="1"/>
        <v/>
      </c>
      <c r="I973" s="342"/>
    </row>
    <row r="974" ht="12.75" customHeight="1">
      <c r="A974" s="342">
        <f>IF(ISNUMBER(SEARCH('Cover Page'!$D$9,#REF!)),MAX($A$1:A973)+1,0)</f>
        <v>0</v>
      </c>
      <c r="B974" s="445" t="s">
        <v>3840</v>
      </c>
      <c r="C974" s="446" t="s">
        <v>3841</v>
      </c>
      <c r="D974" s="447" t="s">
        <v>19</v>
      </c>
      <c r="E974" s="445" t="s">
        <v>879</v>
      </c>
      <c r="F974" s="447" t="s">
        <v>3842</v>
      </c>
      <c r="G974" s="342"/>
      <c r="H974" s="342" t="str">
        <f t="shared" si="1"/>
        <v/>
      </c>
      <c r="I974" s="342"/>
    </row>
    <row r="975" ht="12.75" customHeight="1">
      <c r="A975" s="342">
        <f>IF(ISNUMBER(SEARCH('Cover Page'!$D$9,#REF!)),MAX($A$1:A974)+1,0)</f>
        <v>0</v>
      </c>
      <c r="B975" s="445" t="s">
        <v>3843</v>
      </c>
      <c r="C975" s="446" t="s">
        <v>3844</v>
      </c>
      <c r="D975" s="447" t="s">
        <v>19</v>
      </c>
      <c r="E975" s="445" t="s">
        <v>3845</v>
      </c>
      <c r="F975" s="447" t="s">
        <v>3846</v>
      </c>
      <c r="G975" s="342"/>
      <c r="H975" s="342" t="str">
        <f t="shared" si="1"/>
        <v/>
      </c>
      <c r="I975" s="342"/>
    </row>
    <row r="976" ht="12.75" customHeight="1">
      <c r="A976" s="342">
        <f>IF(ISNUMBER(SEARCH('Cover Page'!$D$9,#REF!)),MAX($A$1:A975)+1,0)</f>
        <v>0</v>
      </c>
      <c r="B976" s="445" t="s">
        <v>3847</v>
      </c>
      <c r="C976" s="446" t="s">
        <v>3848</v>
      </c>
      <c r="D976" s="447" t="s">
        <v>19</v>
      </c>
      <c r="E976" s="445" t="s">
        <v>1364</v>
      </c>
      <c r="F976" s="447" t="s">
        <v>3849</v>
      </c>
      <c r="G976" s="342"/>
      <c r="H976" s="342" t="str">
        <f t="shared" si="1"/>
        <v/>
      </c>
      <c r="I976" s="342"/>
    </row>
    <row r="977" ht="12.75" customHeight="1">
      <c r="A977" s="342">
        <f>IF(ISNUMBER(SEARCH('Cover Page'!$D$9,#REF!)),MAX($A$1:A976)+1,0)</f>
        <v>0</v>
      </c>
      <c r="B977" s="445" t="s">
        <v>3850</v>
      </c>
      <c r="C977" s="446" t="s">
        <v>3851</v>
      </c>
      <c r="D977" s="447" t="s">
        <v>15</v>
      </c>
      <c r="E977" s="445" t="s">
        <v>716</v>
      </c>
      <c r="F977" s="447" t="s">
        <v>3852</v>
      </c>
      <c r="G977" s="342"/>
      <c r="H977" s="342" t="str">
        <f t="shared" si="1"/>
        <v/>
      </c>
      <c r="I977" s="342"/>
    </row>
    <row r="978" ht="12.75" customHeight="1">
      <c r="A978" s="342">
        <f>IF(ISNUMBER(SEARCH('Cover Page'!$D$9,#REF!)),MAX($A$1:A977)+1,0)</f>
        <v>0</v>
      </c>
      <c r="B978" s="445" t="s">
        <v>3853</v>
      </c>
      <c r="C978" s="446" t="s">
        <v>3854</v>
      </c>
      <c r="D978" s="447" t="s">
        <v>724</v>
      </c>
      <c r="E978" s="445" t="s">
        <v>1356</v>
      </c>
      <c r="F978" s="447" t="s">
        <v>3855</v>
      </c>
      <c r="G978" s="342"/>
      <c r="H978" s="342" t="str">
        <f t="shared" si="1"/>
        <v/>
      </c>
      <c r="I978" s="342"/>
    </row>
    <row r="979" ht="12.75" customHeight="1">
      <c r="A979" s="342">
        <f>IF(ISNUMBER(SEARCH('Cover Page'!$D$9,#REF!)),MAX($A$1:A978)+1,0)</f>
        <v>0</v>
      </c>
      <c r="B979" s="445" t="s">
        <v>3856</v>
      </c>
      <c r="C979" s="446" t="s">
        <v>3857</v>
      </c>
      <c r="D979" s="447" t="s">
        <v>19</v>
      </c>
      <c r="E979" s="445" t="s">
        <v>1356</v>
      </c>
      <c r="F979" s="447" t="s">
        <v>3858</v>
      </c>
      <c r="G979" s="342"/>
      <c r="H979" s="342" t="str">
        <f t="shared" si="1"/>
        <v/>
      </c>
      <c r="I979" s="342"/>
    </row>
    <row r="980" ht="12.75" customHeight="1">
      <c r="A980" s="342">
        <f>IF(ISNUMBER(SEARCH('Cover Page'!$D$9,#REF!)),MAX($A$1:A979)+1,0)</f>
        <v>0</v>
      </c>
      <c r="B980" s="445" t="s">
        <v>3859</v>
      </c>
      <c r="C980" s="446" t="s">
        <v>3860</v>
      </c>
      <c r="D980" s="447" t="s">
        <v>15</v>
      </c>
      <c r="E980" s="445" t="s">
        <v>725</v>
      </c>
      <c r="F980" s="447" t="s">
        <v>3861</v>
      </c>
      <c r="G980" s="342"/>
      <c r="H980" s="342" t="str">
        <f t="shared" si="1"/>
        <v/>
      </c>
      <c r="I980" s="342"/>
    </row>
    <row r="981" ht="12.75" customHeight="1">
      <c r="A981" s="342">
        <f>IF(ISNUMBER(SEARCH('Cover Page'!$D$9,#REF!)),MAX($A$1:A980)+1,0)</f>
        <v>0</v>
      </c>
      <c r="B981" s="445" t="s">
        <v>3862</v>
      </c>
      <c r="C981" s="446" t="s">
        <v>3863</v>
      </c>
      <c r="D981" s="447" t="s">
        <v>15</v>
      </c>
      <c r="E981" s="445" t="s">
        <v>720</v>
      </c>
      <c r="F981" s="447" t="s">
        <v>3864</v>
      </c>
      <c r="G981" s="342"/>
      <c r="H981" s="342" t="str">
        <f t="shared" si="1"/>
        <v/>
      </c>
      <c r="I981" s="342"/>
    </row>
    <row r="982" ht="12.75" customHeight="1">
      <c r="A982" s="342">
        <f>IF(ISNUMBER(SEARCH('Cover Page'!$D$9,#REF!)),MAX($A$1:A981)+1,0)</f>
        <v>0</v>
      </c>
      <c r="B982" s="445" t="s">
        <v>3865</v>
      </c>
      <c r="C982" s="446" t="s">
        <v>3866</v>
      </c>
      <c r="D982" s="447" t="s">
        <v>15</v>
      </c>
      <c r="E982" s="445" t="s">
        <v>883</v>
      </c>
      <c r="F982" s="447" t="s">
        <v>3867</v>
      </c>
      <c r="G982" s="342"/>
      <c r="H982" s="342" t="str">
        <f t="shared" si="1"/>
        <v/>
      </c>
      <c r="I982" s="342"/>
    </row>
    <row r="983" ht="12.75" customHeight="1">
      <c r="A983" s="342">
        <f>IF(ISNUMBER(SEARCH('Cover Page'!$D$9,#REF!)),MAX($A$1:A982)+1,0)</f>
        <v>0</v>
      </c>
      <c r="B983" s="445" t="s">
        <v>3868</v>
      </c>
      <c r="C983" s="446" t="s">
        <v>3869</v>
      </c>
      <c r="D983" s="447" t="s">
        <v>15</v>
      </c>
      <c r="E983" s="445" t="s">
        <v>910</v>
      </c>
      <c r="F983" s="447" t="s">
        <v>3870</v>
      </c>
      <c r="G983" s="342"/>
      <c r="H983" s="342" t="str">
        <f t="shared" si="1"/>
        <v/>
      </c>
      <c r="I983" s="342"/>
    </row>
    <row r="984" ht="12.75" customHeight="1">
      <c r="A984" s="342">
        <f>IF(ISNUMBER(SEARCH('Cover Page'!$D$9,#REF!)),MAX($A$1:A983)+1,0)</f>
        <v>0</v>
      </c>
      <c r="B984" s="445" t="s">
        <v>3871</v>
      </c>
      <c r="C984" s="446" t="s">
        <v>3872</v>
      </c>
      <c r="D984" s="447" t="s">
        <v>15</v>
      </c>
      <c r="E984" s="445" t="s">
        <v>929</v>
      </c>
      <c r="F984" s="447" t="s">
        <v>3873</v>
      </c>
      <c r="G984" s="342"/>
      <c r="H984" s="342" t="str">
        <f t="shared" si="1"/>
        <v/>
      </c>
      <c r="I984" s="342"/>
    </row>
    <row r="985" ht="12.75" customHeight="1">
      <c r="A985" s="342">
        <f>IF(ISNUMBER(SEARCH('Cover Page'!$D$9,#REF!)),MAX($A$1:A984)+1,0)</f>
        <v>0</v>
      </c>
      <c r="B985" s="445" t="s">
        <v>3874</v>
      </c>
      <c r="C985" s="446" t="s">
        <v>3875</v>
      </c>
      <c r="D985" s="447" t="s">
        <v>724</v>
      </c>
      <c r="E985" s="445" t="s">
        <v>1360</v>
      </c>
      <c r="F985" s="447" t="s">
        <v>3876</v>
      </c>
      <c r="G985" s="342"/>
      <c r="H985" s="342" t="str">
        <f t="shared" si="1"/>
        <v/>
      </c>
      <c r="I985" s="342"/>
    </row>
    <row r="986" ht="12.75" customHeight="1">
      <c r="A986" s="342">
        <f>IF(ISNUMBER(SEARCH('Cover Page'!$D$9,#REF!)),MAX($A$1:A985)+1,0)</f>
        <v>0</v>
      </c>
      <c r="B986" s="445" t="s">
        <v>3877</v>
      </c>
      <c r="C986" s="446" t="s">
        <v>3878</v>
      </c>
      <c r="D986" s="447" t="s">
        <v>15</v>
      </c>
      <c r="E986" s="445" t="s">
        <v>720</v>
      </c>
      <c r="F986" s="447" t="s">
        <v>3879</v>
      </c>
      <c r="G986" s="342"/>
      <c r="H986" s="342" t="str">
        <f t="shared" si="1"/>
        <v/>
      </c>
      <c r="I986" s="342"/>
    </row>
    <row r="987" ht="12.75" customHeight="1">
      <c r="A987" s="342">
        <f>IF(ISNUMBER(SEARCH('Cover Page'!$D$9,#REF!)),MAX($A$1:A986)+1,0)</f>
        <v>0</v>
      </c>
      <c r="B987" s="445" t="s">
        <v>3880</v>
      </c>
      <c r="C987" s="446" t="s">
        <v>3881</v>
      </c>
      <c r="D987" s="447" t="s">
        <v>19</v>
      </c>
      <c r="E987" s="445" t="s">
        <v>1343</v>
      </c>
      <c r="F987" s="447" t="s">
        <v>3882</v>
      </c>
      <c r="G987" s="342"/>
      <c r="H987" s="342" t="str">
        <f t="shared" si="1"/>
        <v/>
      </c>
      <c r="I987" s="342"/>
    </row>
    <row r="988" ht="12.75" customHeight="1">
      <c r="A988" s="342">
        <f>IF(ISNUMBER(SEARCH('Cover Page'!$D$9,#REF!)),MAX($A$1:A987)+1,0)</f>
        <v>0</v>
      </c>
      <c r="B988" s="445" t="s">
        <v>3883</v>
      </c>
      <c r="C988" s="446" t="s">
        <v>3884</v>
      </c>
      <c r="D988" s="447" t="s">
        <v>19</v>
      </c>
      <c r="E988" s="445" t="s">
        <v>933</v>
      </c>
      <c r="F988" s="447" t="s">
        <v>3885</v>
      </c>
      <c r="G988" s="342"/>
      <c r="H988" s="342" t="str">
        <f t="shared" si="1"/>
        <v/>
      </c>
      <c r="I988" s="342"/>
    </row>
    <row r="989" ht="12.75" customHeight="1">
      <c r="A989" s="342">
        <f>IF(ISNUMBER(SEARCH('Cover Page'!$D$9,#REF!)),MAX($A$1:A988)+1,0)</f>
        <v>0</v>
      </c>
      <c r="B989" s="445" t="s">
        <v>3886</v>
      </c>
      <c r="C989" s="446" t="s">
        <v>3887</v>
      </c>
      <c r="D989" s="447" t="s">
        <v>15</v>
      </c>
      <c r="E989" s="445" t="s">
        <v>716</v>
      </c>
      <c r="F989" s="447" t="s">
        <v>3888</v>
      </c>
      <c r="G989" s="342"/>
      <c r="H989" s="342" t="str">
        <f t="shared" si="1"/>
        <v/>
      </c>
      <c r="I989" s="342"/>
    </row>
    <row r="990" ht="12.75" customHeight="1">
      <c r="A990" s="342">
        <f>IF(ISNUMBER(SEARCH('Cover Page'!$D$9,#REF!)),MAX($A$1:A989)+1,0)</f>
        <v>0</v>
      </c>
      <c r="B990" s="445" t="s">
        <v>3889</v>
      </c>
      <c r="C990" s="446" t="s">
        <v>3890</v>
      </c>
      <c r="D990" s="447" t="s">
        <v>19</v>
      </c>
      <c r="E990" s="445" t="s">
        <v>737</v>
      </c>
      <c r="F990" s="447" t="s">
        <v>3891</v>
      </c>
      <c r="G990" s="342"/>
      <c r="H990" s="342" t="str">
        <f t="shared" si="1"/>
        <v/>
      </c>
      <c r="I990" s="342"/>
    </row>
    <row r="991" ht="12.75" customHeight="1">
      <c r="A991" s="342">
        <f>IF(ISNUMBER(SEARCH('Cover Page'!$D$9,#REF!)),MAX($A$1:A990)+1,0)</f>
        <v>0</v>
      </c>
      <c r="B991" s="445" t="s">
        <v>3892</v>
      </c>
      <c r="C991" s="446" t="s">
        <v>3893</v>
      </c>
      <c r="D991" s="447" t="s">
        <v>15</v>
      </c>
      <c r="E991" s="445" t="s">
        <v>725</v>
      </c>
      <c r="F991" s="447" t="s">
        <v>3894</v>
      </c>
      <c r="G991" s="342"/>
      <c r="H991" s="342" t="str">
        <f t="shared" si="1"/>
        <v/>
      </c>
      <c r="I991" s="342"/>
    </row>
    <row r="992" ht="12.75" customHeight="1">
      <c r="A992" s="342">
        <f>IF(ISNUMBER(SEARCH('Cover Page'!$D$9,#REF!)),MAX($A$1:A991)+1,0)</f>
        <v>0</v>
      </c>
      <c r="B992" s="445" t="s">
        <v>3895</v>
      </c>
      <c r="C992" s="446" t="s">
        <v>3896</v>
      </c>
      <c r="D992" s="447" t="s">
        <v>19</v>
      </c>
      <c r="E992" s="445" t="s">
        <v>3897</v>
      </c>
      <c r="F992" s="447" t="s">
        <v>3898</v>
      </c>
      <c r="G992" s="342"/>
      <c r="H992" s="342" t="str">
        <f t="shared" si="1"/>
        <v/>
      </c>
      <c r="I992" s="342"/>
    </row>
    <row r="993" ht="12.75" customHeight="1">
      <c r="A993" s="342">
        <f>IF(ISNUMBER(SEARCH('Cover Page'!$D$9,#REF!)),MAX($A$1:A992)+1,0)</f>
        <v>0</v>
      </c>
      <c r="B993" s="445" t="s">
        <v>3899</v>
      </c>
      <c r="C993" s="446" t="s">
        <v>3900</v>
      </c>
      <c r="D993" s="447" t="s">
        <v>19</v>
      </c>
      <c r="E993" s="445" t="s">
        <v>729</v>
      </c>
      <c r="F993" s="447" t="s">
        <v>3901</v>
      </c>
      <c r="G993" s="342"/>
      <c r="H993" s="342" t="str">
        <f t="shared" si="1"/>
        <v/>
      </c>
      <c r="I993" s="342"/>
    </row>
    <row r="994" ht="12.75" customHeight="1">
      <c r="A994" s="342">
        <f>IF(ISNUMBER(SEARCH('Cover Page'!$D$9,#REF!)),MAX($A$1:A993)+1,0)</f>
        <v>0</v>
      </c>
      <c r="B994" s="445" t="s">
        <v>3902</v>
      </c>
      <c r="C994" s="446" t="s">
        <v>3903</v>
      </c>
      <c r="D994" s="447" t="s">
        <v>15</v>
      </c>
      <c r="E994" s="445" t="s">
        <v>720</v>
      </c>
      <c r="F994" s="447" t="s">
        <v>3904</v>
      </c>
      <c r="G994" s="342"/>
      <c r="H994" s="342" t="str">
        <f t="shared" si="1"/>
        <v/>
      </c>
      <c r="I994" s="342"/>
    </row>
    <row r="995" ht="12.75" customHeight="1">
      <c r="A995" s="342">
        <f>IF(ISNUMBER(SEARCH('Cover Page'!$D$9,#REF!)),MAX($A$1:A994)+1,0)</f>
        <v>0</v>
      </c>
      <c r="B995" s="454" t="s">
        <v>3905</v>
      </c>
      <c r="C995" s="455" t="s">
        <v>3906</v>
      </c>
      <c r="D995" s="456" t="s">
        <v>17</v>
      </c>
      <c r="E995" s="456" t="s">
        <v>720</v>
      </c>
      <c r="F995" s="456" t="s">
        <v>3907</v>
      </c>
      <c r="G995" s="342"/>
      <c r="H995" s="342" t="str">
        <f t="shared" si="1"/>
        <v/>
      </c>
      <c r="I995" s="342"/>
    </row>
    <row r="996" ht="12.75" customHeight="1">
      <c r="A996" s="342"/>
      <c r="B996" s="342"/>
      <c r="C996" s="342"/>
      <c r="D996" s="342"/>
      <c r="E996" s="342"/>
      <c r="F996" s="342"/>
      <c r="G996" s="342"/>
      <c r="H996" s="342"/>
      <c r="I996" s="342"/>
    </row>
    <row r="997" ht="12.75" customHeight="1">
      <c r="A997" s="342"/>
      <c r="B997" s="342"/>
      <c r="C997" s="342"/>
      <c r="D997" s="342"/>
      <c r="E997" s="342"/>
      <c r="F997" s="342"/>
      <c r="G997" s="342"/>
      <c r="H997" s="342"/>
      <c r="I997" s="342"/>
    </row>
    <row r="998" ht="12.75" customHeight="1">
      <c r="A998" s="342"/>
      <c r="B998" s="342"/>
      <c r="C998" s="342"/>
      <c r="D998" s="342"/>
      <c r="E998" s="342"/>
      <c r="F998" s="342"/>
      <c r="G998" s="342"/>
      <c r="H998" s="342"/>
      <c r="I998" s="342"/>
    </row>
    <row r="999" ht="12.75" customHeight="1">
      <c r="A999" s="342"/>
      <c r="B999" s="342"/>
      <c r="C999" s="342"/>
      <c r="D999" s="342"/>
      <c r="E999" s="342"/>
      <c r="F999" s="342"/>
      <c r="G999" s="342"/>
      <c r="H999" s="342"/>
      <c r="I999" s="342"/>
    </row>
    <row r="1000" ht="12.75" customHeight="1">
      <c r="A1000" s="342"/>
      <c r="B1000" s="342"/>
      <c r="C1000" s="342"/>
      <c r="D1000" s="342"/>
      <c r="E1000" s="342"/>
      <c r="F1000" s="342"/>
      <c r="G1000" s="342"/>
      <c r="H1000" s="342"/>
      <c r="I1000" s="342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75"/>
    <col customWidth="1" min="2" max="2" width="4.38"/>
    <col customWidth="1" min="3" max="3" width="15.0"/>
    <col customWidth="1" min="4" max="26" width="8.63"/>
  </cols>
  <sheetData>
    <row r="1" ht="12.75" customHeight="1">
      <c r="A1" s="457" t="s">
        <v>3908</v>
      </c>
      <c r="B1" s="457"/>
      <c r="C1" s="220"/>
    </row>
    <row r="2" ht="12.75" customHeight="1">
      <c r="A2" s="458">
        <v>2024.0</v>
      </c>
      <c r="B2" s="458"/>
      <c r="C2" s="220"/>
    </row>
    <row r="3" ht="12.75" customHeight="1">
      <c r="A3" s="459" t="s">
        <v>3909</v>
      </c>
      <c r="C3" s="459"/>
    </row>
    <row r="4" ht="12.75" customHeight="1">
      <c r="A4" s="460">
        <v>45626.0</v>
      </c>
      <c r="B4" s="318">
        <v>2024.0</v>
      </c>
      <c r="C4" s="460"/>
      <c r="D4" s="318"/>
    </row>
    <row r="5" ht="12.75" customHeight="1"/>
    <row r="6" ht="12.75" customHeight="1">
      <c r="A6" s="444" t="s">
        <v>3910</v>
      </c>
    </row>
    <row r="7" ht="12.75" customHeight="1">
      <c r="A7" s="342" t="s">
        <v>3911</v>
      </c>
    </row>
    <row r="8" ht="12.75" customHeight="1">
      <c r="A8" s="342" t="s">
        <v>3912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>
      <c r="J32" s="342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2001-07-03T18:32:58Z</dcterms:created>
  <dc:creator>KOLAZ CHRISTINE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