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1-22" sheetId="1" r:id="rId4"/>
    <sheet state="visible" name="22-23" sheetId="2" r:id="rId5"/>
  </sheets>
  <definedNames/>
  <calcPr/>
  <extLst>
    <ext uri="GoogleSheetsCustomDataVersion1">
      <go:sheetsCustomData xmlns:go="http://customooxmlschemas.google.com/" r:id="rId6" roundtripDataSignature="AMtx7mjrKRO8H7cJ0ZQmOAzcgSn7f9KMBA=="/>
    </ext>
  </extLst>
</workbook>
</file>

<file path=xl/sharedStrings.xml><?xml version="1.0" encoding="utf-8"?>
<sst xmlns="http://schemas.openxmlformats.org/spreadsheetml/2006/main" count="94" uniqueCount="41">
  <si>
    <t>2021-2022</t>
  </si>
  <si>
    <t xml:space="preserve">Cash Flow </t>
  </si>
  <si>
    <t>District: Lawnside</t>
  </si>
  <si>
    <t xml:space="preserve">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</si>
  <si>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</si>
  <si>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</si>
  <si>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</si>
  <si>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</si>
  <si>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</si>
  <si>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</si>
  <si>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</si>
  <si>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</si>
  <si>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</si>
  <si>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April </t>
  </si>
  <si>
    <t>May</t>
  </si>
  <si>
    <t>June</t>
  </si>
  <si>
    <t>EOY</t>
  </si>
  <si>
    <t>Beginning Cash Balance</t>
  </si>
  <si>
    <t>Revenue</t>
  </si>
  <si>
    <t>General Fund 10</t>
  </si>
  <si>
    <t>Other State Aid</t>
  </si>
  <si>
    <t>Food Service</t>
  </si>
  <si>
    <t>Special Revenue - Title I</t>
  </si>
  <si>
    <t>Special Revenue - Title II</t>
  </si>
  <si>
    <t>Special Revenue - IDEA</t>
  </si>
  <si>
    <t>Due General Fund</t>
  </si>
  <si>
    <t>Preschool ED Aid</t>
  </si>
  <si>
    <t>Debt Service Tax Levy</t>
  </si>
  <si>
    <t>Debt Service State Aid</t>
  </si>
  <si>
    <t>Other Funds</t>
  </si>
  <si>
    <t>CARES</t>
  </si>
  <si>
    <t>State Aid - Tuition</t>
  </si>
  <si>
    <t>Miscellaneous</t>
  </si>
  <si>
    <t>Journal Entries</t>
  </si>
  <si>
    <t>Total Revenue</t>
  </si>
  <si>
    <t>Payroll</t>
  </si>
  <si>
    <t>Accounts Payable - Bills</t>
  </si>
  <si>
    <t>Other</t>
  </si>
  <si>
    <t>Total Disbursements</t>
  </si>
  <si>
    <t>Ending Net Cash Balance</t>
  </si>
  <si>
    <t>2022-2023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</si>
</sst>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&quot;$&quot;#,##0.00"/>
    <numFmt numFmtId="166" formatCode="&quot;$&quot;#,##0"/>
  </numFmts>
  <fonts count="12">
    <font>
      <sz val="11.0"/>
      <color theme="1"/>
      <name val="Calibri"/>
      <scheme val="minor"/>
    </font>
    <font>
      <b/>
      <sz val="12.0"/>
      <color rgb="FFFF0000"/>
      <name val="Arial"/>
    </font>
    <font>
      <sz val="12.0"/>
      <color theme="1"/>
      <name val="Arial"/>
    </font>
    <font>
      <b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i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sz val="12.0"/>
      <color rgb="FFFF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2" xfId="0" applyAlignment="1" applyFont="1" applyNumberFormat="1">
      <alignment readingOrder="0"/>
    </xf>
    <xf borderId="0" fillId="0" fontId="2" numFmtId="2" xfId="0" applyFont="1" applyNumberFormat="1"/>
    <xf borderId="0" fillId="0" fontId="1" numFmtId="2" xfId="0" applyFont="1" applyNumberFormat="1"/>
    <xf borderId="0" fillId="0" fontId="2" numFmtId="0" xfId="0" applyFont="1"/>
    <xf borderId="0" fillId="0" fontId="3" numFmtId="2" xfId="0" applyFont="1" applyNumberFormat="1"/>
    <xf borderId="0" fillId="0" fontId="4" numFmtId="2" xfId="0" applyAlignment="1" applyFont="1" applyNumberFormat="1">
      <alignment horizontal="center"/>
    </xf>
    <xf borderId="0" fillId="0" fontId="5" numFmtId="2" xfId="0" applyFont="1" applyNumberFormat="1"/>
    <xf borderId="1" fillId="0" fontId="6" numFmtId="2" xfId="0" applyBorder="1" applyFont="1" applyNumberFormat="1"/>
    <xf borderId="2" fillId="0" fontId="2" numFmtId="2" xfId="0" applyBorder="1" applyFont="1" applyNumberFormat="1"/>
    <xf borderId="2" fillId="0" fontId="7" numFmtId="2" xfId="0" applyAlignment="1" applyBorder="1" applyFont="1" applyNumberFormat="1">
      <alignment horizontal="center"/>
    </xf>
    <xf borderId="2" fillId="0" fontId="8" numFmtId="2" xfId="0" applyAlignment="1" applyBorder="1" applyFont="1" applyNumberFormat="1">
      <alignment horizontal="center" readingOrder="0" vertical="center"/>
    </xf>
    <xf borderId="3" fillId="0" fontId="2" numFmtId="2" xfId="0" applyBorder="1" applyFont="1" applyNumberFormat="1"/>
    <xf borderId="3" fillId="0" fontId="9" numFmtId="2" xfId="0" applyAlignment="1" applyBorder="1" applyFont="1" applyNumberFormat="1">
      <alignment horizontal="center"/>
    </xf>
    <xf borderId="3" fillId="0" fontId="10" numFmtId="2" xfId="0" applyBorder="1" applyFont="1" applyNumberFormat="1"/>
    <xf borderId="4" fillId="0" fontId="2" numFmtId="2" xfId="0" applyBorder="1" applyFont="1" applyNumberFormat="1"/>
    <xf borderId="2" fillId="0" fontId="3" numFmtId="2" xfId="0" applyBorder="1" applyFont="1" applyNumberFormat="1"/>
    <xf borderId="5" fillId="2" fontId="3" numFmtId="4" xfId="0" applyAlignment="1" applyBorder="1" applyFill="1" applyFont="1" applyNumberFormat="1">
      <alignment horizontal="center" readingOrder="0"/>
    </xf>
    <xf borderId="5" fillId="2" fontId="3" numFmtId="4" xfId="0" applyAlignment="1" applyBorder="1" applyFont="1" applyNumberFormat="1">
      <alignment readingOrder="0"/>
    </xf>
    <xf borderId="5" fillId="2" fontId="3" numFmtId="4" xfId="0" applyBorder="1" applyFont="1" applyNumberFormat="1"/>
    <xf borderId="4" fillId="0" fontId="3" numFmtId="2" xfId="0" applyAlignment="1" applyBorder="1" applyFont="1" applyNumberFormat="1">
      <alignment horizontal="center"/>
    </xf>
    <xf borderId="4" fillId="0" fontId="2" numFmtId="2" xfId="0" applyAlignment="1" applyBorder="1" applyFont="1" applyNumberFormat="1">
      <alignment readingOrder="0"/>
    </xf>
    <xf borderId="4" fillId="0" fontId="2" numFmtId="164" xfId="0" applyAlignment="1" applyBorder="1" applyFont="1" applyNumberFormat="1">
      <alignment readingOrder="0"/>
    </xf>
    <xf borderId="4" fillId="0" fontId="2" numFmtId="164" xfId="0" applyAlignment="1" applyBorder="1" applyFont="1" applyNumberFormat="1">
      <alignment horizontal="right" readingOrder="0"/>
    </xf>
    <xf borderId="0" fillId="0" fontId="2" numFmtId="4" xfId="0" applyAlignment="1" applyFont="1" applyNumberFormat="1">
      <alignment readingOrder="0"/>
    </xf>
    <xf borderId="4" fillId="0" fontId="2" numFmtId="4" xfId="0" applyBorder="1" applyFont="1" applyNumberFormat="1"/>
    <xf borderId="4" fillId="0" fontId="2" numFmtId="164" xfId="0" applyBorder="1" applyFont="1" applyNumberFormat="1"/>
    <xf borderId="4" fillId="0" fontId="6" numFmtId="164" xfId="0" applyBorder="1" applyFont="1" applyNumberFormat="1"/>
    <xf borderId="4" fillId="0" fontId="2" numFmtId="4" xfId="0" applyAlignment="1" applyBorder="1" applyFont="1" applyNumberFormat="1">
      <alignment readingOrder="0"/>
    </xf>
    <xf borderId="4" fillId="0" fontId="2" numFmtId="4" xfId="0" applyAlignment="1" applyBorder="1" applyFont="1" applyNumberFormat="1">
      <alignment horizontal="right"/>
    </xf>
    <xf borderId="0" fillId="0" fontId="2" numFmtId="165" xfId="0" applyFont="1" applyNumberFormat="1"/>
    <xf borderId="4" fillId="0" fontId="3" numFmtId="2" xfId="0" applyBorder="1" applyFont="1" applyNumberFormat="1"/>
    <xf borderId="6" fillId="2" fontId="3" numFmtId="164" xfId="0" applyBorder="1" applyFont="1" applyNumberFormat="1"/>
    <xf borderId="4" fillId="0" fontId="11" numFmtId="164" xfId="0" applyAlignment="1" applyBorder="1" applyFont="1" applyNumberFormat="1">
      <alignment readingOrder="0"/>
    </xf>
    <xf borderId="0" fillId="0" fontId="2" numFmtId="166" xfId="0" applyFont="1" applyNumberFormat="1"/>
    <xf borderId="4" fillId="0" fontId="11" numFmtId="2" xfId="0" applyAlignment="1" applyBorder="1" applyFont="1" applyNumberFormat="1">
      <alignment readingOrder="0"/>
    </xf>
    <xf borderId="4" fillId="0" fontId="11" numFmtId="2" xfId="0" applyBorder="1" applyFont="1" applyNumberFormat="1"/>
    <xf borderId="4" fillId="0" fontId="11" numFmtId="164" xfId="0" applyBorder="1" applyFont="1" applyNumberFormat="1"/>
    <xf borderId="0" fillId="0" fontId="2" numFmtId="0" xfId="0" applyAlignment="1" applyFont="1">
      <alignment readingOrder="0"/>
    </xf>
    <xf borderId="6" fillId="2" fontId="1" numFmtId="164" xfId="0" applyBorder="1" applyFont="1" applyNumberFormat="1"/>
    <xf borderId="4" fillId="0" fontId="3" numFmtId="164" xfId="0" applyBorder="1" applyFont="1" applyNumberFormat="1"/>
    <xf borderId="7" fillId="3" fontId="3" numFmtId="164" xfId="0" applyBorder="1" applyFill="1" applyFont="1" applyNumberFormat="1"/>
    <xf borderId="3" fillId="0" fontId="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71"/>
    <col customWidth="1" min="2" max="13" width="15.71"/>
    <col customWidth="1" min="14" max="14" width="20.0"/>
    <col customWidth="1" min="15" max="15" width="11.14"/>
    <col customWidth="1" min="16" max="16" width="10.14"/>
    <col customWidth="1" min="17" max="26" width="8.71"/>
  </cols>
  <sheetData>
    <row r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2</v>
      </c>
      <c r="B3" s="6"/>
      <c r="C3" s="7"/>
      <c r="D3" s="7"/>
      <c r="E3" s="7"/>
      <c r="F3" s="7"/>
      <c r="G3" s="7"/>
      <c r="H3" s="2"/>
      <c r="I3" s="2"/>
      <c r="J3" s="2"/>
      <c r="K3" s="2"/>
      <c r="L3" s="8" t="s">
        <v>3</v>
      </c>
      <c r="M3" s="8"/>
      <c r="N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9"/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6" t="s">
        <v>17</v>
      </c>
      <c r="B6" s="17">
        <v>2839891.59</v>
      </c>
      <c r="C6" s="18">
        <v>3076239.51</v>
      </c>
      <c r="D6" s="19">
        <f t="shared" ref="D6:M6" si="1">C35</f>
        <v>3563638.63</v>
      </c>
      <c r="E6" s="19">
        <f t="shared" si="1"/>
        <v>3342521.28</v>
      </c>
      <c r="F6" s="19">
        <f t="shared" si="1"/>
        <v>3068963.4</v>
      </c>
      <c r="G6" s="19">
        <f t="shared" si="1"/>
        <v>3821390.24</v>
      </c>
      <c r="H6" s="19">
        <f t="shared" si="1"/>
        <v>3009146.94</v>
      </c>
      <c r="I6" s="19">
        <f t="shared" si="1"/>
        <v>3284014.85</v>
      </c>
      <c r="J6" s="19">
        <f t="shared" si="1"/>
        <v>3238982.15</v>
      </c>
      <c r="K6" s="19">
        <f t="shared" si="1"/>
        <v>3181747.75</v>
      </c>
      <c r="L6" s="19">
        <f t="shared" si="1"/>
        <v>3138163.12</v>
      </c>
      <c r="M6" s="19">
        <f t="shared" si="1"/>
        <v>3178252.62</v>
      </c>
      <c r="N6" s="18">
        <v>2839891.59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0" t="s">
        <v>18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21" t="s">
        <v>19</v>
      </c>
      <c r="B8" s="22">
        <v>461559.64</v>
      </c>
      <c r="C8" s="21">
        <v>905302.95</v>
      </c>
      <c r="D8" s="22">
        <v>727551.13</v>
      </c>
      <c r="E8" s="22">
        <v>908543.72</v>
      </c>
      <c r="F8" s="22">
        <v>1284796.69</v>
      </c>
      <c r="G8" s="22">
        <v>921250.9</v>
      </c>
      <c r="H8" s="22">
        <v>888644.22</v>
      </c>
      <c r="I8" s="22">
        <v>889601.01</v>
      </c>
      <c r="J8" s="22">
        <v>916082.31</v>
      </c>
      <c r="K8" s="22">
        <v>922464.89</v>
      </c>
      <c r="L8" s="23">
        <v>868831.56</v>
      </c>
      <c r="M8" s="22">
        <v>273826.38</v>
      </c>
      <c r="N8" s="22">
        <f>SUM(B8:M8)</f>
        <v>9968455.4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 t="s">
        <v>20</v>
      </c>
      <c r="B9" s="24"/>
      <c r="C9" s="15"/>
      <c r="D9" s="25"/>
      <c r="E9" s="25"/>
      <c r="F9" s="26"/>
      <c r="G9" s="22">
        <v>186.87</v>
      </c>
      <c r="H9" s="22">
        <v>127.87</v>
      </c>
      <c r="I9" s="22">
        <v>34558.03</v>
      </c>
      <c r="J9" s="22">
        <v>255.25</v>
      </c>
      <c r="K9" s="22">
        <v>62049.24</v>
      </c>
      <c r="L9" s="22">
        <v>198.5</v>
      </c>
      <c r="M9" s="22">
        <v>62660.23</v>
      </c>
      <c r="N9" s="22">
        <v>420171.63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1" t="s">
        <v>21</v>
      </c>
      <c r="B10" s="21">
        <v>43024.41</v>
      </c>
      <c r="C10" s="21">
        <v>42161.03</v>
      </c>
      <c r="D10" s="21">
        <v>1095.85</v>
      </c>
      <c r="E10" s="21">
        <v>238.81</v>
      </c>
      <c r="F10" s="22">
        <v>67592.56</v>
      </c>
      <c r="G10" s="26"/>
      <c r="H10" s="26"/>
      <c r="I10" s="26"/>
      <c r="J10" s="26"/>
      <c r="K10" s="26"/>
      <c r="L10" s="26"/>
      <c r="M10" s="27"/>
      <c r="N10" s="26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5" t="s">
        <v>22</v>
      </c>
      <c r="B11" s="21"/>
      <c r="C11" s="21">
        <f>34155+3752</f>
        <v>37907</v>
      </c>
      <c r="D11" s="25"/>
      <c r="E11" s="15"/>
      <c r="F11" s="22">
        <v>119603.0</v>
      </c>
      <c r="G11" s="22">
        <v>37121.0</v>
      </c>
      <c r="H11" s="22"/>
      <c r="I11" s="26"/>
      <c r="J11" s="26"/>
      <c r="K11" s="22">
        <v>11680.0</v>
      </c>
      <c r="L11" s="22">
        <v>11680.0</v>
      </c>
      <c r="M11" s="22">
        <v>9419.0</v>
      </c>
      <c r="N11" s="26">
        <f>223658+3752</f>
        <v>227410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5" t="s">
        <v>23</v>
      </c>
      <c r="B12" s="21"/>
      <c r="C12" s="21">
        <v>2281.0</v>
      </c>
      <c r="D12" s="25"/>
      <c r="E12" s="25"/>
      <c r="F12" s="22">
        <v>1910.0</v>
      </c>
      <c r="G12" s="26"/>
      <c r="H12" s="26"/>
      <c r="I12" s="26"/>
      <c r="J12" s="26"/>
      <c r="K12" s="26"/>
      <c r="L12" s="26"/>
      <c r="M12" s="26"/>
      <c r="N12" s="22">
        <v>4191.0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5" t="s">
        <v>24</v>
      </c>
      <c r="B13" s="21"/>
      <c r="C13" s="15">
        <f>76343+2833</f>
        <v>79176</v>
      </c>
      <c r="D13" s="28">
        <v>16314.0</v>
      </c>
      <c r="E13" s="25"/>
      <c r="F13" s="26">
        <f>14353+2675</f>
        <v>17028</v>
      </c>
      <c r="G13" s="26"/>
      <c r="H13" s="26"/>
      <c r="I13" s="22">
        <v>7056.0</v>
      </c>
      <c r="J13" s="22">
        <v>7056.0</v>
      </c>
      <c r="K13" s="22">
        <v>11345.0</v>
      </c>
      <c r="L13" s="22">
        <v>12627.0</v>
      </c>
      <c r="M13" s="26"/>
      <c r="N13" s="22">
        <f>145094+5508</f>
        <v>150602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1" t="s">
        <v>25</v>
      </c>
      <c r="B14" s="15"/>
      <c r="C14" s="15"/>
      <c r="D14" s="15"/>
      <c r="E14" s="25"/>
      <c r="F14" s="26"/>
      <c r="G14" s="26"/>
      <c r="H14" s="22"/>
      <c r="I14" s="26"/>
      <c r="J14" s="26"/>
      <c r="K14" s="26"/>
      <c r="L14" s="26"/>
      <c r="M14" s="22">
        <v>128230.56</v>
      </c>
      <c r="N14" s="22">
        <v>128230.56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1" t="s">
        <v>26</v>
      </c>
      <c r="B15" s="21"/>
      <c r="C15" s="15"/>
      <c r="D15" s="15"/>
      <c r="E15" s="25"/>
      <c r="F15" s="26"/>
      <c r="G15" s="26"/>
      <c r="H15" s="22"/>
      <c r="I15" s="22"/>
      <c r="J15" s="26"/>
      <c r="K15" s="26"/>
      <c r="L15" s="26"/>
      <c r="M15" s="26"/>
      <c r="N15" s="26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5" t="s">
        <v>27</v>
      </c>
      <c r="B16" s="21"/>
      <c r="C16" s="15"/>
      <c r="D16" s="15"/>
      <c r="E16" s="25"/>
      <c r="F16" s="26"/>
      <c r="G16" s="26"/>
      <c r="H16" s="26"/>
      <c r="I16" s="26"/>
      <c r="J16" s="26"/>
      <c r="K16" s="26"/>
      <c r="L16" s="26"/>
      <c r="M16" s="22">
        <v>283390.63</v>
      </c>
      <c r="N16" s="22">
        <v>283390.63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5" t="s">
        <v>28</v>
      </c>
      <c r="B17" s="21"/>
      <c r="C17" s="15"/>
      <c r="D17" s="15"/>
      <c r="E17" s="15"/>
      <c r="F17" s="26"/>
      <c r="G17" s="26"/>
      <c r="H17" s="26"/>
      <c r="I17" s="26"/>
      <c r="J17" s="26"/>
      <c r="K17" s="26"/>
      <c r="L17" s="26"/>
      <c r="M17" s="26"/>
      <c r="N17" s="26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1" t="s">
        <v>29</v>
      </c>
      <c r="B18" s="21">
        <v>114906.83</v>
      </c>
      <c r="C18" s="21">
        <v>234726.04</v>
      </c>
      <c r="D18" s="21">
        <v>295247.27</v>
      </c>
      <c r="E18" s="21">
        <v>289312.32</v>
      </c>
      <c r="F18" s="22">
        <v>285883.99</v>
      </c>
      <c r="G18" s="22">
        <v>405349.24</v>
      </c>
      <c r="H18" s="22">
        <v>379872.91</v>
      </c>
      <c r="I18" s="22">
        <v>308782.31</v>
      </c>
      <c r="J18" s="22">
        <v>346334.23</v>
      </c>
      <c r="K18" s="22">
        <v>295609.22</v>
      </c>
      <c r="L18" s="22">
        <v>295557.87</v>
      </c>
      <c r="M18" s="22">
        <v>361662.84</v>
      </c>
      <c r="N18" s="22">
        <v>3613245.07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1" t="s">
        <v>30</v>
      </c>
      <c r="B19" s="15"/>
      <c r="C19" s="21">
        <v>6397.0</v>
      </c>
      <c r="D19" s="26"/>
      <c r="E19" s="22">
        <v>43728.0</v>
      </c>
      <c r="F19" s="22">
        <v>21002.0</v>
      </c>
      <c r="G19" s="22">
        <v>24204.0</v>
      </c>
      <c r="H19" s="22">
        <v>325377.0</v>
      </c>
      <c r="I19" s="22">
        <v>5962.0</v>
      </c>
      <c r="J19" s="22">
        <v>12716.0</v>
      </c>
      <c r="K19" s="22">
        <v>5774.0</v>
      </c>
      <c r="L19" s="22">
        <v>6890.0</v>
      </c>
      <c r="M19" s="22">
        <v>13116.0</v>
      </c>
      <c r="N19" s="22">
        <v>465166.0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5" t="s">
        <v>31</v>
      </c>
      <c r="B20" s="15"/>
      <c r="C20" s="1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5" t="s">
        <v>32</v>
      </c>
      <c r="B21" s="28"/>
      <c r="C21" s="25"/>
      <c r="D21" s="25"/>
      <c r="E21" s="29"/>
      <c r="F21" s="25"/>
      <c r="G21" s="25"/>
      <c r="H21" s="25"/>
      <c r="I21" s="25"/>
      <c r="J21" s="25"/>
      <c r="K21" s="25"/>
      <c r="L21" s="25"/>
      <c r="M21" s="26"/>
      <c r="N21" s="26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1" t="s">
        <v>33</v>
      </c>
      <c r="B22" s="15"/>
      <c r="C22" s="25"/>
      <c r="D22" s="25"/>
      <c r="E22" s="25"/>
      <c r="F22" s="25"/>
      <c r="G22" s="29"/>
      <c r="H22" s="25"/>
      <c r="I22" s="25"/>
      <c r="J22" s="25"/>
      <c r="K22" s="25"/>
      <c r="L22" s="26"/>
      <c r="M22" s="26"/>
      <c r="N22" s="26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5"/>
      <c r="B23" s="15"/>
      <c r="C23" s="1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5"/>
      <c r="B24" s="26"/>
      <c r="C24" s="1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5"/>
      <c r="B25" s="15"/>
      <c r="C25" s="15"/>
      <c r="D25" s="26"/>
      <c r="E25" s="15"/>
      <c r="F25" s="26"/>
      <c r="G25" s="26"/>
      <c r="H25" s="26"/>
      <c r="I25" s="26"/>
      <c r="J25" s="26"/>
      <c r="K25" s="26"/>
      <c r="L25" s="26"/>
      <c r="M25" s="26"/>
      <c r="N25" s="26"/>
      <c r="O25" s="4" t="s">
        <v>3</v>
      </c>
      <c r="P25" s="30" t="s">
        <v>3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1" t="s">
        <v>34</v>
      </c>
      <c r="B26" s="32">
        <f t="shared" ref="B26:N26" si="2">SUM(B8:B25)</f>
        <v>619490.88</v>
      </c>
      <c r="C26" s="32">
        <f t="shared" si="2"/>
        <v>1307951.02</v>
      </c>
      <c r="D26" s="32">
        <f t="shared" si="2"/>
        <v>1040208.25</v>
      </c>
      <c r="E26" s="32">
        <f t="shared" si="2"/>
        <v>1241822.85</v>
      </c>
      <c r="F26" s="32">
        <f t="shared" si="2"/>
        <v>1797816.24</v>
      </c>
      <c r="G26" s="32">
        <f t="shared" si="2"/>
        <v>1388112.01</v>
      </c>
      <c r="H26" s="32">
        <f t="shared" si="2"/>
        <v>1594022</v>
      </c>
      <c r="I26" s="32">
        <f t="shared" si="2"/>
        <v>1245959.35</v>
      </c>
      <c r="J26" s="32">
        <f t="shared" si="2"/>
        <v>1282443.79</v>
      </c>
      <c r="K26" s="32">
        <f t="shared" si="2"/>
        <v>1308922.35</v>
      </c>
      <c r="L26" s="32">
        <f t="shared" si="2"/>
        <v>1195784.93</v>
      </c>
      <c r="M26" s="32">
        <f t="shared" si="2"/>
        <v>1132305.64</v>
      </c>
      <c r="N26" s="32">
        <f t="shared" si="2"/>
        <v>15260862.29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5" t="s">
        <v>35</v>
      </c>
      <c r="B27" s="33">
        <v>168585.41</v>
      </c>
      <c r="C27" s="33">
        <v>216646.72</v>
      </c>
      <c r="D27" s="33">
        <v>298553.7</v>
      </c>
      <c r="E27" s="33">
        <v>293686.72</v>
      </c>
      <c r="F27" s="33">
        <v>276286.16</v>
      </c>
      <c r="G27" s="33">
        <v>398447.24</v>
      </c>
      <c r="H27" s="33">
        <v>424842.85</v>
      </c>
      <c r="I27" s="33">
        <v>253794.46</v>
      </c>
      <c r="J27" s="33">
        <v>351316.66</v>
      </c>
      <c r="K27" s="33">
        <v>314671.72</v>
      </c>
      <c r="L27" s="33">
        <v>284710.4</v>
      </c>
      <c r="M27" s="33">
        <v>316857.55</v>
      </c>
      <c r="N27" s="33">
        <v>3598399.59</v>
      </c>
      <c r="O27" s="34" t="s">
        <v>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5" t="s">
        <v>36</v>
      </c>
      <c r="B28" s="33">
        <v>214557.55</v>
      </c>
      <c r="C28" s="33">
        <v>603905.18</v>
      </c>
      <c r="D28" s="33">
        <v>962771.9</v>
      </c>
      <c r="E28" s="33">
        <v>1221694.01</v>
      </c>
      <c r="F28" s="33">
        <v>769103.24</v>
      </c>
      <c r="G28" s="33">
        <v>1801908.07</v>
      </c>
      <c r="H28" s="33">
        <v>894311.24</v>
      </c>
      <c r="I28" s="33">
        <v>1037197.59</v>
      </c>
      <c r="J28" s="33">
        <v>988361.53</v>
      </c>
      <c r="K28" s="33">
        <v>1037835.26</v>
      </c>
      <c r="L28" s="33">
        <v>870985.03</v>
      </c>
      <c r="M28" s="33">
        <v>1491516.62</v>
      </c>
      <c r="N28" s="33">
        <v>1.20001702E7</v>
      </c>
      <c r="O28" s="4" t="s">
        <v>3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5" t="s">
        <v>37</v>
      </c>
      <c r="B29" s="35"/>
      <c r="C29" s="36"/>
      <c r="D29" s="37"/>
      <c r="E29" s="37"/>
      <c r="F29" s="4"/>
      <c r="G29" s="4"/>
      <c r="H29" s="4"/>
      <c r="I29" s="38"/>
      <c r="J29" s="4"/>
      <c r="K29" s="4"/>
      <c r="L29" s="4"/>
      <c r="M29" s="26"/>
      <c r="N29" s="26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5"/>
      <c r="B30" s="15"/>
      <c r="C30" s="1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5" t="s">
        <v>31</v>
      </c>
      <c r="B31" s="15"/>
      <c r="C31" s="15"/>
      <c r="D31" s="26"/>
      <c r="E31" s="26"/>
      <c r="F31" s="37"/>
      <c r="G31" s="37"/>
      <c r="H31" s="37"/>
      <c r="I31" s="37"/>
      <c r="J31" s="37"/>
      <c r="K31" s="37"/>
      <c r="L31" s="37"/>
      <c r="M31" s="26"/>
      <c r="N31" s="26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15"/>
      <c r="C32" s="15"/>
      <c r="D32" s="15"/>
      <c r="E32" s="15"/>
      <c r="F32" s="26"/>
      <c r="G32" s="26"/>
      <c r="H32" s="26"/>
      <c r="I32" s="26"/>
      <c r="J32" s="26"/>
      <c r="K32" s="26"/>
      <c r="L32" s="26"/>
      <c r="M32" s="26"/>
      <c r="N32" s="26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31" t="s">
        <v>38</v>
      </c>
      <c r="B33" s="39">
        <f t="shared" ref="B33:N33" si="3">SUM(B27:B32)</f>
        <v>383142.96</v>
      </c>
      <c r="C33" s="39">
        <f t="shared" si="3"/>
        <v>820551.9</v>
      </c>
      <c r="D33" s="39">
        <f t="shared" si="3"/>
        <v>1261325.6</v>
      </c>
      <c r="E33" s="39">
        <f t="shared" si="3"/>
        <v>1515380.73</v>
      </c>
      <c r="F33" s="39">
        <f t="shared" si="3"/>
        <v>1045389.4</v>
      </c>
      <c r="G33" s="39">
        <f t="shared" si="3"/>
        <v>2200355.31</v>
      </c>
      <c r="H33" s="39">
        <f t="shared" si="3"/>
        <v>1319154.09</v>
      </c>
      <c r="I33" s="39">
        <f t="shared" si="3"/>
        <v>1290992.05</v>
      </c>
      <c r="J33" s="39">
        <f t="shared" si="3"/>
        <v>1339678.19</v>
      </c>
      <c r="K33" s="39">
        <f t="shared" si="3"/>
        <v>1352506.98</v>
      </c>
      <c r="L33" s="39">
        <f t="shared" si="3"/>
        <v>1155695.43</v>
      </c>
      <c r="M33" s="39">
        <f t="shared" si="3"/>
        <v>1808374.17</v>
      </c>
      <c r="N33" s="32">
        <f t="shared" si="3"/>
        <v>15598569.79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15"/>
      <c r="C34" s="15"/>
      <c r="D34" s="15"/>
      <c r="E34" s="15"/>
      <c r="F34" s="26"/>
      <c r="G34" s="40"/>
      <c r="H34" s="26"/>
      <c r="I34" s="26"/>
      <c r="J34" s="26"/>
      <c r="K34" s="26"/>
      <c r="L34" s="26"/>
      <c r="M34" s="26"/>
      <c r="N34" s="26"/>
      <c r="O34" s="4"/>
      <c r="P34" s="4" t="s">
        <v>3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31" t="s">
        <v>39</v>
      </c>
      <c r="B35" s="41">
        <f t="shared" ref="B35:N35" si="4">B6+B26-B33</f>
        <v>3076239.51</v>
      </c>
      <c r="C35" s="41">
        <f t="shared" si="4"/>
        <v>3563638.63</v>
      </c>
      <c r="D35" s="41">
        <f t="shared" si="4"/>
        <v>3342521.28</v>
      </c>
      <c r="E35" s="41">
        <f t="shared" si="4"/>
        <v>3068963.4</v>
      </c>
      <c r="F35" s="41">
        <f t="shared" si="4"/>
        <v>3821390.24</v>
      </c>
      <c r="G35" s="41">
        <f t="shared" si="4"/>
        <v>3009146.94</v>
      </c>
      <c r="H35" s="41">
        <f t="shared" si="4"/>
        <v>3284014.85</v>
      </c>
      <c r="I35" s="41">
        <f t="shared" si="4"/>
        <v>3238982.15</v>
      </c>
      <c r="J35" s="41">
        <f t="shared" si="4"/>
        <v>3181747.75</v>
      </c>
      <c r="K35" s="41">
        <f t="shared" si="4"/>
        <v>3138163.12</v>
      </c>
      <c r="L35" s="41">
        <f t="shared" si="4"/>
        <v>3178252.62</v>
      </c>
      <c r="M35" s="41">
        <f t="shared" si="4"/>
        <v>2502184.09</v>
      </c>
      <c r="N35" s="41">
        <f t="shared" si="4"/>
        <v>2502184.09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5"/>
      <c r="B36" s="15"/>
      <c r="C36" s="15"/>
      <c r="D36" s="15"/>
      <c r="E36" s="15"/>
      <c r="F36" s="26"/>
      <c r="G36" s="26"/>
      <c r="H36" s="26"/>
      <c r="I36" s="26"/>
      <c r="J36" s="26"/>
      <c r="K36" s="26"/>
      <c r="L36" s="26"/>
      <c r="M36" s="26"/>
      <c r="N36" s="26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2"/>
      <c r="B37" s="12"/>
      <c r="C37" s="12"/>
      <c r="D37" s="12"/>
      <c r="E37" s="12"/>
      <c r="F37" s="42"/>
      <c r="G37" s="42"/>
      <c r="H37" s="42"/>
      <c r="I37" s="42"/>
      <c r="J37" s="42"/>
      <c r="K37" s="42"/>
      <c r="L37" s="42"/>
      <c r="M37" s="42"/>
      <c r="N37" s="42" t="s">
        <v>3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34"/>
      <c r="C38" s="34"/>
      <c r="D38" s="4"/>
      <c r="E38" s="4"/>
      <c r="F38" s="4"/>
      <c r="G38" s="3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 gridLines="1" horizontalCentered="1" verticalCentered="1"/>
  <pageMargins bottom="0.75" footer="0.0" header="0.0" left="0.0" right="0.0" top="0.75"/>
  <pageSetup paperSize="3"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71"/>
    <col customWidth="1" min="2" max="14" width="15.71"/>
    <col customWidth="1" min="15" max="15" width="11.14"/>
    <col customWidth="1" min="16" max="16" width="10.14"/>
    <col customWidth="1" min="17" max="26" width="8.71"/>
  </cols>
  <sheetData>
    <row r="1">
      <c r="A1" s="1" t="s">
        <v>40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2</v>
      </c>
      <c r="B3" s="6"/>
      <c r="C3" s="7"/>
      <c r="D3" s="7"/>
      <c r="E3" s="7"/>
      <c r="F3" s="7"/>
      <c r="G3" s="7"/>
      <c r="H3" s="2"/>
      <c r="I3" s="2"/>
      <c r="J3" s="2"/>
      <c r="K3" s="2"/>
      <c r="L3" s="8" t="s">
        <v>3</v>
      </c>
      <c r="M3" s="8"/>
      <c r="N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9"/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6" t="s">
        <v>17</v>
      </c>
      <c r="B6" s="17">
        <v>2502184.09</v>
      </c>
      <c r="C6" s="18">
        <f>B35</f>
        <v>2706816.93</v>
      </c>
      <c r="D6" s="19"/>
      <c r="E6" s="19"/>
      <c r="F6" s="19"/>
      <c r="G6" s="19"/>
      <c r="H6" s="19"/>
      <c r="I6" s="19"/>
      <c r="J6" s="19"/>
      <c r="K6" s="19"/>
      <c r="L6" s="19"/>
      <c r="M6" s="19">
        <f>L35</f>
        <v>0</v>
      </c>
      <c r="N6" s="18">
        <f>SUM(B6:M6)</f>
        <v>5209001.02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0" t="s">
        <v>18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21" t="s">
        <v>19</v>
      </c>
      <c r="B8" s="22">
        <v>890187.38</v>
      </c>
      <c r="C8" s="21">
        <v>2072269.53</v>
      </c>
      <c r="D8" s="22"/>
      <c r="E8" s="22"/>
      <c r="F8" s="22"/>
      <c r="G8" s="22"/>
      <c r="H8" s="22"/>
      <c r="I8" s="22"/>
      <c r="J8" s="22"/>
      <c r="K8" s="22"/>
      <c r="L8" s="23"/>
      <c r="M8" s="22"/>
      <c r="N8" s="22">
        <f>SUM(B8:M8)</f>
        <v>2962456.91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 t="s">
        <v>20</v>
      </c>
      <c r="B9" s="24"/>
      <c r="C9" s="15"/>
      <c r="D9" s="25"/>
      <c r="E9" s="25"/>
      <c r="F9" s="26"/>
      <c r="G9" s="22"/>
      <c r="H9" s="22"/>
      <c r="I9" s="22"/>
      <c r="J9" s="22"/>
      <c r="K9" s="22"/>
      <c r="L9" s="22"/>
      <c r="M9" s="22"/>
      <c r="N9" s="2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1" t="s">
        <v>21</v>
      </c>
      <c r="B10" s="21">
        <v>0.35</v>
      </c>
      <c r="C10" s="21">
        <v>28677.91</v>
      </c>
      <c r="D10" s="21"/>
      <c r="E10" s="21"/>
      <c r="F10" s="22"/>
      <c r="G10" s="26"/>
      <c r="H10" s="26"/>
      <c r="I10" s="26"/>
      <c r="J10" s="26"/>
      <c r="K10" s="26"/>
      <c r="L10" s="26"/>
      <c r="M10" s="27"/>
      <c r="N10" s="26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5" t="s">
        <v>22</v>
      </c>
      <c r="B11" s="21"/>
      <c r="C11" s="21"/>
      <c r="D11" s="25"/>
      <c r="E11" s="15"/>
      <c r="F11" s="22"/>
      <c r="G11" s="22"/>
      <c r="H11" s="22"/>
      <c r="I11" s="26"/>
      <c r="J11" s="26"/>
      <c r="K11" s="22"/>
      <c r="L11" s="22"/>
      <c r="M11" s="22"/>
      <c r="N11" s="26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5" t="s">
        <v>23</v>
      </c>
      <c r="B12" s="21"/>
      <c r="C12" s="21"/>
      <c r="D12" s="25"/>
      <c r="E12" s="25"/>
      <c r="F12" s="22"/>
      <c r="G12" s="26"/>
      <c r="H12" s="26"/>
      <c r="I12" s="26"/>
      <c r="J12" s="26"/>
      <c r="K12" s="26"/>
      <c r="L12" s="26"/>
      <c r="M12" s="26"/>
      <c r="N12" s="26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5" t="s">
        <v>24</v>
      </c>
      <c r="B13" s="21">
        <v>18773.0</v>
      </c>
      <c r="C13" s="15"/>
      <c r="D13" s="28"/>
      <c r="E13" s="25"/>
      <c r="F13" s="26"/>
      <c r="G13" s="26"/>
      <c r="H13" s="26"/>
      <c r="I13" s="22"/>
      <c r="J13" s="22"/>
      <c r="K13" s="22"/>
      <c r="L13" s="22"/>
      <c r="M13" s="26"/>
      <c r="N13" s="22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1" t="s">
        <v>25</v>
      </c>
      <c r="B14" s="15"/>
      <c r="C14" s="15"/>
      <c r="D14" s="15"/>
      <c r="E14" s="25"/>
      <c r="F14" s="26"/>
      <c r="G14" s="26"/>
      <c r="H14" s="22"/>
      <c r="I14" s="26"/>
      <c r="J14" s="26"/>
      <c r="K14" s="26"/>
      <c r="L14" s="26"/>
      <c r="M14" s="22"/>
      <c r="N14" s="26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1" t="s">
        <v>26</v>
      </c>
      <c r="B15" s="21"/>
      <c r="C15" s="15"/>
      <c r="D15" s="15"/>
      <c r="E15" s="25"/>
      <c r="F15" s="26"/>
      <c r="G15" s="26"/>
      <c r="H15" s="22"/>
      <c r="I15" s="22"/>
      <c r="J15" s="26"/>
      <c r="K15" s="26"/>
      <c r="L15" s="26"/>
      <c r="M15" s="26"/>
      <c r="N15" s="26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5" t="s">
        <v>27</v>
      </c>
      <c r="B16" s="21"/>
      <c r="C16" s="15"/>
      <c r="D16" s="15"/>
      <c r="E16" s="25"/>
      <c r="F16" s="26"/>
      <c r="G16" s="26"/>
      <c r="H16" s="26"/>
      <c r="I16" s="26"/>
      <c r="J16" s="26"/>
      <c r="K16" s="26"/>
      <c r="L16" s="26"/>
      <c r="M16" s="22"/>
      <c r="N16" s="26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5" t="s">
        <v>28</v>
      </c>
      <c r="B17" s="21"/>
      <c r="C17" s="15"/>
      <c r="D17" s="15"/>
      <c r="E17" s="15"/>
      <c r="F17" s="26"/>
      <c r="G17" s="26"/>
      <c r="H17" s="26"/>
      <c r="I17" s="26"/>
      <c r="J17" s="26"/>
      <c r="K17" s="26"/>
      <c r="L17" s="26"/>
      <c r="M17" s="26"/>
      <c r="N17" s="26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1" t="s">
        <v>29</v>
      </c>
      <c r="B18" s="21">
        <v>144959.65</v>
      </c>
      <c r="C18" s="21">
        <v>246165.05</v>
      </c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1" t="s">
        <v>30</v>
      </c>
      <c r="B19" s="21">
        <v>15596.0</v>
      </c>
      <c r="C19" s="21">
        <v>88722.0</v>
      </c>
      <c r="D19" s="26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5" t="s">
        <v>31</v>
      </c>
      <c r="B20" s="15"/>
      <c r="C20" s="1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5" t="s">
        <v>32</v>
      </c>
      <c r="B21" s="28"/>
      <c r="C21" s="25"/>
      <c r="D21" s="25"/>
      <c r="E21" s="29"/>
      <c r="F21" s="25"/>
      <c r="G21" s="25"/>
      <c r="H21" s="25"/>
      <c r="I21" s="25"/>
      <c r="J21" s="25"/>
      <c r="K21" s="25"/>
      <c r="L21" s="25"/>
      <c r="M21" s="26"/>
      <c r="N21" s="26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1" t="s">
        <v>33</v>
      </c>
      <c r="B22" s="15"/>
      <c r="C22" s="25"/>
      <c r="D22" s="25"/>
      <c r="E22" s="25"/>
      <c r="F22" s="25"/>
      <c r="G22" s="29"/>
      <c r="H22" s="25"/>
      <c r="I22" s="25"/>
      <c r="J22" s="25"/>
      <c r="K22" s="25"/>
      <c r="L22" s="26"/>
      <c r="M22" s="26"/>
      <c r="N22" s="26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5"/>
      <c r="B23" s="15"/>
      <c r="C23" s="1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5"/>
      <c r="B24" s="26"/>
      <c r="C24" s="1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5"/>
      <c r="B25" s="15"/>
      <c r="C25" s="15"/>
      <c r="D25" s="26"/>
      <c r="E25" s="15"/>
      <c r="F25" s="26"/>
      <c r="G25" s="26"/>
      <c r="H25" s="26"/>
      <c r="I25" s="26"/>
      <c r="J25" s="26"/>
      <c r="K25" s="26"/>
      <c r="L25" s="26"/>
      <c r="M25" s="26"/>
      <c r="N25" s="26"/>
      <c r="O25" s="4" t="s">
        <v>3</v>
      </c>
      <c r="P25" s="30" t="s">
        <v>3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1" t="s">
        <v>34</v>
      </c>
      <c r="B26" s="32">
        <f t="shared" ref="B26:D26" si="1">SUM(B8:B25)</f>
        <v>1069516.38</v>
      </c>
      <c r="C26" s="32">
        <f t="shared" si="1"/>
        <v>2435834.49</v>
      </c>
      <c r="D26" s="32">
        <f t="shared" si="1"/>
        <v>0</v>
      </c>
      <c r="E26" s="32"/>
      <c r="F26" s="32"/>
      <c r="G26" s="32"/>
      <c r="H26" s="32"/>
      <c r="I26" s="32"/>
      <c r="J26" s="32"/>
      <c r="K26" s="32"/>
      <c r="L26" s="32"/>
      <c r="M26" s="32">
        <f t="shared" ref="M26:N26" si="2">SUM(M8:M25)</f>
        <v>0</v>
      </c>
      <c r="N26" s="32">
        <f t="shared" si="2"/>
        <v>2962456.91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5" t="s">
        <v>35</v>
      </c>
      <c r="B27" s="33">
        <v>203974.29</v>
      </c>
      <c r="C27" s="33">
        <v>242528.08</v>
      </c>
      <c r="D27" s="33"/>
      <c r="E27" s="33"/>
      <c r="F27" s="33"/>
      <c r="G27" s="33"/>
      <c r="H27" s="33"/>
      <c r="I27" s="33"/>
      <c r="J27" s="33"/>
      <c r="K27" s="33"/>
      <c r="L27" s="33"/>
      <c r="M27" s="33">
        <v>316857.55</v>
      </c>
      <c r="N27" s="33"/>
      <c r="O27" s="34" t="s">
        <v>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5" t="s">
        <v>36</v>
      </c>
      <c r="B28" s="33">
        <v>660909.25</v>
      </c>
      <c r="C28" s="33">
        <v>829027.98</v>
      </c>
      <c r="D28" s="33"/>
      <c r="E28" s="33"/>
      <c r="F28" s="33"/>
      <c r="G28" s="33"/>
      <c r="H28" s="33"/>
      <c r="I28" s="33"/>
      <c r="J28" s="33"/>
      <c r="K28" s="33"/>
      <c r="L28" s="33"/>
      <c r="M28" s="33">
        <v>1491516.62</v>
      </c>
      <c r="N28" s="33"/>
      <c r="O28" s="4" t="s">
        <v>3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5" t="s">
        <v>37</v>
      </c>
      <c r="B29" s="35"/>
      <c r="C29" s="36"/>
      <c r="D29" s="37"/>
      <c r="E29" s="37"/>
      <c r="F29" s="4"/>
      <c r="G29" s="4"/>
      <c r="H29" s="4"/>
      <c r="I29" s="38"/>
      <c r="J29" s="4"/>
      <c r="K29" s="4"/>
      <c r="L29" s="4"/>
      <c r="M29" s="26"/>
      <c r="N29" s="26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5"/>
      <c r="B30" s="15"/>
      <c r="C30" s="1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5" t="s">
        <v>31</v>
      </c>
      <c r="B31" s="15"/>
      <c r="C31" s="15"/>
      <c r="D31" s="26"/>
      <c r="E31" s="26"/>
      <c r="F31" s="37"/>
      <c r="G31" s="37"/>
      <c r="H31" s="37"/>
      <c r="I31" s="37"/>
      <c r="J31" s="37"/>
      <c r="K31" s="37"/>
      <c r="L31" s="37"/>
      <c r="M31" s="26"/>
      <c r="N31" s="26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15"/>
      <c r="C32" s="15"/>
      <c r="D32" s="15"/>
      <c r="E32" s="15"/>
      <c r="F32" s="26"/>
      <c r="G32" s="26"/>
      <c r="H32" s="26"/>
      <c r="I32" s="26"/>
      <c r="J32" s="26"/>
      <c r="K32" s="26"/>
      <c r="L32" s="26"/>
      <c r="M32" s="26"/>
      <c r="N32" s="26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31" t="s">
        <v>38</v>
      </c>
      <c r="B33" s="39">
        <f t="shared" ref="B33:N33" si="3">SUM(B27:B32)</f>
        <v>864883.54</v>
      </c>
      <c r="C33" s="39">
        <f t="shared" si="3"/>
        <v>1071556.06</v>
      </c>
      <c r="D33" s="39">
        <f t="shared" si="3"/>
        <v>0</v>
      </c>
      <c r="E33" s="39">
        <f t="shared" si="3"/>
        <v>0</v>
      </c>
      <c r="F33" s="39">
        <f t="shared" si="3"/>
        <v>0</v>
      </c>
      <c r="G33" s="39">
        <f t="shared" si="3"/>
        <v>0</v>
      </c>
      <c r="H33" s="39">
        <f t="shared" si="3"/>
        <v>0</v>
      </c>
      <c r="I33" s="39">
        <f t="shared" si="3"/>
        <v>0</v>
      </c>
      <c r="J33" s="39">
        <f t="shared" si="3"/>
        <v>0</v>
      </c>
      <c r="K33" s="39">
        <f t="shared" si="3"/>
        <v>0</v>
      </c>
      <c r="L33" s="39">
        <f t="shared" si="3"/>
        <v>0</v>
      </c>
      <c r="M33" s="39">
        <f t="shared" si="3"/>
        <v>1808374.17</v>
      </c>
      <c r="N33" s="32">
        <f t="shared" si="3"/>
        <v>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15"/>
      <c r="C34" s="15"/>
      <c r="D34" s="15"/>
      <c r="E34" s="15"/>
      <c r="F34" s="26"/>
      <c r="G34" s="40"/>
      <c r="H34" s="26"/>
      <c r="I34" s="26"/>
      <c r="J34" s="26"/>
      <c r="K34" s="26"/>
      <c r="L34" s="26"/>
      <c r="M34" s="26"/>
      <c r="N34" s="26"/>
      <c r="O34" s="4"/>
      <c r="P34" s="4" t="s">
        <v>3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31" t="s">
        <v>39</v>
      </c>
      <c r="B35" s="41">
        <f t="shared" ref="B35:N35" si="4">B6+B26-B33</f>
        <v>2706816.93</v>
      </c>
      <c r="C35" s="41">
        <f t="shared" si="4"/>
        <v>4071095.36</v>
      </c>
      <c r="D35" s="41">
        <f t="shared" si="4"/>
        <v>0</v>
      </c>
      <c r="E35" s="41">
        <f t="shared" si="4"/>
        <v>0</v>
      </c>
      <c r="F35" s="41">
        <f t="shared" si="4"/>
        <v>0</v>
      </c>
      <c r="G35" s="41">
        <f t="shared" si="4"/>
        <v>0</v>
      </c>
      <c r="H35" s="41">
        <f t="shared" si="4"/>
        <v>0</v>
      </c>
      <c r="I35" s="41">
        <f t="shared" si="4"/>
        <v>0</v>
      </c>
      <c r="J35" s="41">
        <f t="shared" si="4"/>
        <v>0</v>
      </c>
      <c r="K35" s="41">
        <f t="shared" si="4"/>
        <v>0</v>
      </c>
      <c r="L35" s="41">
        <f t="shared" si="4"/>
        <v>0</v>
      </c>
      <c r="M35" s="41">
        <f t="shared" si="4"/>
        <v>-1808374.17</v>
      </c>
      <c r="N35" s="41">
        <f t="shared" si="4"/>
        <v>8171457.93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5"/>
      <c r="B36" s="15"/>
      <c r="C36" s="15"/>
      <c r="D36" s="15"/>
      <c r="E36" s="15"/>
      <c r="F36" s="26"/>
      <c r="G36" s="26"/>
      <c r="H36" s="26"/>
      <c r="I36" s="26"/>
      <c r="J36" s="26"/>
      <c r="K36" s="26"/>
      <c r="L36" s="26"/>
      <c r="M36" s="26"/>
      <c r="N36" s="26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2"/>
      <c r="B37" s="12"/>
      <c r="C37" s="12"/>
      <c r="D37" s="12"/>
      <c r="E37" s="12"/>
      <c r="F37" s="42"/>
      <c r="G37" s="42"/>
      <c r="H37" s="42"/>
      <c r="I37" s="42"/>
      <c r="J37" s="42"/>
      <c r="K37" s="42"/>
      <c r="L37" s="42"/>
      <c r="M37" s="42"/>
      <c r="N37" s="42" t="s">
        <v>3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34"/>
      <c r="C38" s="34"/>
      <c r="D38" s="4"/>
      <c r="E38" s="4"/>
      <c r="F38" s="4"/>
      <c r="G38" s="3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 gridLines="1" horizontalCentered="1" verticalCentered="1"/>
  <pageMargins bottom="0.75" footer="0.0" header="0.0" left="0.25" right="0.25" top="0.75"/>
  <pageSetup paperSize="3" scale="9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Dawn Leary</dc:creator>
</cp:coreProperties>
</file>