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sd-my.sharepoint.com/personal/nereyda_trevino_stisd_net/Documents/TIA/"/>
    </mc:Choice>
  </mc:AlternateContent>
  <xr:revisionPtr revIDLastSave="0" documentId="8_{8B4DC29D-F182-D049-A667-DF9E62B2FD2B}" xr6:coauthVersionLast="47" xr6:coauthVersionMax="47" xr10:uidLastSave="{00000000-0000-0000-0000-000000000000}"/>
  <workbookProtection workbookAlgorithmName="SHA-512" workbookHashValue="TGvb/kmnesWxkBex5MLmFfskPS6DrqPDUIHBI+mTcUwD9E+d3mzutnKVoaa2fRDXaGro9vdwhAKX8jLrT6nLRg==" workbookSaltValue="9yj3welFLyjzhZ9t2B0tjA==" workbookSpinCount="100000" lockStructure="1"/>
  <bookViews>
    <workbookView xWindow="780" yWindow="500" windowWidth="34640" windowHeight="20960" xr2:uid="{E9FA4B3D-1CF5-5046-886C-71A888AF3C18}"/>
  </bookViews>
  <sheets>
    <sheet name="TIA Estimation Tool" sheetId="1" r:id="rId1"/>
  </sheets>
  <definedNames>
    <definedName name="_xlnm.Print_Area" localSheetId="0">'TIA Estimation Tool'!$A$1:$N$41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J35" i="1" l="1"/>
  <c r="L35" i="1" s="1"/>
  <c r="J19" i="1" l="1"/>
  <c r="L19" i="1" s="1"/>
  <c r="H9" i="1" s="1"/>
  <c r="J9" i="1" s="1"/>
</calcChain>
</file>

<file path=xl/sharedStrings.xml><?xml version="1.0" encoding="utf-8"?>
<sst xmlns="http://schemas.openxmlformats.org/spreadsheetml/2006/main" count="36" uniqueCount="35">
  <si>
    <t xml:space="preserve">Teacher Observation </t>
  </si>
  <si>
    <t>T-TESS</t>
  </si>
  <si>
    <t>Domain</t>
  </si>
  <si>
    <t>Dimension</t>
  </si>
  <si>
    <t>Rating</t>
  </si>
  <si>
    <t>Average Rating</t>
  </si>
  <si>
    <t>Weight</t>
  </si>
  <si>
    <t>Category Score Points Earned (Toward Overall)</t>
  </si>
  <si>
    <t>Achieving Expectations</t>
  </si>
  <si>
    <t>Content Knowledge &amp; Expertise</t>
  </si>
  <si>
    <t>Communication</t>
  </si>
  <si>
    <t>Differentiation</t>
  </si>
  <si>
    <t>Monitor &amp; Adjust</t>
  </si>
  <si>
    <t>Classroom Environment, Routines, &amp; Procedures</t>
  </si>
  <si>
    <t>Managing Student Behavior</t>
  </si>
  <si>
    <t>Classroom Culture</t>
  </si>
  <si>
    <t>Assessment Used</t>
  </si>
  <si>
    <t>Criteria</t>
  </si>
  <si>
    <t>Total Possible Growth Measures</t>
  </si>
  <si>
    <t>Reading &amp; Math</t>
  </si>
  <si>
    <t>STAAR Previous Year Score &amp; Current Year STAAR Score</t>
  </si>
  <si>
    <t>Social Studies &amp; Science</t>
  </si>
  <si>
    <r>
      <t xml:space="preserve">Category Score Points Earned 
</t>
    </r>
    <r>
      <rPr>
        <b/>
        <sz val="10"/>
        <color theme="1"/>
        <rFont val="Calibri (Body)"/>
      </rPr>
      <t>(Toward Overall)</t>
    </r>
  </si>
  <si>
    <t>T-TESS
Average Scores in
Domains II 
Instruction 
Domain III 
Learning Environment</t>
  </si>
  <si>
    <t>% Scaled 
Conversion Score</t>
  </si>
  <si>
    <t xml:space="preserve">In order to be eligible for a TIA-designation, teachers must earn a minimum rating of 3 (proficient) 
in each of the dimension indicators and a minimum average rating of 3.7. </t>
  </si>
  <si>
    <t>Student Growth</t>
  </si>
  <si>
    <t xml:space="preserve">Number of Student Assessments 
Meeting Growth </t>
  </si>
  <si>
    <t>Overall Score:</t>
  </si>
  <si>
    <r>
      <t xml:space="preserve">TIA Local Designation </t>
    </r>
    <r>
      <rPr>
        <b/>
        <sz val="9"/>
        <color theme="0"/>
        <rFont val="Calibri (Body)"/>
      </rPr>
      <t>(if applicable)</t>
    </r>
    <r>
      <rPr>
        <b/>
        <sz val="14"/>
        <color theme="0"/>
        <rFont val="Calibri"/>
        <family val="2"/>
        <scheme val="minor"/>
      </rPr>
      <t xml:space="preserve">: </t>
    </r>
  </si>
  <si>
    <t xml:space="preserve">In order to be eligible for a TIA-designation, teachers must earn a minimum 
student growth score of 55% as recommended by TEA. 
in each of the dimension indicators and a minimum average rating of 3.7. </t>
  </si>
  <si>
    <t># of Tests Met or Exceeded Growth</t>
  </si>
  <si>
    <t>Beginning of Year (BOY) assessment in current course &amp; STAAR Score</t>
  </si>
  <si>
    <t>Update: August 25, 2023</t>
  </si>
  <si>
    <t>Growth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</si>
</sst>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4"/>
      <color theme="1"/>
      <name val="Aharoni Bold"/>
    </font>
    <font>
      <b/>
      <sz val="16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 (Body)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8" tint="0.39997558519241921"/>
      <name val="Calibri"/>
      <family val="2"/>
      <scheme val="minor"/>
    </font>
    <font>
      <sz val="36"/>
      <color theme="0"/>
      <name val="Aharoni Bold"/>
    </font>
    <font>
      <sz val="12"/>
      <color theme="5" tint="0.59999389629810485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 (Body)"/>
    </font>
    <font>
      <b/>
      <sz val="10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AA9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4" xfId="0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horizontal="left"/>
    </xf>
    <xf numFmtId="0" fontId="1" fillId="6" borderId="0" xfId="0" applyFont="1" applyFill="1"/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 wrapText="1"/>
    </xf>
    <xf numFmtId="9" fontId="2" fillId="6" borderId="0" xfId="0" applyNumberFormat="1" applyFont="1" applyFill="1" applyAlignment="1">
      <alignment horizontal="center" vertical="center" wrapText="1"/>
    </xf>
    <xf numFmtId="0" fontId="9" fillId="6" borderId="0" xfId="0" applyFont="1" applyFill="1"/>
    <xf numFmtId="0" fontId="0" fillId="7" borderId="0" xfId="0" applyFill="1"/>
    <xf numFmtId="0" fontId="0" fillId="7" borderId="0" xfId="0" applyFill="1" applyAlignment="1">
      <alignment horizontal="left"/>
    </xf>
    <xf numFmtId="0" fontId="9" fillId="7" borderId="0" xfId="0" applyFont="1" applyFill="1"/>
    <xf numFmtId="0" fontId="1" fillId="7" borderId="0" xfId="0" applyFont="1" applyFill="1"/>
    <xf numFmtId="0" fontId="3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12" fillId="8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8" fillId="6" borderId="0" xfId="0" applyFont="1" applyFill="1" applyAlignment="1">
      <alignment horizontal="left" wrapText="1"/>
    </xf>
    <xf numFmtId="0" fontId="3" fillId="7" borderId="0" xfId="0" applyFont="1" applyFill="1" applyAlignment="1">
      <alignment horizontal="center"/>
    </xf>
    <xf numFmtId="0" fontId="10" fillId="7" borderId="0" xfId="0" applyFont="1" applyFill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6" borderId="0" xfId="0" applyFont="1" applyFill="1" applyAlignment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9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2" fillId="5" borderId="4" xfId="1" applyNumberFormat="1" applyFont="1" applyFill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9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  <border>
        <vertical/>
        <horizontal/>
      </border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rgb="FF17878C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3F1CB"/>
      <color rgb="FF17878C"/>
      <color rgb="FFA7C1FF"/>
      <color rgb="FF7AA9B9"/>
      <color rgb="FF73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452578</xdr:colOff>
      <xdr:row>0</xdr:row>
      <xdr:rowOff>169334</xdr:rowOff>
    </xdr:from>
    <xdr:ext cx="6204199" cy="53059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B9CE433-A0BE-5746-B332-EEE083D430FF}"/>
            </a:ext>
          </a:extLst>
        </xdr:cNvPr>
        <xdr:cNvSpPr/>
      </xdr:nvSpPr>
      <xdr:spPr>
        <a:xfrm>
          <a:off x="1860161" y="169334"/>
          <a:ext cx="6204199" cy="53059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South Texas Independent School District</a:t>
          </a:r>
        </a:p>
      </xdr:txBody>
    </xdr:sp>
    <xdr:clientData/>
  </xdr:oneCellAnchor>
  <xdr:twoCellAnchor>
    <xdr:from>
      <xdr:col>0</xdr:col>
      <xdr:colOff>0</xdr:colOff>
      <xdr:row>8</xdr:row>
      <xdr:rowOff>68159</xdr:rowOff>
    </xdr:from>
    <xdr:to>
      <xdr:col>3</xdr:col>
      <xdr:colOff>74084</xdr:colOff>
      <xdr:row>12</xdr:row>
      <xdr:rowOff>69641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3C764E0-B38B-6847-8116-8663C03D55A6}"/>
            </a:ext>
          </a:extLst>
        </xdr:cNvPr>
        <xdr:cNvSpPr txBox="1"/>
      </xdr:nvSpPr>
      <xdr:spPr>
        <a:xfrm>
          <a:off x="0" y="1724239"/>
          <a:ext cx="1476164" cy="1210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r">
            <a:spcBef>
              <a:spcPts val="0"/>
            </a:spcBef>
            <a:spcAft>
              <a:spcPts val="600"/>
            </a:spcAft>
          </a:pPr>
          <a:r>
            <a:rPr lang="en-US" sz="1400"/>
            <a:t>Teacher:        </a:t>
          </a:r>
          <a:endParaRPr lang="en-US" sz="1400" u="sng"/>
        </a:p>
        <a:p>
          <a:pPr marL="0" algn="r">
            <a:spcBef>
              <a:spcPts val="0"/>
            </a:spcBef>
            <a:spcAft>
              <a:spcPts val="600"/>
            </a:spcAft>
          </a:pPr>
          <a:r>
            <a:rPr lang="en-US" sz="1400"/>
            <a:t>Campus:        </a:t>
          </a:r>
        </a:p>
        <a:p>
          <a:pPr marL="0" algn="r">
            <a:spcBef>
              <a:spcPts val="0"/>
            </a:spcBef>
            <a:spcAft>
              <a:spcPts val="600"/>
            </a:spcAft>
          </a:pPr>
          <a:r>
            <a:rPr lang="en-US" sz="1400"/>
            <a:t>Assignment:</a:t>
          </a:r>
          <a:r>
            <a:rPr lang="en-US" sz="1600"/>
            <a:t> </a:t>
          </a:r>
          <a:endParaRPr lang="en-US" sz="1600" u="sng"/>
        </a:p>
      </xdr:txBody>
    </xdr:sp>
    <xdr:clientData/>
  </xdr:twoCellAnchor>
  <xdr:oneCellAnchor>
    <xdr:from>
      <xdr:col>3</xdr:col>
      <xdr:colOff>168879</xdr:colOff>
      <xdr:row>3</xdr:row>
      <xdr:rowOff>73184</xdr:rowOff>
    </xdr:from>
    <xdr:ext cx="6824048" cy="530658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D281FA8-2F51-C447-8804-3682D0FAC006}"/>
            </a:ext>
          </a:extLst>
        </xdr:cNvPr>
        <xdr:cNvSpPr/>
      </xdr:nvSpPr>
      <xdr:spPr>
        <a:xfrm>
          <a:off x="1576462" y="665851"/>
          <a:ext cx="682404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800" b="1" u="sng" cap="none" spc="0">
              <a:ln w="0"/>
              <a:solidFill>
                <a:srgbClr val="3366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Teacher Incentive Allotment Estimation Tool</a:t>
          </a:r>
        </a:p>
      </xdr:txBody>
    </xdr:sp>
    <xdr:clientData/>
  </xdr:oneCellAnchor>
  <xdr:twoCellAnchor editAs="oneCell">
    <xdr:from>
      <xdr:col>0</xdr:col>
      <xdr:colOff>31749</xdr:colOff>
      <xdr:row>0</xdr:row>
      <xdr:rowOff>68244</xdr:rowOff>
    </xdr:from>
    <xdr:to>
      <xdr:col>3</xdr:col>
      <xdr:colOff>222249</xdr:colOff>
      <xdr:row>8</xdr:row>
      <xdr:rowOff>13051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9DA9135-DEB2-248B-FB0C-3492E11DB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" y="68244"/>
          <a:ext cx="1592580" cy="1600887"/>
        </a:xfrm>
        <a:prstGeom prst="rect">
          <a:avLst/>
        </a:prstGeom>
      </xdr:spPr>
    </xdr:pic>
    <xdr:clientData/>
  </xdr:twoCellAnchor>
  <xdr:twoCellAnchor>
    <xdr:from>
      <xdr:col>0</xdr:col>
      <xdr:colOff>252062</xdr:colOff>
      <xdr:row>11</xdr:row>
      <xdr:rowOff>184198</xdr:rowOff>
    </xdr:from>
    <xdr:to>
      <xdr:col>13</xdr:col>
      <xdr:colOff>0</xdr:colOff>
      <xdr:row>27</xdr:row>
      <xdr:rowOff>2424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B2FBDB22-A059-546C-A7CF-C25C779332DB}"/>
            </a:ext>
          </a:extLst>
        </xdr:cNvPr>
        <xdr:cNvSpPr/>
      </xdr:nvSpPr>
      <xdr:spPr>
        <a:xfrm>
          <a:off x="252062" y="3160458"/>
          <a:ext cx="11885648" cy="4074180"/>
        </a:xfrm>
        <a:prstGeom prst="roundRect">
          <a:avLst>
            <a:gd name="adj" fmla="val 4161"/>
          </a:avLst>
        </a:prstGeom>
        <a:noFill/>
        <a:ln w="1016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300534</xdr:colOff>
      <xdr:row>13</xdr:row>
      <xdr:rowOff>83142</xdr:rowOff>
    </xdr:from>
    <xdr:ext cx="3690794" cy="749629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67805BA-778F-7657-7E53-37117128009B}"/>
            </a:ext>
          </a:extLst>
        </xdr:cNvPr>
        <xdr:cNvSpPr txBox="1"/>
      </xdr:nvSpPr>
      <xdr:spPr>
        <a:xfrm>
          <a:off x="7057710" y="3418104"/>
          <a:ext cx="3690794" cy="749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chemeClr val="accent6">
                  <a:lumMod val="60000"/>
                  <a:lumOff val="40000"/>
                </a:schemeClr>
              </a:solidFill>
            </a:rPr>
            <a:t>Recognized Teacher Avg. Rating:    3.70 - 3.89</a:t>
          </a:r>
        </a:p>
        <a:p>
          <a:r>
            <a:rPr lang="en-US" sz="900" b="1">
              <a:solidFill>
                <a:schemeClr val="accent6">
                  <a:lumMod val="60000"/>
                  <a:lumOff val="40000"/>
                </a:schemeClr>
              </a:solidFill>
            </a:rPr>
            <a:t> </a:t>
          </a:r>
          <a:r>
            <a:rPr lang="en-US" sz="1400" b="1">
              <a:solidFill>
                <a:schemeClr val="accent6">
                  <a:lumMod val="60000"/>
                  <a:lumOff val="40000"/>
                </a:schemeClr>
              </a:solidFill>
            </a:rPr>
            <a:t> Exemplary Teacher Avg. Rating:    3.90 - 4.49</a:t>
          </a:r>
        </a:p>
        <a:p>
          <a:r>
            <a:rPr lang="en-US" sz="1400" b="1">
              <a:solidFill>
                <a:schemeClr val="accent6">
                  <a:lumMod val="60000"/>
                  <a:lumOff val="40000"/>
                </a:schemeClr>
              </a:solidFill>
            </a:rPr>
            <a:t>    </a:t>
          </a:r>
          <a:r>
            <a:rPr lang="en-US" sz="600" b="1">
              <a:solidFill>
                <a:schemeClr val="accent6">
                  <a:lumMod val="60000"/>
                  <a:lumOff val="40000"/>
                </a:schemeClr>
              </a:solidFill>
            </a:rPr>
            <a:t> </a:t>
          </a:r>
          <a:r>
            <a:rPr lang="en-US" sz="1400" b="1">
              <a:solidFill>
                <a:schemeClr val="accent6">
                  <a:lumMod val="60000"/>
                  <a:lumOff val="40000"/>
                </a:schemeClr>
              </a:solidFill>
            </a:rPr>
            <a:t>   Master Teacher Avg. Rating:    4.50</a:t>
          </a:r>
          <a:r>
            <a:rPr lang="en-US" sz="1400" b="1" baseline="0">
              <a:solidFill>
                <a:schemeClr val="accent6">
                  <a:lumMod val="60000"/>
                  <a:lumOff val="40000"/>
                </a:schemeClr>
              </a:solidFill>
            </a:rPr>
            <a:t> - 5.00</a:t>
          </a:r>
          <a:endParaRPr lang="en-US" sz="1400" b="1">
            <a:solidFill>
              <a:schemeClr val="accent6">
                <a:lumMod val="60000"/>
                <a:lumOff val="40000"/>
              </a:schemeClr>
            </a:solidFill>
          </a:endParaRPr>
        </a:p>
      </xdr:txBody>
    </xdr:sp>
    <xdr:clientData/>
  </xdr:oneCellAnchor>
  <xdr:oneCellAnchor>
    <xdr:from>
      <xdr:col>9</xdr:col>
      <xdr:colOff>785267</xdr:colOff>
      <xdr:row>29</xdr:row>
      <xdr:rowOff>112225</xdr:rowOff>
    </xdr:from>
    <xdr:ext cx="3111985" cy="749629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2759265-D8A4-E547-8DB0-E0D526798116}"/>
            </a:ext>
          </a:extLst>
        </xdr:cNvPr>
        <xdr:cNvSpPr txBox="1"/>
      </xdr:nvSpPr>
      <xdr:spPr>
        <a:xfrm>
          <a:off x="7542443" y="7635278"/>
          <a:ext cx="3111985" cy="749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chemeClr val="accent2">
                  <a:lumMod val="60000"/>
                  <a:lumOff val="40000"/>
                </a:schemeClr>
              </a:solidFill>
            </a:rPr>
            <a:t>Recognized Teacher Avg. Rating:    55%</a:t>
          </a:r>
        </a:p>
        <a:p>
          <a:r>
            <a:rPr lang="en-US" sz="900" b="1">
              <a:solidFill>
                <a:schemeClr val="accent2">
                  <a:lumMod val="60000"/>
                  <a:lumOff val="40000"/>
                </a:schemeClr>
              </a:solidFill>
            </a:rPr>
            <a:t> </a:t>
          </a:r>
          <a:r>
            <a:rPr lang="en-US" sz="1400" b="1">
              <a:solidFill>
                <a:schemeClr val="accent2">
                  <a:lumMod val="60000"/>
                  <a:lumOff val="40000"/>
                </a:schemeClr>
              </a:solidFill>
            </a:rPr>
            <a:t> Exemplary Teacher Avg. Rating:    60%</a:t>
          </a:r>
        </a:p>
        <a:p>
          <a:r>
            <a:rPr lang="en-US" sz="1400" b="1">
              <a:solidFill>
                <a:schemeClr val="accent2">
                  <a:lumMod val="60000"/>
                  <a:lumOff val="40000"/>
                </a:schemeClr>
              </a:solidFill>
            </a:rPr>
            <a:t>    </a:t>
          </a:r>
          <a:r>
            <a:rPr lang="en-US" sz="600" b="1">
              <a:solidFill>
                <a:schemeClr val="accent2">
                  <a:lumMod val="60000"/>
                  <a:lumOff val="40000"/>
                </a:schemeClr>
              </a:solidFill>
            </a:rPr>
            <a:t> </a:t>
          </a:r>
          <a:r>
            <a:rPr lang="en-US" sz="1400" b="1">
              <a:solidFill>
                <a:schemeClr val="accent2">
                  <a:lumMod val="60000"/>
                  <a:lumOff val="40000"/>
                </a:schemeClr>
              </a:solidFill>
            </a:rPr>
            <a:t>   Master Teacher Avg. Rating:    70%</a:t>
          </a:r>
        </a:p>
      </xdr:txBody>
    </xdr:sp>
    <xdr:clientData/>
  </xdr:oneCellAnchor>
  <xdr:twoCellAnchor>
    <xdr:from>
      <xdr:col>0</xdr:col>
      <xdr:colOff>281145</xdr:colOff>
      <xdr:row>27</xdr:row>
      <xdr:rowOff>184198</xdr:rowOff>
    </xdr:from>
    <xdr:to>
      <xdr:col>13</xdr:col>
      <xdr:colOff>0</xdr:colOff>
      <xdr:row>36</xdr:row>
      <xdr:rowOff>300533</xdr:rowOff>
    </xdr:to>
    <xdr:sp macro="" textlink="">
      <xdr:nvSpPr>
        <xdr:cNvPr id="18" name="Rounded Rectangle 17">
          <a:extLst>
            <a:ext uri="{FF2B5EF4-FFF2-40B4-BE49-F238E27FC236}">
              <a16:creationId xmlns:a16="http://schemas.microsoft.com/office/drawing/2014/main" id="{F9B6EEF7-0920-322F-CD15-00CE6F5F923B}"/>
            </a:ext>
          </a:extLst>
        </xdr:cNvPr>
        <xdr:cNvSpPr/>
      </xdr:nvSpPr>
      <xdr:spPr>
        <a:xfrm>
          <a:off x="281145" y="7416412"/>
          <a:ext cx="11827481" cy="3751831"/>
        </a:xfrm>
        <a:prstGeom prst="roundRect">
          <a:avLst>
            <a:gd name="adj" fmla="val 3518"/>
          </a:avLst>
        </a:prstGeom>
        <a:noFill/>
        <a:ln w="14922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629708</xdr:colOff>
      <xdr:row>0</xdr:row>
      <xdr:rowOff>15875</xdr:rowOff>
    </xdr:from>
    <xdr:to>
      <xdr:col>13</xdr:col>
      <xdr:colOff>66673</xdr:colOff>
      <xdr:row>5</xdr:row>
      <xdr:rowOff>148168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CBF57DC-1F15-028D-8CA8-FF15B725C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1659" b="15300"/>
        <a:stretch/>
      </xdr:blipFill>
      <xdr:spPr>
        <a:xfrm>
          <a:off x="8408458" y="15875"/>
          <a:ext cx="3754965" cy="1127126"/>
        </a:xfrm>
        <a:prstGeom prst="rect">
          <a:avLst/>
        </a:prstGeom>
      </xdr:spPr>
    </xdr:pic>
    <xdr:clientData/>
  </xdr:twoCellAnchor>
  <xdr:oneCellAnchor>
    <xdr:from>
      <xdr:col>9</xdr:col>
      <xdr:colOff>756709</xdr:colOff>
      <xdr:row>5</xdr:row>
      <xdr:rowOff>79376</xdr:rowOff>
    </xdr:from>
    <xdr:ext cx="3593041" cy="26443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98E2C313-FAFE-2D8F-5457-2C9F43FE12B0}"/>
            </a:ext>
          </a:extLst>
        </xdr:cNvPr>
        <xdr:cNvSpPr txBox="1"/>
      </xdr:nvSpPr>
      <xdr:spPr>
        <a:xfrm>
          <a:off x="8532857" y="1083925"/>
          <a:ext cx="359304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   61.7 - 66.2                    66.3 - 76.9                        77</a:t>
          </a:r>
          <a:r>
            <a:rPr lang="en-US" sz="1100" b="1" baseline="0"/>
            <a:t> - 100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1CA2-0BEB-C240-B776-517D9B9556EC}">
  <dimension ref="B1:AI39"/>
  <sheetViews>
    <sheetView tabSelected="1" zoomScale="112" zoomScaleNormal="100" zoomScaleSheetLayoutView="100" workbookViewId="0">
      <selection activeCell="H35" sqref="H35:H36"/>
    </sheetView>
  </sheetViews>
  <sheetFormatPr baseColWidth="10" defaultRowHeight="16" x14ac:dyDescent="0.2"/>
  <cols>
    <col min="1" max="1" width="3.83203125" customWidth="1"/>
    <col min="2" max="2" width="4.83203125" customWidth="1"/>
    <col min="3" max="4" width="9.6640625" customWidth="1"/>
    <col min="5" max="6" width="6.5" customWidth="1"/>
    <col min="7" max="7" width="36.5" style="6" customWidth="1"/>
    <col min="8" max="8" width="10.83203125" customWidth="1"/>
    <col min="9" max="9" width="13.6640625" customWidth="1"/>
    <col min="10" max="10" width="15.33203125" customWidth="1"/>
    <col min="11" max="11" width="10.5" customWidth="1"/>
    <col min="12" max="12" width="26" customWidth="1"/>
    <col min="13" max="13" width="4.83203125" customWidth="1"/>
    <col min="14" max="14" width="4.1640625" customWidth="1"/>
  </cols>
  <sheetData>
    <row r="1" spans="2:35" ht="15.75" customHeight="1" x14ac:dyDescent="0.2">
      <c r="D1" s="30"/>
      <c r="E1" s="30"/>
      <c r="F1" s="30"/>
      <c r="G1" s="30"/>
      <c r="H1" s="30"/>
      <c r="I1" s="30"/>
      <c r="J1" s="30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2:35" x14ac:dyDescent="0.2">
      <c r="D2" s="30"/>
      <c r="E2" s="30"/>
      <c r="F2" s="30"/>
      <c r="G2" s="30"/>
      <c r="H2" s="30"/>
      <c r="I2" s="30"/>
      <c r="J2" s="30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2:35" x14ac:dyDescent="0.2"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2:35" x14ac:dyDescent="0.2"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2:35" x14ac:dyDescent="0.2"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2:35" ht="15.75" customHeight="1" x14ac:dyDescent="0.2"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2:35" ht="21" customHeight="1" x14ac:dyDescent="0.2"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2:35" ht="15.75" customHeight="1" x14ac:dyDescent="0.2">
      <c r="H8" s="31" t="s">
        <v>28</v>
      </c>
      <c r="I8" s="31"/>
      <c r="J8" s="31" t="s">
        <v>29</v>
      </c>
      <c r="K8" s="31"/>
      <c r="L8" s="31"/>
      <c r="M8" s="31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2:35" s="26" customFormat="1" ht="26" customHeight="1" x14ac:dyDescent="0.2">
      <c r="D9" s="36"/>
      <c r="E9" s="36"/>
      <c r="F9" s="36"/>
      <c r="G9" s="36"/>
      <c r="H9" s="49">
        <f>L35+L19</f>
        <v>51</v>
      </c>
      <c r="I9" s="49"/>
      <c r="J9" s="50" t="str">
        <f>IF(COUNTIF($H$19:$H$26,"1"),"NOT RECOGNIZED DUE TO T-TESS DIMENSION RATING OF 2 OR LESS",IF(COUNTIF($H$19:$H$26,"2"),"NOT RECOGNIZED DUE TO T-TESS DIMENSION RATING OF 2 OR LESS",IF(I19&lt;3.7,"NOT RECOGNIZED DUE TO TEACHER OBSERVATION RATING LESS THAN 3.7",IF(J35&lt;0.55,"NOT RECOGNIZED DUE TO GROWTH SCORE LESS THAN 55%",IF(H9&gt;79.99,"MASTER",IF(H9&gt;=66.3,"EXEMPLARY",IF(H9&gt;61.69,"RECOGNIZED","NOT RECOGNIZED")))))))</f>
        <v>NOT RECOGNIZED DUE TO GROWTH SCORE LESS THAN 55%</v>
      </c>
      <c r="K9" s="50"/>
      <c r="L9" s="50"/>
      <c r="M9" s="50"/>
    </row>
    <row r="10" spans="2:35" s="26" customFormat="1" ht="26" customHeight="1" x14ac:dyDescent="0.2">
      <c r="D10" s="36"/>
      <c r="E10" s="36"/>
      <c r="F10" s="36"/>
      <c r="G10" s="36"/>
      <c r="H10" s="49"/>
      <c r="I10" s="49"/>
      <c r="J10" s="50"/>
      <c r="K10" s="50"/>
      <c r="L10" s="50"/>
      <c r="M10" s="50"/>
    </row>
    <row r="11" spans="2:35" s="26" customFormat="1" ht="26" customHeight="1" x14ac:dyDescent="0.2">
      <c r="D11" s="36"/>
      <c r="E11" s="36"/>
      <c r="F11" s="36"/>
      <c r="G11" s="36"/>
      <c r="H11" s="49"/>
      <c r="I11" s="49"/>
      <c r="J11" s="50"/>
      <c r="K11" s="50"/>
      <c r="L11" s="50"/>
      <c r="M11" s="50"/>
    </row>
    <row r="13" spans="2:35" ht="7" customHeight="1" x14ac:dyDescent="0.2">
      <c r="B13" s="8"/>
      <c r="C13" s="8"/>
      <c r="D13" s="8"/>
      <c r="E13" s="8"/>
      <c r="F13" s="8"/>
      <c r="G13" s="9"/>
      <c r="H13" s="8"/>
      <c r="I13" s="8"/>
      <c r="J13" s="8"/>
      <c r="K13" s="8"/>
      <c r="L13" s="8"/>
      <c r="M13" s="8"/>
    </row>
    <row r="14" spans="2:35" ht="46" x14ac:dyDescent="0.5">
      <c r="B14" s="8"/>
      <c r="C14" s="18" t="s">
        <v>0</v>
      </c>
      <c r="D14" s="10"/>
      <c r="E14" s="10"/>
      <c r="F14" s="10"/>
      <c r="G14" s="9"/>
      <c r="H14" s="8"/>
      <c r="I14" s="42"/>
      <c r="J14" s="42"/>
      <c r="K14" s="11"/>
      <c r="L14" s="8"/>
      <c r="M14" s="8"/>
    </row>
    <row r="15" spans="2:35" ht="16" customHeight="1" x14ac:dyDescent="0.2">
      <c r="B15" s="8"/>
      <c r="C15" s="37" t="s">
        <v>25</v>
      </c>
      <c r="D15" s="37"/>
      <c r="E15" s="37"/>
      <c r="F15" s="37"/>
      <c r="G15" s="37"/>
      <c r="H15" s="37"/>
      <c r="I15" s="37"/>
      <c r="J15" s="37"/>
      <c r="K15" s="11"/>
      <c r="L15" s="8"/>
      <c r="M15" s="8"/>
    </row>
    <row r="16" spans="2:35" x14ac:dyDescent="0.2">
      <c r="B16" s="8"/>
      <c r="C16" s="37"/>
      <c r="D16" s="37"/>
      <c r="E16" s="37"/>
      <c r="F16" s="37"/>
      <c r="G16" s="37"/>
      <c r="H16" s="37"/>
      <c r="I16" s="37"/>
      <c r="J16" s="37"/>
      <c r="K16" s="11"/>
      <c r="L16" s="8"/>
      <c r="M16" s="8"/>
    </row>
    <row r="17" spans="2:13" ht="8" customHeight="1" x14ac:dyDescent="0.2">
      <c r="B17" s="8"/>
      <c r="C17" s="8"/>
      <c r="D17" s="8"/>
      <c r="E17" s="8"/>
      <c r="F17" s="8"/>
      <c r="G17" s="9"/>
      <c r="H17" s="8"/>
      <c r="I17" s="8"/>
      <c r="J17" s="8"/>
      <c r="K17" s="8"/>
      <c r="L17" s="8"/>
      <c r="M17" s="8"/>
    </row>
    <row r="18" spans="2:13" s="1" customFormat="1" ht="30" x14ac:dyDescent="0.2">
      <c r="B18" s="12"/>
      <c r="C18" s="47" t="s">
        <v>1</v>
      </c>
      <c r="D18" s="47"/>
      <c r="E18" s="5" t="s">
        <v>2</v>
      </c>
      <c r="F18" s="33" t="s">
        <v>3</v>
      </c>
      <c r="G18" s="35"/>
      <c r="H18" s="27" t="s">
        <v>4</v>
      </c>
      <c r="I18" s="5" t="s">
        <v>5</v>
      </c>
      <c r="J18" s="5" t="s">
        <v>24</v>
      </c>
      <c r="K18" s="5" t="s">
        <v>6</v>
      </c>
      <c r="L18" s="5" t="s">
        <v>22</v>
      </c>
      <c r="M18" s="12"/>
    </row>
    <row r="19" spans="2:13" s="2" customFormat="1" ht="22" customHeight="1" x14ac:dyDescent="0.2">
      <c r="B19" s="13"/>
      <c r="C19" s="32" t="s">
        <v>23</v>
      </c>
      <c r="D19" s="32"/>
      <c r="E19" s="4">
        <v>2.1</v>
      </c>
      <c r="F19" s="40" t="s">
        <v>8</v>
      </c>
      <c r="G19" s="41"/>
      <c r="H19" s="29">
        <v>4</v>
      </c>
      <c r="I19" s="46">
        <f>IF(COUNTBLANK(H19:H26)&gt;0," ",ROUND(AVERAGE(H19:H26),2))</f>
        <v>3.75</v>
      </c>
      <c r="J19" s="45">
        <f>(IF(I19=" "," ",(I19*20)/100))</f>
        <v>0.75</v>
      </c>
      <c r="K19" s="44">
        <v>0.35</v>
      </c>
      <c r="L19" s="48">
        <f>IF(J19="",0,ROUND(J19*K19*100,1))</f>
        <v>26.3</v>
      </c>
      <c r="M19" s="13"/>
    </row>
    <row r="20" spans="2:13" s="2" customFormat="1" ht="22" customHeight="1" x14ac:dyDescent="0.2">
      <c r="B20" s="13"/>
      <c r="C20" s="32"/>
      <c r="D20" s="32"/>
      <c r="E20" s="4">
        <v>2.2000000000000002</v>
      </c>
      <c r="F20" s="40" t="s">
        <v>9</v>
      </c>
      <c r="G20" s="41"/>
      <c r="H20" s="29">
        <v>4</v>
      </c>
      <c r="I20" s="46"/>
      <c r="J20" s="45"/>
      <c r="K20" s="44"/>
      <c r="L20" s="48"/>
      <c r="M20" s="13"/>
    </row>
    <row r="21" spans="2:13" s="2" customFormat="1" ht="22" customHeight="1" x14ac:dyDescent="0.2">
      <c r="B21" s="13"/>
      <c r="C21" s="32"/>
      <c r="D21" s="32"/>
      <c r="E21" s="4">
        <v>2.2999999999999998</v>
      </c>
      <c r="F21" s="40" t="s">
        <v>10</v>
      </c>
      <c r="G21" s="41"/>
      <c r="H21" s="29">
        <v>4</v>
      </c>
      <c r="I21" s="46"/>
      <c r="J21" s="45"/>
      <c r="K21" s="44"/>
      <c r="L21" s="48"/>
      <c r="M21" s="13"/>
    </row>
    <row r="22" spans="2:13" s="2" customFormat="1" ht="22" customHeight="1" x14ac:dyDescent="0.2">
      <c r="B22" s="13"/>
      <c r="C22" s="32"/>
      <c r="D22" s="32"/>
      <c r="E22" s="4">
        <v>2.4</v>
      </c>
      <c r="F22" s="40" t="s">
        <v>11</v>
      </c>
      <c r="G22" s="41"/>
      <c r="H22" s="29">
        <v>4</v>
      </c>
      <c r="I22" s="46"/>
      <c r="J22" s="45"/>
      <c r="K22" s="44"/>
      <c r="L22" s="48"/>
      <c r="M22" s="13"/>
    </row>
    <row r="23" spans="2:13" s="2" customFormat="1" ht="22" customHeight="1" x14ac:dyDescent="0.2">
      <c r="B23" s="13"/>
      <c r="C23" s="32"/>
      <c r="D23" s="32"/>
      <c r="E23" s="4">
        <v>2.5</v>
      </c>
      <c r="F23" s="40" t="s">
        <v>12</v>
      </c>
      <c r="G23" s="41"/>
      <c r="H23" s="29">
        <v>4</v>
      </c>
      <c r="I23" s="46"/>
      <c r="J23" s="45"/>
      <c r="K23" s="44"/>
      <c r="L23" s="48"/>
      <c r="M23" s="13"/>
    </row>
    <row r="24" spans="2:13" s="2" customFormat="1" ht="22" customHeight="1" x14ac:dyDescent="0.2">
      <c r="B24" s="13"/>
      <c r="C24" s="32"/>
      <c r="D24" s="32"/>
      <c r="E24" s="4">
        <v>3.1</v>
      </c>
      <c r="F24" s="40" t="s">
        <v>13</v>
      </c>
      <c r="G24" s="41"/>
      <c r="H24" s="29">
        <v>4</v>
      </c>
      <c r="I24" s="46"/>
      <c r="J24" s="45"/>
      <c r="K24" s="44"/>
      <c r="L24" s="48"/>
      <c r="M24" s="13"/>
    </row>
    <row r="25" spans="2:13" s="2" customFormat="1" ht="22" customHeight="1" x14ac:dyDescent="0.2">
      <c r="B25" s="13"/>
      <c r="C25" s="32"/>
      <c r="D25" s="32"/>
      <c r="E25" s="4">
        <v>3.2</v>
      </c>
      <c r="F25" s="40" t="s">
        <v>14</v>
      </c>
      <c r="G25" s="41"/>
      <c r="H25" s="29">
        <v>3</v>
      </c>
      <c r="I25" s="46"/>
      <c r="J25" s="45"/>
      <c r="K25" s="44"/>
      <c r="L25" s="48"/>
      <c r="M25" s="13"/>
    </row>
    <row r="26" spans="2:13" s="2" customFormat="1" ht="22" customHeight="1" x14ac:dyDescent="0.2">
      <c r="B26" s="13"/>
      <c r="C26" s="32"/>
      <c r="D26" s="32"/>
      <c r="E26" s="4">
        <v>3.3</v>
      </c>
      <c r="F26" s="40" t="s">
        <v>15</v>
      </c>
      <c r="G26" s="41"/>
      <c r="H26" s="29">
        <v>3</v>
      </c>
      <c r="I26" s="46"/>
      <c r="J26" s="45"/>
      <c r="K26" s="44"/>
      <c r="L26" s="48"/>
      <c r="M26" s="13"/>
    </row>
    <row r="27" spans="2:13" s="7" customFormat="1" ht="20" customHeight="1" x14ac:dyDescent="0.2">
      <c r="B27" s="14"/>
      <c r="C27" s="14"/>
      <c r="D27" s="13"/>
      <c r="E27" s="14"/>
      <c r="F27" s="14"/>
      <c r="G27" s="15"/>
      <c r="H27" s="14"/>
      <c r="I27" s="16"/>
      <c r="J27" s="16"/>
      <c r="K27" s="17"/>
      <c r="L27" s="16"/>
      <c r="M27" s="14"/>
    </row>
    <row r="29" spans="2:13" ht="7" customHeight="1" x14ac:dyDescent="0.2">
      <c r="B29" s="19"/>
      <c r="C29" s="19"/>
      <c r="D29" s="19"/>
      <c r="E29" s="19"/>
      <c r="F29" s="19"/>
      <c r="G29" s="20"/>
      <c r="H29" s="19"/>
      <c r="I29" s="19"/>
      <c r="J29" s="19"/>
      <c r="K29" s="19"/>
      <c r="L29" s="19"/>
      <c r="M29" s="19"/>
    </row>
    <row r="30" spans="2:13" ht="46" x14ac:dyDescent="0.5">
      <c r="B30" s="19"/>
      <c r="C30" s="21" t="s">
        <v>26</v>
      </c>
      <c r="D30" s="22"/>
      <c r="E30" s="22"/>
      <c r="F30" s="22"/>
      <c r="G30" s="20"/>
      <c r="H30" s="19"/>
      <c r="I30" s="38"/>
      <c r="J30" s="38"/>
      <c r="K30" s="23"/>
      <c r="L30" s="19"/>
      <c r="M30" s="19"/>
    </row>
    <row r="31" spans="2:13" ht="16" customHeight="1" x14ac:dyDescent="0.2">
      <c r="B31" s="19"/>
      <c r="C31" s="39" t="s">
        <v>30</v>
      </c>
      <c r="D31" s="39"/>
      <c r="E31" s="39"/>
      <c r="F31" s="39"/>
      <c r="G31" s="39"/>
      <c r="H31" s="39"/>
      <c r="I31" s="39"/>
      <c r="J31" s="39"/>
      <c r="K31" s="23"/>
      <c r="L31" s="19"/>
      <c r="M31" s="19"/>
    </row>
    <row r="32" spans="2:13" x14ac:dyDescent="0.2">
      <c r="B32" s="19"/>
      <c r="C32" s="39"/>
      <c r="D32" s="39"/>
      <c r="E32" s="39"/>
      <c r="F32" s="39"/>
      <c r="G32" s="39"/>
      <c r="H32" s="39"/>
      <c r="I32" s="39"/>
      <c r="J32" s="39"/>
      <c r="K32" s="23"/>
      <c r="L32" s="19"/>
      <c r="M32" s="19"/>
    </row>
    <row r="33" spans="2:13" ht="8" customHeight="1" x14ac:dyDescent="0.2">
      <c r="B33" s="19"/>
      <c r="C33" s="19"/>
      <c r="D33" s="19"/>
      <c r="E33" s="19"/>
      <c r="F33" s="19"/>
      <c r="G33" s="20"/>
      <c r="H33" s="19"/>
      <c r="I33" s="19"/>
      <c r="J33" s="19"/>
      <c r="K33" s="19"/>
      <c r="L33" s="19"/>
      <c r="M33" s="19"/>
    </row>
    <row r="34" spans="2:13" s="25" customFormat="1" ht="45" x14ac:dyDescent="0.2">
      <c r="B34" s="24"/>
      <c r="C34" s="33" t="s">
        <v>16</v>
      </c>
      <c r="D34" s="34"/>
      <c r="E34" s="34"/>
      <c r="F34" s="35"/>
      <c r="G34" s="5" t="s">
        <v>17</v>
      </c>
      <c r="H34" s="27" t="s">
        <v>18</v>
      </c>
      <c r="I34" s="27" t="s">
        <v>31</v>
      </c>
      <c r="J34" s="5" t="s">
        <v>34</v>
      </c>
      <c r="K34" s="5" t="s">
        <v>6</v>
      </c>
      <c r="L34" s="5" t="s">
        <v>7</v>
      </c>
      <c r="M34" s="24"/>
    </row>
    <row r="35" spans="2:13" ht="58" customHeight="1" x14ac:dyDescent="0.2">
      <c r="B35" s="19"/>
      <c r="C35" s="32" t="s">
        <v>20</v>
      </c>
      <c r="D35" s="32"/>
      <c r="E35" s="32" t="s">
        <v>19</v>
      </c>
      <c r="F35" s="32"/>
      <c r="G35" s="32" t="s">
        <v>27</v>
      </c>
      <c r="H35" s="43">
        <v>60</v>
      </c>
      <c r="I35" s="51">
        <v>23</v>
      </c>
      <c r="J35" s="45">
        <f>IF(H35="",0,IF(I35="",0,ROUND(I35/H35,2)))</f>
        <v>0.38</v>
      </c>
      <c r="K35" s="44">
        <v>0.65</v>
      </c>
      <c r="L35" s="48">
        <f>IF(H35="",0,IF(I35="",0,ROUND((J35*K35)*100,1)))</f>
        <v>24.7</v>
      </c>
      <c r="M35" s="19"/>
    </row>
    <row r="36" spans="2:13" ht="75" customHeight="1" x14ac:dyDescent="0.2">
      <c r="B36" s="19"/>
      <c r="C36" s="32" t="s">
        <v>32</v>
      </c>
      <c r="D36" s="32"/>
      <c r="E36" s="32" t="s">
        <v>21</v>
      </c>
      <c r="F36" s="32"/>
      <c r="G36" s="32"/>
      <c r="H36" s="43"/>
      <c r="I36" s="51"/>
      <c r="J36" s="45"/>
      <c r="K36" s="44"/>
      <c r="L36" s="48"/>
      <c r="M36" s="19"/>
    </row>
    <row r="37" spans="2:13" ht="24" customHeight="1" x14ac:dyDescent="0.2">
      <c r="B37" s="19"/>
      <c r="C37" s="19"/>
      <c r="D37" s="19"/>
      <c r="E37" s="19"/>
      <c r="F37" s="19"/>
      <c r="G37" s="20"/>
      <c r="H37" s="19"/>
      <c r="I37" s="19"/>
      <c r="J37" s="19"/>
      <c r="K37" s="19"/>
      <c r="L37" s="19"/>
      <c r="M37" s="19"/>
    </row>
    <row r="39" spans="2:13" x14ac:dyDescent="0.2">
      <c r="L39" s="28" t="s">
        <v>33</v>
      </c>
    </row>
  </sheetData>
  <sheetProtection algorithmName="SHA-512" hashValue="/4NWMsWxmqcOjcbvn1eQWRsF/SS+tOCwckOd5JEjXP/Mt8vU7krKe3jvCCC8BSbg4x82ULJrO0bz27I3ks4GMQ==" saltValue="mnXPy5DlRdIZI1+SHOGWaw==" spinCount="100000" sheet="1" objects="1" scenarios="1" selectLockedCells="1"/>
  <mergeCells count="38">
    <mergeCell ref="C18:D18"/>
    <mergeCell ref="L19:L26"/>
    <mergeCell ref="I14:J14"/>
    <mergeCell ref="G35:G36"/>
    <mergeCell ref="H35:H36"/>
    <mergeCell ref="I35:I36"/>
    <mergeCell ref="J35:J36"/>
    <mergeCell ref="K35:K36"/>
    <mergeCell ref="L35:L36"/>
    <mergeCell ref="K19:K26"/>
    <mergeCell ref="J19:J26"/>
    <mergeCell ref="I19:I26"/>
    <mergeCell ref="F23:G23"/>
    <mergeCell ref="F24:G24"/>
    <mergeCell ref="F25:G25"/>
    <mergeCell ref="F26:G26"/>
    <mergeCell ref="F18:G18"/>
    <mergeCell ref="E35:F35"/>
    <mergeCell ref="E36:F36"/>
    <mergeCell ref="C34:F34"/>
    <mergeCell ref="D9:G9"/>
    <mergeCell ref="D10:G10"/>
    <mergeCell ref="D11:G11"/>
    <mergeCell ref="C19:D26"/>
    <mergeCell ref="C35:D35"/>
    <mergeCell ref="C36:D36"/>
    <mergeCell ref="C15:J16"/>
    <mergeCell ref="I30:J30"/>
    <mergeCell ref="C31:J32"/>
    <mergeCell ref="F19:G19"/>
    <mergeCell ref="F20:G20"/>
    <mergeCell ref="F21:G21"/>
    <mergeCell ref="F22:G22"/>
    <mergeCell ref="D1:J2"/>
    <mergeCell ref="H9:I11"/>
    <mergeCell ref="J9:M11"/>
    <mergeCell ref="H8:I8"/>
    <mergeCell ref="J8:M8"/>
  </mergeCells>
  <conditionalFormatting sqref="J9:M11">
    <cfRule type="containsText" dxfId="8" priority="8" operator="containsText" text="NOT RECOGNIZED">
      <formula>NOT(ISERROR(SEARCH("NOT RECOGNIZED",J9)))</formula>
    </cfRule>
    <cfRule type="containsText" dxfId="7" priority="9" operator="containsText" text="RECOGNIZED">
      <formula>NOT(ISERROR(SEARCH("RECOGNIZED",J9)))</formula>
    </cfRule>
    <cfRule type="containsText" dxfId="6" priority="10" operator="containsText" text="EXEMPLARY">
      <formula>NOT(ISERROR(SEARCH("EXEMPLARY",J9)))</formula>
    </cfRule>
    <cfRule type="containsText" dxfId="5" priority="11" operator="containsText" text="MASTER">
      <formula>NOT(ISERROR(SEARCH("MASTER",J9)))</formula>
    </cfRule>
  </conditionalFormatting>
  <conditionalFormatting sqref="I19:I26">
    <cfRule type="cellIs" dxfId="3" priority="4" operator="lessThan">
      <formula>3.7</formula>
    </cfRule>
  </conditionalFormatting>
  <conditionalFormatting sqref="H19:H26">
    <cfRule type="cellIs" dxfId="2" priority="3" operator="lessThan">
      <formula>3</formula>
    </cfRule>
  </conditionalFormatting>
  <conditionalFormatting sqref="I35:I36">
    <cfRule type="cellIs" dxfId="1" priority="2" operator="lessThan">
      <formula>3.7</formula>
    </cfRule>
  </conditionalFormatting>
  <conditionalFormatting sqref="J35:J36">
    <cfRule type="cellIs" dxfId="0" priority="1" operator="lessThan">
      <formula>0.55</formula>
    </cfRule>
  </conditionalFormatting>
  <printOptions horizontalCentered="1" verticalCentered="1"/>
  <pageMargins left="0.7" right="0.7" top="0.75" bottom="0.75" header="0.3" footer="0.3"/>
  <pageSetup scale="5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TIA Estimation Tool</vt:lpstr>
      <vt:lpstr>'TIA Estimation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Holocker, Lacy</dc:creator>
  <cp:lastModifiedBy>Trevino, Nereyda</cp:lastModifiedBy>
  <cp:lastPrinted>2023-08-17T04:01:37Z</cp:lastPrinted>
  <dcterms:created xsi:type="dcterms:W3CDTF">2023-08-16T20:42:48Z</dcterms:created>
  <dcterms:modified xsi:type="dcterms:W3CDTF">2023-08-25T19:42:40Z</dcterms:modified>
</cp:coreProperties>
</file>