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<sst xmlns="http://schemas.openxmlformats.org/spreadsheetml/2006/main" count="63" uniqueCount="62">
  <si>
    <t>September 2026 Budget Report</t>
  </si>
  <si>
    <t>Description</t>
  </si>
  <si>
    <t>Budget Income</t>
  </si>
  <si>
    <t>Budget Expense</t>
  </si>
  <si>
    <t>July-Sept Actual Income</t>
  </si>
  <si>
    <t>July-Sept Actual Expense</t>
  </si>
  <si>
    <t>July-Sept Income Less Expense</t>
  </si>
  <si>
    <t>YTD Actual Income</t>
  </si>
  <si>
    <t>YTD Actual Expense</t>
  </si>
  <si>
    <t>YTD Income Less Expense</t>
  </si>
  <si>
    <t>End of June 2026 Balance</t>
  </si>
  <si>
    <t xml:space="preserve">    School T-Shirts (approved 2025-2026)</t>
  </si>
  <si>
    <t xml:space="preserve">    4th Grade Celebration (2025-2026 event carryover)</t>
  </si>
  <si>
    <t>Carry-Forward Fund (2026-2027 Year)</t>
  </si>
  <si>
    <t>Fundraisers</t>
  </si>
  <si>
    <t>Membership Dues</t>
  </si>
  <si>
    <t>Restaurant Nights</t>
  </si>
  <si>
    <t>Spirit Wear Sales</t>
  </si>
  <si>
    <t>Spirit Day Sales</t>
  </si>
  <si>
    <t>Fall Book Fair (Scholastic Dollars)</t>
  </si>
  <si>
    <t>Spring Book Fair (Scholastic Dollars)</t>
  </si>
  <si>
    <t>Schoolwide Turkey Trot</t>
  </si>
  <si>
    <t>Egg My Yard</t>
  </si>
  <si>
    <t>Spring Flower Sale</t>
  </si>
  <si>
    <t>Grizzly Garage Sale</t>
  </si>
  <si>
    <t>Overlook Penny War</t>
  </si>
  <si>
    <t>Additional Donations</t>
  </si>
  <si>
    <t>Total</t>
  </si>
  <si>
    <t>Events/Expenses</t>
  </si>
  <si>
    <t>Open Houses</t>
  </si>
  <si>
    <t>School T-Shirts</t>
  </si>
  <si>
    <t>Outdoor Movie Night</t>
  </si>
  <si>
    <t>Skate Night</t>
  </si>
  <si>
    <t>Holiday Giving Program</t>
  </si>
  <si>
    <t>Santa Shop</t>
  </si>
  <si>
    <t>Monsters Game</t>
  </si>
  <si>
    <t>WCS Cleveland Cavaliers Night</t>
  </si>
  <si>
    <t>Family Night Out</t>
  </si>
  <si>
    <t>Breakfast With Books</t>
  </si>
  <si>
    <t>Overlook's Got Talent</t>
  </si>
  <si>
    <t>Incredible Kid Day</t>
  </si>
  <si>
    <t>3rd &amp; 4th Grade Testing Breakfast</t>
  </si>
  <si>
    <t>Wadsworth Grizzlies Foundation Donation</t>
  </si>
  <si>
    <t>Fine Arts Festival</t>
  </si>
  <si>
    <t>Transportation Luncheon</t>
  </si>
  <si>
    <t>Staff Appreciation Week</t>
  </si>
  <si>
    <t>WHS Scholarships</t>
  </si>
  <si>
    <t>RubberDucks Game</t>
  </si>
  <si>
    <t xml:space="preserve">Field Day </t>
  </si>
  <si>
    <t>Preschool Graduation</t>
  </si>
  <si>
    <t>4th Grade Celebration and Turkey Trot</t>
  </si>
  <si>
    <t>Classroom Grants</t>
  </si>
  <si>
    <t>Conference Meals</t>
  </si>
  <si>
    <t>Staff Appreciation Gifts</t>
  </si>
  <si>
    <t>Garden Club</t>
  </si>
  <si>
    <t>Office Supplies</t>
  </si>
  <si>
    <t>Dues/Background Check Scholarships</t>
  </si>
  <si>
    <t>Schoolwide Project Fund</t>
  </si>
  <si>
    <t>BUDGET TOTAL</t>
  </si>
  <si>
    <t>JULY-SEPT TOTAL</t>
  </si>
  <si>
    <t>2026-2027 YEAR TOTAL</t>
  </si>
  <si>
    <t>ACCOUNT BALANCE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</si>
</sst>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;\(#,##0.00\)"/>
    <numFmt numFmtId="167" formatCode="_(* #,##0_);_(* \(#,##0\);_(* &quot;-&quot;_);_(@_)"/>
  </numFmts>
  <fonts count="7">
    <font>
      <sz val="10.0"/>
      <color rgb="FF000000"/>
      <name val="Arial"/>
      <scheme val="minor"/>
    </font>
    <font>
      <b/>
      <sz val="20.0"/>
      <color theme="1"/>
      <name val="Calibri"/>
    </font>
    <font/>
    <font>
      <b/>
      <sz val="11.0"/>
      <color theme="1"/>
      <name val="Calibri"/>
    </font>
    <font>
      <color theme="1"/>
      <name val="Arial"/>
    </font>
    <font>
      <sz val="11.0"/>
      <color theme="1"/>
      <name val="Calibri"/>
    </font>
    <font>
      <i/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A5A5A5"/>
        <bgColor rgb="FFA5A5A5"/>
      </patternFill>
    </fill>
    <fill>
      <patternFill patternType="solid">
        <fgColor rgb="FFE3E3E3"/>
        <bgColor rgb="FFE3E3E3"/>
      </patternFill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bottom style="dotted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ill="1" applyFont="1">
      <alignment horizontal="center" vertical="bottom"/>
    </xf>
    <xf borderId="7" fillId="2" fontId="3" numFmtId="0" xfId="0" applyAlignment="1" applyBorder="1" applyFill="1" applyFont="1">
      <alignment horizontal="center" shrinkToFit="0" vertical="bottom" wrapText="1"/>
    </xf>
    <xf borderId="7" fillId="2" fontId="3" numFmtId="164" xfId="0" applyAlignment="1" applyBorder="1" applyFill="1" applyFont="1" applyNumberFormat="1">
      <alignment horizontal="center" shrinkToFit="0" vertical="bottom" wrapText="1"/>
    </xf>
    <xf borderId="8" fillId="2" fontId="3" numFmtId="164" xfId="0" applyAlignment="1" applyBorder="1" applyFill="1" applyFont="1" applyNumberFormat="1">
      <alignment horizontal="center" shrinkToFit="0" vertical="bottom" wrapText="1"/>
    </xf>
    <xf borderId="7" fillId="3" fontId="4" numFmtId="0" xfId="0" applyAlignment="1" applyBorder="1" applyFill="1" applyFont="1">
      <alignment vertical="bottom"/>
    </xf>
    <xf borderId="9" fillId="2" fontId="3" numFmtId="0" xfId="0" applyAlignment="1" applyBorder="1" applyFill="1" applyFont="1">
      <alignment horizontal="center" shrinkToFit="0" vertical="bottom" wrapText="1"/>
    </xf>
    <xf borderId="8" fillId="2" fontId="3" numFmtId="0" xfId="0" applyAlignment="1" applyBorder="1" applyFill="1" applyFont="1">
      <alignment horizontal="center" shrinkToFit="0" vertical="bottom" wrapText="1"/>
    </xf>
    <xf borderId="10" fillId="0" fontId="5" numFmtId="0" xfId="0" applyAlignment="1" applyBorder="1" applyFont="1">
      <alignment vertical="bottom"/>
    </xf>
    <xf borderId="3" fillId="0" fontId="4" numFmtId="165" xfId="0" applyAlignment="1" applyBorder="1" applyFont="1" applyNumberFormat="1">
      <alignment vertical="bottom"/>
    </xf>
    <xf borderId="10" fillId="0" fontId="4" numFmtId="0" xfId="0" applyAlignment="1" applyBorder="1" applyFont="1">
      <alignment vertical="bottom"/>
    </xf>
    <xf borderId="7" fillId="0" fontId="4" numFmtId="0" xfId="0" applyAlignment="1" applyBorder="1" applyFont="1">
      <alignment vertical="bottom"/>
    </xf>
    <xf borderId="7" fillId="0" fontId="4" numFmtId="164" xfId="0" applyAlignment="1" applyBorder="1" applyFont="1" applyNumberFormat="1">
      <alignment vertical="bottom"/>
    </xf>
    <xf borderId="11" fillId="0" fontId="4" numFmtId="164" xfId="0" applyAlignment="1" applyBorder="1" applyFont="1" applyNumberFormat="1">
      <alignment vertical="bottom"/>
    </xf>
    <xf borderId="7" fillId="0" fontId="5" numFmtId="166" xfId="0" applyAlignment="1" applyBorder="1" applyFont="1" applyNumberFormat="1">
      <alignment horizontal="right" vertical="bottom"/>
    </xf>
    <xf borderId="12" fillId="0" fontId="4" numFmtId="165" xfId="0" applyAlignment="1" applyBorder="1" applyFont="1" applyNumberFormat="1">
      <alignment vertical="bottom"/>
    </xf>
    <xf borderId="7" fillId="0" fontId="5" numFmtId="0" xfId="0" applyAlignment="1" applyBorder="1" applyFont="1">
      <alignment vertical="bottom"/>
    </xf>
    <xf borderId="7" fillId="0" fontId="5" numFmtId="165" xfId="0" applyAlignment="1" applyBorder="1" applyFont="1" applyNumberFormat="1">
      <alignment horizontal="right" vertical="bottom"/>
    </xf>
    <xf borderId="12" fillId="0" fontId="4" numFmtId="167" xfId="0" applyAlignment="1" applyBorder="1" applyFont="1" applyNumberFormat="1">
      <alignment vertical="bottom"/>
    </xf>
    <xf borderId="7" fillId="0" fontId="4" numFmtId="165" xfId="0" applyAlignment="1" applyBorder="1" applyFont="1" applyNumberFormat="1">
      <alignment vertical="bottom"/>
    </xf>
    <xf borderId="13" fillId="4" fontId="5" numFmtId="0" xfId="0" applyAlignment="1" applyBorder="1" applyFill="1" applyFont="1">
      <alignment vertical="bottom"/>
    </xf>
    <xf borderId="13" fillId="4" fontId="5" numFmtId="165" xfId="0" applyAlignment="1" applyBorder="1" applyFill="1" applyFont="1" applyNumberFormat="1">
      <alignment horizontal="right" vertical="bottom"/>
    </xf>
    <xf borderId="13" fillId="4" fontId="4" numFmtId="165" xfId="0" applyAlignment="1" applyBorder="1" applyFill="1" applyFont="1" applyNumberFormat="1">
      <alignment vertical="bottom"/>
    </xf>
    <xf borderId="7" fillId="4" fontId="4" numFmtId="0" xfId="0" applyAlignment="1" applyBorder="1" applyFill="1" applyFont="1">
      <alignment vertical="bottom"/>
    </xf>
    <xf borderId="7" fillId="4" fontId="4" numFmtId="164" xfId="0" applyAlignment="1" applyBorder="1" applyFill="1" applyFont="1" applyNumberFormat="1">
      <alignment vertical="bottom"/>
    </xf>
    <xf borderId="8" fillId="4" fontId="4" numFmtId="164" xfId="0" applyAlignment="1" applyBorder="1" applyFill="1" applyFont="1" applyNumberFormat="1">
      <alignment vertical="bottom"/>
    </xf>
    <xf borderId="9" fillId="4" fontId="4" numFmtId="165" xfId="0" applyAlignment="1" applyBorder="1" applyFill="1" applyFont="1" applyNumberFormat="1">
      <alignment vertical="bottom"/>
    </xf>
    <xf borderId="7" fillId="4" fontId="5" numFmtId="166" xfId="0" applyAlignment="1" applyBorder="1" applyFill="1" applyFont="1" applyNumberFormat="1">
      <alignment horizontal="right" vertical="bottom"/>
    </xf>
    <xf borderId="12" fillId="0" fontId="4" numFmtId="0" xfId="0" applyAlignment="1" applyBorder="1" applyFont="1">
      <alignment vertical="bottom"/>
    </xf>
    <xf borderId="7" fillId="0" fontId="4" numFmtId="2" xfId="0" applyAlignment="1" applyBorder="1" applyFont="1" applyNumberFormat="1">
      <alignment vertical="bottom"/>
    </xf>
    <xf borderId="8" fillId="5" fontId="3" numFmtId="0" xfId="0" applyAlignment="1" applyBorder="1" applyFill="1" applyFont="1">
      <alignment vertical="bottom"/>
    </xf>
    <xf borderId="14" fillId="5" fontId="4" numFmtId="0" xfId="0" applyAlignment="1" applyBorder="1" applyFill="1" applyFont="1">
      <alignment vertical="bottom"/>
    </xf>
    <xf borderId="14" fillId="5" fontId="4" numFmtId="164" xfId="0" applyAlignment="1" applyBorder="1" applyFill="1" applyFont="1" applyNumberFormat="1">
      <alignment vertical="bottom"/>
    </xf>
    <xf borderId="9" fillId="5" fontId="4" numFmtId="0" xfId="0" applyAlignment="1" applyBorder="1" applyFill="1" applyFont="1">
      <alignment vertical="bottom"/>
    </xf>
    <xf borderId="15" fillId="0" fontId="5" numFmtId="0" xfId="0" applyAlignment="1" applyBorder="1" applyFont="1">
      <alignment vertical="bottom"/>
    </xf>
    <xf borderId="15" fillId="0" fontId="5" numFmtId="165" xfId="0" applyAlignment="1" applyBorder="1" applyFont="1" applyNumberFormat="1">
      <alignment horizontal="right" vertical="bottom"/>
    </xf>
    <xf borderId="7" fillId="0" fontId="5" numFmtId="4" xfId="0" applyAlignment="1" applyBorder="1" applyFont="1" applyNumberFormat="1">
      <alignment horizontal="right" readingOrder="0" vertical="bottom"/>
    </xf>
    <xf borderId="11" fillId="0" fontId="5" numFmtId="164" xfId="0" applyAlignment="1" applyBorder="1" applyFont="1" applyNumberFormat="1">
      <alignment horizontal="right" vertical="bottom"/>
    </xf>
    <xf borderId="7" fillId="3" fontId="4" numFmtId="4" xfId="0" applyAlignment="1" applyBorder="1" applyFill="1" applyFont="1" applyNumberFormat="1">
      <alignment vertical="bottom"/>
    </xf>
    <xf borderId="12" fillId="0" fontId="5" numFmtId="165" xfId="0" applyAlignment="1" applyBorder="1" applyFont="1" applyNumberFormat="1">
      <alignment horizontal="right" vertical="bottom"/>
    </xf>
    <xf borderId="7" fillId="0" fontId="4" numFmtId="4" xfId="0" applyAlignment="1" applyBorder="1" applyFont="1" applyNumberFormat="1">
      <alignment vertical="bottom"/>
    </xf>
    <xf borderId="7" fillId="0" fontId="5" numFmtId="164" xfId="0" applyAlignment="1" applyBorder="1" applyFont="1" applyNumberFormat="1">
      <alignment horizontal="right" readingOrder="0" vertical="bottom"/>
    </xf>
    <xf borderId="10" fillId="0" fontId="4" numFmtId="4" xfId="0" applyAlignment="1" applyBorder="1" applyFont="1" applyNumberFormat="1">
      <alignment vertical="bottom"/>
    </xf>
    <xf borderId="10" fillId="0" fontId="4" numFmtId="164" xfId="0" applyAlignment="1" applyBorder="1" applyFont="1" applyNumberFormat="1">
      <alignment vertical="bottom"/>
    </xf>
    <xf borderId="16" fillId="3" fontId="4" numFmtId="4" xfId="0" applyAlignment="1" applyBorder="1" applyFill="1" applyFont="1" applyNumberFormat="1">
      <alignment vertical="bottom"/>
    </xf>
    <xf borderId="7" fillId="0" fontId="4" numFmtId="167" xfId="0" applyAlignment="1" applyBorder="1" applyFont="1" applyNumberFormat="1">
      <alignment vertical="bottom"/>
    </xf>
    <xf borderId="17" fillId="0" fontId="5" numFmtId="165" xfId="0" applyAlignment="1" applyBorder="1" applyFont="1" applyNumberFormat="1">
      <alignment horizontal="right" vertical="bottom"/>
    </xf>
    <xf borderId="10" fillId="0" fontId="4" numFmtId="165" xfId="0" applyAlignment="1" applyBorder="1" applyFont="1" applyNumberFormat="1">
      <alignment vertical="bottom"/>
    </xf>
    <xf borderId="10" fillId="0" fontId="5" numFmtId="165" xfId="0" applyAlignment="1" applyBorder="1" applyFont="1" applyNumberFormat="1">
      <alignment horizontal="right" vertical="bottom"/>
    </xf>
    <xf borderId="18" fillId="4" fontId="6" numFmtId="0" xfId="0" applyAlignment="1" applyBorder="1" applyFill="1" applyFont="1">
      <alignment vertical="bottom"/>
    </xf>
    <xf borderId="19" fillId="4" fontId="4" numFmtId="0" xfId="0" applyAlignment="1" applyBorder="1" applyFill="1" applyFont="1">
      <alignment vertical="bottom"/>
    </xf>
    <xf borderId="19" fillId="4" fontId="4" numFmtId="164" xfId="0" applyAlignment="1" applyBorder="1" applyFill="1" applyFont="1" applyNumberFormat="1">
      <alignment vertical="bottom"/>
    </xf>
    <xf borderId="19" fillId="4" fontId="5" numFmtId="164" xfId="0" applyAlignment="1" applyBorder="1" applyFill="1" applyFont="1" applyNumberFormat="1">
      <alignment horizontal="right" vertical="bottom"/>
    </xf>
    <xf borderId="13" fillId="3" fontId="4" numFmtId="0" xfId="0" applyAlignment="1" applyBorder="1" applyFill="1" applyFont="1">
      <alignment vertical="bottom"/>
    </xf>
    <xf borderId="20" fillId="4" fontId="5" numFmtId="165" xfId="0" applyAlignment="1" applyBorder="1" applyFill="1" applyFont="1" applyNumberFormat="1">
      <alignment horizontal="right" vertical="bottom"/>
    </xf>
    <xf borderId="11" fillId="6" fontId="3" numFmtId="0" xfId="0" applyAlignment="1" applyBorder="1" applyFill="1" applyFont="1">
      <alignment vertical="bottom"/>
    </xf>
    <xf borderId="21" fillId="0" fontId="2" numFmtId="0" xfId="0" applyBorder="1" applyFont="1"/>
    <xf borderId="12" fillId="0" fontId="2" numFmtId="0" xfId="0" applyBorder="1" applyFont="1"/>
    <xf borderId="22" fillId="6" fontId="4" numFmtId="0" xfId="0" applyAlignment="1" applyBorder="1" applyFill="1" applyFont="1">
      <alignment vertical="bottom"/>
    </xf>
    <xf borderId="15" fillId="0" fontId="5" numFmtId="164" xfId="0" applyAlignment="1" applyBorder="1" applyFont="1" applyNumberFormat="1">
      <alignment horizontal="right" vertical="bottom"/>
    </xf>
    <xf borderId="7" fillId="3" fontId="4" numFmtId="165" xfId="0" applyAlignment="1" applyBorder="1" applyFill="1" applyFont="1" applyNumberFormat="1">
      <alignment vertical="bottom"/>
    </xf>
    <xf borderId="7" fillId="0" fontId="4" numFmtId="164" xfId="0" applyAlignment="1" applyBorder="1" applyFont="1" applyNumberFormat="1">
      <alignment readingOrder="0" vertical="bottom"/>
    </xf>
    <xf borderId="7" fillId="0" fontId="5" numFmtId="0" xfId="0" applyAlignment="1" applyBorder="1" applyFont="1">
      <alignment shrinkToFit="0" vertical="bottom" wrapText="1"/>
    </xf>
    <xf borderId="8" fillId="4" fontId="6" numFmtId="0" xfId="0" applyAlignment="1" applyBorder="1" applyFill="1" applyFont="1">
      <alignment vertical="bottom"/>
    </xf>
    <xf borderId="14" fillId="4" fontId="4" numFmtId="0" xfId="0" applyAlignment="1" applyBorder="1" applyFill="1" applyFont="1">
      <alignment vertical="bottom"/>
    </xf>
    <xf borderId="14" fillId="4" fontId="4" numFmtId="164" xfId="0" applyAlignment="1" applyBorder="1" applyFill="1" applyFont="1" applyNumberFormat="1">
      <alignment vertical="bottom"/>
    </xf>
    <xf borderId="14" fillId="4" fontId="5" numFmtId="164" xfId="0" applyAlignment="1" applyBorder="1" applyFill="1" applyFont="1" applyNumberFormat="1">
      <alignment horizontal="right" vertical="bottom"/>
    </xf>
    <xf borderId="9" fillId="4" fontId="5" numFmtId="165" xfId="0" applyAlignment="1" applyBorder="1" applyFill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4" numFmtId="164" xfId="0" applyAlignment="1" applyFont="1" applyNumberFormat="1">
      <alignment vertical="bottom"/>
    </xf>
    <xf borderId="0" fillId="0" fontId="3" numFmtId="0" xfId="0" applyAlignment="1" applyFont="1">
      <alignment horizontal="right" vertical="bottom"/>
    </xf>
    <xf borderId="7" fillId="0" fontId="3" numFmtId="165" xfId="0" applyAlignment="1" applyBorder="1" applyFont="1" applyNumberFormat="1">
      <alignment horizontal="right" vertical="bottom"/>
    </xf>
    <xf borderId="0" fillId="0" fontId="3" numFmtId="164" xfId="0" applyAlignment="1" applyFont="1" applyNumberFormat="1">
      <alignment horizontal="right" vertical="bottom"/>
    </xf>
    <xf borderId="7" fillId="0" fontId="3" numFmtId="164" xfId="0" applyAlignment="1" applyBorder="1" applyFont="1" applyNumberFormat="1">
      <alignment horizontal="right" vertical="bottom"/>
    </xf>
    <xf borderId="23" fillId="0" fontId="4" numFmtId="0" xfId="0" applyAlignment="1" applyBorder="1" applyFont="1">
      <alignment vertical="bottom"/>
    </xf>
    <xf borderId="23" fillId="0" fontId="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4.3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>
      <c r="A2" s="4"/>
      <c r="B2" s="5"/>
      <c r="C2" s="5"/>
      <c r="D2" s="5"/>
      <c r="E2" s="5"/>
      <c r="F2" s="5"/>
      <c r="G2" s="5"/>
      <c r="H2" s="5"/>
      <c r="I2" s="5"/>
      <c r="J2" s="6"/>
    </row>
    <row r="3">
      <c r="A3" s="7" t="s">
        <v>1</v>
      </c>
      <c r="B3" s="7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1"/>
      <c r="H3" s="12" t="s">
        <v>7</v>
      </c>
      <c r="I3" s="8" t="s">
        <v>8</v>
      </c>
      <c r="J3" s="13" t="s">
        <v>9</v>
      </c>
    </row>
    <row r="4">
      <c r="A4" s="14" t="s">
        <v>10</v>
      </c>
      <c r="B4" s="15"/>
      <c r="C4" s="16"/>
      <c r="D4" s="17"/>
      <c r="E4" s="18"/>
      <c r="F4" s="19"/>
      <c r="G4" s="11"/>
      <c r="H4" s="20">
        <v>3930.7000000000025</v>
      </c>
      <c r="I4" s="21" t="str">
        <f>E4</f>
        <v/>
      </c>
      <c r="J4" s="20">
        <f t="shared" ref="J4:J6" si="2">H4-I4</f>
        <v>3930.7</v>
      </c>
    </row>
    <row r="5">
      <c r="A5" s="22" t="s">
        <v>11</v>
      </c>
      <c r="B5" s="23">
        <v>0.0</v>
      </c>
      <c r="C5" s="23">
        <v>700.0</v>
      </c>
      <c r="D5" s="24"/>
      <c r="E5" s="18"/>
      <c r="F5" s="19"/>
      <c r="G5" s="11"/>
      <c r="H5" s="25" t="str">
        <f t="shared" ref="H5:I5" si="1">D5</f>
        <v/>
      </c>
      <c r="I5" s="25" t="str">
        <f t="shared" si="1"/>
        <v/>
      </c>
      <c r="J5" s="23">
        <f t="shared" si="2"/>
        <v>0</v>
      </c>
    </row>
    <row r="6">
      <c r="A6" s="22" t="s">
        <v>12</v>
      </c>
      <c r="B6" s="23">
        <v>0.0</v>
      </c>
      <c r="C6" s="23">
        <v>230.7</v>
      </c>
      <c r="D6" s="24"/>
      <c r="E6" s="18"/>
      <c r="F6" s="19"/>
      <c r="G6" s="11"/>
      <c r="H6" s="25" t="str">
        <f t="shared" ref="H6:I6" si="3">D6</f>
        <v/>
      </c>
      <c r="I6" s="25" t="str">
        <f t="shared" si="3"/>
        <v/>
      </c>
      <c r="J6" s="23">
        <f t="shared" si="2"/>
        <v>0</v>
      </c>
    </row>
    <row r="7">
      <c r="A7" s="26" t="s">
        <v>13</v>
      </c>
      <c r="B7" s="27">
        <v>3000.0</v>
      </c>
      <c r="C7" s="28"/>
      <c r="D7" s="29"/>
      <c r="E7" s="30"/>
      <c r="F7" s="31"/>
      <c r="G7" s="11"/>
      <c r="H7" s="32"/>
      <c r="I7" s="32"/>
      <c r="J7" s="33">
        <f>SUM(J4:J6)</f>
        <v>3930.7</v>
      </c>
    </row>
    <row r="8">
      <c r="A8" s="16"/>
      <c r="B8" s="16"/>
      <c r="C8" s="16"/>
      <c r="D8" s="17"/>
      <c r="E8" s="18"/>
      <c r="F8" s="19"/>
      <c r="G8" s="11"/>
      <c r="H8" s="34"/>
      <c r="I8" s="17"/>
      <c r="J8" s="35"/>
    </row>
    <row r="9">
      <c r="A9" s="36" t="s">
        <v>14</v>
      </c>
      <c r="B9" s="37"/>
      <c r="C9" s="37"/>
      <c r="D9" s="37"/>
      <c r="E9" s="38"/>
      <c r="F9" s="38"/>
      <c r="G9" s="11"/>
      <c r="H9" s="37"/>
      <c r="I9" s="37"/>
      <c r="J9" s="39"/>
    </row>
    <row r="10">
      <c r="A10" s="40" t="s">
        <v>15</v>
      </c>
      <c r="B10" s="41">
        <v>400.0</v>
      </c>
      <c r="C10" s="41">
        <v>0.0</v>
      </c>
      <c r="D10" s="42">
        <v>375.5</v>
      </c>
      <c r="E10" s="18"/>
      <c r="F10" s="43">
        <f t="shared" ref="F10:F21" si="5">D10-E10</f>
        <v>375.5</v>
      </c>
      <c r="G10" s="44"/>
      <c r="H10" s="45">
        <f t="shared" ref="H10:I10" si="4">D10</f>
        <v>375.5</v>
      </c>
      <c r="I10" s="21" t="str">
        <f t="shared" si="4"/>
        <v/>
      </c>
      <c r="J10" s="23">
        <f t="shared" ref="J10:J19" si="7">H10-I10</f>
        <v>375.5</v>
      </c>
    </row>
    <row r="11">
      <c r="A11" s="22" t="s">
        <v>16</v>
      </c>
      <c r="B11" s="41">
        <v>1000.0</v>
      </c>
      <c r="C11" s="41">
        <v>0.0</v>
      </c>
      <c r="D11" s="42">
        <v>204.0</v>
      </c>
      <c r="E11" s="18"/>
      <c r="F11" s="43">
        <f t="shared" si="5"/>
        <v>204</v>
      </c>
      <c r="G11" s="44"/>
      <c r="H11" s="45">
        <f t="shared" ref="H11:I11" si="6">D11</f>
        <v>204</v>
      </c>
      <c r="I11" s="21" t="str">
        <f t="shared" si="6"/>
        <v/>
      </c>
      <c r="J11" s="23">
        <f t="shared" si="7"/>
        <v>204</v>
      </c>
    </row>
    <row r="12">
      <c r="A12" s="22" t="s">
        <v>17</v>
      </c>
      <c r="B12" s="41">
        <v>200.0</v>
      </c>
      <c r="C12" s="41">
        <v>0.0</v>
      </c>
      <c r="D12" s="46"/>
      <c r="E12" s="18"/>
      <c r="F12" s="43">
        <f t="shared" si="5"/>
        <v>0</v>
      </c>
      <c r="G12" s="44"/>
      <c r="H12" s="21" t="str">
        <f t="shared" ref="H12:I12" si="8">D12</f>
        <v/>
      </c>
      <c r="I12" s="21" t="str">
        <f t="shared" si="8"/>
        <v/>
      </c>
      <c r="J12" s="23">
        <f t="shared" si="7"/>
        <v>0</v>
      </c>
    </row>
    <row r="13">
      <c r="A13" s="22" t="s">
        <v>18</v>
      </c>
      <c r="B13" s="41">
        <v>1650.0</v>
      </c>
      <c r="C13" s="41">
        <v>650.0</v>
      </c>
      <c r="D13" s="42">
        <v>1000.3</v>
      </c>
      <c r="E13" s="47">
        <v>333.65</v>
      </c>
      <c r="F13" s="43">
        <f t="shared" si="5"/>
        <v>666.65</v>
      </c>
      <c r="G13" s="44"/>
      <c r="H13" s="45">
        <f t="shared" ref="H13:I13" si="9">D13</f>
        <v>1000.3</v>
      </c>
      <c r="I13" s="45">
        <f t="shared" si="9"/>
        <v>333.65</v>
      </c>
      <c r="J13" s="23">
        <f t="shared" si="7"/>
        <v>666.65</v>
      </c>
    </row>
    <row r="14">
      <c r="A14" s="22" t="s">
        <v>19</v>
      </c>
      <c r="B14" s="41">
        <v>2800.0</v>
      </c>
      <c r="C14" s="41">
        <v>2800.0</v>
      </c>
      <c r="D14" s="46"/>
      <c r="E14" s="18"/>
      <c r="F14" s="43">
        <f t="shared" si="5"/>
        <v>0</v>
      </c>
      <c r="G14" s="44"/>
      <c r="H14" s="21" t="str">
        <f t="shared" ref="H14:I14" si="10">D14</f>
        <v/>
      </c>
      <c r="I14" s="21" t="str">
        <f t="shared" si="10"/>
        <v/>
      </c>
      <c r="J14" s="23">
        <f t="shared" si="7"/>
        <v>0</v>
      </c>
    </row>
    <row r="15">
      <c r="A15" s="22" t="s">
        <v>20</v>
      </c>
      <c r="B15" s="41">
        <v>2800.0</v>
      </c>
      <c r="C15" s="41">
        <v>2800.0</v>
      </c>
      <c r="D15" s="46"/>
      <c r="E15" s="18"/>
      <c r="F15" s="43">
        <f t="shared" si="5"/>
        <v>0</v>
      </c>
      <c r="G15" s="44"/>
      <c r="H15" s="21" t="str">
        <f t="shared" ref="H15:I15" si="11">D15</f>
        <v/>
      </c>
      <c r="I15" s="21" t="str">
        <f t="shared" si="11"/>
        <v/>
      </c>
      <c r="J15" s="23">
        <f t="shared" si="7"/>
        <v>0</v>
      </c>
    </row>
    <row r="16">
      <c r="A16" s="22" t="s">
        <v>21</v>
      </c>
      <c r="B16" s="41">
        <v>1000.0</v>
      </c>
      <c r="C16" s="41">
        <v>100.0</v>
      </c>
      <c r="D16" s="48"/>
      <c r="E16" s="49"/>
      <c r="F16" s="43">
        <f t="shared" si="5"/>
        <v>0</v>
      </c>
      <c r="G16" s="50"/>
      <c r="H16" s="21" t="str">
        <f t="shared" ref="H16:I16" si="12">D16</f>
        <v/>
      </c>
      <c r="I16" s="21" t="str">
        <f t="shared" si="12"/>
        <v/>
      </c>
      <c r="J16" s="23">
        <f t="shared" si="7"/>
        <v>0</v>
      </c>
    </row>
    <row r="17">
      <c r="A17" s="22" t="s">
        <v>22</v>
      </c>
      <c r="B17" s="41">
        <v>625.0</v>
      </c>
      <c r="C17" s="41">
        <v>75.0</v>
      </c>
      <c r="D17" s="51"/>
      <c r="E17" s="18"/>
      <c r="F17" s="43">
        <f t="shared" si="5"/>
        <v>0</v>
      </c>
      <c r="G17" s="44"/>
      <c r="H17" s="21" t="str">
        <f t="shared" ref="H17:I17" si="13">D17</f>
        <v/>
      </c>
      <c r="I17" s="21" t="str">
        <f t="shared" si="13"/>
        <v/>
      </c>
      <c r="J17" s="23">
        <f t="shared" si="7"/>
        <v>0</v>
      </c>
    </row>
    <row r="18">
      <c r="A18" s="14" t="s">
        <v>23</v>
      </c>
      <c r="B18" s="52">
        <v>4000.0</v>
      </c>
      <c r="C18" s="52">
        <v>2900.0</v>
      </c>
      <c r="D18" s="53"/>
      <c r="E18" s="49"/>
      <c r="F18" s="43">
        <f t="shared" si="5"/>
        <v>0</v>
      </c>
      <c r="G18" s="50"/>
      <c r="H18" s="15" t="str">
        <f t="shared" ref="H18:I18" si="14">D18</f>
        <v/>
      </c>
      <c r="I18" s="15" t="str">
        <f t="shared" si="14"/>
        <v/>
      </c>
      <c r="J18" s="54">
        <f t="shared" si="7"/>
        <v>0</v>
      </c>
    </row>
    <row r="19">
      <c r="A19" s="22" t="s">
        <v>24</v>
      </c>
      <c r="B19" s="23">
        <v>100.0</v>
      </c>
      <c r="C19" s="23">
        <v>0.0</v>
      </c>
      <c r="D19" s="42">
        <v>71.0</v>
      </c>
      <c r="E19" s="18"/>
      <c r="F19" s="43">
        <f t="shared" si="5"/>
        <v>71</v>
      </c>
      <c r="G19" s="44"/>
      <c r="H19" s="23">
        <f t="shared" ref="H19:I19" si="15">D19</f>
        <v>71</v>
      </c>
      <c r="I19" s="25" t="str">
        <f t="shared" si="15"/>
        <v/>
      </c>
      <c r="J19" s="23">
        <f t="shared" si="7"/>
        <v>71</v>
      </c>
    </row>
    <row r="20">
      <c r="A20" s="22" t="s">
        <v>25</v>
      </c>
      <c r="B20" s="23">
        <v>500.0</v>
      </c>
      <c r="C20" s="23">
        <v>0.0</v>
      </c>
      <c r="D20" s="46"/>
      <c r="E20" s="18"/>
      <c r="F20" s="43">
        <f t="shared" si="5"/>
        <v>0</v>
      </c>
      <c r="G20" s="44"/>
      <c r="H20" s="25" t="str">
        <f t="shared" ref="H20:I20" si="16">D20</f>
        <v/>
      </c>
      <c r="I20" s="25" t="str">
        <f t="shared" si="16"/>
        <v/>
      </c>
      <c r="J20" s="25"/>
    </row>
    <row r="21">
      <c r="A21" s="22" t="s">
        <v>26</v>
      </c>
      <c r="B21" s="23">
        <v>100.0</v>
      </c>
      <c r="C21" s="23">
        <v>0.0</v>
      </c>
      <c r="D21" s="42">
        <v>133.5</v>
      </c>
      <c r="E21" s="18"/>
      <c r="F21" s="43">
        <f t="shared" si="5"/>
        <v>133.5</v>
      </c>
      <c r="G21" s="44"/>
      <c r="H21" s="23">
        <f t="shared" ref="H21:I21" si="17">D21</f>
        <v>133.5</v>
      </c>
      <c r="I21" s="25" t="str">
        <f t="shared" si="17"/>
        <v/>
      </c>
      <c r="J21" s="23">
        <f>H21-I21</f>
        <v>133.5</v>
      </c>
    </row>
    <row r="22">
      <c r="A22" s="55" t="s">
        <v>27</v>
      </c>
      <c r="B22" s="56"/>
      <c r="C22" s="56"/>
      <c r="D22" s="56"/>
      <c r="E22" s="57"/>
      <c r="F22" s="58">
        <f>SUM(F10:F21)</f>
        <v>1450.65</v>
      </c>
      <c r="G22" s="59"/>
      <c r="H22" s="56"/>
      <c r="I22" s="56"/>
      <c r="J22" s="60">
        <f>SUM(J10:J21)</f>
        <v>1450.65</v>
      </c>
    </row>
    <row r="23">
      <c r="A23" s="61" t="s">
        <v>28</v>
      </c>
      <c r="B23" s="62"/>
      <c r="C23" s="62"/>
      <c r="D23" s="62"/>
      <c r="E23" s="62"/>
      <c r="F23" s="63"/>
      <c r="G23" s="11"/>
      <c r="H23" s="64"/>
      <c r="I23" s="64"/>
      <c r="J23" s="64"/>
    </row>
    <row r="24">
      <c r="A24" s="40" t="s">
        <v>29</v>
      </c>
      <c r="B24" s="65">
        <v>0.0</v>
      </c>
      <c r="C24" s="65">
        <v>100.0</v>
      </c>
      <c r="D24" s="18"/>
      <c r="E24" s="47">
        <v>33.37</v>
      </c>
      <c r="F24" s="43">
        <f t="shared" ref="F24:F52" si="19">D24-E24</f>
        <v>-33.37</v>
      </c>
      <c r="G24" s="66"/>
      <c r="H24" s="21" t="str">
        <f t="shared" ref="H24:I24" si="18">D24</f>
        <v/>
      </c>
      <c r="I24" s="45">
        <f t="shared" si="18"/>
        <v>33.37</v>
      </c>
      <c r="J24" s="23">
        <f t="shared" ref="J24:J52" si="21">H24-I24</f>
        <v>-33.37</v>
      </c>
    </row>
    <row r="25">
      <c r="A25" s="22" t="s">
        <v>30</v>
      </c>
      <c r="B25" s="65">
        <v>1000.0</v>
      </c>
      <c r="C25" s="65">
        <v>2700.0</v>
      </c>
      <c r="D25" s="18"/>
      <c r="E25" s="18"/>
      <c r="F25" s="43">
        <f t="shared" si="19"/>
        <v>0</v>
      </c>
      <c r="G25" s="66"/>
      <c r="H25" s="21" t="str">
        <f t="shared" ref="H25:I25" si="20">D25</f>
        <v/>
      </c>
      <c r="I25" s="21" t="str">
        <f t="shared" si="20"/>
        <v/>
      </c>
      <c r="J25" s="23">
        <f t="shared" si="21"/>
        <v>0</v>
      </c>
    </row>
    <row r="26">
      <c r="A26" s="22" t="s">
        <v>31</v>
      </c>
      <c r="B26" s="65">
        <v>525.0</v>
      </c>
      <c r="C26" s="65">
        <v>200.0</v>
      </c>
      <c r="D26" s="47">
        <v>619.0</v>
      </c>
      <c r="E26" s="67">
        <v>242.02</v>
      </c>
      <c r="F26" s="43">
        <f t="shared" si="19"/>
        <v>376.98</v>
      </c>
      <c r="G26" s="66"/>
      <c r="H26" s="45">
        <f t="shared" ref="H26:I26" si="22">D26</f>
        <v>619</v>
      </c>
      <c r="I26" s="21">
        <f t="shared" si="22"/>
        <v>242.02</v>
      </c>
      <c r="J26" s="23">
        <f t="shared" si="21"/>
        <v>376.98</v>
      </c>
    </row>
    <row r="27">
      <c r="A27" s="22" t="s">
        <v>32</v>
      </c>
      <c r="B27" s="65">
        <v>350.0</v>
      </c>
      <c r="C27" s="65">
        <v>50.0</v>
      </c>
      <c r="D27" s="18"/>
      <c r="E27" s="18"/>
      <c r="F27" s="43">
        <f t="shared" si="19"/>
        <v>0</v>
      </c>
      <c r="G27" s="66"/>
      <c r="H27" s="21" t="str">
        <f t="shared" ref="H27:I27" si="23">D27</f>
        <v/>
      </c>
      <c r="I27" s="21" t="str">
        <f t="shared" si="23"/>
        <v/>
      </c>
      <c r="J27" s="23">
        <f t="shared" si="21"/>
        <v>0</v>
      </c>
    </row>
    <row r="28">
      <c r="A28" s="22" t="s">
        <v>33</v>
      </c>
      <c r="B28" s="65">
        <v>0.0</v>
      </c>
      <c r="C28" s="65">
        <v>0.0</v>
      </c>
      <c r="D28" s="18"/>
      <c r="E28" s="18"/>
      <c r="F28" s="43">
        <f t="shared" si="19"/>
        <v>0</v>
      </c>
      <c r="G28" s="66"/>
      <c r="H28" s="21" t="str">
        <f t="shared" ref="H28:I28" si="24">D28</f>
        <v/>
      </c>
      <c r="I28" s="21" t="str">
        <f t="shared" si="24"/>
        <v/>
      </c>
      <c r="J28" s="23">
        <f t="shared" si="21"/>
        <v>0</v>
      </c>
    </row>
    <row r="29">
      <c r="A29" s="22" t="s">
        <v>34</v>
      </c>
      <c r="B29" s="65">
        <v>3600.0</v>
      </c>
      <c r="C29" s="65">
        <v>2600.0</v>
      </c>
      <c r="D29" s="18"/>
      <c r="E29" s="18"/>
      <c r="F29" s="43">
        <f t="shared" si="19"/>
        <v>0</v>
      </c>
      <c r="G29" s="66"/>
      <c r="H29" s="21" t="str">
        <f t="shared" ref="H29:I29" si="25">D29</f>
        <v/>
      </c>
      <c r="I29" s="21" t="str">
        <f t="shared" si="25"/>
        <v/>
      </c>
      <c r="J29" s="23">
        <f t="shared" si="21"/>
        <v>0</v>
      </c>
    </row>
    <row r="30">
      <c r="A30" s="22" t="s">
        <v>35</v>
      </c>
      <c r="B30" s="65">
        <v>0.0</v>
      </c>
      <c r="C30" s="65">
        <v>0.0</v>
      </c>
      <c r="D30" s="18"/>
      <c r="E30" s="18"/>
      <c r="F30" s="43">
        <f t="shared" si="19"/>
        <v>0</v>
      </c>
      <c r="G30" s="66"/>
      <c r="H30" s="21" t="str">
        <f t="shared" ref="H30:I30" si="26">D30</f>
        <v/>
      </c>
      <c r="I30" s="21" t="str">
        <f t="shared" si="26"/>
        <v/>
      </c>
      <c r="J30" s="23">
        <f t="shared" si="21"/>
        <v>0</v>
      </c>
    </row>
    <row r="31">
      <c r="A31" s="22" t="s">
        <v>36</v>
      </c>
      <c r="B31" s="65">
        <v>100.0</v>
      </c>
      <c r="C31" s="65">
        <v>0.0</v>
      </c>
      <c r="D31" s="18"/>
      <c r="E31" s="18"/>
      <c r="F31" s="43">
        <f t="shared" si="19"/>
        <v>0</v>
      </c>
      <c r="G31" s="66"/>
      <c r="H31" s="21" t="str">
        <f t="shared" ref="H31:I31" si="27">D31</f>
        <v/>
      </c>
      <c r="I31" s="21" t="str">
        <f t="shared" si="27"/>
        <v/>
      </c>
      <c r="J31" s="23">
        <f t="shared" si="21"/>
        <v>0</v>
      </c>
    </row>
    <row r="32">
      <c r="A32" s="22" t="s">
        <v>37</v>
      </c>
      <c r="B32" s="65">
        <v>2000.0</v>
      </c>
      <c r="C32" s="65">
        <v>2000.0</v>
      </c>
      <c r="D32" s="18"/>
      <c r="E32" s="18"/>
      <c r="F32" s="43">
        <f t="shared" si="19"/>
        <v>0</v>
      </c>
      <c r="G32" s="66"/>
      <c r="H32" s="21" t="str">
        <f t="shared" ref="H32:I32" si="28">D32</f>
        <v/>
      </c>
      <c r="I32" s="21" t="str">
        <f t="shared" si="28"/>
        <v/>
      </c>
      <c r="J32" s="23">
        <f t="shared" si="21"/>
        <v>0</v>
      </c>
    </row>
    <row r="33">
      <c r="A33" s="22" t="s">
        <v>38</v>
      </c>
      <c r="B33" s="65">
        <v>0.0</v>
      </c>
      <c r="C33" s="65">
        <v>300.0</v>
      </c>
      <c r="D33" s="18"/>
      <c r="E33" s="18"/>
      <c r="F33" s="43">
        <f t="shared" si="19"/>
        <v>0</v>
      </c>
      <c r="G33" s="66"/>
      <c r="H33" s="21" t="str">
        <f t="shared" ref="H33:I33" si="29">D33</f>
        <v/>
      </c>
      <c r="I33" s="21" t="str">
        <f t="shared" si="29"/>
        <v/>
      </c>
      <c r="J33" s="23">
        <f t="shared" si="21"/>
        <v>0</v>
      </c>
    </row>
    <row r="34">
      <c r="A34" s="22" t="s">
        <v>39</v>
      </c>
      <c r="B34" s="65">
        <v>400.0</v>
      </c>
      <c r="C34" s="65">
        <v>675.0</v>
      </c>
      <c r="D34" s="18"/>
      <c r="E34" s="18"/>
      <c r="F34" s="43">
        <f t="shared" si="19"/>
        <v>0</v>
      </c>
      <c r="G34" s="66"/>
      <c r="H34" s="21" t="str">
        <f t="shared" ref="H34:I34" si="30">D34</f>
        <v/>
      </c>
      <c r="I34" s="21" t="str">
        <f t="shared" si="30"/>
        <v/>
      </c>
      <c r="J34" s="23">
        <f t="shared" si="21"/>
        <v>0</v>
      </c>
    </row>
    <row r="35">
      <c r="A35" s="22" t="s">
        <v>40</v>
      </c>
      <c r="B35" s="65">
        <v>0.0</v>
      </c>
      <c r="C35" s="65">
        <v>500.0</v>
      </c>
      <c r="D35" s="18"/>
      <c r="E35" s="18"/>
      <c r="F35" s="43">
        <f t="shared" si="19"/>
        <v>0</v>
      </c>
      <c r="G35" s="66"/>
      <c r="H35" s="21" t="str">
        <f t="shared" ref="H35:I35" si="31">D35</f>
        <v/>
      </c>
      <c r="I35" s="21" t="str">
        <f t="shared" si="31"/>
        <v/>
      </c>
      <c r="J35" s="23">
        <f t="shared" si="21"/>
        <v>0</v>
      </c>
    </row>
    <row r="36">
      <c r="A36" s="22" t="s">
        <v>41</v>
      </c>
      <c r="B36" s="65">
        <v>0.0</v>
      </c>
      <c r="C36" s="65">
        <v>100.0</v>
      </c>
      <c r="D36" s="18"/>
      <c r="E36" s="18"/>
      <c r="F36" s="43">
        <f t="shared" si="19"/>
        <v>0</v>
      </c>
      <c r="G36" s="66"/>
      <c r="H36" s="21" t="str">
        <f t="shared" ref="H36:I36" si="32">D36</f>
        <v/>
      </c>
      <c r="I36" s="21" t="str">
        <f t="shared" si="32"/>
        <v/>
      </c>
      <c r="J36" s="23">
        <f t="shared" si="21"/>
        <v>0</v>
      </c>
    </row>
    <row r="37">
      <c r="A37" s="22" t="s">
        <v>42</v>
      </c>
      <c r="B37" s="65">
        <v>0.0</v>
      </c>
      <c r="C37" s="65">
        <v>100.0</v>
      </c>
      <c r="D37" s="18"/>
      <c r="E37" s="18"/>
      <c r="F37" s="43">
        <f t="shared" si="19"/>
        <v>0</v>
      </c>
      <c r="G37" s="66"/>
      <c r="H37" s="21" t="str">
        <f t="shared" ref="H37:I37" si="33">D37</f>
        <v/>
      </c>
      <c r="I37" s="21" t="str">
        <f t="shared" si="33"/>
        <v/>
      </c>
      <c r="J37" s="23">
        <f t="shared" si="21"/>
        <v>0</v>
      </c>
    </row>
    <row r="38">
      <c r="A38" s="22" t="s">
        <v>43</v>
      </c>
      <c r="B38" s="65">
        <v>0.0</v>
      </c>
      <c r="C38" s="65">
        <v>60.0</v>
      </c>
      <c r="D38" s="18"/>
      <c r="E38" s="18"/>
      <c r="F38" s="43">
        <f t="shared" si="19"/>
        <v>0</v>
      </c>
      <c r="G38" s="66"/>
      <c r="H38" s="21" t="str">
        <f t="shared" ref="H38:I38" si="34">D38</f>
        <v/>
      </c>
      <c r="I38" s="21" t="str">
        <f t="shared" si="34"/>
        <v/>
      </c>
      <c r="J38" s="23">
        <f t="shared" si="21"/>
        <v>0</v>
      </c>
    </row>
    <row r="39">
      <c r="A39" s="22" t="s">
        <v>44</v>
      </c>
      <c r="B39" s="65">
        <v>0.0</v>
      </c>
      <c r="C39" s="65">
        <v>60.0</v>
      </c>
      <c r="D39" s="18"/>
      <c r="E39" s="18"/>
      <c r="F39" s="43">
        <f t="shared" si="19"/>
        <v>0</v>
      </c>
      <c r="G39" s="66"/>
      <c r="H39" s="21" t="str">
        <f t="shared" ref="H39:I39" si="35">D39</f>
        <v/>
      </c>
      <c r="I39" s="21" t="str">
        <f t="shared" si="35"/>
        <v/>
      </c>
      <c r="J39" s="23">
        <f t="shared" si="21"/>
        <v>0</v>
      </c>
    </row>
    <row r="40">
      <c r="A40" s="22" t="s">
        <v>45</v>
      </c>
      <c r="B40" s="65">
        <v>0.0</v>
      </c>
      <c r="C40" s="65">
        <v>1000.0</v>
      </c>
      <c r="D40" s="18"/>
      <c r="E40" s="18"/>
      <c r="F40" s="43">
        <f t="shared" si="19"/>
        <v>0</v>
      </c>
      <c r="G40" s="66"/>
      <c r="H40" s="21" t="str">
        <f t="shared" ref="H40:I40" si="36">D40</f>
        <v/>
      </c>
      <c r="I40" s="21" t="str">
        <f t="shared" si="36"/>
        <v/>
      </c>
      <c r="J40" s="23">
        <f t="shared" si="21"/>
        <v>0</v>
      </c>
    </row>
    <row r="41">
      <c r="A41" s="22" t="s">
        <v>46</v>
      </c>
      <c r="B41" s="65">
        <v>0.0</v>
      </c>
      <c r="C41" s="65">
        <v>1000.0</v>
      </c>
      <c r="D41" s="18"/>
      <c r="E41" s="18"/>
      <c r="F41" s="43">
        <f t="shared" si="19"/>
        <v>0</v>
      </c>
      <c r="G41" s="66"/>
      <c r="H41" s="21" t="str">
        <f t="shared" ref="H41:I41" si="37">D41</f>
        <v/>
      </c>
      <c r="I41" s="21" t="str">
        <f t="shared" si="37"/>
        <v/>
      </c>
      <c r="J41" s="23">
        <f t="shared" si="21"/>
        <v>0</v>
      </c>
    </row>
    <row r="42">
      <c r="A42" s="22" t="s">
        <v>47</v>
      </c>
      <c r="B42" s="65">
        <v>0.0</v>
      </c>
      <c r="C42" s="65">
        <v>0.0</v>
      </c>
      <c r="D42" s="18"/>
      <c r="E42" s="18"/>
      <c r="F42" s="43">
        <f t="shared" si="19"/>
        <v>0</v>
      </c>
      <c r="G42" s="66"/>
      <c r="H42" s="21" t="str">
        <f t="shared" ref="H42:I42" si="38">D42</f>
        <v/>
      </c>
      <c r="I42" s="21" t="str">
        <f t="shared" si="38"/>
        <v/>
      </c>
      <c r="J42" s="23">
        <f t="shared" si="21"/>
        <v>0</v>
      </c>
    </row>
    <row r="43">
      <c r="A43" s="22" t="s">
        <v>48</v>
      </c>
      <c r="B43" s="65">
        <v>0.0</v>
      </c>
      <c r="C43" s="65">
        <v>500.0</v>
      </c>
      <c r="D43" s="18"/>
      <c r="E43" s="18"/>
      <c r="F43" s="43">
        <f t="shared" si="19"/>
        <v>0</v>
      </c>
      <c r="G43" s="66"/>
      <c r="H43" s="21" t="str">
        <f t="shared" ref="H43:I43" si="39">D43</f>
        <v/>
      </c>
      <c r="I43" s="21" t="str">
        <f t="shared" si="39"/>
        <v/>
      </c>
      <c r="J43" s="23">
        <f t="shared" si="21"/>
        <v>0</v>
      </c>
    </row>
    <row r="44">
      <c r="A44" s="22" t="s">
        <v>49</v>
      </c>
      <c r="B44" s="65">
        <v>0.0</v>
      </c>
      <c r="C44" s="65">
        <v>50.0</v>
      </c>
      <c r="D44" s="18"/>
      <c r="E44" s="18"/>
      <c r="F44" s="43">
        <f t="shared" si="19"/>
        <v>0</v>
      </c>
      <c r="G44" s="66"/>
      <c r="H44" s="21" t="str">
        <f t="shared" ref="H44:I44" si="40">D44</f>
        <v/>
      </c>
      <c r="I44" s="21" t="str">
        <f t="shared" si="40"/>
        <v/>
      </c>
      <c r="J44" s="23">
        <f t="shared" si="21"/>
        <v>0</v>
      </c>
    </row>
    <row r="45">
      <c r="A45" s="22" t="s">
        <v>50</v>
      </c>
      <c r="B45" s="65">
        <v>900.0</v>
      </c>
      <c r="C45" s="65">
        <v>1400.0</v>
      </c>
      <c r="D45" s="18"/>
      <c r="E45" s="18"/>
      <c r="F45" s="43">
        <f t="shared" si="19"/>
        <v>0</v>
      </c>
      <c r="G45" s="66"/>
      <c r="H45" s="21" t="str">
        <f t="shared" ref="H45:I45" si="41">D45</f>
        <v/>
      </c>
      <c r="I45" s="21" t="str">
        <f t="shared" si="41"/>
        <v/>
      </c>
      <c r="J45" s="23">
        <f t="shared" si="21"/>
        <v>0</v>
      </c>
    </row>
    <row r="46">
      <c r="A46" s="22" t="s">
        <v>51</v>
      </c>
      <c r="B46" s="65">
        <v>0.0</v>
      </c>
      <c r="C46" s="65">
        <v>2500.0</v>
      </c>
      <c r="D46" s="18"/>
      <c r="E46" s="18"/>
      <c r="F46" s="43">
        <f t="shared" si="19"/>
        <v>0</v>
      </c>
      <c r="G46" s="66"/>
      <c r="H46" s="21" t="str">
        <f t="shared" ref="H46:I46" si="42">D46</f>
        <v/>
      </c>
      <c r="I46" s="21" t="str">
        <f t="shared" si="42"/>
        <v/>
      </c>
      <c r="J46" s="23">
        <f t="shared" si="21"/>
        <v>0</v>
      </c>
    </row>
    <row r="47">
      <c r="A47" s="22" t="s">
        <v>52</v>
      </c>
      <c r="B47" s="65">
        <v>0.0</v>
      </c>
      <c r="C47" s="65">
        <v>1000.0</v>
      </c>
      <c r="D47" s="47">
        <v>335.0</v>
      </c>
      <c r="E47" s="18"/>
      <c r="F47" s="43">
        <f t="shared" si="19"/>
        <v>335</v>
      </c>
      <c r="G47" s="66"/>
      <c r="H47" s="45">
        <f t="shared" ref="H47:I47" si="43">D47</f>
        <v>335</v>
      </c>
      <c r="I47" s="21" t="str">
        <f t="shared" si="43"/>
        <v/>
      </c>
      <c r="J47" s="23">
        <f t="shared" si="21"/>
        <v>335</v>
      </c>
    </row>
    <row r="48">
      <c r="A48" s="22" t="s">
        <v>53</v>
      </c>
      <c r="B48" s="65">
        <v>0.0</v>
      </c>
      <c r="C48" s="65">
        <v>150.0</v>
      </c>
      <c r="D48" s="18"/>
      <c r="E48" s="18"/>
      <c r="F48" s="43">
        <f t="shared" si="19"/>
        <v>0</v>
      </c>
      <c r="G48" s="66"/>
      <c r="H48" s="21" t="str">
        <f t="shared" ref="H48:I48" si="44">D48</f>
        <v/>
      </c>
      <c r="I48" s="21" t="str">
        <f t="shared" si="44"/>
        <v/>
      </c>
      <c r="J48" s="23">
        <f t="shared" si="21"/>
        <v>0</v>
      </c>
    </row>
    <row r="49">
      <c r="A49" s="22" t="s">
        <v>54</v>
      </c>
      <c r="B49" s="65">
        <v>0.0</v>
      </c>
      <c r="C49" s="65">
        <v>100.0</v>
      </c>
      <c r="D49" s="18"/>
      <c r="E49" s="18"/>
      <c r="F49" s="43">
        <f t="shared" si="19"/>
        <v>0</v>
      </c>
      <c r="G49" s="66"/>
      <c r="H49" s="21" t="str">
        <f t="shared" ref="H49:I49" si="45">D49</f>
        <v/>
      </c>
      <c r="I49" s="21" t="str">
        <f t="shared" si="45"/>
        <v/>
      </c>
      <c r="J49" s="23">
        <f t="shared" si="21"/>
        <v>0</v>
      </c>
    </row>
    <row r="50">
      <c r="A50" s="68" t="s">
        <v>55</v>
      </c>
      <c r="B50" s="65">
        <v>0.0</v>
      </c>
      <c r="C50" s="65">
        <v>300.0</v>
      </c>
      <c r="D50" s="18"/>
      <c r="E50" s="47">
        <v>135.51</v>
      </c>
      <c r="F50" s="43">
        <f t="shared" si="19"/>
        <v>-135.51</v>
      </c>
      <c r="G50" s="66"/>
      <c r="H50" s="21" t="str">
        <f t="shared" ref="H50:I50" si="46">D50</f>
        <v/>
      </c>
      <c r="I50" s="45">
        <f t="shared" si="46"/>
        <v>135.51</v>
      </c>
      <c r="J50" s="23">
        <f t="shared" si="21"/>
        <v>-135.51</v>
      </c>
    </row>
    <row r="51">
      <c r="A51" s="68" t="s">
        <v>56</v>
      </c>
      <c r="B51" s="65">
        <v>0.0</v>
      </c>
      <c r="C51" s="65">
        <v>100.0</v>
      </c>
      <c r="D51" s="18"/>
      <c r="E51" s="19"/>
      <c r="F51" s="43">
        <f t="shared" si="19"/>
        <v>0</v>
      </c>
      <c r="G51" s="66"/>
      <c r="H51" s="21" t="str">
        <f t="shared" ref="H51:I51" si="47">D51</f>
        <v/>
      </c>
      <c r="I51" s="21" t="str">
        <f t="shared" si="47"/>
        <v/>
      </c>
      <c r="J51" s="23">
        <f t="shared" si="21"/>
        <v>0</v>
      </c>
    </row>
    <row r="52">
      <c r="A52" s="22" t="s">
        <v>57</v>
      </c>
      <c r="B52" s="65">
        <v>0.0</v>
      </c>
      <c r="C52" s="65">
        <v>180.0</v>
      </c>
      <c r="D52" s="18"/>
      <c r="E52" s="19"/>
      <c r="F52" s="43">
        <f t="shared" si="19"/>
        <v>0</v>
      </c>
      <c r="G52" s="66"/>
      <c r="H52" s="21" t="str">
        <f t="shared" ref="H52:I52" si="48">D52</f>
        <v/>
      </c>
      <c r="I52" s="21" t="str">
        <f t="shared" si="48"/>
        <v/>
      </c>
      <c r="J52" s="23">
        <f t="shared" si="21"/>
        <v>0</v>
      </c>
    </row>
    <row r="53">
      <c r="A53" s="69" t="s">
        <v>27</v>
      </c>
      <c r="B53" s="70"/>
      <c r="C53" s="70"/>
      <c r="D53" s="70"/>
      <c r="E53" s="71"/>
      <c r="F53" s="72">
        <f>SUM(F24:F52)</f>
        <v>543.1</v>
      </c>
      <c r="G53" s="11"/>
      <c r="H53" s="70"/>
      <c r="I53" s="70"/>
      <c r="J53" s="73">
        <f>SUM(J24:J52)</f>
        <v>543.1</v>
      </c>
    </row>
    <row r="54">
      <c r="A54" s="74"/>
      <c r="B54" s="74"/>
      <c r="C54" s="74"/>
      <c r="D54" s="74"/>
      <c r="E54" s="75"/>
      <c r="F54" s="75"/>
      <c r="G54" s="74"/>
      <c r="H54" s="74"/>
      <c r="I54" s="74"/>
      <c r="J54" s="74"/>
    </row>
    <row r="55">
      <c r="A55" s="76" t="s">
        <v>58</v>
      </c>
      <c r="B55" s="77">
        <f>SUM(B10:B21)+SUM(B24:B52)+B7</f>
        <v>27050</v>
      </c>
      <c r="C55" s="77">
        <f>SUM(C10:C21)+SUM(C24:C52)</f>
        <v>27050</v>
      </c>
      <c r="D55" s="74"/>
      <c r="E55" s="78" t="s">
        <v>59</v>
      </c>
      <c r="F55" s="79">
        <f>F22+F53</f>
        <v>1993.75</v>
      </c>
      <c r="G55" s="74"/>
      <c r="H55" s="74"/>
      <c r="I55" s="76" t="s">
        <v>60</v>
      </c>
      <c r="J55" s="77">
        <f>J22+J53+J6</f>
        <v>1993.75</v>
      </c>
    </row>
    <row r="56">
      <c r="A56" s="74"/>
      <c r="B56" s="74"/>
      <c r="C56" s="74"/>
      <c r="D56" s="74"/>
      <c r="E56" s="75"/>
      <c r="F56" s="75"/>
      <c r="G56" s="74"/>
      <c r="H56" s="74"/>
      <c r="I56" s="74"/>
      <c r="J56" s="74"/>
    </row>
    <row r="57">
      <c r="A57" s="74"/>
      <c r="B57" s="74"/>
      <c r="C57" s="74"/>
      <c r="D57" s="74"/>
      <c r="E57" s="75"/>
      <c r="F57" s="75"/>
      <c r="G57" s="74"/>
      <c r="H57" s="74"/>
      <c r="I57" s="76" t="s">
        <v>61</v>
      </c>
      <c r="J57" s="77">
        <f>J53+J22+J7-J5</f>
        <v>5924.45</v>
      </c>
    </row>
    <row r="58">
      <c r="A58" s="74"/>
      <c r="B58" s="74"/>
      <c r="C58" s="80"/>
      <c r="D58" s="74"/>
      <c r="E58" s="81"/>
      <c r="F58" s="75"/>
      <c r="G58" s="74"/>
      <c r="H58" s="74"/>
      <c r="I58" s="80"/>
      <c r="J58" s="74"/>
    </row>
  </sheetData>
  <mergeCells count="2">
    <mergeCell ref="A1:J2"/>
    <mergeCell ref="A23:F23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