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0535369B-AD30-4155-9328-AFDB6AFFA9FB}" xr6:coauthVersionLast="47" xr6:coauthVersionMax="47" xr10:uidLastSave="{00000000-0000-0000-0000-000000000000}"/>
  <bookViews>
    <workbookView xWindow="-120" yWindow="-120" windowWidth="29040" windowHeight="17520" tabRatio="572" xr2:uid="{00000000-000D-0000-FFFF-FFFF00000000}"/>
  </bookViews>
  <sheets>
    <sheet name="2021_thru_2025_Membership" sheetId="2" r:id="rId1"/>
  </sheets>
  <definedNames>
    <definedName name="_xlnm._FilterDatabase" localSheetId="0" hidden="1">'2021_thru_2025_Membership'!$A$3:$B$73</definedName>
    <definedName name="_xlnm.Print_Titles" localSheetId="0">'2021_thru_2025_Membership'!$1:$3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1" i="2" l="1"/>
  <c r="Q38" i="2" l="1"/>
  <c r="P72" i="2"/>
  <c r="O72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N47" i="2"/>
  <c r="M72" i="2"/>
  <c r="L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6" i="2"/>
  <c r="N45" i="2"/>
  <c r="N44" i="2"/>
  <c r="N43" i="2"/>
  <c r="N42" i="2"/>
  <c r="N41" i="2"/>
  <c r="N40" i="2"/>
  <c r="N39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I72" i="2"/>
  <c r="J61" i="2"/>
  <c r="J63" i="2"/>
  <c r="Q72" i="2" l="1"/>
  <c r="N72" i="2"/>
  <c r="J72" i="2"/>
  <c r="K72" i="2" s="1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6" i="2"/>
  <c r="K45" i="2"/>
  <c r="K44" i="2"/>
  <c r="K43" i="2"/>
  <c r="K42" i="2"/>
  <c r="K41" i="2"/>
  <c r="K40" i="2"/>
  <c r="K39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G72" i="2"/>
  <c r="F72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9" i="2"/>
  <c r="H40" i="2"/>
  <c r="H41" i="2"/>
  <c r="H42" i="2"/>
  <c r="H43" i="2"/>
  <c r="H44" i="2"/>
  <c r="H45" i="2"/>
  <c r="H46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E68" i="2"/>
  <c r="E69" i="2"/>
  <c r="E70" i="2"/>
  <c r="E71" i="2"/>
  <c r="E43" i="2"/>
  <c r="E44" i="2"/>
  <c r="E45" i="2"/>
  <c r="E46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9" i="2"/>
  <c r="E40" i="2"/>
  <c r="E41" i="2"/>
  <c r="E42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4" i="2"/>
  <c r="D72" i="2"/>
  <c r="C72" i="2"/>
  <c r="H72" i="2" l="1"/>
  <c r="E72" i="2"/>
</calcChain>
</file>

<file path=xl/sharedStrings.xml><?xml version="1.0" encoding="utf-8"?>
<sst xmlns="http://schemas.openxmlformats.org/spreadsheetml/2006/main" count="181" uniqueCount="161">
  <si>
    <t>Administrative Unit Name</t>
  </si>
  <si>
    <t>01010</t>
  </si>
  <si>
    <t>Adams 1, Mapleton</t>
  </si>
  <si>
    <t>01020</t>
  </si>
  <si>
    <t>Adams 12, Northglenn-Thornton</t>
  </si>
  <si>
    <t>01030</t>
  </si>
  <si>
    <t>Adams 14, Commerce City</t>
  </si>
  <si>
    <t>01040</t>
  </si>
  <si>
    <t>Adams 27J, Brighton</t>
  </si>
  <si>
    <t>01070</t>
  </si>
  <si>
    <t>Adams 50, Westminster</t>
  </si>
  <si>
    <t>03010</t>
  </si>
  <si>
    <t>Arapahoe 1, Englewood</t>
  </si>
  <si>
    <t>03020</t>
  </si>
  <si>
    <t>Arapahoe 2, Sheridan</t>
  </si>
  <si>
    <t>03030</t>
  </si>
  <si>
    <t>Arapahoe 5, Cherry Creek</t>
  </si>
  <si>
    <t>03040</t>
  </si>
  <si>
    <t>Arapahoe 6, Littleton</t>
  </si>
  <si>
    <t>03060</t>
  </si>
  <si>
    <t>Adams-Arapahoe 28J, Aurora</t>
  </si>
  <si>
    <t>07010</t>
  </si>
  <si>
    <t>Boulder RE1J, St. Vrain Valley</t>
  </si>
  <si>
    <t>07020</t>
  </si>
  <si>
    <t>Boulder RE2, Boulder Valley</t>
  </si>
  <si>
    <t>15010</t>
  </si>
  <si>
    <t>Delta 50(J), Delta</t>
  </si>
  <si>
    <t>16010</t>
  </si>
  <si>
    <t>Denver 1, Denver</t>
  </si>
  <si>
    <t>18010</t>
  </si>
  <si>
    <t>Douglas Re1, Castle Rock</t>
  </si>
  <si>
    <t>Eagle Re 50, Eagle</t>
  </si>
  <si>
    <t>19205</t>
  </si>
  <si>
    <t>21020</t>
  </si>
  <si>
    <t>El Paso 2, Harrison</t>
  </si>
  <si>
    <t>21030</t>
  </si>
  <si>
    <t>El Paso 3, Widefield</t>
  </si>
  <si>
    <t>21040</t>
  </si>
  <si>
    <t>El Paso 8, Fountain</t>
  </si>
  <si>
    <t>21050</t>
  </si>
  <si>
    <t>El Paso 11, Colorado Springs</t>
  </si>
  <si>
    <t>21060</t>
  </si>
  <si>
    <t>El Paso 12, Cheyenne Mountain</t>
  </si>
  <si>
    <t>21080</t>
  </si>
  <si>
    <t>El Paso 20, Academy</t>
  </si>
  <si>
    <t>21085</t>
  </si>
  <si>
    <t>El Paso 38, Lewis-Palmer</t>
  </si>
  <si>
    <t>21090</t>
  </si>
  <si>
    <t>21490</t>
  </si>
  <si>
    <t>Fort Lupton/Keenesburg</t>
  </si>
  <si>
    <t>22010</t>
  </si>
  <si>
    <t>Fremont Re-1, Canon City</t>
  </si>
  <si>
    <t>26011</t>
  </si>
  <si>
    <t>Gunnison</t>
  </si>
  <si>
    <t>30011</t>
  </si>
  <si>
    <t>Jefferson R-1, Lakewood</t>
  </si>
  <si>
    <t>34010</t>
  </si>
  <si>
    <t>35010</t>
  </si>
  <si>
    <t>Larimer R-1, Poudre</t>
  </si>
  <si>
    <t>35020</t>
  </si>
  <si>
    <t>Larimer R-2J, Thompson</t>
  </si>
  <si>
    <t>35030</t>
  </si>
  <si>
    <t>Larimer R-3, Park</t>
  </si>
  <si>
    <t>38010</t>
  </si>
  <si>
    <t>Logan Re-1, Valley</t>
  </si>
  <si>
    <t>39031</t>
  </si>
  <si>
    <t>Mesa</t>
  </si>
  <si>
    <t>41010</t>
  </si>
  <si>
    <t>Moffat Re 1, Craig</t>
  </si>
  <si>
    <t>43010</t>
  </si>
  <si>
    <t>Montrose Re-1J, Montrose</t>
  </si>
  <si>
    <t>44020</t>
  </si>
  <si>
    <t>Morgan Re-3, Fort Morgan</t>
  </si>
  <si>
    <t>49010</t>
  </si>
  <si>
    <t>51010</t>
  </si>
  <si>
    <t>Pueblo 60, Urban</t>
  </si>
  <si>
    <t>51020</t>
  </si>
  <si>
    <t>Pueblo 70, Rural</t>
  </si>
  <si>
    <t>59010</t>
  </si>
  <si>
    <t>62040</t>
  </si>
  <si>
    <t>Weld Re-4, Windsor</t>
  </si>
  <si>
    <t>62050</t>
  </si>
  <si>
    <t>Weld Re-5J, Johnstown</t>
  </si>
  <si>
    <t>62060</t>
  </si>
  <si>
    <t>Weld 6, Greeley</t>
  </si>
  <si>
    <t>64043</t>
  </si>
  <si>
    <t>East Central BOCES</t>
  </si>
  <si>
    <t>64053</t>
  </si>
  <si>
    <t>64093</t>
  </si>
  <si>
    <t>Mountain BOCES</t>
  </si>
  <si>
    <t>64103</t>
  </si>
  <si>
    <t>Northeast Colorado BOCES</t>
  </si>
  <si>
    <t>64123</t>
  </si>
  <si>
    <t>Northwest Colorado BOCS</t>
  </si>
  <si>
    <t>64133</t>
  </si>
  <si>
    <t>Pikes Peak BOCES</t>
  </si>
  <si>
    <t>64143</t>
  </si>
  <si>
    <t>San Juan BOCES</t>
  </si>
  <si>
    <t>64153</t>
  </si>
  <si>
    <t>San Luis Valley BOCS</t>
  </si>
  <si>
    <t>64160</t>
  </si>
  <si>
    <t>Santa Fe Trail BOCES</t>
  </si>
  <si>
    <t>64163</t>
  </si>
  <si>
    <t>South Central BOCES</t>
  </si>
  <si>
    <t>64193</t>
  </si>
  <si>
    <t>Southeastern BOCES</t>
  </si>
  <si>
    <t>64200</t>
  </si>
  <si>
    <t>Uncompahgre BOCES</t>
  </si>
  <si>
    <t>64203</t>
  </si>
  <si>
    <t>Centennial BOCES</t>
  </si>
  <si>
    <t>64205</t>
  </si>
  <si>
    <t>Ute Pass BOCES</t>
  </si>
  <si>
    <t>64213</t>
  </si>
  <si>
    <t>Rio Blanco BOCES</t>
  </si>
  <si>
    <t>64233</t>
  </si>
  <si>
    <t>66050</t>
  </si>
  <si>
    <t>Colorado School for the Deaf and Blind</t>
  </si>
  <si>
    <t>80010</t>
  </si>
  <si>
    <t>Charter School Institute</t>
  </si>
  <si>
    <t>Elizabeth School District</t>
  </si>
  <si>
    <t>64045</t>
  </si>
  <si>
    <t xml:space="preserve">Durango </t>
  </si>
  <si>
    <t xml:space="preserve">Aspen 1 </t>
  </si>
  <si>
    <t xml:space="preserve">Summit Re 1 </t>
  </si>
  <si>
    <t>Colorado River BOCES</t>
  </si>
  <si>
    <t>AU Code</t>
  </si>
  <si>
    <t>El Paso 49, District 49</t>
  </si>
  <si>
    <t>Roaring Fork</t>
  </si>
  <si>
    <t>Percent of Students in Special Education 2021</t>
  </si>
  <si>
    <t>Student October Membership
10/1/2021</t>
  </si>
  <si>
    <t>December Count Membership 12/1/2021</t>
  </si>
  <si>
    <t xml:space="preserve">Education ReEnvisioned Boces </t>
  </si>
  <si>
    <t>December Count Membership 12/1/2022</t>
  </si>
  <si>
    <t>Student October Membership
10/1/2022</t>
  </si>
  <si>
    <t>Percent of Students in Special Education 2022</t>
  </si>
  <si>
    <t>December Count Membership 12/1/2023</t>
  </si>
  <si>
    <t>Student October Membership
10/1/2023</t>
  </si>
  <si>
    <t>Percent of Students in Special Education 2023</t>
  </si>
  <si>
    <t>December Count Membership 12/1/2024</t>
  </si>
  <si>
    <t>Student October Membership
10/1/2024</t>
  </si>
  <si>
    <t>57010</t>
  </si>
  <si>
    <t>Steamboat Springs</t>
  </si>
  <si>
    <t>no data</t>
  </si>
  <si>
    <t>Blue Sky BOCES</t>
  </si>
  <si>
    <t>December Count Membership 12/1/2025</t>
  </si>
  <si>
    <t>Student October Membership
10/1/2025</t>
  </si>
  <si>
    <t>Percent of Students in Special Education 2025</t>
  </si>
  <si>
    <t>Percent of Students in Special Education 2024</t>
  </si>
  <si>
    <t>38060</t>
  </si>
  <si>
    <t>Manitou Springs School District</t>
  </si>
  <si>
    <t xml:space="preserve"> </t>
  </si>
  <si>
    <t>LEGEND</t>
  </si>
  <si>
    <t>Table starts at A3 to Q72, header row A3 to Q3</t>
  </si>
  <si>
    <t>STATE TOTALS</t>
  </si>
  <si>
    <r>
      <t>Colorado Detention Centers</t>
    </r>
    <r>
      <rPr>
        <i/>
        <sz val="12"/>
        <rFont val="Trebuchet MS"/>
        <family val="2"/>
      </rPr>
      <t xml:space="preserve"> (detained, not committed)</t>
    </r>
  </si>
  <si>
    <t xml:space="preserve">^Student October membership includes students with Pupils Attendance Codes 01-08 only. The comparable December Count membership includes students with Pupils Attendance Codes 01-08 plus 11 &amp; 12. </t>
  </si>
  <si>
    <t>Students on a tuition contract are counted in the AU where they attend in the December Count data.</t>
  </si>
  <si>
    <t>Pupil Membership data is posted online here - (https://ed.cde.state.co.us/cdereval/pupilmembership-statistics)</t>
  </si>
  <si>
    <t xml:space="preserve">Please note that State Operated Programs (SOPs): Division of Youth Services, Department of Corrections and Colorado Mental Health Institute-Pueblo do not participate in Student October and are thus excluded from this report. </t>
  </si>
  <si>
    <t>Please see other posted reports for their student counts.</t>
  </si>
  <si>
    <t>Students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</si>
</sst>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sz val="12"/>
      <name val="Trebuchet MS"/>
      <family val="2"/>
    </font>
    <font>
      <b/>
      <sz val="12"/>
      <color theme="0"/>
      <name val="Trebuchet MS"/>
      <family val="2"/>
    </font>
    <font>
      <i/>
      <sz val="12"/>
      <color theme="0"/>
      <name val="Trebuchet MS"/>
      <family val="2"/>
    </font>
    <font>
      <sz val="12"/>
      <color theme="0"/>
      <name val="Trebuchet MS"/>
      <family val="2"/>
    </font>
    <font>
      <i/>
      <sz val="12"/>
      <color theme="1"/>
      <name val="Trebuchet MS"/>
      <family val="2"/>
    </font>
    <font>
      <b/>
      <sz val="14"/>
      <color theme="1"/>
      <name val="Trebuchet MS"/>
      <family val="2"/>
    </font>
    <font>
      <i/>
      <sz val="12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AB6DA"/>
        <bgColor indexed="64"/>
      </patternFill>
    </fill>
    <fill>
      <patternFill patternType="solid">
        <fgColor rgb="FFFED592"/>
        <bgColor indexed="64"/>
      </patternFill>
    </fill>
    <fill>
      <patternFill patternType="solid">
        <fgColor rgb="FFA0DFF0"/>
        <bgColor indexed="64"/>
      </patternFill>
    </fill>
    <fill>
      <patternFill patternType="solid">
        <fgColor rgb="FFF4A99C"/>
        <bgColor indexed="64"/>
      </patternFill>
    </fill>
    <fill>
      <patternFill patternType="solid">
        <fgColor rgb="FFBCCAD4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5" fillId="2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right"/>
    </xf>
    <xf numFmtId="3" fontId="5" fillId="2" borderId="12" xfId="0" applyNumberFormat="1" applyFont="1" applyFill="1" applyBorder="1" applyAlignment="1">
      <alignment horizontal="right"/>
    </xf>
    <xf numFmtId="10" fontId="5" fillId="2" borderId="12" xfId="0" applyNumberFormat="1" applyFont="1" applyFill="1" applyBorder="1" applyAlignment="1">
      <alignment horizontal="right" wrapText="1"/>
    </xf>
    <xf numFmtId="3" fontId="5" fillId="2" borderId="12" xfId="1" applyNumberFormat="1" applyFont="1" applyFill="1" applyBorder="1"/>
    <xf numFmtId="10" fontId="5" fillId="2" borderId="12" xfId="2" applyNumberFormat="1" applyFont="1" applyFill="1" applyBorder="1" applyAlignment="1">
      <alignment horizontal="right"/>
    </xf>
    <xf numFmtId="10" fontId="5" fillId="2" borderId="13" xfId="2" applyNumberFormat="1" applyFont="1" applyFill="1" applyBorder="1" applyAlignment="1">
      <alignment horizontal="right"/>
    </xf>
    <xf numFmtId="0" fontId="3" fillId="3" borderId="2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0" fontId="4" fillId="3" borderId="16" xfId="0" applyNumberFormat="1" applyFont="1" applyFill="1" applyBorder="1" applyAlignment="1">
      <alignment horizontal="right" wrapText="1"/>
    </xf>
    <xf numFmtId="3" fontId="4" fillId="0" borderId="16" xfId="1" applyNumberFormat="1" applyFont="1" applyBorder="1"/>
    <xf numFmtId="10" fontId="4" fillId="4" borderId="16" xfId="2" applyNumberFormat="1" applyFont="1" applyFill="1" applyBorder="1" applyAlignment="1">
      <alignment horizontal="right"/>
    </xf>
    <xf numFmtId="10" fontId="4" fillId="5" borderId="16" xfId="2" applyNumberFormat="1" applyFont="1" applyFill="1" applyBorder="1" applyAlignment="1">
      <alignment horizontal="right"/>
    </xf>
    <xf numFmtId="10" fontId="4" fillId="6" borderId="16" xfId="2" applyNumberFormat="1" applyFont="1" applyFill="1" applyBorder="1" applyAlignment="1">
      <alignment horizontal="right"/>
    </xf>
    <xf numFmtId="10" fontId="4" fillId="7" borderId="17" xfId="2" applyNumberFormat="1" applyFont="1" applyFill="1" applyBorder="1" applyAlignment="1">
      <alignment horizontal="right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3" fontId="4" fillId="0" borderId="18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10" fontId="4" fillId="3" borderId="14" xfId="0" applyNumberFormat="1" applyFont="1" applyFill="1" applyBorder="1" applyAlignment="1">
      <alignment horizontal="right" wrapText="1"/>
    </xf>
    <xf numFmtId="3" fontId="4" fillId="0" borderId="14" xfId="1" applyNumberFormat="1" applyFont="1" applyBorder="1"/>
    <xf numFmtId="10" fontId="4" fillId="4" borderId="14" xfId="2" applyNumberFormat="1" applyFont="1" applyFill="1" applyBorder="1" applyAlignment="1">
      <alignment horizontal="right"/>
    </xf>
    <xf numFmtId="10" fontId="4" fillId="5" borderId="14" xfId="2" applyNumberFormat="1" applyFont="1" applyFill="1" applyBorder="1" applyAlignment="1">
      <alignment horizontal="right"/>
    </xf>
    <xf numFmtId="10" fontId="4" fillId="6" borderId="14" xfId="2" applyNumberFormat="1" applyFont="1" applyFill="1" applyBorder="1" applyAlignment="1">
      <alignment horizontal="right"/>
    </xf>
    <xf numFmtId="10" fontId="4" fillId="7" borderId="19" xfId="2" applyNumberFormat="1" applyFont="1" applyFill="1" applyBorder="1" applyAlignment="1">
      <alignment horizontal="right"/>
    </xf>
    <xf numFmtId="49" fontId="4" fillId="0" borderId="5" xfId="0" applyNumberFormat="1" applyFont="1" applyBorder="1" applyAlignment="1">
      <alignment vertical="center"/>
    </xf>
    <xf numFmtId="49" fontId="4" fillId="0" borderId="5" xfId="0" quotePrefix="1" applyNumberFormat="1" applyFont="1" applyBorder="1" applyAlignment="1">
      <alignment vertical="center"/>
    </xf>
    <xf numFmtId="0" fontId="4" fillId="0" borderId="5" xfId="0" quotePrefix="1" applyFont="1" applyBorder="1" applyAlignment="1">
      <alignment vertical="center"/>
    </xf>
    <xf numFmtId="3" fontId="4" fillId="0" borderId="14" xfId="1" applyNumberFormat="1" applyFont="1" applyBorder="1" applyAlignment="1">
      <alignment horizontal="right"/>
    </xf>
    <xf numFmtId="3" fontId="4" fillId="0" borderId="18" xfId="1" applyNumberFormat="1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10" fontId="4" fillId="3" borderId="21" xfId="0" applyNumberFormat="1" applyFont="1" applyFill="1" applyBorder="1" applyAlignment="1">
      <alignment horizontal="right" wrapText="1"/>
    </xf>
    <xf numFmtId="3" fontId="4" fillId="0" borderId="21" xfId="1" applyNumberFormat="1" applyFont="1" applyBorder="1"/>
    <xf numFmtId="10" fontId="4" fillId="4" borderId="21" xfId="2" applyNumberFormat="1" applyFont="1" applyFill="1" applyBorder="1" applyAlignment="1">
      <alignment horizontal="right"/>
    </xf>
    <xf numFmtId="3" fontId="4" fillId="0" borderId="21" xfId="0" applyNumberFormat="1" applyFont="1" applyBorder="1" applyAlignment="1">
      <alignment horizontal="right"/>
    </xf>
    <xf numFmtId="10" fontId="4" fillId="5" borderId="21" xfId="2" applyNumberFormat="1" applyFont="1" applyFill="1" applyBorder="1" applyAlignment="1">
      <alignment horizontal="right"/>
    </xf>
    <xf numFmtId="10" fontId="4" fillId="6" borderId="21" xfId="2" applyNumberFormat="1" applyFont="1" applyFill="1" applyBorder="1" applyAlignment="1">
      <alignment horizontal="right"/>
    </xf>
    <xf numFmtId="10" fontId="4" fillId="7" borderId="22" xfId="2" applyNumberFormat="1" applyFont="1" applyFill="1" applyBorder="1" applyAlignment="1">
      <alignment horizontal="right"/>
    </xf>
    <xf numFmtId="0" fontId="5" fillId="2" borderId="24" xfId="0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horizontal="left" vertical="top" wrapText="1"/>
    </xf>
    <xf numFmtId="0" fontId="7" fillId="2" borderId="25" xfId="0" applyFont="1" applyFill="1" applyBorder="1" applyAlignment="1">
      <alignment horizontal="right"/>
    </xf>
    <xf numFmtId="0" fontId="7" fillId="2" borderId="26" xfId="0" applyFont="1" applyFill="1" applyBorder="1" applyAlignment="1">
      <alignment horizontal="right"/>
    </xf>
    <xf numFmtId="0" fontId="8" fillId="0" borderId="27" xfId="0" applyFont="1" applyBorder="1" applyAlignment="1">
      <alignment horizontal="left" vertical="top"/>
    </xf>
    <xf numFmtId="0" fontId="8" fillId="0" borderId="28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8" fillId="0" borderId="27" xfId="0" applyFont="1" applyBorder="1" applyAlignment="1">
      <alignment vertical="top"/>
    </xf>
    <xf numFmtId="0" fontId="8" fillId="0" borderId="28" xfId="0" applyFont="1" applyBorder="1" applyAlignment="1">
      <alignment vertical="top"/>
    </xf>
    <xf numFmtId="0" fontId="8" fillId="0" borderId="29" xfId="0" applyFont="1" applyBorder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22"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border diagonalUp="0" diagonalDown="0"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numFmt numFmtId="14" formatCode="0.00%"/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numFmt numFmtId="14" formatCode="0.00%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 tint="4.9989318521683403E-2"/>
        <name val="Trebuchet MS"/>
        <family val="2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  <mruColors>
      <color rgb="FF000000"/>
      <color rgb="FFBCCAD4"/>
      <color rgb="FFF4A99C"/>
      <color rgb="FFA0DFF0"/>
      <color rgb="FFFED592"/>
      <color rgb="FFBAB6DA"/>
      <color rgb="FFB8D8D6"/>
      <color rgb="FFE3AEAD"/>
      <color rgb="FF97F4F9"/>
      <color rgb="FFFBC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54B076-EC21-40BE-9C55-4B62E74DDC58}" name="StudentsInSPED" displayName="StudentsInSPED" ref="A3:Q72" totalsRowShown="0" headerRowDxfId="21" dataDxfId="19" headerRowBorderDxfId="20" tableBorderDxfId="18" totalsRowBorderDxfId="17">
  <autoFilter ref="A3:Q72" xr:uid="{A054B076-EC21-40BE-9C55-4B62E74DDC5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B9549EA0-0E80-4F86-AF7F-944FE7B8A189}" name="AU Code" dataDxfId="16"/>
    <tableColumn id="2" xr3:uid="{5EE4E852-3D60-4268-B097-70C3BD3ECBC8}" name="Administrative Unit Name" dataDxfId="15"/>
    <tableColumn id="12" xr3:uid="{D4031E77-D55F-4ED6-8137-1B34C7914F3F}" name="December Count Membership 12/1/2021" dataDxfId="14"/>
    <tableColumn id="13" xr3:uid="{A3B29CF7-02E9-450B-B69C-E58470EDE0B8}" name="Student October Membership_x000a_10/1/2021" dataDxfId="13"/>
    <tableColumn id="14" xr3:uid="{B99E9B3B-8105-4111-AAA7-C2B06D7241A9}" name="Percent of Students in Special Education 2021" dataDxfId="12">
      <calculatedColumnFormula>C4/D4</calculatedColumnFormula>
    </tableColumn>
    <tableColumn id="15" xr3:uid="{2FFE93C0-C657-4EBC-A075-3AAA058CC735}" name="December Count Membership 12/1/2022" dataDxfId="11"/>
    <tableColumn id="16" xr3:uid="{54B02EA4-248A-468A-8D2A-770FE0C3A3D8}" name="Student October Membership_x000a_10/1/2022" dataDxfId="10" dataCellStyle="Comma"/>
    <tableColumn id="17" xr3:uid="{9A6737AB-67AD-4D77-99DD-C582D7EC1E52}" name="Percent of Students in Special Education 2022" dataDxfId="9" dataCellStyle="Percent">
      <calculatedColumnFormula>F4/G4</calculatedColumnFormula>
    </tableColumn>
    <tableColumn id="3" xr3:uid="{4CD8C595-A7D3-45B5-BAE9-DE5D3270C274}" name="December Count Membership 12/1/2023" dataDxfId="8"/>
    <tableColumn id="4" xr3:uid="{10AF6912-BE0E-4CCD-A474-C20F81773C2C}" name="Student October Membership_x000a_10/1/2023" dataDxfId="7"/>
    <tableColumn id="5" xr3:uid="{58EC4F96-1039-458D-A713-A9E0F4F4C0AF}" name="Percent of Students in Special Education 2023" dataDxfId="6">
      <calculatedColumnFormula>I4/J4</calculatedColumnFormula>
    </tableColumn>
    <tableColumn id="6" xr3:uid="{45FE0962-ACE0-4C3D-ADC1-7659131C0475}" name="December Count Membership 12/1/2024" dataDxfId="5"/>
    <tableColumn id="7" xr3:uid="{550AFB91-9239-449C-A406-A71419958E60}" name="Student October Membership_x000a_10/1/2024" dataDxfId="4"/>
    <tableColumn id="8" xr3:uid="{9FAB6BC2-9353-4A52-8618-C530D23666F3}" name="Percent of Students in Special Education 2024" dataDxfId="3">
      <calculatedColumnFormula>L4/M4</calculatedColumnFormula>
    </tableColumn>
    <tableColumn id="9" xr3:uid="{111F464C-96A7-4A10-9BF6-11F96C25EBBF}" name="December Count Membership 12/1/2025" dataDxfId="2"/>
    <tableColumn id="10" xr3:uid="{C315F810-24FF-43D7-B95C-4B3273E4C6A5}" name="Student October Membership_x000a_10/1/2025" dataDxfId="1"/>
    <tableColumn id="11" xr3:uid="{F00AA44F-92BA-4F79-9E23-016B84BD1934}" name="Percent of Students in Special Education 2025" dataDxfId="0">
      <calculatedColumnFormula>O4/P4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zoomScale="84" zoomScaleNormal="84" zoomScaleSheetLayoutView="82" workbookViewId="0"/>
  </sheetViews>
  <sheetFormatPr defaultColWidth="9.140625" defaultRowHeight="18" x14ac:dyDescent="0.35"/>
  <cols>
    <col min="1" max="1" width="10.7109375" style="6" customWidth="1"/>
    <col min="2" max="2" width="40.28515625" style="6" customWidth="1"/>
    <col min="3" max="17" width="13.5703125" style="4" customWidth="1"/>
    <col min="18" max="16384" width="9.140625" style="4"/>
  </cols>
  <sheetData>
    <row r="1" spans="1:17" ht="19.5" x14ac:dyDescent="0.35">
      <c r="A1" s="3" t="s">
        <v>160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.75" thickBot="1" x14ac:dyDescent="0.4">
      <c r="A2" s="1" t="s">
        <v>152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90.75" thickBot="1" x14ac:dyDescent="0.4">
      <c r="A3" s="8" t="s">
        <v>125</v>
      </c>
      <c r="B3" s="28" t="s">
        <v>0</v>
      </c>
      <c r="C3" s="27" t="s">
        <v>130</v>
      </c>
      <c r="D3" s="11" t="s">
        <v>129</v>
      </c>
      <c r="E3" s="10" t="s">
        <v>128</v>
      </c>
      <c r="F3" s="12" t="s">
        <v>132</v>
      </c>
      <c r="G3" s="13" t="s">
        <v>133</v>
      </c>
      <c r="H3" s="12" t="s">
        <v>134</v>
      </c>
      <c r="I3" s="14" t="s">
        <v>135</v>
      </c>
      <c r="J3" s="15" t="s">
        <v>136</v>
      </c>
      <c r="K3" s="14" t="s">
        <v>137</v>
      </c>
      <c r="L3" s="16" t="s">
        <v>138</v>
      </c>
      <c r="M3" s="17" t="s">
        <v>139</v>
      </c>
      <c r="N3" s="16" t="s">
        <v>147</v>
      </c>
      <c r="O3" s="20" t="s">
        <v>144</v>
      </c>
      <c r="P3" s="19" t="s">
        <v>145</v>
      </c>
      <c r="Q3" s="18" t="s">
        <v>146</v>
      </c>
    </row>
    <row r="4" spans="1:17" x14ac:dyDescent="0.35">
      <c r="A4" s="29" t="s">
        <v>1</v>
      </c>
      <c r="B4" s="30" t="s">
        <v>2</v>
      </c>
      <c r="C4" s="31">
        <v>1029</v>
      </c>
      <c r="D4" s="32">
        <v>9002</v>
      </c>
      <c r="E4" s="33">
        <f>C4/D4</f>
        <v>0.11430793157076205</v>
      </c>
      <c r="F4" s="34">
        <v>859</v>
      </c>
      <c r="G4" s="34">
        <v>7088</v>
      </c>
      <c r="H4" s="35">
        <f t="shared" ref="H4:H35" si="0">F4/G4</f>
        <v>0.12119074492099323</v>
      </c>
      <c r="I4" s="32">
        <v>873</v>
      </c>
      <c r="J4" s="34">
        <v>7017</v>
      </c>
      <c r="K4" s="36">
        <f t="shared" ref="K4:K69" si="1">I4/J4</f>
        <v>0.12441214194100043</v>
      </c>
      <c r="L4" s="32">
        <v>880</v>
      </c>
      <c r="M4" s="34">
        <v>7095</v>
      </c>
      <c r="N4" s="37">
        <f t="shared" ref="N4:N69" si="2">L4/M4</f>
        <v>0.12403100775193798</v>
      </c>
      <c r="O4" s="32">
        <v>923</v>
      </c>
      <c r="P4" s="34">
        <v>6493</v>
      </c>
      <c r="Q4" s="38">
        <f t="shared" ref="Q4:Q69" si="3">O4/P4</f>
        <v>0.14215308794085937</v>
      </c>
    </row>
    <row r="5" spans="1:17" x14ac:dyDescent="0.35">
      <c r="A5" s="39" t="s">
        <v>3</v>
      </c>
      <c r="B5" s="40" t="s">
        <v>4</v>
      </c>
      <c r="C5" s="41">
        <v>4294</v>
      </c>
      <c r="D5" s="42">
        <v>36078</v>
      </c>
      <c r="E5" s="43">
        <f t="shared" ref="E5:E70" si="4">C5/D5</f>
        <v>0.11901990132490714</v>
      </c>
      <c r="F5" s="44">
        <v>4548</v>
      </c>
      <c r="G5" s="44">
        <v>35747</v>
      </c>
      <c r="H5" s="45">
        <f t="shared" si="0"/>
        <v>0.12722745964696339</v>
      </c>
      <c r="I5" s="42">
        <v>4701</v>
      </c>
      <c r="J5" s="44">
        <v>34998</v>
      </c>
      <c r="K5" s="46">
        <f t="shared" si="1"/>
        <v>0.13432196125492885</v>
      </c>
      <c r="L5" s="42">
        <v>4765</v>
      </c>
      <c r="M5" s="44">
        <v>34466</v>
      </c>
      <c r="N5" s="47">
        <f t="shared" si="2"/>
        <v>0.13825219056461441</v>
      </c>
      <c r="O5" s="42">
        <v>4871</v>
      </c>
      <c r="P5" s="44">
        <v>33039</v>
      </c>
      <c r="Q5" s="48">
        <f t="shared" si="3"/>
        <v>0.14743182299706409</v>
      </c>
    </row>
    <row r="6" spans="1:17" x14ac:dyDescent="0.35">
      <c r="A6" s="39" t="s">
        <v>5</v>
      </c>
      <c r="B6" s="40" t="s">
        <v>6</v>
      </c>
      <c r="C6" s="41">
        <v>827</v>
      </c>
      <c r="D6" s="42">
        <v>6114</v>
      </c>
      <c r="E6" s="43">
        <f t="shared" si="4"/>
        <v>0.13526333006215244</v>
      </c>
      <c r="F6" s="44">
        <v>809</v>
      </c>
      <c r="G6" s="44">
        <v>5692</v>
      </c>
      <c r="H6" s="45">
        <f t="shared" si="0"/>
        <v>0.14212930428671819</v>
      </c>
      <c r="I6" s="42">
        <v>837</v>
      </c>
      <c r="J6" s="44">
        <v>5484</v>
      </c>
      <c r="K6" s="46">
        <f t="shared" si="1"/>
        <v>0.15262582056892779</v>
      </c>
      <c r="L6" s="42">
        <v>837</v>
      </c>
      <c r="M6" s="44">
        <v>5221</v>
      </c>
      <c r="N6" s="47">
        <f t="shared" si="2"/>
        <v>0.16031411606971843</v>
      </c>
      <c r="O6" s="42">
        <v>810</v>
      </c>
      <c r="P6" s="44">
        <v>4976</v>
      </c>
      <c r="Q6" s="48">
        <f t="shared" si="3"/>
        <v>0.16278135048231512</v>
      </c>
    </row>
    <row r="7" spans="1:17" x14ac:dyDescent="0.35">
      <c r="A7" s="39" t="s">
        <v>7</v>
      </c>
      <c r="B7" s="40" t="s">
        <v>8</v>
      </c>
      <c r="C7" s="41">
        <v>2324</v>
      </c>
      <c r="D7" s="42">
        <v>20338</v>
      </c>
      <c r="E7" s="43">
        <f t="shared" si="4"/>
        <v>0.11426885632805586</v>
      </c>
      <c r="F7" s="44">
        <v>2677</v>
      </c>
      <c r="G7" s="44">
        <v>22687</v>
      </c>
      <c r="H7" s="45">
        <f t="shared" si="0"/>
        <v>0.1179970908449773</v>
      </c>
      <c r="I7" s="42">
        <v>2840</v>
      </c>
      <c r="J7" s="44">
        <v>23108</v>
      </c>
      <c r="K7" s="46">
        <f t="shared" si="1"/>
        <v>0.1229011597715077</v>
      </c>
      <c r="L7" s="42">
        <v>3099</v>
      </c>
      <c r="M7" s="44">
        <v>24014</v>
      </c>
      <c r="N7" s="47">
        <f t="shared" si="2"/>
        <v>0.12904972099608561</v>
      </c>
      <c r="O7" s="42">
        <v>3277</v>
      </c>
      <c r="P7" s="44">
        <v>24290</v>
      </c>
      <c r="Q7" s="48">
        <f t="shared" si="3"/>
        <v>0.13491148620831617</v>
      </c>
    </row>
    <row r="8" spans="1:17" x14ac:dyDescent="0.35">
      <c r="A8" s="39" t="s">
        <v>9</v>
      </c>
      <c r="B8" s="40" t="s">
        <v>10</v>
      </c>
      <c r="C8" s="41">
        <v>1114</v>
      </c>
      <c r="D8" s="42">
        <v>8320</v>
      </c>
      <c r="E8" s="43">
        <f t="shared" si="4"/>
        <v>0.13389423076923077</v>
      </c>
      <c r="F8" s="44">
        <v>1082</v>
      </c>
      <c r="G8" s="44">
        <v>8004</v>
      </c>
      <c r="H8" s="45">
        <f t="shared" si="0"/>
        <v>0.1351824087956022</v>
      </c>
      <c r="I8" s="42">
        <v>1098</v>
      </c>
      <c r="J8" s="44">
        <v>7631</v>
      </c>
      <c r="K8" s="46">
        <f t="shared" si="1"/>
        <v>0.14388677761761237</v>
      </c>
      <c r="L8" s="42">
        <v>1128</v>
      </c>
      <c r="M8" s="44">
        <v>7724</v>
      </c>
      <c r="N8" s="47">
        <f t="shared" si="2"/>
        <v>0.14603832211289489</v>
      </c>
      <c r="O8" s="42">
        <v>1111</v>
      </c>
      <c r="P8" s="44">
        <v>7282</v>
      </c>
      <c r="Q8" s="48">
        <f t="shared" si="3"/>
        <v>0.15256797583081572</v>
      </c>
    </row>
    <row r="9" spans="1:17" x14ac:dyDescent="0.35">
      <c r="A9" s="39" t="s">
        <v>11</v>
      </c>
      <c r="B9" s="40" t="s">
        <v>12</v>
      </c>
      <c r="C9" s="41">
        <v>386</v>
      </c>
      <c r="D9" s="42">
        <v>2440</v>
      </c>
      <c r="E9" s="43">
        <f t="shared" si="4"/>
        <v>0.15819672131147541</v>
      </c>
      <c r="F9" s="44">
        <v>382</v>
      </c>
      <c r="G9" s="44">
        <v>2441</v>
      </c>
      <c r="H9" s="45">
        <f t="shared" si="0"/>
        <v>0.15649324047521507</v>
      </c>
      <c r="I9" s="42">
        <v>401</v>
      </c>
      <c r="J9" s="44">
        <v>2368</v>
      </c>
      <c r="K9" s="46">
        <f t="shared" si="1"/>
        <v>0.16934121621621623</v>
      </c>
      <c r="L9" s="42">
        <v>402</v>
      </c>
      <c r="M9" s="44">
        <v>2406</v>
      </c>
      <c r="N9" s="47">
        <f t="shared" si="2"/>
        <v>0.16708229426433915</v>
      </c>
      <c r="O9" s="42">
        <v>405</v>
      </c>
      <c r="P9" s="44">
        <v>2387</v>
      </c>
      <c r="Q9" s="48">
        <f t="shared" si="3"/>
        <v>0.16966904063678256</v>
      </c>
    </row>
    <row r="10" spans="1:17" x14ac:dyDescent="0.35">
      <c r="A10" s="39" t="s">
        <v>13</v>
      </c>
      <c r="B10" s="40" t="s">
        <v>14</v>
      </c>
      <c r="C10" s="41">
        <v>156</v>
      </c>
      <c r="D10" s="42">
        <v>1177</v>
      </c>
      <c r="E10" s="43">
        <f t="shared" si="4"/>
        <v>0.13254035683942225</v>
      </c>
      <c r="F10" s="44">
        <v>160</v>
      </c>
      <c r="G10" s="44">
        <v>1125</v>
      </c>
      <c r="H10" s="45">
        <f t="shared" si="0"/>
        <v>0.14222222222222222</v>
      </c>
      <c r="I10" s="42">
        <v>164</v>
      </c>
      <c r="J10" s="44">
        <v>1058</v>
      </c>
      <c r="K10" s="46">
        <f t="shared" si="1"/>
        <v>0.15500945179584122</v>
      </c>
      <c r="L10" s="42">
        <v>172</v>
      </c>
      <c r="M10" s="44">
        <v>1018</v>
      </c>
      <c r="N10" s="47">
        <f t="shared" si="2"/>
        <v>0.16895874263261296</v>
      </c>
      <c r="O10" s="42">
        <v>159</v>
      </c>
      <c r="P10" s="44">
        <v>924</v>
      </c>
      <c r="Q10" s="48">
        <f t="shared" si="3"/>
        <v>0.17207792207792208</v>
      </c>
    </row>
    <row r="11" spans="1:17" x14ac:dyDescent="0.35">
      <c r="A11" s="39" t="s">
        <v>15</v>
      </c>
      <c r="B11" s="40" t="s">
        <v>16</v>
      </c>
      <c r="C11" s="41">
        <v>7139</v>
      </c>
      <c r="D11" s="42">
        <v>53558</v>
      </c>
      <c r="E11" s="43">
        <f t="shared" si="4"/>
        <v>0.133294745882968</v>
      </c>
      <c r="F11" s="44">
        <v>7243</v>
      </c>
      <c r="G11" s="44">
        <v>52948</v>
      </c>
      <c r="H11" s="45">
        <f t="shared" si="0"/>
        <v>0.13679459091939261</v>
      </c>
      <c r="I11" s="42">
        <v>7570</v>
      </c>
      <c r="J11" s="44">
        <v>52419</v>
      </c>
      <c r="K11" s="46">
        <f t="shared" si="1"/>
        <v>0.14441328525916175</v>
      </c>
      <c r="L11" s="42">
        <v>7677</v>
      </c>
      <c r="M11" s="44">
        <v>52672</v>
      </c>
      <c r="N11" s="47">
        <f t="shared" si="2"/>
        <v>0.14575106318347508</v>
      </c>
      <c r="O11" s="42">
        <v>7821</v>
      </c>
      <c r="P11" s="44">
        <v>51844</v>
      </c>
      <c r="Q11" s="48">
        <f t="shared" si="3"/>
        <v>0.1508564154000463</v>
      </c>
    </row>
    <row r="12" spans="1:17" x14ac:dyDescent="0.35">
      <c r="A12" s="39" t="s">
        <v>17</v>
      </c>
      <c r="B12" s="40" t="s">
        <v>18</v>
      </c>
      <c r="C12" s="41">
        <v>1694</v>
      </c>
      <c r="D12" s="42">
        <v>13698</v>
      </c>
      <c r="E12" s="43">
        <f t="shared" si="4"/>
        <v>0.12366768871368083</v>
      </c>
      <c r="F12" s="44">
        <v>1744</v>
      </c>
      <c r="G12" s="44">
        <v>13450</v>
      </c>
      <c r="H12" s="45">
        <f t="shared" si="0"/>
        <v>0.12966542750929369</v>
      </c>
      <c r="I12" s="42">
        <v>1775</v>
      </c>
      <c r="J12" s="44">
        <v>13251</v>
      </c>
      <c r="K12" s="46">
        <f t="shared" si="1"/>
        <v>0.13395215455437326</v>
      </c>
      <c r="L12" s="42">
        <v>1770</v>
      </c>
      <c r="M12" s="44">
        <v>13110</v>
      </c>
      <c r="N12" s="47">
        <f t="shared" si="2"/>
        <v>0.13501144164759726</v>
      </c>
      <c r="O12" s="42">
        <v>1763</v>
      </c>
      <c r="P12" s="44">
        <v>12904</v>
      </c>
      <c r="Q12" s="48">
        <f t="shared" si="3"/>
        <v>0.13662430254184749</v>
      </c>
    </row>
    <row r="13" spans="1:17" x14ac:dyDescent="0.35">
      <c r="A13" s="39" t="s">
        <v>19</v>
      </c>
      <c r="B13" s="40" t="s">
        <v>20</v>
      </c>
      <c r="C13" s="41">
        <v>5279</v>
      </c>
      <c r="D13" s="42">
        <v>38451</v>
      </c>
      <c r="E13" s="43">
        <f t="shared" si="4"/>
        <v>0.13729161790330552</v>
      </c>
      <c r="F13" s="44">
        <v>5382</v>
      </c>
      <c r="G13" s="44">
        <v>39051</v>
      </c>
      <c r="H13" s="45">
        <f t="shared" si="0"/>
        <v>0.13781977414150726</v>
      </c>
      <c r="I13" s="42">
        <v>5484</v>
      </c>
      <c r="J13" s="44">
        <v>39148</v>
      </c>
      <c r="K13" s="46">
        <f t="shared" si="1"/>
        <v>0.14008378461224072</v>
      </c>
      <c r="L13" s="42">
        <v>5637</v>
      </c>
      <c r="M13" s="44">
        <v>39813</v>
      </c>
      <c r="N13" s="47">
        <f t="shared" si="2"/>
        <v>0.1415869188456032</v>
      </c>
      <c r="O13" s="42">
        <v>5733</v>
      </c>
      <c r="P13" s="44">
        <v>38197</v>
      </c>
      <c r="Q13" s="48">
        <f t="shared" si="3"/>
        <v>0.15009032122941593</v>
      </c>
    </row>
    <row r="14" spans="1:17" x14ac:dyDescent="0.35">
      <c r="A14" s="39" t="s">
        <v>21</v>
      </c>
      <c r="B14" s="40" t="s">
        <v>22</v>
      </c>
      <c r="C14" s="41">
        <v>4007</v>
      </c>
      <c r="D14" s="42">
        <v>32406</v>
      </c>
      <c r="E14" s="43">
        <f t="shared" si="4"/>
        <v>0.1236499413688823</v>
      </c>
      <c r="F14" s="44">
        <v>4086</v>
      </c>
      <c r="G14" s="44">
        <v>32639</v>
      </c>
      <c r="H14" s="45">
        <f t="shared" si="0"/>
        <v>0.12518765893562916</v>
      </c>
      <c r="I14" s="42">
        <v>4177</v>
      </c>
      <c r="J14" s="44">
        <v>32506</v>
      </c>
      <c r="K14" s="46">
        <f t="shared" si="1"/>
        <v>0.12849935396542178</v>
      </c>
      <c r="L14" s="42">
        <v>4308</v>
      </c>
      <c r="M14" s="44">
        <v>32414</v>
      </c>
      <c r="N14" s="47">
        <f t="shared" si="2"/>
        <v>0.13290553464552354</v>
      </c>
      <c r="O14" s="42">
        <v>4343</v>
      </c>
      <c r="P14" s="44">
        <v>32279</v>
      </c>
      <c r="Q14" s="48">
        <f t="shared" si="3"/>
        <v>0.13454567985377491</v>
      </c>
    </row>
    <row r="15" spans="1:17" x14ac:dyDescent="0.35">
      <c r="A15" s="39" t="s">
        <v>23</v>
      </c>
      <c r="B15" s="40" t="s">
        <v>24</v>
      </c>
      <c r="C15" s="41">
        <v>3534</v>
      </c>
      <c r="D15" s="42">
        <v>29011</v>
      </c>
      <c r="E15" s="43">
        <f t="shared" si="4"/>
        <v>0.12181586294853676</v>
      </c>
      <c r="F15" s="44">
        <v>3674</v>
      </c>
      <c r="G15" s="44">
        <v>28487</v>
      </c>
      <c r="H15" s="45">
        <f t="shared" si="0"/>
        <v>0.12897110962895356</v>
      </c>
      <c r="I15" s="42">
        <v>3881</v>
      </c>
      <c r="J15" s="44">
        <v>28362</v>
      </c>
      <c r="K15" s="46">
        <f t="shared" si="1"/>
        <v>0.13683802270643819</v>
      </c>
      <c r="L15" s="42">
        <v>4075</v>
      </c>
      <c r="M15" s="44">
        <v>27991</v>
      </c>
      <c r="N15" s="47">
        <f t="shared" si="2"/>
        <v>0.14558250866349898</v>
      </c>
      <c r="O15" s="42">
        <v>3978</v>
      </c>
      <c r="P15" s="44">
        <v>27541</v>
      </c>
      <c r="Q15" s="48">
        <f t="shared" si="3"/>
        <v>0.14443919973857158</v>
      </c>
    </row>
    <row r="16" spans="1:17" x14ac:dyDescent="0.35">
      <c r="A16" s="39" t="s">
        <v>25</v>
      </c>
      <c r="B16" s="40" t="s">
        <v>26</v>
      </c>
      <c r="C16" s="41">
        <v>758</v>
      </c>
      <c r="D16" s="42">
        <v>4738</v>
      </c>
      <c r="E16" s="43">
        <f t="shared" si="4"/>
        <v>0.15998311523849726</v>
      </c>
      <c r="F16" s="44">
        <v>751</v>
      </c>
      <c r="G16" s="44">
        <v>4699</v>
      </c>
      <c r="H16" s="45">
        <f t="shared" si="0"/>
        <v>0.15982123856139605</v>
      </c>
      <c r="I16" s="42">
        <v>738</v>
      </c>
      <c r="J16" s="44">
        <v>4614</v>
      </c>
      <c r="K16" s="46">
        <f t="shared" si="1"/>
        <v>0.1599479843953186</v>
      </c>
      <c r="L16" s="42">
        <v>730</v>
      </c>
      <c r="M16" s="44">
        <v>4524</v>
      </c>
      <c r="N16" s="47">
        <f t="shared" si="2"/>
        <v>0.16136162687886826</v>
      </c>
      <c r="O16" s="42">
        <v>723</v>
      </c>
      <c r="P16" s="44">
        <v>4371</v>
      </c>
      <c r="Q16" s="48">
        <f t="shared" si="3"/>
        <v>0.16540837336993822</v>
      </c>
    </row>
    <row r="17" spans="1:17" x14ac:dyDescent="0.35">
      <c r="A17" s="39" t="s">
        <v>27</v>
      </c>
      <c r="B17" s="40" t="s">
        <v>28</v>
      </c>
      <c r="C17" s="41">
        <v>10343</v>
      </c>
      <c r="D17" s="42">
        <v>89282</v>
      </c>
      <c r="E17" s="43">
        <f t="shared" si="4"/>
        <v>0.11584641921103918</v>
      </c>
      <c r="F17" s="44">
        <v>11012</v>
      </c>
      <c r="G17" s="44">
        <v>88254</v>
      </c>
      <c r="H17" s="45">
        <f t="shared" si="0"/>
        <v>0.1247762141092755</v>
      </c>
      <c r="I17" s="42">
        <v>11614</v>
      </c>
      <c r="J17" s="44">
        <v>88614</v>
      </c>
      <c r="K17" s="46">
        <f t="shared" si="1"/>
        <v>0.13106281174532242</v>
      </c>
      <c r="L17" s="42">
        <v>12064</v>
      </c>
      <c r="M17" s="44">
        <v>90832</v>
      </c>
      <c r="N17" s="47">
        <f t="shared" si="2"/>
        <v>0.13281662850096881</v>
      </c>
      <c r="O17" s="42">
        <v>12914</v>
      </c>
      <c r="P17" s="44">
        <v>89589</v>
      </c>
      <c r="Q17" s="48">
        <f t="shared" si="3"/>
        <v>0.14414716092377414</v>
      </c>
    </row>
    <row r="18" spans="1:17" x14ac:dyDescent="0.35">
      <c r="A18" s="39" t="s">
        <v>29</v>
      </c>
      <c r="B18" s="40" t="s">
        <v>30</v>
      </c>
      <c r="C18" s="41">
        <v>7732</v>
      </c>
      <c r="D18" s="42">
        <v>63876</v>
      </c>
      <c r="E18" s="43">
        <f t="shared" si="4"/>
        <v>0.12104702861794728</v>
      </c>
      <c r="F18" s="44">
        <v>7988</v>
      </c>
      <c r="G18" s="44">
        <v>62872</v>
      </c>
      <c r="H18" s="45">
        <f t="shared" si="0"/>
        <v>0.12705178775925691</v>
      </c>
      <c r="I18" s="42">
        <v>8034</v>
      </c>
      <c r="J18" s="44">
        <v>61964</v>
      </c>
      <c r="K18" s="46">
        <f t="shared" si="1"/>
        <v>0.12965592924924149</v>
      </c>
      <c r="L18" s="42">
        <v>8192</v>
      </c>
      <c r="M18" s="44">
        <v>61851</v>
      </c>
      <c r="N18" s="47">
        <f t="shared" si="2"/>
        <v>0.13244733310698292</v>
      </c>
      <c r="O18" s="42">
        <v>8248</v>
      </c>
      <c r="P18" s="44">
        <v>61535</v>
      </c>
      <c r="Q18" s="48">
        <f t="shared" si="3"/>
        <v>0.13403753961160314</v>
      </c>
    </row>
    <row r="19" spans="1:17" x14ac:dyDescent="0.35">
      <c r="A19" s="49">
        <v>19010</v>
      </c>
      <c r="B19" s="40" t="s">
        <v>31</v>
      </c>
      <c r="C19" s="41">
        <v>921</v>
      </c>
      <c r="D19" s="42">
        <v>6689</v>
      </c>
      <c r="E19" s="43">
        <f t="shared" si="4"/>
        <v>0.13768874271191509</v>
      </c>
      <c r="F19" s="44">
        <v>943</v>
      </c>
      <c r="G19" s="44">
        <v>6623</v>
      </c>
      <c r="H19" s="45">
        <f t="shared" si="0"/>
        <v>0.14238260606975692</v>
      </c>
      <c r="I19" s="42">
        <v>963</v>
      </c>
      <c r="J19" s="44">
        <v>6497</v>
      </c>
      <c r="K19" s="46">
        <f t="shared" si="1"/>
        <v>0.14822225642604278</v>
      </c>
      <c r="L19" s="42">
        <v>966</v>
      </c>
      <c r="M19" s="44">
        <v>6312</v>
      </c>
      <c r="N19" s="47">
        <f t="shared" si="2"/>
        <v>0.15304182509505704</v>
      </c>
      <c r="O19" s="42">
        <v>946</v>
      </c>
      <c r="P19" s="44">
        <v>6073</v>
      </c>
      <c r="Q19" s="48">
        <f t="shared" si="3"/>
        <v>0.15577144739008728</v>
      </c>
    </row>
    <row r="20" spans="1:17" x14ac:dyDescent="0.35">
      <c r="A20" s="50" t="s">
        <v>32</v>
      </c>
      <c r="B20" s="40" t="s">
        <v>119</v>
      </c>
      <c r="C20" s="41">
        <v>314</v>
      </c>
      <c r="D20" s="42">
        <v>2412</v>
      </c>
      <c r="E20" s="43">
        <f t="shared" si="4"/>
        <v>0.13018242122719734</v>
      </c>
      <c r="F20" s="44">
        <v>337</v>
      </c>
      <c r="G20" s="44">
        <v>2474</v>
      </c>
      <c r="H20" s="45">
        <f t="shared" si="0"/>
        <v>0.13621665319320939</v>
      </c>
      <c r="I20" s="42">
        <v>358</v>
      </c>
      <c r="J20" s="44">
        <v>2614</v>
      </c>
      <c r="K20" s="46">
        <f t="shared" si="1"/>
        <v>0.13695485845447589</v>
      </c>
      <c r="L20" s="42">
        <v>359</v>
      </c>
      <c r="M20" s="44">
        <v>2667</v>
      </c>
      <c r="N20" s="47">
        <f t="shared" si="2"/>
        <v>0.13460817397825273</v>
      </c>
      <c r="O20" s="42">
        <v>366</v>
      </c>
      <c r="P20" s="44">
        <v>2666</v>
      </c>
      <c r="Q20" s="48">
        <f t="shared" si="3"/>
        <v>0.13728432108027006</v>
      </c>
    </row>
    <row r="21" spans="1:17" x14ac:dyDescent="0.35">
      <c r="A21" s="39" t="s">
        <v>33</v>
      </c>
      <c r="B21" s="40" t="s">
        <v>34</v>
      </c>
      <c r="C21" s="41">
        <v>1535</v>
      </c>
      <c r="D21" s="42">
        <v>13002</v>
      </c>
      <c r="E21" s="43">
        <f t="shared" si="4"/>
        <v>0.11805876019073988</v>
      </c>
      <c r="F21" s="44">
        <v>1489</v>
      </c>
      <c r="G21" s="44">
        <v>12606</v>
      </c>
      <c r="H21" s="45">
        <f t="shared" si="0"/>
        <v>0.11811835633825163</v>
      </c>
      <c r="I21" s="42">
        <v>1620</v>
      </c>
      <c r="J21" s="44">
        <v>12386</v>
      </c>
      <c r="K21" s="46">
        <f t="shared" si="1"/>
        <v>0.13079283061521071</v>
      </c>
      <c r="L21" s="42">
        <v>1705</v>
      </c>
      <c r="M21" s="44">
        <v>12301</v>
      </c>
      <c r="N21" s="47">
        <f t="shared" si="2"/>
        <v>0.13860661734818308</v>
      </c>
      <c r="O21" s="42">
        <v>1682</v>
      </c>
      <c r="P21" s="44">
        <v>12011</v>
      </c>
      <c r="Q21" s="48">
        <f t="shared" si="3"/>
        <v>0.14003829822662558</v>
      </c>
    </row>
    <row r="22" spans="1:17" x14ac:dyDescent="0.35">
      <c r="A22" s="39" t="s">
        <v>35</v>
      </c>
      <c r="B22" s="40" t="s">
        <v>36</v>
      </c>
      <c r="C22" s="41">
        <v>1228</v>
      </c>
      <c r="D22" s="42">
        <v>9370</v>
      </c>
      <c r="E22" s="43">
        <f t="shared" si="4"/>
        <v>0.13105656350053363</v>
      </c>
      <c r="F22" s="44">
        <v>1320</v>
      </c>
      <c r="G22" s="44">
        <v>9612</v>
      </c>
      <c r="H22" s="45">
        <f t="shared" si="0"/>
        <v>0.13732833957553059</v>
      </c>
      <c r="I22" s="42">
        <v>1378</v>
      </c>
      <c r="J22" s="44">
        <v>9377</v>
      </c>
      <c r="K22" s="46">
        <f t="shared" si="1"/>
        <v>0.14695531619921084</v>
      </c>
      <c r="L22" s="42">
        <v>1381</v>
      </c>
      <c r="M22" s="44">
        <v>9292</v>
      </c>
      <c r="N22" s="47">
        <f t="shared" si="2"/>
        <v>0.14862247094274644</v>
      </c>
      <c r="O22" s="42">
        <v>1476</v>
      </c>
      <c r="P22" s="44">
        <v>9347</v>
      </c>
      <c r="Q22" s="48">
        <f t="shared" si="3"/>
        <v>0.15791162939980743</v>
      </c>
    </row>
    <row r="23" spans="1:17" x14ac:dyDescent="0.35">
      <c r="A23" s="39" t="s">
        <v>37</v>
      </c>
      <c r="B23" s="40" t="s">
        <v>38</v>
      </c>
      <c r="C23" s="41">
        <v>1495</v>
      </c>
      <c r="D23" s="42">
        <v>8302</v>
      </c>
      <c r="E23" s="43">
        <f>C23/D23</f>
        <v>0.18007708985786558</v>
      </c>
      <c r="F23" s="44">
        <v>1530</v>
      </c>
      <c r="G23" s="44">
        <v>8201</v>
      </c>
      <c r="H23" s="45">
        <f t="shared" si="0"/>
        <v>0.18656261431532739</v>
      </c>
      <c r="I23" s="42">
        <v>1547</v>
      </c>
      <c r="J23" s="44">
        <v>7885</v>
      </c>
      <c r="K23" s="46">
        <f t="shared" si="1"/>
        <v>0.19619530754597336</v>
      </c>
      <c r="L23" s="42">
        <v>1596</v>
      </c>
      <c r="M23" s="44">
        <v>7955</v>
      </c>
      <c r="N23" s="47">
        <f t="shared" si="2"/>
        <v>0.20062853551225646</v>
      </c>
      <c r="O23" s="42">
        <v>1653</v>
      </c>
      <c r="P23" s="44">
        <v>7709</v>
      </c>
      <c r="Q23" s="48">
        <f t="shared" si="3"/>
        <v>0.21442469840446232</v>
      </c>
    </row>
    <row r="24" spans="1:17" x14ac:dyDescent="0.35">
      <c r="A24" s="39" t="s">
        <v>39</v>
      </c>
      <c r="B24" s="40" t="s">
        <v>40</v>
      </c>
      <c r="C24" s="41">
        <v>2666</v>
      </c>
      <c r="D24" s="42">
        <v>23366</v>
      </c>
      <c r="E24" s="43">
        <f t="shared" si="4"/>
        <v>0.11409740648805958</v>
      </c>
      <c r="F24" s="44">
        <v>2818</v>
      </c>
      <c r="G24" s="44">
        <v>22729</v>
      </c>
      <c r="H24" s="45">
        <f t="shared" si="0"/>
        <v>0.12398257732412336</v>
      </c>
      <c r="I24" s="42">
        <v>2997</v>
      </c>
      <c r="J24" s="44">
        <v>22744</v>
      </c>
      <c r="K24" s="46">
        <f t="shared" si="1"/>
        <v>0.13177101653183257</v>
      </c>
      <c r="L24" s="42">
        <v>3229</v>
      </c>
      <c r="M24" s="44">
        <v>22265</v>
      </c>
      <c r="N24" s="47">
        <f t="shared" si="2"/>
        <v>0.14502582528632382</v>
      </c>
      <c r="O24" s="42">
        <v>3210</v>
      </c>
      <c r="P24" s="44">
        <v>23458</v>
      </c>
      <c r="Q24" s="48">
        <f t="shared" si="3"/>
        <v>0.13684031034188762</v>
      </c>
    </row>
    <row r="25" spans="1:17" x14ac:dyDescent="0.35">
      <c r="A25" s="39" t="s">
        <v>41</v>
      </c>
      <c r="B25" s="40" t="s">
        <v>42</v>
      </c>
      <c r="C25" s="41">
        <v>359</v>
      </c>
      <c r="D25" s="42">
        <v>3641</v>
      </c>
      <c r="E25" s="43">
        <f t="shared" si="4"/>
        <v>9.8599285910464157E-2</v>
      </c>
      <c r="F25" s="44">
        <v>415</v>
      </c>
      <c r="G25" s="44">
        <v>3723</v>
      </c>
      <c r="H25" s="45">
        <f t="shared" si="0"/>
        <v>0.11146924523233952</v>
      </c>
      <c r="I25" s="42">
        <v>427</v>
      </c>
      <c r="J25" s="44">
        <v>3739</v>
      </c>
      <c r="K25" s="46">
        <f t="shared" si="1"/>
        <v>0.11420165819737897</v>
      </c>
      <c r="L25" s="42">
        <v>431</v>
      </c>
      <c r="M25" s="44">
        <v>3725</v>
      </c>
      <c r="N25" s="47">
        <f t="shared" si="2"/>
        <v>0.11570469798657718</v>
      </c>
      <c r="O25" s="42">
        <v>435</v>
      </c>
      <c r="P25" s="44">
        <v>3726</v>
      </c>
      <c r="Q25" s="48">
        <f t="shared" si="3"/>
        <v>0.11674718196457327</v>
      </c>
    </row>
    <row r="26" spans="1:17" x14ac:dyDescent="0.35">
      <c r="A26" s="39" t="s">
        <v>43</v>
      </c>
      <c r="B26" s="40" t="s">
        <v>44</v>
      </c>
      <c r="C26" s="41">
        <v>2164</v>
      </c>
      <c r="D26" s="42">
        <v>26400</v>
      </c>
      <c r="E26" s="43">
        <f t="shared" si="4"/>
        <v>8.196969696969697E-2</v>
      </c>
      <c r="F26" s="44">
        <v>2283</v>
      </c>
      <c r="G26" s="44">
        <v>26607</v>
      </c>
      <c r="H26" s="45">
        <f t="shared" si="0"/>
        <v>8.5804487540872706E-2</v>
      </c>
      <c r="I26" s="42">
        <v>2284</v>
      </c>
      <c r="J26" s="44">
        <v>26607</v>
      </c>
      <c r="K26" s="46">
        <f t="shared" si="1"/>
        <v>8.5842071635283942E-2</v>
      </c>
      <c r="L26" s="42">
        <v>2381</v>
      </c>
      <c r="M26" s="44">
        <v>26569</v>
      </c>
      <c r="N26" s="47">
        <f t="shared" si="2"/>
        <v>8.9615717565583952E-2</v>
      </c>
      <c r="O26" s="42">
        <v>2357</v>
      </c>
      <c r="P26" s="44">
        <v>26471</v>
      </c>
      <c r="Q26" s="48">
        <f t="shared" si="3"/>
        <v>8.9040837142533344E-2</v>
      </c>
    </row>
    <row r="27" spans="1:17" x14ac:dyDescent="0.35">
      <c r="A27" s="39" t="s">
        <v>45</v>
      </c>
      <c r="B27" s="40" t="s">
        <v>46</v>
      </c>
      <c r="C27" s="41">
        <v>699</v>
      </c>
      <c r="D27" s="42">
        <v>6637</v>
      </c>
      <c r="E27" s="43">
        <f t="shared" si="4"/>
        <v>0.10531866807292452</v>
      </c>
      <c r="F27" s="44">
        <v>678</v>
      </c>
      <c r="G27" s="44">
        <v>6648</v>
      </c>
      <c r="H27" s="45">
        <f t="shared" si="0"/>
        <v>0.10198555956678701</v>
      </c>
      <c r="I27" s="42">
        <v>658</v>
      </c>
      <c r="J27" s="44">
        <v>6545</v>
      </c>
      <c r="K27" s="46">
        <f t="shared" si="1"/>
        <v>0.10053475935828877</v>
      </c>
      <c r="L27" s="42">
        <v>624</v>
      </c>
      <c r="M27" s="44">
        <v>6534</v>
      </c>
      <c r="N27" s="47">
        <f t="shared" si="2"/>
        <v>9.5500459136822771E-2</v>
      </c>
      <c r="O27" s="42">
        <v>580</v>
      </c>
      <c r="P27" s="44">
        <v>6318</v>
      </c>
      <c r="Q27" s="48">
        <f t="shared" si="3"/>
        <v>9.1801202912314028E-2</v>
      </c>
    </row>
    <row r="28" spans="1:17" x14ac:dyDescent="0.35">
      <c r="A28" s="39" t="s">
        <v>47</v>
      </c>
      <c r="B28" s="40" t="s">
        <v>126</v>
      </c>
      <c r="C28" s="41">
        <v>2688</v>
      </c>
      <c r="D28" s="42">
        <v>24767</v>
      </c>
      <c r="E28" s="43">
        <f t="shared" si="4"/>
        <v>0.10853151370775629</v>
      </c>
      <c r="F28" s="44">
        <v>2930</v>
      </c>
      <c r="G28" s="44">
        <v>25616</v>
      </c>
      <c r="H28" s="45">
        <f t="shared" si="0"/>
        <v>0.11438163647720175</v>
      </c>
      <c r="I28" s="42">
        <v>3174</v>
      </c>
      <c r="J28" s="44">
        <v>25799</v>
      </c>
      <c r="K28" s="46">
        <f t="shared" si="1"/>
        <v>0.12302802434202877</v>
      </c>
      <c r="L28" s="42">
        <v>3419</v>
      </c>
      <c r="M28" s="44">
        <v>26649</v>
      </c>
      <c r="N28" s="47">
        <f t="shared" si="2"/>
        <v>0.12829749709182334</v>
      </c>
      <c r="O28" s="42">
        <v>3528</v>
      </c>
      <c r="P28" s="44">
        <v>26423</v>
      </c>
      <c r="Q28" s="48">
        <f t="shared" si="3"/>
        <v>0.13352003935964879</v>
      </c>
    </row>
    <row r="29" spans="1:17" x14ac:dyDescent="0.35">
      <c r="A29" s="39" t="s">
        <v>48</v>
      </c>
      <c r="B29" s="40" t="s">
        <v>49</v>
      </c>
      <c r="C29" s="41">
        <v>566</v>
      </c>
      <c r="D29" s="42">
        <v>5175</v>
      </c>
      <c r="E29" s="43">
        <f t="shared" si="4"/>
        <v>0.1093719806763285</v>
      </c>
      <c r="F29" s="44">
        <v>567</v>
      </c>
      <c r="G29" s="44">
        <v>5307</v>
      </c>
      <c r="H29" s="45">
        <f t="shared" si="0"/>
        <v>0.10684002261164499</v>
      </c>
      <c r="I29" s="42">
        <v>543</v>
      </c>
      <c r="J29" s="44">
        <v>5212</v>
      </c>
      <c r="K29" s="46">
        <f t="shared" si="1"/>
        <v>0.10418265541059095</v>
      </c>
      <c r="L29" s="42">
        <v>606</v>
      </c>
      <c r="M29" s="44">
        <v>5169</v>
      </c>
      <c r="N29" s="47">
        <f t="shared" si="2"/>
        <v>0.11723737666860128</v>
      </c>
      <c r="O29" s="42">
        <v>602</v>
      </c>
      <c r="P29" s="44">
        <v>5033</v>
      </c>
      <c r="Q29" s="48">
        <f t="shared" si="3"/>
        <v>0.11961057023643949</v>
      </c>
    </row>
    <row r="30" spans="1:17" x14ac:dyDescent="0.35">
      <c r="A30" s="39" t="s">
        <v>50</v>
      </c>
      <c r="B30" s="40" t="s">
        <v>51</v>
      </c>
      <c r="C30" s="41">
        <v>588</v>
      </c>
      <c r="D30" s="42">
        <v>3325</v>
      </c>
      <c r="E30" s="43">
        <f t="shared" si="4"/>
        <v>0.17684210526315788</v>
      </c>
      <c r="F30" s="44">
        <v>549</v>
      </c>
      <c r="G30" s="44">
        <v>3308</v>
      </c>
      <c r="H30" s="45">
        <f t="shared" si="0"/>
        <v>0.16596130592503022</v>
      </c>
      <c r="I30" s="42">
        <v>520</v>
      </c>
      <c r="J30" s="44">
        <v>3177</v>
      </c>
      <c r="K30" s="46">
        <f t="shared" si="1"/>
        <v>0.16367642429965376</v>
      </c>
      <c r="L30" s="42">
        <v>516</v>
      </c>
      <c r="M30" s="44">
        <v>3195</v>
      </c>
      <c r="N30" s="47">
        <f t="shared" si="2"/>
        <v>0.16150234741784036</v>
      </c>
      <c r="O30" s="42">
        <v>536</v>
      </c>
      <c r="P30" s="44">
        <v>3082</v>
      </c>
      <c r="Q30" s="48">
        <f t="shared" si="3"/>
        <v>0.17391304347826086</v>
      </c>
    </row>
    <row r="31" spans="1:17" x14ac:dyDescent="0.35">
      <c r="A31" s="39" t="s">
        <v>52</v>
      </c>
      <c r="B31" s="40" t="s">
        <v>53</v>
      </c>
      <c r="C31" s="41">
        <v>184</v>
      </c>
      <c r="D31" s="42">
        <v>2158</v>
      </c>
      <c r="E31" s="43">
        <f t="shared" si="4"/>
        <v>8.5264133456904548E-2</v>
      </c>
      <c r="F31" s="44">
        <v>188</v>
      </c>
      <c r="G31" s="44">
        <v>2142</v>
      </c>
      <c r="H31" s="45">
        <f t="shared" si="0"/>
        <v>8.7768440709617174E-2</v>
      </c>
      <c r="I31" s="42">
        <v>198</v>
      </c>
      <c r="J31" s="44">
        <v>2142</v>
      </c>
      <c r="K31" s="46">
        <f t="shared" si="1"/>
        <v>9.2436974789915971E-2</v>
      </c>
      <c r="L31" s="42">
        <v>207</v>
      </c>
      <c r="M31" s="44">
        <v>2171</v>
      </c>
      <c r="N31" s="47">
        <f t="shared" si="2"/>
        <v>9.5347766006448648E-2</v>
      </c>
      <c r="O31" s="42">
        <v>203</v>
      </c>
      <c r="P31" s="44">
        <v>26011</v>
      </c>
      <c r="Q31" s="48">
        <f t="shared" si="3"/>
        <v>7.8043904501941489E-3</v>
      </c>
    </row>
    <row r="32" spans="1:17" x14ac:dyDescent="0.35">
      <c r="A32" s="39" t="s">
        <v>54</v>
      </c>
      <c r="B32" s="40" t="s">
        <v>55</v>
      </c>
      <c r="C32" s="41">
        <v>9220</v>
      </c>
      <c r="D32" s="42">
        <v>78473</v>
      </c>
      <c r="E32" s="43">
        <f t="shared" si="4"/>
        <v>0.11749264078090553</v>
      </c>
      <c r="F32" s="44">
        <v>9490</v>
      </c>
      <c r="G32" s="44">
        <v>77078</v>
      </c>
      <c r="H32" s="45">
        <f t="shared" si="0"/>
        <v>0.12312203222709463</v>
      </c>
      <c r="I32" s="42">
        <v>9974</v>
      </c>
      <c r="J32" s="44">
        <v>76172</v>
      </c>
      <c r="K32" s="46">
        <f t="shared" si="1"/>
        <v>0.13094050307199495</v>
      </c>
      <c r="L32" s="42">
        <v>10209</v>
      </c>
      <c r="M32" s="44">
        <v>75495</v>
      </c>
      <c r="N32" s="47">
        <f t="shared" si="2"/>
        <v>0.13522749850983509</v>
      </c>
      <c r="O32" s="42">
        <v>10475</v>
      </c>
      <c r="P32" s="44">
        <v>74177</v>
      </c>
      <c r="Q32" s="48">
        <f t="shared" si="3"/>
        <v>0.14121627997896921</v>
      </c>
    </row>
    <row r="33" spans="1:17" x14ac:dyDescent="0.35">
      <c r="A33" s="51" t="s">
        <v>56</v>
      </c>
      <c r="B33" s="40" t="s">
        <v>121</v>
      </c>
      <c r="C33" s="41">
        <v>679</v>
      </c>
      <c r="D33" s="42">
        <v>5797</v>
      </c>
      <c r="E33" s="43">
        <f t="shared" si="4"/>
        <v>0.11712954976712092</v>
      </c>
      <c r="F33" s="44">
        <v>709</v>
      </c>
      <c r="G33" s="44">
        <v>5595</v>
      </c>
      <c r="H33" s="45">
        <f t="shared" si="0"/>
        <v>0.12672028596961574</v>
      </c>
      <c r="I33" s="42">
        <v>745</v>
      </c>
      <c r="J33" s="44">
        <v>5267</v>
      </c>
      <c r="K33" s="46">
        <f t="shared" si="1"/>
        <v>0.14144674387696982</v>
      </c>
      <c r="L33" s="42">
        <v>695</v>
      </c>
      <c r="M33" s="44">
        <v>4492</v>
      </c>
      <c r="N33" s="47">
        <f t="shared" si="2"/>
        <v>0.15471950133570792</v>
      </c>
      <c r="O33" s="42">
        <v>670</v>
      </c>
      <c r="P33" s="44">
        <v>4282</v>
      </c>
      <c r="Q33" s="48">
        <f t="shared" si="3"/>
        <v>0.15646893974778142</v>
      </c>
    </row>
    <row r="34" spans="1:17" x14ac:dyDescent="0.35">
      <c r="A34" s="39" t="s">
        <v>57</v>
      </c>
      <c r="B34" s="40" t="s">
        <v>58</v>
      </c>
      <c r="C34" s="41">
        <v>2731</v>
      </c>
      <c r="D34" s="42">
        <v>29941</v>
      </c>
      <c r="E34" s="43">
        <f t="shared" si="4"/>
        <v>9.1212718346080621E-2</v>
      </c>
      <c r="F34" s="44">
        <v>2865</v>
      </c>
      <c r="G34" s="44">
        <v>30105</v>
      </c>
      <c r="H34" s="45">
        <f t="shared" si="0"/>
        <v>9.516691579471849E-2</v>
      </c>
      <c r="I34" s="42">
        <v>3052</v>
      </c>
      <c r="J34" s="44">
        <v>29914</v>
      </c>
      <c r="K34" s="46">
        <f t="shared" si="1"/>
        <v>0.102025807314301</v>
      </c>
      <c r="L34" s="42">
        <v>3196</v>
      </c>
      <c r="M34" s="44">
        <v>29544</v>
      </c>
      <c r="N34" s="47">
        <f t="shared" si="2"/>
        <v>0.10817763336041158</v>
      </c>
      <c r="O34" s="42">
        <v>3310</v>
      </c>
      <c r="P34" s="44">
        <v>29133</v>
      </c>
      <c r="Q34" s="48">
        <f t="shared" si="3"/>
        <v>0.11361686060481241</v>
      </c>
    </row>
    <row r="35" spans="1:17" x14ac:dyDescent="0.35">
      <c r="A35" s="39" t="s">
        <v>59</v>
      </c>
      <c r="B35" s="40" t="s">
        <v>60</v>
      </c>
      <c r="C35" s="41">
        <v>2037</v>
      </c>
      <c r="D35" s="42">
        <v>15291</v>
      </c>
      <c r="E35" s="43">
        <f t="shared" si="4"/>
        <v>0.13321561702962528</v>
      </c>
      <c r="F35" s="44">
        <v>2082</v>
      </c>
      <c r="G35" s="44">
        <v>15212</v>
      </c>
      <c r="H35" s="45">
        <f t="shared" si="0"/>
        <v>0.13686563239547725</v>
      </c>
      <c r="I35" s="42">
        <v>2058</v>
      </c>
      <c r="J35" s="44">
        <v>15039</v>
      </c>
      <c r="K35" s="46">
        <f t="shared" si="1"/>
        <v>0.13684420506682626</v>
      </c>
      <c r="L35" s="42">
        <v>2015</v>
      </c>
      <c r="M35" s="44">
        <v>14751</v>
      </c>
      <c r="N35" s="47">
        <f t="shared" si="2"/>
        <v>0.13660090841298894</v>
      </c>
      <c r="O35" s="42">
        <v>2025</v>
      </c>
      <c r="P35" s="44">
        <v>14280</v>
      </c>
      <c r="Q35" s="48">
        <f t="shared" si="3"/>
        <v>0.14180672268907563</v>
      </c>
    </row>
    <row r="36" spans="1:17" x14ac:dyDescent="0.35">
      <c r="A36" s="39" t="s">
        <v>61</v>
      </c>
      <c r="B36" s="40" t="s">
        <v>62</v>
      </c>
      <c r="C36" s="41">
        <v>94</v>
      </c>
      <c r="D36" s="42">
        <v>1058</v>
      </c>
      <c r="E36" s="43">
        <f t="shared" si="4"/>
        <v>8.8846880907372403E-2</v>
      </c>
      <c r="F36" s="44">
        <v>97</v>
      </c>
      <c r="G36" s="44">
        <v>1061</v>
      </c>
      <c r="H36" s="45">
        <f t="shared" ref="H36:H69" si="5">F36/G36</f>
        <v>9.1423185673892557E-2</v>
      </c>
      <c r="I36" s="42">
        <v>101</v>
      </c>
      <c r="J36" s="44">
        <v>1015</v>
      </c>
      <c r="K36" s="46">
        <f t="shared" si="1"/>
        <v>9.9507389162561577E-2</v>
      </c>
      <c r="L36" s="42">
        <v>99</v>
      </c>
      <c r="M36" s="44">
        <v>956</v>
      </c>
      <c r="N36" s="47">
        <f t="shared" si="2"/>
        <v>0.10355648535564854</v>
      </c>
      <c r="O36" s="42">
        <v>104</v>
      </c>
      <c r="P36" s="44">
        <v>945</v>
      </c>
      <c r="Q36" s="48">
        <f t="shared" si="3"/>
        <v>0.11005291005291006</v>
      </c>
    </row>
    <row r="37" spans="1:17" x14ac:dyDescent="0.35">
      <c r="A37" s="39" t="s">
        <v>63</v>
      </c>
      <c r="B37" s="40" t="s">
        <v>64</v>
      </c>
      <c r="C37" s="41">
        <v>314</v>
      </c>
      <c r="D37" s="42">
        <v>1996</v>
      </c>
      <c r="E37" s="43">
        <f t="shared" si="4"/>
        <v>0.15731462925851702</v>
      </c>
      <c r="F37" s="44">
        <v>308</v>
      </c>
      <c r="G37" s="44">
        <v>1972</v>
      </c>
      <c r="H37" s="45">
        <f t="shared" si="5"/>
        <v>0.15618661257606492</v>
      </c>
      <c r="I37" s="42">
        <v>331</v>
      </c>
      <c r="J37" s="44">
        <v>1887</v>
      </c>
      <c r="K37" s="46">
        <f t="shared" si="1"/>
        <v>0.17541070482246954</v>
      </c>
      <c r="L37" s="42">
        <v>367</v>
      </c>
      <c r="M37" s="44">
        <v>1910</v>
      </c>
      <c r="N37" s="47">
        <f t="shared" si="2"/>
        <v>0.19214659685863875</v>
      </c>
      <c r="O37" s="42">
        <v>360</v>
      </c>
      <c r="P37" s="44">
        <v>1913</v>
      </c>
      <c r="Q37" s="48">
        <f t="shared" si="3"/>
        <v>0.18818609513852588</v>
      </c>
    </row>
    <row r="38" spans="1:17" x14ac:dyDescent="0.35">
      <c r="A38" s="51" t="s">
        <v>148</v>
      </c>
      <c r="B38" s="40" t="s">
        <v>149</v>
      </c>
      <c r="C38" s="41" t="s">
        <v>142</v>
      </c>
      <c r="D38" s="42" t="s">
        <v>142</v>
      </c>
      <c r="E38" s="43" t="s">
        <v>142</v>
      </c>
      <c r="F38" s="52" t="s">
        <v>142</v>
      </c>
      <c r="G38" s="52" t="s">
        <v>142</v>
      </c>
      <c r="H38" s="45" t="s">
        <v>142</v>
      </c>
      <c r="I38" s="42" t="s">
        <v>142</v>
      </c>
      <c r="J38" s="52" t="s">
        <v>142</v>
      </c>
      <c r="K38" s="46" t="s">
        <v>142</v>
      </c>
      <c r="L38" s="42" t="s">
        <v>142</v>
      </c>
      <c r="M38" s="52" t="s">
        <v>142</v>
      </c>
      <c r="N38" s="47" t="s">
        <v>142</v>
      </c>
      <c r="O38" s="42">
        <v>117</v>
      </c>
      <c r="P38" s="44">
        <v>1100</v>
      </c>
      <c r="Q38" s="48">
        <f t="shared" si="3"/>
        <v>0.10636363636363637</v>
      </c>
    </row>
    <row r="39" spans="1:17" x14ac:dyDescent="0.35">
      <c r="A39" s="39" t="s">
        <v>65</v>
      </c>
      <c r="B39" s="40" t="s">
        <v>66</v>
      </c>
      <c r="C39" s="41">
        <v>3288</v>
      </c>
      <c r="D39" s="42">
        <v>21792</v>
      </c>
      <c r="E39" s="43">
        <f t="shared" si="4"/>
        <v>0.15088105726872247</v>
      </c>
      <c r="F39" s="44">
        <v>3376</v>
      </c>
      <c r="G39" s="44">
        <v>21335</v>
      </c>
      <c r="H39" s="45">
        <f t="shared" si="5"/>
        <v>0.1582376376845559</v>
      </c>
      <c r="I39" s="42">
        <v>3478</v>
      </c>
      <c r="J39" s="44">
        <v>20686</v>
      </c>
      <c r="K39" s="46">
        <f t="shared" si="1"/>
        <v>0.16813303683650779</v>
      </c>
      <c r="L39" s="42">
        <v>3426</v>
      </c>
      <c r="M39" s="44">
        <v>20383</v>
      </c>
      <c r="N39" s="47">
        <f t="shared" si="2"/>
        <v>0.16808124417406661</v>
      </c>
      <c r="O39" s="42">
        <v>3135</v>
      </c>
      <c r="P39" s="44">
        <v>19758</v>
      </c>
      <c r="Q39" s="48">
        <f t="shared" si="3"/>
        <v>0.15866990586091709</v>
      </c>
    </row>
    <row r="40" spans="1:17" x14ac:dyDescent="0.35">
      <c r="A40" s="39" t="s">
        <v>67</v>
      </c>
      <c r="B40" s="40" t="s">
        <v>68</v>
      </c>
      <c r="C40" s="41">
        <v>338</v>
      </c>
      <c r="D40" s="42">
        <v>2118</v>
      </c>
      <c r="E40" s="43">
        <f t="shared" si="4"/>
        <v>0.15958451369216242</v>
      </c>
      <c r="F40" s="44">
        <v>342</v>
      </c>
      <c r="G40" s="44">
        <v>2121</v>
      </c>
      <c r="H40" s="45">
        <f t="shared" si="5"/>
        <v>0.16124469589816123</v>
      </c>
      <c r="I40" s="42">
        <v>338</v>
      </c>
      <c r="J40" s="44">
        <v>1916</v>
      </c>
      <c r="K40" s="46">
        <f t="shared" si="1"/>
        <v>0.17640918580375783</v>
      </c>
      <c r="L40" s="42">
        <v>303</v>
      </c>
      <c r="M40" s="44">
        <v>1821</v>
      </c>
      <c r="N40" s="47">
        <f t="shared" si="2"/>
        <v>0.16639209225700163</v>
      </c>
      <c r="O40" s="42">
        <v>263</v>
      </c>
      <c r="P40" s="44">
        <v>1743</v>
      </c>
      <c r="Q40" s="48">
        <f t="shared" si="3"/>
        <v>0.15088927137119909</v>
      </c>
    </row>
    <row r="41" spans="1:17" x14ac:dyDescent="0.35">
      <c r="A41" s="39" t="s">
        <v>69</v>
      </c>
      <c r="B41" s="40" t="s">
        <v>70</v>
      </c>
      <c r="C41" s="41">
        <v>984</v>
      </c>
      <c r="D41" s="42">
        <v>6061</v>
      </c>
      <c r="E41" s="43">
        <f t="shared" si="4"/>
        <v>0.1623494472859264</v>
      </c>
      <c r="F41" s="44">
        <v>1006</v>
      </c>
      <c r="G41" s="44">
        <v>6035</v>
      </c>
      <c r="H41" s="45">
        <f t="shared" si="5"/>
        <v>0.16669428334714168</v>
      </c>
      <c r="I41" s="42">
        <v>1055</v>
      </c>
      <c r="J41" s="44">
        <v>6038</v>
      </c>
      <c r="K41" s="46">
        <f t="shared" si="1"/>
        <v>0.17472673070553163</v>
      </c>
      <c r="L41" s="42">
        <v>1011</v>
      </c>
      <c r="M41" s="44">
        <v>5991</v>
      </c>
      <c r="N41" s="47">
        <f t="shared" si="2"/>
        <v>0.16875312969454181</v>
      </c>
      <c r="O41" s="42">
        <v>984</v>
      </c>
      <c r="P41" s="44">
        <v>5876</v>
      </c>
      <c r="Q41" s="48">
        <f t="shared" si="3"/>
        <v>0.16746085772634445</v>
      </c>
    </row>
    <row r="42" spans="1:17" x14ac:dyDescent="0.35">
      <c r="A42" s="39" t="s">
        <v>71</v>
      </c>
      <c r="B42" s="40" t="s">
        <v>72</v>
      </c>
      <c r="C42" s="41">
        <v>434</v>
      </c>
      <c r="D42" s="42">
        <v>3381</v>
      </c>
      <c r="E42" s="43">
        <f t="shared" si="4"/>
        <v>0.12836438923395446</v>
      </c>
      <c r="F42" s="44">
        <v>426</v>
      </c>
      <c r="G42" s="44">
        <v>3423</v>
      </c>
      <c r="H42" s="45">
        <f t="shared" si="5"/>
        <v>0.12445223488168274</v>
      </c>
      <c r="I42" s="42">
        <v>442</v>
      </c>
      <c r="J42" s="44">
        <v>3427</v>
      </c>
      <c r="K42" s="46">
        <f t="shared" si="1"/>
        <v>0.1289757805660928</v>
      </c>
      <c r="L42" s="42">
        <v>444</v>
      </c>
      <c r="M42" s="44">
        <v>3451</v>
      </c>
      <c r="N42" s="47">
        <f t="shared" si="2"/>
        <v>0.12865835989568242</v>
      </c>
      <c r="O42" s="42">
        <v>465</v>
      </c>
      <c r="P42" s="44">
        <v>3327</v>
      </c>
      <c r="Q42" s="48">
        <f t="shared" si="3"/>
        <v>0.13976555455365194</v>
      </c>
    </row>
    <row r="43" spans="1:17" x14ac:dyDescent="0.35">
      <c r="A43" s="51" t="s">
        <v>73</v>
      </c>
      <c r="B43" s="40" t="s">
        <v>122</v>
      </c>
      <c r="C43" s="41">
        <v>192</v>
      </c>
      <c r="D43" s="42">
        <v>1652</v>
      </c>
      <c r="E43" s="43">
        <f>C43/D43</f>
        <v>0.11622276029055691</v>
      </c>
      <c r="F43" s="44">
        <v>198</v>
      </c>
      <c r="G43" s="44">
        <v>1572</v>
      </c>
      <c r="H43" s="45">
        <f t="shared" si="5"/>
        <v>0.12595419847328243</v>
      </c>
      <c r="I43" s="42">
        <v>224</v>
      </c>
      <c r="J43" s="44">
        <v>1554</v>
      </c>
      <c r="K43" s="46">
        <f t="shared" si="1"/>
        <v>0.14414414414414414</v>
      </c>
      <c r="L43" s="42">
        <v>215</v>
      </c>
      <c r="M43" s="44">
        <v>1584</v>
      </c>
      <c r="N43" s="47">
        <f t="shared" si="2"/>
        <v>0.13573232323232323</v>
      </c>
      <c r="O43" s="42">
        <v>199</v>
      </c>
      <c r="P43" s="44">
        <v>1553</v>
      </c>
      <c r="Q43" s="48">
        <f t="shared" si="3"/>
        <v>0.12813908564069543</v>
      </c>
    </row>
    <row r="44" spans="1:17" x14ac:dyDescent="0.35">
      <c r="A44" s="39" t="s">
        <v>74</v>
      </c>
      <c r="B44" s="40" t="s">
        <v>75</v>
      </c>
      <c r="C44" s="41">
        <v>2078</v>
      </c>
      <c r="D44" s="42">
        <v>15134</v>
      </c>
      <c r="E44" s="43">
        <f t="shared" si="4"/>
        <v>0.13730672657592177</v>
      </c>
      <c r="F44" s="44">
        <v>2142</v>
      </c>
      <c r="G44" s="44">
        <v>15007</v>
      </c>
      <c r="H44" s="45">
        <f t="shared" si="5"/>
        <v>0.14273339108416072</v>
      </c>
      <c r="I44" s="42">
        <v>2148</v>
      </c>
      <c r="J44" s="44">
        <v>14549</v>
      </c>
      <c r="K44" s="46">
        <f t="shared" si="1"/>
        <v>0.14763901299058355</v>
      </c>
      <c r="L44" s="42">
        <v>2141</v>
      </c>
      <c r="M44" s="44">
        <v>14089</v>
      </c>
      <c r="N44" s="47">
        <f t="shared" si="2"/>
        <v>0.1519625239548584</v>
      </c>
      <c r="O44" s="42">
        <v>2115</v>
      </c>
      <c r="P44" s="44">
        <v>13302</v>
      </c>
      <c r="Q44" s="48">
        <f t="shared" si="3"/>
        <v>0.15899864682002707</v>
      </c>
    </row>
    <row r="45" spans="1:17" x14ac:dyDescent="0.35">
      <c r="A45" s="39" t="s">
        <v>76</v>
      </c>
      <c r="B45" s="40" t="s">
        <v>77</v>
      </c>
      <c r="C45" s="41">
        <v>1510</v>
      </c>
      <c r="D45" s="42">
        <v>10247</v>
      </c>
      <c r="E45" s="43">
        <f t="shared" si="4"/>
        <v>0.14736020298623986</v>
      </c>
      <c r="F45" s="44">
        <v>1636</v>
      </c>
      <c r="G45" s="44">
        <v>10629</v>
      </c>
      <c r="H45" s="45">
        <f t="shared" si="5"/>
        <v>0.15391852479066703</v>
      </c>
      <c r="I45" s="42">
        <v>1727</v>
      </c>
      <c r="J45" s="44">
        <v>10655</v>
      </c>
      <c r="K45" s="46">
        <f t="shared" si="1"/>
        <v>0.1620835288596903</v>
      </c>
      <c r="L45" s="42">
        <v>1722</v>
      </c>
      <c r="M45" s="44">
        <v>10392</v>
      </c>
      <c r="N45" s="47">
        <f t="shared" si="2"/>
        <v>0.16570438799076212</v>
      </c>
      <c r="O45" s="42">
        <v>1703</v>
      </c>
      <c r="P45" s="44">
        <v>10240</v>
      </c>
      <c r="Q45" s="48">
        <f t="shared" si="3"/>
        <v>0.16630859375000001</v>
      </c>
    </row>
    <row r="46" spans="1:17" x14ac:dyDescent="0.35">
      <c r="A46" s="49">
        <v>54010</v>
      </c>
      <c r="B46" s="40" t="s">
        <v>127</v>
      </c>
      <c r="C46" s="53">
        <v>562</v>
      </c>
      <c r="D46" s="52">
        <v>5306</v>
      </c>
      <c r="E46" s="43">
        <f t="shared" si="4"/>
        <v>0.10591782887297399</v>
      </c>
      <c r="F46" s="44">
        <v>646</v>
      </c>
      <c r="G46" s="44">
        <v>5772</v>
      </c>
      <c r="H46" s="45">
        <f t="shared" si="5"/>
        <v>0.11191961191961192</v>
      </c>
      <c r="I46" s="42">
        <v>701</v>
      </c>
      <c r="J46" s="44">
        <v>5846</v>
      </c>
      <c r="K46" s="46">
        <f t="shared" si="1"/>
        <v>0.11991105029079713</v>
      </c>
      <c r="L46" s="42">
        <v>695</v>
      </c>
      <c r="M46" s="44">
        <v>5842</v>
      </c>
      <c r="N46" s="47">
        <f t="shared" si="2"/>
        <v>0.11896610749743239</v>
      </c>
      <c r="O46" s="42">
        <v>652</v>
      </c>
      <c r="P46" s="44">
        <v>5621</v>
      </c>
      <c r="Q46" s="48">
        <f t="shared" si="3"/>
        <v>0.11599359544565024</v>
      </c>
    </row>
    <row r="47" spans="1:17" x14ac:dyDescent="0.35">
      <c r="A47" s="50" t="s">
        <v>140</v>
      </c>
      <c r="B47" s="40" t="s">
        <v>141</v>
      </c>
      <c r="C47" s="53" t="s">
        <v>142</v>
      </c>
      <c r="D47" s="52" t="s">
        <v>142</v>
      </c>
      <c r="E47" s="43" t="s">
        <v>142</v>
      </c>
      <c r="F47" s="52" t="s">
        <v>142</v>
      </c>
      <c r="G47" s="52" t="s">
        <v>142</v>
      </c>
      <c r="H47" s="45" t="s">
        <v>142</v>
      </c>
      <c r="I47" s="42" t="s">
        <v>142</v>
      </c>
      <c r="J47" s="52" t="s">
        <v>142</v>
      </c>
      <c r="K47" s="46" t="s">
        <v>142</v>
      </c>
      <c r="L47" s="42">
        <v>373</v>
      </c>
      <c r="M47" s="44">
        <v>2517</v>
      </c>
      <c r="N47" s="47">
        <f t="shared" si="2"/>
        <v>0.14819229241160112</v>
      </c>
      <c r="O47" s="42">
        <v>364</v>
      </c>
      <c r="P47" s="44">
        <v>2458</v>
      </c>
      <c r="Q47" s="48">
        <f t="shared" si="3"/>
        <v>0.14808787632221318</v>
      </c>
    </row>
    <row r="48" spans="1:17" x14ac:dyDescent="0.35">
      <c r="A48" s="51" t="s">
        <v>78</v>
      </c>
      <c r="B48" s="40" t="s">
        <v>123</v>
      </c>
      <c r="C48" s="41">
        <v>402</v>
      </c>
      <c r="D48" s="42">
        <v>3620</v>
      </c>
      <c r="E48" s="43">
        <f t="shared" si="4"/>
        <v>0.11104972375690608</v>
      </c>
      <c r="F48" s="44">
        <v>440</v>
      </c>
      <c r="G48" s="44">
        <v>3633</v>
      </c>
      <c r="H48" s="45">
        <f t="shared" si="5"/>
        <v>0.12111202862647949</v>
      </c>
      <c r="I48" s="42">
        <v>461</v>
      </c>
      <c r="J48" s="44">
        <v>3572</v>
      </c>
      <c r="K48" s="46">
        <f t="shared" si="1"/>
        <v>0.12905935050391937</v>
      </c>
      <c r="L48" s="42">
        <v>484</v>
      </c>
      <c r="M48" s="44">
        <v>3475</v>
      </c>
      <c r="N48" s="47">
        <f t="shared" si="2"/>
        <v>0.13928057553956835</v>
      </c>
      <c r="O48" s="42">
        <v>477</v>
      </c>
      <c r="P48" s="44">
        <v>3378</v>
      </c>
      <c r="Q48" s="48">
        <f t="shared" si="3"/>
        <v>0.14120781527531084</v>
      </c>
    </row>
    <row r="49" spans="1:17" x14ac:dyDescent="0.35">
      <c r="A49" s="39" t="s">
        <v>79</v>
      </c>
      <c r="B49" s="40" t="s">
        <v>80</v>
      </c>
      <c r="C49" s="41">
        <v>791</v>
      </c>
      <c r="D49" s="42">
        <v>8104</v>
      </c>
      <c r="E49" s="43">
        <f t="shared" si="4"/>
        <v>9.7606120434353405E-2</v>
      </c>
      <c r="F49" s="44">
        <v>843</v>
      </c>
      <c r="G49" s="44">
        <v>8228</v>
      </c>
      <c r="H49" s="45">
        <f t="shared" si="5"/>
        <v>0.10245503159941663</v>
      </c>
      <c r="I49" s="42">
        <v>895</v>
      </c>
      <c r="J49" s="44">
        <v>8459</v>
      </c>
      <c r="K49" s="46">
        <f t="shared" si="1"/>
        <v>0.10580446861331126</v>
      </c>
      <c r="L49" s="42">
        <v>938</v>
      </c>
      <c r="M49" s="44">
        <v>8733</v>
      </c>
      <c r="N49" s="47">
        <f t="shared" si="2"/>
        <v>0.10740867972060002</v>
      </c>
      <c r="O49" s="42">
        <v>967</v>
      </c>
      <c r="P49" s="44">
        <v>8883</v>
      </c>
      <c r="Q49" s="48">
        <f t="shared" si="3"/>
        <v>0.10885961949791736</v>
      </c>
    </row>
    <row r="50" spans="1:17" x14ac:dyDescent="0.35">
      <c r="A50" s="39" t="s">
        <v>81</v>
      </c>
      <c r="B50" s="40" t="s">
        <v>82</v>
      </c>
      <c r="C50" s="41">
        <v>456</v>
      </c>
      <c r="D50" s="42">
        <v>3783</v>
      </c>
      <c r="E50" s="43">
        <f t="shared" si="4"/>
        <v>0.12053925455987312</v>
      </c>
      <c r="F50" s="44">
        <v>481</v>
      </c>
      <c r="G50" s="44">
        <v>3869</v>
      </c>
      <c r="H50" s="45">
        <f t="shared" si="5"/>
        <v>0.12432153011113983</v>
      </c>
      <c r="I50" s="42">
        <v>519</v>
      </c>
      <c r="J50" s="44">
        <v>3976</v>
      </c>
      <c r="K50" s="46">
        <f t="shared" si="1"/>
        <v>0.13053319919517103</v>
      </c>
      <c r="L50" s="42">
        <v>535</v>
      </c>
      <c r="M50" s="44">
        <v>4055</v>
      </c>
      <c r="N50" s="47">
        <f t="shared" si="2"/>
        <v>0.13193588162762021</v>
      </c>
      <c r="O50" s="42">
        <v>576</v>
      </c>
      <c r="P50" s="44">
        <v>4205</v>
      </c>
      <c r="Q50" s="48">
        <f t="shared" si="3"/>
        <v>0.13697978596908442</v>
      </c>
    </row>
    <row r="51" spans="1:17" x14ac:dyDescent="0.35">
      <c r="A51" s="39" t="s">
        <v>83</v>
      </c>
      <c r="B51" s="40" t="s">
        <v>84</v>
      </c>
      <c r="C51" s="41">
        <v>2716</v>
      </c>
      <c r="D51" s="42">
        <v>22170</v>
      </c>
      <c r="E51" s="43">
        <f t="shared" si="4"/>
        <v>0.12250789354984212</v>
      </c>
      <c r="F51" s="44">
        <v>2930</v>
      </c>
      <c r="G51" s="44">
        <v>22373</v>
      </c>
      <c r="H51" s="45">
        <f t="shared" si="5"/>
        <v>0.13096142671970679</v>
      </c>
      <c r="I51" s="42">
        <v>3060</v>
      </c>
      <c r="J51" s="44">
        <v>22648</v>
      </c>
      <c r="K51" s="46">
        <f t="shared" si="1"/>
        <v>0.13511126810314378</v>
      </c>
      <c r="L51" s="42">
        <v>3177</v>
      </c>
      <c r="M51" s="44">
        <v>23124</v>
      </c>
      <c r="N51" s="47">
        <f t="shared" si="2"/>
        <v>0.1373897249610794</v>
      </c>
      <c r="O51" s="42">
        <v>3294</v>
      </c>
      <c r="P51" s="44">
        <v>22778</v>
      </c>
      <c r="Q51" s="48">
        <f t="shared" si="3"/>
        <v>0.14461322328562648</v>
      </c>
    </row>
    <row r="52" spans="1:17" x14ac:dyDescent="0.35">
      <c r="A52" s="39" t="s">
        <v>85</v>
      </c>
      <c r="B52" s="40" t="s">
        <v>86</v>
      </c>
      <c r="C52" s="41">
        <v>1470</v>
      </c>
      <c r="D52" s="42">
        <v>11222</v>
      </c>
      <c r="E52" s="43">
        <f t="shared" si="4"/>
        <v>0.13099269292461238</v>
      </c>
      <c r="F52" s="44">
        <v>1583</v>
      </c>
      <c r="G52" s="44">
        <v>11707</v>
      </c>
      <c r="H52" s="45">
        <f t="shared" si="5"/>
        <v>0.13521824549414879</v>
      </c>
      <c r="I52" s="42">
        <v>1828</v>
      </c>
      <c r="J52" s="44">
        <v>12863</v>
      </c>
      <c r="K52" s="46">
        <f t="shared" si="1"/>
        <v>0.14211303739407602</v>
      </c>
      <c r="L52" s="42">
        <v>1971</v>
      </c>
      <c r="M52" s="44">
        <v>13241</v>
      </c>
      <c r="N52" s="47">
        <f t="shared" si="2"/>
        <v>0.14885582659919946</v>
      </c>
      <c r="O52" s="42">
        <v>2069</v>
      </c>
      <c r="P52" s="44">
        <v>13994</v>
      </c>
      <c r="Q52" s="48">
        <f t="shared" si="3"/>
        <v>0.14784907817636131</v>
      </c>
    </row>
    <row r="53" spans="1:17" x14ac:dyDescent="0.35">
      <c r="A53" s="51" t="s">
        <v>120</v>
      </c>
      <c r="B53" s="40" t="s">
        <v>131</v>
      </c>
      <c r="C53" s="53">
        <v>531</v>
      </c>
      <c r="D53" s="52">
        <v>4395</v>
      </c>
      <c r="E53" s="43">
        <f t="shared" si="4"/>
        <v>0.12081911262798635</v>
      </c>
      <c r="F53" s="44">
        <v>559</v>
      </c>
      <c r="G53" s="44">
        <v>4684</v>
      </c>
      <c r="H53" s="45">
        <f t="shared" si="5"/>
        <v>0.11934244235695986</v>
      </c>
      <c r="I53" s="42">
        <v>603</v>
      </c>
      <c r="J53" s="44">
        <v>7114</v>
      </c>
      <c r="K53" s="46">
        <f t="shared" si="1"/>
        <v>8.4762440258644919E-2</v>
      </c>
      <c r="L53" s="42">
        <v>716</v>
      </c>
      <c r="M53" s="44">
        <v>10312</v>
      </c>
      <c r="N53" s="47">
        <f t="shared" si="2"/>
        <v>6.9433669511249033E-2</v>
      </c>
      <c r="O53" s="42">
        <v>764</v>
      </c>
      <c r="P53" s="44">
        <v>13502</v>
      </c>
      <c r="Q53" s="48">
        <f t="shared" si="3"/>
        <v>5.6584209746704195E-2</v>
      </c>
    </row>
    <row r="54" spans="1:17" x14ac:dyDescent="0.35">
      <c r="A54" s="39" t="s">
        <v>87</v>
      </c>
      <c r="B54" s="40" t="s">
        <v>143</v>
      </c>
      <c r="C54" s="41">
        <v>216</v>
      </c>
      <c r="D54" s="42">
        <v>1970</v>
      </c>
      <c r="E54" s="43">
        <f t="shared" si="4"/>
        <v>0.10964467005076142</v>
      </c>
      <c r="F54" s="44">
        <v>211</v>
      </c>
      <c r="G54" s="44">
        <v>1885</v>
      </c>
      <c r="H54" s="45">
        <f t="shared" si="5"/>
        <v>0.11193633952254642</v>
      </c>
      <c r="I54" s="42">
        <v>209</v>
      </c>
      <c r="J54" s="44">
        <v>1782</v>
      </c>
      <c r="K54" s="46">
        <f t="shared" si="1"/>
        <v>0.11728395061728394</v>
      </c>
      <c r="L54" s="42">
        <v>202</v>
      </c>
      <c r="M54" s="44">
        <v>1713</v>
      </c>
      <c r="N54" s="47">
        <f t="shared" si="2"/>
        <v>0.11792177466433158</v>
      </c>
      <c r="O54" s="42">
        <v>192</v>
      </c>
      <c r="P54" s="44">
        <v>1617</v>
      </c>
      <c r="Q54" s="48">
        <f t="shared" si="3"/>
        <v>0.11873840445269017</v>
      </c>
    </row>
    <row r="55" spans="1:17" x14ac:dyDescent="0.35">
      <c r="A55" s="39" t="s">
        <v>88</v>
      </c>
      <c r="B55" s="40" t="s">
        <v>89</v>
      </c>
      <c r="C55" s="41">
        <v>531</v>
      </c>
      <c r="D55" s="42">
        <v>3971</v>
      </c>
      <c r="E55" s="43">
        <f t="shared" si="4"/>
        <v>0.13371946612943844</v>
      </c>
      <c r="F55" s="44">
        <v>549</v>
      </c>
      <c r="G55" s="44">
        <v>3938</v>
      </c>
      <c r="H55" s="45">
        <f t="shared" si="5"/>
        <v>0.13941086846114778</v>
      </c>
      <c r="I55" s="42">
        <v>561</v>
      </c>
      <c r="J55" s="44">
        <v>3866</v>
      </c>
      <c r="K55" s="46">
        <f t="shared" si="1"/>
        <v>0.14511122607346094</v>
      </c>
      <c r="L55" s="42">
        <v>562</v>
      </c>
      <c r="M55" s="44">
        <v>3805</v>
      </c>
      <c r="N55" s="47">
        <f t="shared" si="2"/>
        <v>0.14770039421813402</v>
      </c>
      <c r="O55" s="42">
        <v>578</v>
      </c>
      <c r="P55" s="44">
        <v>3700</v>
      </c>
      <c r="Q55" s="48">
        <f t="shared" si="3"/>
        <v>0.1562162162162162</v>
      </c>
    </row>
    <row r="56" spans="1:17" x14ac:dyDescent="0.35">
      <c r="A56" s="39" t="s">
        <v>90</v>
      </c>
      <c r="B56" s="40" t="s">
        <v>91</v>
      </c>
      <c r="C56" s="41">
        <v>778</v>
      </c>
      <c r="D56" s="42">
        <v>4881</v>
      </c>
      <c r="E56" s="43">
        <f t="shared" si="4"/>
        <v>0.15939356689203033</v>
      </c>
      <c r="F56" s="44">
        <v>786</v>
      </c>
      <c r="G56" s="44">
        <v>4694</v>
      </c>
      <c r="H56" s="45">
        <f t="shared" si="5"/>
        <v>0.16744780570941628</v>
      </c>
      <c r="I56" s="42">
        <v>810</v>
      </c>
      <c r="J56" s="44">
        <v>4852</v>
      </c>
      <c r="K56" s="46">
        <f t="shared" si="1"/>
        <v>0.16694146743610883</v>
      </c>
      <c r="L56" s="42">
        <v>791</v>
      </c>
      <c r="M56" s="44">
        <v>4627</v>
      </c>
      <c r="N56" s="47">
        <f t="shared" si="2"/>
        <v>0.17095310136157338</v>
      </c>
      <c r="O56" s="42">
        <v>799</v>
      </c>
      <c r="P56" s="44">
        <v>4792</v>
      </c>
      <c r="Q56" s="48">
        <f t="shared" si="3"/>
        <v>0.16673622704507512</v>
      </c>
    </row>
    <row r="57" spans="1:17" x14ac:dyDescent="0.35">
      <c r="A57" s="39" t="s">
        <v>92</v>
      </c>
      <c r="B57" s="40" t="s">
        <v>93</v>
      </c>
      <c r="C57" s="41">
        <v>682</v>
      </c>
      <c r="D57" s="42">
        <v>5267</v>
      </c>
      <c r="E57" s="43">
        <f t="shared" si="4"/>
        <v>0.12948547560280996</v>
      </c>
      <c r="F57" s="44">
        <v>702</v>
      </c>
      <c r="G57" s="44">
        <v>5337</v>
      </c>
      <c r="H57" s="45">
        <f t="shared" si="5"/>
        <v>0.13153456998313659</v>
      </c>
      <c r="I57" s="42">
        <v>748</v>
      </c>
      <c r="J57" s="44">
        <v>5214</v>
      </c>
      <c r="K57" s="46">
        <f t="shared" si="1"/>
        <v>0.14345991561181434</v>
      </c>
      <c r="L57" s="42">
        <v>371</v>
      </c>
      <c r="M57" s="44">
        <v>2605</v>
      </c>
      <c r="N57" s="47">
        <f t="shared" si="2"/>
        <v>0.14241842610364683</v>
      </c>
      <c r="O57" s="42">
        <v>355</v>
      </c>
      <c r="P57" s="44">
        <v>2443</v>
      </c>
      <c r="Q57" s="48">
        <f t="shared" si="3"/>
        <v>0.14531313958248054</v>
      </c>
    </row>
    <row r="58" spans="1:17" x14ac:dyDescent="0.35">
      <c r="A58" s="39" t="s">
        <v>94</v>
      </c>
      <c r="B58" s="40" t="s">
        <v>95</v>
      </c>
      <c r="C58" s="41">
        <v>688</v>
      </c>
      <c r="D58" s="42">
        <v>4827</v>
      </c>
      <c r="E58" s="43">
        <f t="shared" si="4"/>
        <v>0.14253159312202196</v>
      </c>
      <c r="F58" s="44">
        <v>725</v>
      </c>
      <c r="G58" s="44">
        <v>4785</v>
      </c>
      <c r="H58" s="45">
        <f t="shared" si="5"/>
        <v>0.15151515151515152</v>
      </c>
      <c r="I58" s="42">
        <v>759</v>
      </c>
      <c r="J58" s="44">
        <v>4765</v>
      </c>
      <c r="K58" s="46">
        <f t="shared" si="1"/>
        <v>0.15928646379853095</v>
      </c>
      <c r="L58" s="42">
        <v>758</v>
      </c>
      <c r="M58" s="44">
        <v>4672</v>
      </c>
      <c r="N58" s="47">
        <f t="shared" si="2"/>
        <v>0.1622431506849315</v>
      </c>
      <c r="O58" s="42">
        <v>755</v>
      </c>
      <c r="P58" s="44">
        <v>4457</v>
      </c>
      <c r="Q58" s="48">
        <f t="shared" si="3"/>
        <v>0.16939645501458381</v>
      </c>
    </row>
    <row r="59" spans="1:17" x14ac:dyDescent="0.35">
      <c r="A59" s="39" t="s">
        <v>96</v>
      </c>
      <c r="B59" s="40" t="s">
        <v>97</v>
      </c>
      <c r="C59" s="41">
        <v>1072</v>
      </c>
      <c r="D59" s="42">
        <v>7884</v>
      </c>
      <c r="E59" s="43">
        <f t="shared" si="4"/>
        <v>0.13597158802638254</v>
      </c>
      <c r="F59" s="44">
        <v>1104</v>
      </c>
      <c r="G59" s="44">
        <v>7647</v>
      </c>
      <c r="H59" s="45">
        <f t="shared" si="5"/>
        <v>0.14437034131031778</v>
      </c>
      <c r="I59" s="42">
        <v>1128</v>
      </c>
      <c r="J59" s="44">
        <v>7645</v>
      </c>
      <c r="K59" s="46">
        <f t="shared" si="1"/>
        <v>0.14754741661216481</v>
      </c>
      <c r="L59" s="42">
        <v>1113</v>
      </c>
      <c r="M59" s="44">
        <v>7353</v>
      </c>
      <c r="N59" s="47">
        <f t="shared" si="2"/>
        <v>0.15136678906568748</v>
      </c>
      <c r="O59" s="42">
        <v>1067</v>
      </c>
      <c r="P59" s="44">
        <v>7007</v>
      </c>
      <c r="Q59" s="48">
        <f t="shared" si="3"/>
        <v>0.15227629513343799</v>
      </c>
    </row>
    <row r="60" spans="1:17" x14ac:dyDescent="0.35">
      <c r="A60" s="39" t="s">
        <v>98</v>
      </c>
      <c r="B60" s="40" t="s">
        <v>99</v>
      </c>
      <c r="C60" s="41">
        <v>832</v>
      </c>
      <c r="D60" s="42">
        <v>7323</v>
      </c>
      <c r="E60" s="43">
        <f t="shared" si="4"/>
        <v>0.11361463880923119</v>
      </c>
      <c r="F60" s="44">
        <v>902</v>
      </c>
      <c r="G60" s="44">
        <v>7240</v>
      </c>
      <c r="H60" s="45">
        <f t="shared" si="5"/>
        <v>0.12458563535911603</v>
      </c>
      <c r="I60" s="42">
        <v>890</v>
      </c>
      <c r="J60" s="44">
        <v>7156</v>
      </c>
      <c r="K60" s="46">
        <f t="shared" si="1"/>
        <v>0.12437115707098938</v>
      </c>
      <c r="L60" s="42">
        <v>990</v>
      </c>
      <c r="M60" s="44">
        <v>7051</v>
      </c>
      <c r="N60" s="47">
        <f t="shared" si="2"/>
        <v>0.14040561622464898</v>
      </c>
      <c r="O60" s="42">
        <v>1009</v>
      </c>
      <c r="P60" s="44">
        <v>6781</v>
      </c>
      <c r="Q60" s="48">
        <f t="shared" si="3"/>
        <v>0.14879811237280638</v>
      </c>
    </row>
    <row r="61" spans="1:17" x14ac:dyDescent="0.35">
      <c r="A61" s="39" t="s">
        <v>100</v>
      </c>
      <c r="B61" s="40" t="s">
        <v>101</v>
      </c>
      <c r="C61" s="41">
        <v>578</v>
      </c>
      <c r="D61" s="42">
        <v>3665</v>
      </c>
      <c r="E61" s="43">
        <f t="shared" si="4"/>
        <v>0.1577080491132333</v>
      </c>
      <c r="F61" s="44">
        <v>602</v>
      </c>
      <c r="G61" s="44">
        <v>3618</v>
      </c>
      <c r="H61" s="45">
        <f t="shared" si="5"/>
        <v>0.1663902708678828</v>
      </c>
      <c r="I61" s="42">
        <v>637</v>
      </c>
      <c r="J61" s="44">
        <f>3688+26</f>
        <v>3714</v>
      </c>
      <c r="K61" s="46">
        <f t="shared" si="1"/>
        <v>0.17151319332256326</v>
      </c>
      <c r="L61" s="42">
        <v>651</v>
      </c>
      <c r="M61" s="44">
        <v>3561</v>
      </c>
      <c r="N61" s="47">
        <f t="shared" si="2"/>
        <v>0.18281381634372368</v>
      </c>
      <c r="O61" s="42">
        <v>631</v>
      </c>
      <c r="P61" s="44">
        <v>3456</v>
      </c>
      <c r="Q61" s="48">
        <f t="shared" si="3"/>
        <v>0.18258101851851852</v>
      </c>
    </row>
    <row r="62" spans="1:17" x14ac:dyDescent="0.35">
      <c r="A62" s="39" t="s">
        <v>102</v>
      </c>
      <c r="B62" s="40" t="s">
        <v>103</v>
      </c>
      <c r="C62" s="41">
        <v>596</v>
      </c>
      <c r="D62" s="42">
        <v>4157</v>
      </c>
      <c r="E62" s="43">
        <f t="shared" si="4"/>
        <v>0.14337262448881405</v>
      </c>
      <c r="F62" s="44">
        <v>618</v>
      </c>
      <c r="G62" s="44">
        <v>4105</v>
      </c>
      <c r="H62" s="45">
        <f t="shared" si="5"/>
        <v>0.1505481120584653</v>
      </c>
      <c r="I62" s="42">
        <v>642</v>
      </c>
      <c r="J62" s="44">
        <v>3905</v>
      </c>
      <c r="K62" s="46">
        <f t="shared" si="1"/>
        <v>0.16440460947503202</v>
      </c>
      <c r="L62" s="42">
        <v>614</v>
      </c>
      <c r="M62" s="44">
        <v>3853</v>
      </c>
      <c r="N62" s="47">
        <f t="shared" si="2"/>
        <v>0.15935634570464574</v>
      </c>
      <c r="O62" s="42">
        <v>574</v>
      </c>
      <c r="P62" s="44">
        <v>3704</v>
      </c>
      <c r="Q62" s="48">
        <f t="shared" si="3"/>
        <v>0.15496760259179265</v>
      </c>
    </row>
    <row r="63" spans="1:17" x14ac:dyDescent="0.35">
      <c r="A63" s="39" t="s">
        <v>104</v>
      </c>
      <c r="B63" s="40" t="s">
        <v>105</v>
      </c>
      <c r="C63" s="41">
        <v>471</v>
      </c>
      <c r="D63" s="42">
        <v>3447</v>
      </c>
      <c r="E63" s="43">
        <f>C63/D63</f>
        <v>0.13664055700609226</v>
      </c>
      <c r="F63" s="44">
        <v>462</v>
      </c>
      <c r="G63" s="44">
        <v>3709</v>
      </c>
      <c r="H63" s="45">
        <f t="shared" si="5"/>
        <v>0.12456187651658129</v>
      </c>
      <c r="I63" s="42">
        <v>497</v>
      </c>
      <c r="J63" s="44">
        <f>3744-26</f>
        <v>3718</v>
      </c>
      <c r="K63" s="46">
        <f t="shared" si="1"/>
        <v>0.1336740182894029</v>
      </c>
      <c r="L63" s="42">
        <v>499</v>
      </c>
      <c r="M63" s="44">
        <v>2982</v>
      </c>
      <c r="N63" s="47">
        <f t="shared" si="2"/>
        <v>0.16733735747820255</v>
      </c>
      <c r="O63" s="42">
        <v>488</v>
      </c>
      <c r="P63" s="44">
        <v>2911</v>
      </c>
      <c r="Q63" s="48">
        <f t="shared" si="3"/>
        <v>0.16763998625901752</v>
      </c>
    </row>
    <row r="64" spans="1:17" x14ac:dyDescent="0.35">
      <c r="A64" s="39" t="s">
        <v>106</v>
      </c>
      <c r="B64" s="40" t="s">
        <v>107</v>
      </c>
      <c r="C64" s="41">
        <v>228</v>
      </c>
      <c r="D64" s="42">
        <v>1871</v>
      </c>
      <c r="E64" s="43">
        <f t="shared" si="4"/>
        <v>0.12185996793158739</v>
      </c>
      <c r="F64" s="44">
        <v>224</v>
      </c>
      <c r="G64" s="44">
        <v>1857</v>
      </c>
      <c r="H64" s="45">
        <f t="shared" si="5"/>
        <v>0.1206246634356489</v>
      </c>
      <c r="I64" s="42">
        <v>226</v>
      </c>
      <c r="J64" s="44">
        <v>1752</v>
      </c>
      <c r="K64" s="46">
        <f t="shared" si="1"/>
        <v>0.12899543378995434</v>
      </c>
      <c r="L64" s="42">
        <v>223</v>
      </c>
      <c r="M64" s="44">
        <v>1754</v>
      </c>
      <c r="N64" s="47">
        <f t="shared" si="2"/>
        <v>0.12713797035347776</v>
      </c>
      <c r="O64" s="42">
        <v>226</v>
      </c>
      <c r="P64" s="44">
        <v>1708</v>
      </c>
      <c r="Q64" s="48">
        <f t="shared" si="3"/>
        <v>0.1323185011709602</v>
      </c>
    </row>
    <row r="65" spans="1:17" x14ac:dyDescent="0.35">
      <c r="A65" s="39" t="s">
        <v>108</v>
      </c>
      <c r="B65" s="40" t="s">
        <v>109</v>
      </c>
      <c r="C65" s="41">
        <v>1154</v>
      </c>
      <c r="D65" s="42">
        <v>8991</v>
      </c>
      <c r="E65" s="43">
        <f t="shared" si="4"/>
        <v>0.12835057279501724</v>
      </c>
      <c r="F65" s="44">
        <v>1159</v>
      </c>
      <c r="G65" s="44">
        <v>8931</v>
      </c>
      <c r="H65" s="45">
        <f t="shared" si="5"/>
        <v>0.12977270182510356</v>
      </c>
      <c r="I65" s="42">
        <v>1159</v>
      </c>
      <c r="J65" s="44">
        <v>8992</v>
      </c>
      <c r="K65" s="46">
        <f t="shared" si="1"/>
        <v>0.12889234875444841</v>
      </c>
      <c r="L65" s="42">
        <v>1084</v>
      </c>
      <c r="M65" s="44">
        <v>8972</v>
      </c>
      <c r="N65" s="47">
        <f t="shared" si="2"/>
        <v>0.12082032991529201</v>
      </c>
      <c r="O65" s="42">
        <v>981</v>
      </c>
      <c r="P65" s="44">
        <v>8717</v>
      </c>
      <c r="Q65" s="48">
        <f t="shared" si="3"/>
        <v>0.11253871744866353</v>
      </c>
    </row>
    <row r="66" spans="1:17" x14ac:dyDescent="0.35">
      <c r="A66" s="39" t="s">
        <v>110</v>
      </c>
      <c r="B66" s="40" t="s">
        <v>111</v>
      </c>
      <c r="C66" s="41">
        <v>341</v>
      </c>
      <c r="D66" s="42">
        <v>3513</v>
      </c>
      <c r="E66" s="43">
        <f t="shared" si="4"/>
        <v>9.7068033020210651E-2</v>
      </c>
      <c r="F66" s="44">
        <v>370</v>
      </c>
      <c r="G66" s="44">
        <v>3752</v>
      </c>
      <c r="H66" s="45">
        <f t="shared" si="5"/>
        <v>9.8614072494669511E-2</v>
      </c>
      <c r="I66" s="42">
        <v>377</v>
      </c>
      <c r="J66" s="44">
        <v>3537</v>
      </c>
      <c r="K66" s="46">
        <f t="shared" si="1"/>
        <v>0.10658750353406841</v>
      </c>
      <c r="L66" s="42">
        <v>384</v>
      </c>
      <c r="M66" s="44">
        <v>3286</v>
      </c>
      <c r="N66" s="47">
        <f t="shared" si="2"/>
        <v>0.11685940353012782</v>
      </c>
      <c r="O66" s="42">
        <v>275</v>
      </c>
      <c r="P66" s="44">
        <v>2128</v>
      </c>
      <c r="Q66" s="48">
        <f t="shared" si="3"/>
        <v>0.12922932330827067</v>
      </c>
    </row>
    <row r="67" spans="1:17" x14ac:dyDescent="0.35">
      <c r="A67" s="39" t="s">
        <v>112</v>
      </c>
      <c r="B67" s="40" t="s">
        <v>113</v>
      </c>
      <c r="C67" s="41">
        <v>175</v>
      </c>
      <c r="D67" s="42">
        <v>1218</v>
      </c>
      <c r="E67" s="43">
        <f t="shared" si="4"/>
        <v>0.14367816091954022</v>
      </c>
      <c r="F67" s="44">
        <v>179</v>
      </c>
      <c r="G67" s="44">
        <v>1212</v>
      </c>
      <c r="H67" s="45">
        <f t="shared" si="5"/>
        <v>0.1476897689768977</v>
      </c>
      <c r="I67" s="42">
        <v>189</v>
      </c>
      <c r="J67" s="44">
        <v>1233</v>
      </c>
      <c r="K67" s="46">
        <f t="shared" si="1"/>
        <v>0.15328467153284672</v>
      </c>
      <c r="L67" s="42">
        <v>177</v>
      </c>
      <c r="M67" s="44">
        <v>1162</v>
      </c>
      <c r="N67" s="47">
        <f t="shared" si="2"/>
        <v>0.15232358003442339</v>
      </c>
      <c r="O67" s="42">
        <v>153</v>
      </c>
      <c r="P67" s="44">
        <v>1098</v>
      </c>
      <c r="Q67" s="48">
        <f t="shared" si="3"/>
        <v>0.13934426229508196</v>
      </c>
    </row>
    <row r="68" spans="1:17" x14ac:dyDescent="0.35">
      <c r="A68" s="51" t="s">
        <v>114</v>
      </c>
      <c r="B68" s="40" t="s">
        <v>124</v>
      </c>
      <c r="C68" s="41">
        <v>693</v>
      </c>
      <c r="D68" s="42">
        <v>6008</v>
      </c>
      <c r="E68" s="43">
        <f>C68/D68</f>
        <v>0.1153462050599201</v>
      </c>
      <c r="F68" s="44">
        <v>733</v>
      </c>
      <c r="G68" s="44">
        <v>6029</v>
      </c>
      <c r="H68" s="45">
        <f t="shared" si="5"/>
        <v>0.12157903466578206</v>
      </c>
      <c r="I68" s="42">
        <v>776</v>
      </c>
      <c r="J68" s="44">
        <v>6122</v>
      </c>
      <c r="K68" s="46">
        <f t="shared" si="1"/>
        <v>0.12675596210388762</v>
      </c>
      <c r="L68" s="42">
        <v>812</v>
      </c>
      <c r="M68" s="44">
        <v>6087</v>
      </c>
      <c r="N68" s="47">
        <f t="shared" si="2"/>
        <v>0.13339904714966322</v>
      </c>
      <c r="O68" s="42">
        <v>834</v>
      </c>
      <c r="P68" s="44">
        <v>5965</v>
      </c>
      <c r="Q68" s="48">
        <f t="shared" si="3"/>
        <v>0.13981559094719195</v>
      </c>
    </row>
    <row r="69" spans="1:17" s="5" customFormat="1" ht="36" x14ac:dyDescent="0.35">
      <c r="A69" s="51" t="s">
        <v>115</v>
      </c>
      <c r="B69" s="40" t="s">
        <v>116</v>
      </c>
      <c r="C69" s="41">
        <v>164</v>
      </c>
      <c r="D69" s="42">
        <v>162</v>
      </c>
      <c r="E69" s="43">
        <f t="shared" si="4"/>
        <v>1.0123456790123457</v>
      </c>
      <c r="F69" s="44">
        <v>168</v>
      </c>
      <c r="G69" s="44">
        <v>166</v>
      </c>
      <c r="H69" s="45">
        <f t="shared" si="5"/>
        <v>1.0120481927710843</v>
      </c>
      <c r="I69" s="42">
        <v>162</v>
      </c>
      <c r="J69" s="44">
        <v>160</v>
      </c>
      <c r="K69" s="46">
        <f t="shared" si="1"/>
        <v>1.0125</v>
      </c>
      <c r="L69" s="42">
        <v>166</v>
      </c>
      <c r="M69" s="44">
        <v>167</v>
      </c>
      <c r="N69" s="47">
        <f t="shared" si="2"/>
        <v>0.99401197604790414</v>
      </c>
      <c r="O69" s="42">
        <v>161</v>
      </c>
      <c r="P69" s="44">
        <v>165</v>
      </c>
      <c r="Q69" s="48">
        <f t="shared" si="3"/>
        <v>0.97575757575757571</v>
      </c>
    </row>
    <row r="70" spans="1:17" x14ac:dyDescent="0.35">
      <c r="A70" s="39" t="s">
        <v>117</v>
      </c>
      <c r="B70" s="40" t="s">
        <v>118</v>
      </c>
      <c r="C70" s="41">
        <v>1504</v>
      </c>
      <c r="D70" s="42">
        <v>21947</v>
      </c>
      <c r="E70" s="43">
        <f t="shared" si="4"/>
        <v>6.8528728299995442E-2</v>
      </c>
      <c r="F70" s="44">
        <v>1691</v>
      </c>
      <c r="G70" s="44">
        <v>22003</v>
      </c>
      <c r="H70" s="45">
        <f t="shared" ref="H70:H72" si="6">F70/G70</f>
        <v>7.6853156387765298E-2</v>
      </c>
      <c r="I70" s="42">
        <v>1866</v>
      </c>
      <c r="J70" s="44">
        <v>23013</v>
      </c>
      <c r="K70" s="46">
        <f t="shared" ref="K70:K72" si="7">I70/J70</f>
        <v>8.1084604354060744E-2</v>
      </c>
      <c r="L70" s="42">
        <v>1941</v>
      </c>
      <c r="M70" s="44">
        <v>21122</v>
      </c>
      <c r="N70" s="47">
        <f t="shared" ref="N70:N72" si="8">L70/M70</f>
        <v>9.1894706940630622E-2</v>
      </c>
      <c r="O70" s="42">
        <v>2082</v>
      </c>
      <c r="P70" s="44">
        <v>20966</v>
      </c>
      <c r="Q70" s="48">
        <f t="shared" ref="Q70:Q72" si="9">O70/P70</f>
        <v>9.9303634455785564E-2</v>
      </c>
    </row>
    <row r="71" spans="1:17" ht="36" x14ac:dyDescent="0.35">
      <c r="A71" s="39" t="s">
        <v>150</v>
      </c>
      <c r="B71" s="40" t="s">
        <v>154</v>
      </c>
      <c r="C71" s="54">
        <v>37</v>
      </c>
      <c r="D71" s="55">
        <v>141</v>
      </c>
      <c r="E71" s="56">
        <f t="shared" ref="E71:E72" si="10">C71/D71</f>
        <v>0.26241134751773049</v>
      </c>
      <c r="F71" s="57">
        <v>42</v>
      </c>
      <c r="G71" s="57">
        <v>165</v>
      </c>
      <c r="H71" s="58">
        <f t="shared" si="6"/>
        <v>0.25454545454545452</v>
      </c>
      <c r="I71" s="59">
        <v>47</v>
      </c>
      <c r="J71" s="57">
        <v>175</v>
      </c>
      <c r="K71" s="60">
        <f t="shared" si="7"/>
        <v>0.26857142857142857</v>
      </c>
      <c r="L71" s="59">
        <v>48</v>
      </c>
      <c r="M71" s="57">
        <v>173</v>
      </c>
      <c r="N71" s="61">
        <f t="shared" si="8"/>
        <v>0.2774566473988439</v>
      </c>
      <c r="O71" s="59">
        <v>60</v>
      </c>
      <c r="P71" s="57">
        <v>184</v>
      </c>
      <c r="Q71" s="62">
        <f>O71/P71</f>
        <v>0.32608695652173914</v>
      </c>
    </row>
    <row r="72" spans="1:17" s="5" customFormat="1" ht="18.75" thickBot="1" x14ac:dyDescent="0.4">
      <c r="A72" s="7" t="s">
        <v>153</v>
      </c>
      <c r="B72" s="9"/>
      <c r="C72" s="21">
        <f>SUM(C4:C71)</f>
        <v>107590</v>
      </c>
      <c r="D72" s="22">
        <f>SUM(D4:D71)</f>
        <v>886517</v>
      </c>
      <c r="E72" s="23">
        <f t="shared" si="10"/>
        <v>0.12136259090350213</v>
      </c>
      <c r="F72" s="24">
        <f>SUBTOTAL(109,F4:F71)</f>
        <v>111830</v>
      </c>
      <c r="G72" s="24">
        <f>SUBTOTAL(109,G4:G71)</f>
        <v>883264</v>
      </c>
      <c r="H72" s="25">
        <f t="shared" si="6"/>
        <v>0.12660993768567494</v>
      </c>
      <c r="I72" s="24">
        <f>SUBTOTAL(109,I4:I71)</f>
        <v>116277</v>
      </c>
      <c r="J72" s="24">
        <f>SUBTOTAL(109,J4:J71)</f>
        <v>881464</v>
      </c>
      <c r="K72" s="25">
        <f t="shared" si="7"/>
        <v>0.13191349845257436</v>
      </c>
      <c r="L72" s="24">
        <f>SUBTOTAL(109,L4:L71)</f>
        <v>119274</v>
      </c>
      <c r="M72" s="24">
        <f>SUBTOTAL(109,M4:M71)</f>
        <v>881058</v>
      </c>
      <c r="N72" s="25">
        <f t="shared" si="8"/>
        <v>0.13537587763802156</v>
      </c>
      <c r="O72" s="24">
        <f>SUBTOTAL(109,O4:O71)</f>
        <v>120961</v>
      </c>
      <c r="P72" s="24">
        <f>SUBTOTAL(109,P4:P71)</f>
        <v>894226</v>
      </c>
      <c r="Q72" s="26">
        <f t="shared" si="9"/>
        <v>0.13526893648809138</v>
      </c>
    </row>
    <row r="73" spans="1:17" ht="7.9" customHeight="1" x14ac:dyDescent="0.35"/>
    <row r="74" spans="1:17" x14ac:dyDescent="0.35">
      <c r="A74" s="63" t="s">
        <v>151</v>
      </c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6"/>
    </row>
    <row r="75" spans="1:17" x14ac:dyDescent="0.35">
      <c r="A75" s="71" t="s">
        <v>155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3"/>
    </row>
    <row r="76" spans="1:17" x14ac:dyDescent="0.35">
      <c r="A76" s="67" t="s">
        <v>156</v>
      </c>
      <c r="B76" s="6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70"/>
    </row>
    <row r="77" spans="1:17" x14ac:dyDescent="0.35">
      <c r="A77" s="67" t="s">
        <v>157</v>
      </c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70"/>
    </row>
    <row r="78" spans="1:17" x14ac:dyDescent="0.35">
      <c r="A78" s="67" t="s">
        <v>158</v>
      </c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70"/>
    </row>
    <row r="79" spans="1:17" ht="16.149999999999999" customHeight="1" x14ac:dyDescent="0.35">
      <c r="A79" s="71" t="s">
        <v>159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3"/>
    </row>
  </sheetData>
  <printOptions horizontalCentered="1" verticalCentered="1"/>
  <pageMargins left="0.25" right="0.25" top="0.75" bottom="0.75" header="0.3" footer="0.3"/>
  <pageSetup paperSize="5" scale="37" orientation="landscape" r:id="rId1"/>
  <headerFooter>
    <oddHeader>&amp;LStudents with Disabilities Preschool - 12th Grade</oddHeader>
    <oddFooter>&amp;R&amp;P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2021_thru_2025_Membership</vt:lpstr>
      <vt:lpstr>'2021_thru_2025_Membership'!Print_Titles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2022-03-31T18:04:23Z</dcterms:created>
  <dcterms:modified xsi:type="dcterms:W3CDTF">2026-09-11T17:55:49Z</dcterms:modified>
</cp:coreProperties>
</file>