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dull\Documents\LHSA Files\Tax Data\"/>
    </mc:Choice>
  </mc:AlternateContent>
  <xr:revisionPtr revIDLastSave="0" documentId="13_ncr:1_{26287C08-41C7-4A64-BE22-4C34AA92B77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nden HSA Officers 2025-2026" sheetId="11" r:id="rId1"/>
    <sheet name="Budget v. Actual 2025-2026" sheetId="1" r:id="rId2"/>
    <sheet name="Account Balance" sheetId="7" r:id="rId3"/>
    <sheet name="Fundraising Income &amp; Expense" sheetId="8" r:id="rId4"/>
    <sheet name="Supported Programs Income &amp; Exp" sheetId="10" r:id="rId5"/>
    <sheet name="General Operating Exp" sheetId="9" r:id="rId6"/>
    <sheet name="Checks" sheetId="5" r:id="rId7"/>
    <sheet name="Acct Summary 2025-2026" sheetId="4" r:id="rId8"/>
    <sheet name="Data - Categories" sheetId="13" r:id="rId9"/>
    <sheet name="Data - Account detail" sheetId="14" r:id="rId10"/>
  </sheets>
  <definedNames>
    <definedName name="_xlnm._FilterDatabase" localSheetId="7" hidden="1">'Acct Summary 2025-2026'!$A$7:$N$7</definedName>
    <definedName name="_xlnm._FilterDatabase" localSheetId="6" hidden="1">Checks!$A$5:$F$5</definedName>
    <definedName name="_xlnm._FilterDatabase" localSheetId="3" hidden="1">'Fundraising Income &amp; Expense'!$A$4:$J$110</definedName>
    <definedName name="_xlnm._FilterDatabase" localSheetId="4" hidden="1">'Supported Programs Income &amp; Exp'!$A$4:$J$48</definedName>
    <definedName name="_xlnm.Print_Area" localSheetId="7">'Acct Summary 2025-2026'!$A$1:$F$114</definedName>
    <definedName name="_xlnm.Print_Area" localSheetId="1">'Budget v. Actual 2025-2026'!$A$1:$E$49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" i="14" l="1"/>
  <c r="J166" i="14"/>
  <c r="J178" i="13"/>
  <c r="J179" i="13" s="1"/>
  <c r="I178" i="13"/>
  <c r="I179" i="13" s="1"/>
  <c r="C117" i="4"/>
  <c r="C118" i="4" s="1"/>
  <c r="F54" i="5"/>
  <c r="F63" i="5"/>
  <c r="J11" i="9"/>
  <c r="I11" i="9"/>
  <c r="J51" i="10"/>
  <c r="I133" i="8"/>
  <c r="C18" i="1"/>
  <c r="D18" i="1"/>
  <c r="G6" i="7"/>
  <c r="E6" i="7"/>
  <c r="F6" i="7"/>
  <c r="D6" i="7"/>
  <c r="J1" i="14"/>
  <c r="C5" i="4"/>
  <c r="D5" i="4"/>
  <c r="E5" i="4"/>
  <c r="B5" i="4"/>
  <c r="G4" i="4"/>
  <c r="J52" i="10"/>
  <c r="I51" i="10"/>
  <c r="J133" i="8"/>
  <c r="G7" i="7"/>
  <c r="C119" i="4" l="1"/>
  <c r="D117" i="4"/>
  <c r="J12" i="9"/>
  <c r="J134" i="8"/>
  <c r="A2" i="8"/>
  <c r="A2" i="10" s="1"/>
  <c r="A2" i="9" s="1"/>
  <c r="A2" i="5" s="1"/>
  <c r="D46" i="1"/>
  <c r="C46" i="1"/>
  <c r="D118" i="4" l="1"/>
  <c r="D119" i="4"/>
  <c r="J53" i="10"/>
  <c r="D48" i="1"/>
  <c r="D49" i="1" s="1"/>
  <c r="J135" i="8"/>
  <c r="G8" i="7" l="1"/>
</calcChain>
</file>

<file path=xl/sharedStrings.xml><?xml version="1.0" encoding="utf-8"?>
<sst xmlns="http://schemas.openxmlformats.org/spreadsheetml/2006/main" count="3680" uniqueCount="335">
  <si>
    <t>INCOME</t>
  </si>
  <si>
    <t>Heading Name</t>
  </si>
  <si>
    <t>Category Name</t>
  </si>
  <si>
    <t>Income</t>
  </si>
  <si>
    <t>Box Tops</t>
  </si>
  <si>
    <t>Let's Run Program</t>
  </si>
  <si>
    <t>Memory Book</t>
  </si>
  <si>
    <t>Spirit Nights</t>
  </si>
  <si>
    <t>Winter Programs</t>
  </si>
  <si>
    <t>TOTAL</t>
  </si>
  <si>
    <t>EXPENSES</t>
  </si>
  <si>
    <t>Genl Op Exp</t>
  </si>
  <si>
    <t>Accountant</t>
  </si>
  <si>
    <t>PTO Annual Fee</t>
  </si>
  <si>
    <t>Schl Prog Exp</t>
  </si>
  <si>
    <t>Assemblies</t>
  </si>
  <si>
    <t>Back to School Bash</t>
  </si>
  <si>
    <t>Bingo Night</t>
  </si>
  <si>
    <t>End of Year Picnic</t>
  </si>
  <si>
    <t>Field Day</t>
  </si>
  <si>
    <t>Garden &amp; Nature</t>
  </si>
  <si>
    <t>Library</t>
  </si>
  <si>
    <t>Reading Olympics</t>
  </si>
  <si>
    <t>School Spirit Programs</t>
  </si>
  <si>
    <t>Spelling Bee</t>
  </si>
  <si>
    <t>TOTALS</t>
  </si>
  <si>
    <t>Account Name</t>
  </si>
  <si>
    <t>Opening Balance</t>
  </si>
  <si>
    <t>Cash Out</t>
  </si>
  <si>
    <t>Cash In</t>
  </si>
  <si>
    <t>Closing Balance</t>
  </si>
  <si>
    <t>TD Checking</t>
  </si>
  <si>
    <t>Transaction Type</t>
  </si>
  <si>
    <t>Description</t>
  </si>
  <si>
    <t>Color Run</t>
  </si>
  <si>
    <t>Deposit</t>
  </si>
  <si>
    <t>Sweetheart Dance</t>
  </si>
  <si>
    <t>Financial Assistance/Roxy Reading</t>
  </si>
  <si>
    <t>LHSA Dues</t>
  </si>
  <si>
    <t>Misc School Expenses</t>
  </si>
  <si>
    <t>Staff Appreciation</t>
  </si>
  <si>
    <t>Withdrawal</t>
  </si>
  <si>
    <t>Reading Olympics Pizza</t>
  </si>
  <si>
    <t>Roxy Therapy Dogs</t>
  </si>
  <si>
    <t>Budget V. Actual</t>
  </si>
  <si>
    <t>Check List</t>
  </si>
  <si>
    <t>Cleared?</t>
  </si>
  <si>
    <t>Payee/Payor</t>
  </si>
  <si>
    <t>CBSD</t>
  </si>
  <si>
    <t>Kampus Klothes</t>
  </si>
  <si>
    <t>Drew Sterner</t>
  </si>
  <si>
    <t>Book Fair</t>
  </si>
  <si>
    <t>Karen Hansen</t>
  </si>
  <si>
    <t>Debbie Free</t>
  </si>
  <si>
    <t>Linden Activity Fund</t>
  </si>
  <si>
    <t>Donation</t>
  </si>
  <si>
    <t>Account Type</t>
  </si>
  <si>
    <t>Bank Account</t>
  </si>
  <si>
    <t>Account Balance</t>
  </si>
  <si>
    <t>Account Number</t>
  </si>
  <si>
    <t>Net</t>
  </si>
  <si>
    <t>Check</t>
  </si>
  <si>
    <t>Fundraising Income and Expense</t>
  </si>
  <si>
    <t>Date</t>
  </si>
  <si>
    <t>General Operating Expense</t>
  </si>
  <si>
    <t>Supported Programs Income and Expense</t>
  </si>
  <si>
    <t>Linden HSA Officers</t>
  </si>
  <si>
    <t>Secretary</t>
  </si>
  <si>
    <t>Claire Ramamurthy</t>
  </si>
  <si>
    <t>Co- President</t>
  </si>
  <si>
    <t>Ashley Seitzinger</t>
  </si>
  <si>
    <t>Caitrin Murphy</t>
  </si>
  <si>
    <t>Supplies / Postage</t>
  </si>
  <si>
    <t>Fundraising Inc.</t>
  </si>
  <si>
    <t>Cash Box</t>
  </si>
  <si>
    <t>Caitrin Shelley</t>
  </si>
  <si>
    <t>Evolution Candy</t>
  </si>
  <si>
    <t>MPP</t>
  </si>
  <si>
    <t>Doylestown Rock Gym</t>
  </si>
  <si>
    <t>check</t>
  </si>
  <si>
    <t>General Operating Exp.</t>
  </si>
  <si>
    <t>PTO Manager Annual Fee</t>
  </si>
  <si>
    <t>School Programs Exp.</t>
  </si>
  <si>
    <t>Reading Olympics T-Shirts</t>
  </si>
  <si>
    <t>Juila Bucey</t>
  </si>
  <si>
    <t>Author Assembly</t>
  </si>
  <si>
    <t>Car Rider Magnets</t>
  </si>
  <si>
    <t>Pink Skirt Desserts</t>
  </si>
  <si>
    <t>PTO Today</t>
  </si>
  <si>
    <t>Raffle Basket Fundraiser</t>
  </si>
  <si>
    <t>Trunk or Treat</t>
  </si>
  <si>
    <t>Heading</t>
  </si>
  <si>
    <t>Category</t>
  </si>
  <si>
    <t>Active</t>
  </si>
  <si>
    <t>Chk/Ref</t>
  </si>
  <si>
    <t>YTD</t>
  </si>
  <si>
    <t>Yes</t>
  </si>
  <si>
    <t xml:space="preserve">Deposit </t>
  </si>
  <si>
    <t>Pizza Village</t>
  </si>
  <si>
    <t>Cleared</t>
  </si>
  <si>
    <t>Balance</t>
  </si>
  <si>
    <t>Y</t>
  </si>
  <si>
    <t>Yearbook</t>
  </si>
  <si>
    <t>2024-2025 School Year</t>
  </si>
  <si>
    <t>VP</t>
  </si>
  <si>
    <t>Krishna Patel</t>
  </si>
  <si>
    <t>Co-Treasurer</t>
  </si>
  <si>
    <t>Get Movin' Fundraiser 'Laps for Linden'</t>
  </si>
  <si>
    <t>Linden Entrance Sign</t>
  </si>
  <si>
    <t xml:space="preserve">Run 'Category Detail Report' from PTO Manager </t>
  </si>
  <si>
    <t>PJ Whelihan's</t>
  </si>
  <si>
    <t>Dine &amp; Donate</t>
  </si>
  <si>
    <t>Checks</t>
  </si>
  <si>
    <t>Box Tops for Education</t>
  </si>
  <si>
    <t>Checks/Cash</t>
  </si>
  <si>
    <t>Cash/Checks</t>
  </si>
  <si>
    <t>Pink Skirts Dessert</t>
  </si>
  <si>
    <t>Solid Ground DJs</t>
  </si>
  <si>
    <t>Katie McCollum</t>
  </si>
  <si>
    <t>Chuck E Cheese</t>
  </si>
  <si>
    <t>Leaping Leopards</t>
  </si>
  <si>
    <t>Memory Book by Jostens</t>
  </si>
  <si>
    <t>Cash/Check</t>
  </si>
  <si>
    <t>Chipotle</t>
  </si>
  <si>
    <t>Chipotle Spirit Night</t>
  </si>
  <si>
    <t>Cash Box for Book Fair</t>
  </si>
  <si>
    <t>Literati Inc.</t>
  </si>
  <si>
    <t>Parent</t>
  </si>
  <si>
    <t>Cash</t>
  </si>
  <si>
    <t>Heritage Screen Printing</t>
  </si>
  <si>
    <t>Run "Account Detail" Report in PTO</t>
  </si>
  <si>
    <t>Red Robin Spirit Night</t>
  </si>
  <si>
    <t>Field Day Popsicles</t>
  </si>
  <si>
    <t>Check - see below</t>
  </si>
  <si>
    <t>2025-2026 School Year</t>
  </si>
  <si>
    <t>25-26 Budget</t>
  </si>
  <si>
    <t>25-26 Actual</t>
  </si>
  <si>
    <t>Polar Pals Holiday Shop</t>
  </si>
  <si>
    <t>6th &amp; 5th Grade - Ropes Course</t>
  </si>
  <si>
    <t>Sixth &amp; Fifth Grade Celebration</t>
  </si>
  <si>
    <t>Bank Service Fees</t>
  </si>
  <si>
    <t xml:space="preserve">(Run 'Account Summary' Report in PTO Manager) </t>
  </si>
  <si>
    <t>Book Fairs</t>
  </si>
  <si>
    <t>Book Fair Cash Box</t>
  </si>
  <si>
    <t>Literati</t>
  </si>
  <si>
    <t>Withdraw</t>
  </si>
  <si>
    <t>Change from Cash Box</t>
  </si>
  <si>
    <t>Pay Pal Giving Fund</t>
  </si>
  <si>
    <t>Lovebird (160); Box Tops (17.20)</t>
  </si>
  <si>
    <t>MPP Deposit</t>
  </si>
  <si>
    <t>Yearbook and Run Club</t>
  </si>
  <si>
    <t>Run Club</t>
  </si>
  <si>
    <t>LHSA Dues, Run Club, Yearbook</t>
  </si>
  <si>
    <t>MPP Deposits (4/22 - 4/28)</t>
  </si>
  <si>
    <t>MPP Deposits Run Club (4/22 - 4/28)</t>
  </si>
  <si>
    <t>Run Club Supplies &amp; Snacks</t>
  </si>
  <si>
    <t>Dues</t>
  </si>
  <si>
    <t>MPP LHSA Dues</t>
  </si>
  <si>
    <t>MPP Deposit LHSA Dues</t>
  </si>
  <si>
    <t>Various MPP LHSA Dues</t>
  </si>
  <si>
    <t>MPP LHSA Dues Various Dates</t>
  </si>
  <si>
    <t xml:space="preserve">MPP LHSA Dues </t>
  </si>
  <si>
    <t>Deposits</t>
  </si>
  <si>
    <t xml:space="preserve">MPP </t>
  </si>
  <si>
    <t>MPP Winter Clubs &amp; LHSA Dues</t>
  </si>
  <si>
    <t>MPP Deposit Yearbook (38.41), LHSA Dues (28.80)</t>
  </si>
  <si>
    <t>MPP Deposits 6th Grade Promotion &amp; Dues (5/14,5/15,5/18)</t>
  </si>
  <si>
    <t>Sixth Grade Promotion and LHSA Dues</t>
  </si>
  <si>
    <t>Dance (345.60), Memory Book (15.38)</t>
  </si>
  <si>
    <t>MPP Deposit (3/10 - 3/31) yearbook</t>
  </si>
  <si>
    <t>MPP Deposit Yearbook</t>
  </si>
  <si>
    <t>Yearbook - End of the Year Sales</t>
  </si>
  <si>
    <t>Cash Box for Polar Pals Shop</t>
  </si>
  <si>
    <t>Quarters for Polar Pals Shop</t>
  </si>
  <si>
    <t>Denise Dempsey</t>
  </si>
  <si>
    <t>Polar Pals Gift Cards for Kids in Need</t>
  </si>
  <si>
    <t>Polar Pals</t>
  </si>
  <si>
    <t>Believe Kids</t>
  </si>
  <si>
    <t xml:space="preserve">Polar Pals Holiday Shop </t>
  </si>
  <si>
    <t>MPP Pie Fundraiser</t>
  </si>
  <si>
    <t>MPP Pie Fundraiser Various Dates</t>
  </si>
  <si>
    <t>Tabora Farms</t>
  </si>
  <si>
    <t>Pie Fundraiser</t>
  </si>
  <si>
    <t>Cash Box for Spirit Night</t>
  </si>
  <si>
    <t>Chick-fil-A Raffle Tickets</t>
  </si>
  <si>
    <t>Red Robin</t>
  </si>
  <si>
    <t>Chick-fil-A</t>
  </si>
  <si>
    <t>Jules Pizza</t>
  </si>
  <si>
    <t>Dine &amp; Donates</t>
  </si>
  <si>
    <t xml:space="preserve">Donation </t>
  </si>
  <si>
    <t>Chuck E Cheese - Dine &amp; Donate #1</t>
  </si>
  <si>
    <t>Chuck E Cheese - Dine &amp; Donate #2</t>
  </si>
  <si>
    <t>PJ's - Dine &amp; Donate</t>
  </si>
  <si>
    <t>Chick-fil-A - Dine &amp; Donate</t>
  </si>
  <si>
    <t xml:space="preserve">Check </t>
  </si>
  <si>
    <t>Spirit Night</t>
  </si>
  <si>
    <t>Jules</t>
  </si>
  <si>
    <t>DJ Deposit</t>
  </si>
  <si>
    <t>MPP Deposit - Dance</t>
  </si>
  <si>
    <t>MPP Deposit - Dance (75 Tickets)</t>
  </si>
  <si>
    <t>MPP Deposit - Dance (11 Tickets)</t>
  </si>
  <si>
    <t>MPP Deposit - Dance (13 Tickets)</t>
  </si>
  <si>
    <t>MPP Deposit - Dance (7 Tickets)</t>
  </si>
  <si>
    <t xml:space="preserve">MPP Deposit - Dance </t>
  </si>
  <si>
    <t>MPP Deposit - Dance (18 Tickets)</t>
  </si>
  <si>
    <t>MPP Deposit - Dance ( 13 Tickets)</t>
  </si>
  <si>
    <t>MPP Deposit - Dance (1 ticket)</t>
  </si>
  <si>
    <t>MPP Deposit - Dance (1 Ticket)</t>
  </si>
  <si>
    <t>MPP Deposit - Dance (5 Tickets)</t>
  </si>
  <si>
    <t>MPP Deposit - Dance (4 Tickets)</t>
  </si>
  <si>
    <t>MPP Deposit - Dance (3 Tickets)</t>
  </si>
  <si>
    <t>MPP Deposit - Dance (6 Tickets)</t>
  </si>
  <si>
    <t xml:space="preserve">MPP Deposit </t>
  </si>
  <si>
    <t>DJ Payment</t>
  </si>
  <si>
    <t>Sweetheart Dance Supplies</t>
  </si>
  <si>
    <t>Sweetheart Dance Decorations and Supplies</t>
  </si>
  <si>
    <t>Sweetheart Dance Cash Donations</t>
  </si>
  <si>
    <t>MPP Winter Clubs</t>
  </si>
  <si>
    <t>MPP Deposit Winter Clubs</t>
  </si>
  <si>
    <t>MPP Charge Back</t>
  </si>
  <si>
    <t>MPP Winter Clubs Charge Back</t>
  </si>
  <si>
    <t>Rock Gym Winter Club (11 kids)</t>
  </si>
  <si>
    <t>YMCA of Bucks &amp; Hunterdon Counties</t>
  </si>
  <si>
    <t>YMCA Sports Frenzy and Extreme Sports</t>
  </si>
  <si>
    <t>Winter Clubs (Mon &amp; Wed)</t>
  </si>
  <si>
    <t xml:space="preserve">Winter Clubs </t>
  </si>
  <si>
    <t>Chris Coleman</t>
  </si>
  <si>
    <t>Refund - Wed Pink Skirts Alex Coleman</t>
  </si>
  <si>
    <t>Fee for kids in need</t>
  </si>
  <si>
    <t>Winter Clubs Check &amp; Cash Payment</t>
  </si>
  <si>
    <t>Jennifer Danner</t>
  </si>
  <si>
    <t>Winter Club Refund</t>
  </si>
  <si>
    <t>Craft Club Supplies</t>
  </si>
  <si>
    <t>6th Grade Ropes Course Donation</t>
  </si>
  <si>
    <t>5th Grade Ropes Course Donation</t>
  </si>
  <si>
    <t>Play Fit Education</t>
  </si>
  <si>
    <t>Assembly on 9/12/2025</t>
  </si>
  <si>
    <t>Full Send BMX</t>
  </si>
  <si>
    <t>BMX Bike Assembly Deposit</t>
  </si>
  <si>
    <t>Fitzpatrick School of Irish Dance</t>
  </si>
  <si>
    <t>Assembly</t>
  </si>
  <si>
    <t>BMX Assembly</t>
  </si>
  <si>
    <t>Victoria Jamieson</t>
  </si>
  <si>
    <t>Author Visit</t>
  </si>
  <si>
    <t>Annette Whipple</t>
  </si>
  <si>
    <t>Bingo Night Cash Box</t>
  </si>
  <si>
    <t>Pizza Sales &amp; Cash Box Return</t>
  </si>
  <si>
    <t>Bingo Night Pizza, Chips, Drinks and Bingo Cards</t>
  </si>
  <si>
    <t>Field Day (99.9), Staff Appreciation (443.78)</t>
  </si>
  <si>
    <t>Garden Supplies for 2025</t>
  </si>
  <si>
    <t>Book Fair gift cards for students in need</t>
  </si>
  <si>
    <t>5th Grade Hayride Family in Need</t>
  </si>
  <si>
    <t>Team Registration Fee</t>
  </si>
  <si>
    <t>Reading Olympics Books</t>
  </si>
  <si>
    <t>Reading Olympics Drinks for Party</t>
  </si>
  <si>
    <t>Kinder T-Shirts</t>
  </si>
  <si>
    <t>MPP Deposit`</t>
  </si>
  <si>
    <t>MPP Deposit 6th Grade Promotion</t>
  </si>
  <si>
    <t>MPP Deposit - 6th grade promotion (5/22,26,27)</t>
  </si>
  <si>
    <t>Courtney Taylor</t>
  </si>
  <si>
    <t>6th Grade Promotion T-Shirts</t>
  </si>
  <si>
    <t>6th grade promotion</t>
  </si>
  <si>
    <t>6th Grade Promotion</t>
  </si>
  <si>
    <t>Sixth Grade Promotion</t>
  </si>
  <si>
    <t>Erica Levin</t>
  </si>
  <si>
    <t>6th Grade Promotion Supplies</t>
  </si>
  <si>
    <t>Victoria Fenstermaker</t>
  </si>
  <si>
    <t>6th Grade Promotion - Sloby Ice Cream Visit</t>
  </si>
  <si>
    <t>MPP Deposit - 6th Grade Celebration</t>
  </si>
  <si>
    <t>Michael Donovan</t>
  </si>
  <si>
    <t>Spelling Bee Prizes</t>
  </si>
  <si>
    <t>Back to School Teacher Lunch</t>
  </si>
  <si>
    <t>Custodian Appreciation Day</t>
  </si>
  <si>
    <t>Staff Appreciation Breakfast</t>
  </si>
  <si>
    <t>Teach Appreciation Lunch</t>
  </si>
  <si>
    <t>2024-2025 Tax Return</t>
  </si>
  <si>
    <t>Bank Service Fee</t>
  </si>
  <si>
    <t>Direct Debit</t>
  </si>
  <si>
    <t>HARLAND CLARKE CHK ORDERS</t>
  </si>
  <si>
    <t>New Checks</t>
  </si>
  <si>
    <t>Activity Since July 1 2025</t>
  </si>
  <si>
    <t>Sweetheart Dance Deposit - Solid Ground DJs</t>
  </si>
  <si>
    <t>Kindergarten T-Shirt - Kampus Klothes</t>
  </si>
  <si>
    <t>9/12/2025 Assembly - Play Fit Education</t>
  </si>
  <si>
    <t>Tax Accountant = Drew Sterner</t>
  </si>
  <si>
    <t>Book Fair Gift Cards for Students in Need</t>
  </si>
  <si>
    <t>Book Fair Sales</t>
  </si>
  <si>
    <t>PJ Whelihan's - Dine and Donate</t>
  </si>
  <si>
    <t>Literati Inc. - Book Fair Pmt</t>
  </si>
  <si>
    <t>Karen Hansen - Garden Supplies for 2025</t>
  </si>
  <si>
    <t>MPP LHSA Dues (Through 11/20/25)</t>
  </si>
  <si>
    <t>Checks / Cash LHSA Dues (11/7/25)</t>
  </si>
  <si>
    <t>Checks / Cash LHSA Dues (11/19/25)</t>
  </si>
  <si>
    <t>Book Fair - Change from Cash Box</t>
  </si>
  <si>
    <t>MPP Pie Fundraiser (Through 11/20/25)</t>
  </si>
  <si>
    <t>Checks / Cash Pie Fundraiser (11/19/25)</t>
  </si>
  <si>
    <t>Tabora Farms - Pie Payment</t>
  </si>
  <si>
    <t>Checks / Cash LHSA Dues</t>
  </si>
  <si>
    <t>Cash Box for Spirit Night Chick-fil-A</t>
  </si>
  <si>
    <t>Chick-fil-A Spirit Night</t>
  </si>
  <si>
    <t>Polar Pals Cash / Check Deposit</t>
  </si>
  <si>
    <t>Believe Kids - Polar Pal Invoice Payment</t>
  </si>
  <si>
    <t>Winter Clubs - MPP Deposits  (12/18 - 1/15)</t>
  </si>
  <si>
    <t xml:space="preserve">Winter Clubs - MPP Chargebacks </t>
  </si>
  <si>
    <t>Winter Clubs - Cash &amp; Check Deposit (1/14)</t>
  </si>
  <si>
    <t xml:space="preserve">Refund - Wed Pink Skirts </t>
  </si>
  <si>
    <t>Refund - Sports Frenzy</t>
  </si>
  <si>
    <t>Fitzpatrick School of Irish Dance - Assembly</t>
  </si>
  <si>
    <t>Victoria Jamieson - Author Visit</t>
  </si>
  <si>
    <t>Dine &amp; Donate - Jules Pizza</t>
  </si>
  <si>
    <t>MPP Deposit (2/10- 2/19)- Dance Tickets (138)</t>
  </si>
  <si>
    <t>Winter Club Donation</t>
  </si>
  <si>
    <t>MPP Deposit (2/20 - 3/9) Dance Tickets</t>
  </si>
  <si>
    <t>Dance Cash Donation</t>
  </si>
  <si>
    <t>Pink Skirt Desserts V-Day Cookie Kits</t>
  </si>
  <si>
    <t>Red Robin Spirit Night #2</t>
  </si>
  <si>
    <t>Dance - Solid Ground DJs</t>
  </si>
  <si>
    <t>Dance - Evolution Candy</t>
  </si>
  <si>
    <t>Dance - Supplies &amp; Decorations</t>
  </si>
  <si>
    <t>MPP Deposit (3/9 - 4/20) Yearbooks</t>
  </si>
  <si>
    <t>Reading Olympics Team Registration Fee</t>
  </si>
  <si>
    <t>MPP Deposit (4/14 - 4/20) Run Club</t>
  </si>
  <si>
    <t>MPP Deposit (4/21 - 4/28) Run Club</t>
  </si>
  <si>
    <t>Spirit Nights (Jules)</t>
  </si>
  <si>
    <t>Teacher Appreciation Lunch (Bocelli's)</t>
  </si>
  <si>
    <t>Author Assembly (Annette Whipple)</t>
  </si>
  <si>
    <t>Yearbook - Memory Book by Jostens</t>
  </si>
  <si>
    <t>MPP Deposit (5/14 - 5/21) 6th Grade Promotion</t>
  </si>
  <si>
    <t>Staff Appreciation &amp; Bus Driver Appreciation</t>
  </si>
  <si>
    <t>MPP Deposit (5/22 - 5/28) 6th Grade Promotion</t>
  </si>
  <si>
    <t>Run Club Snacks &amp; Supplies</t>
  </si>
  <si>
    <t>Roxy Therapy Dog Donation</t>
  </si>
  <si>
    <t>MPP Deposit (5/29 - 6/11) 6th Grade Promotion</t>
  </si>
  <si>
    <t>Cash &amp; Checks Run Club</t>
  </si>
  <si>
    <t>Cash &amp; Checks Yearbook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</si>
</sst>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0_);_(&quot;$&quot;* \(#,##0.00\);_(&quot;$&quot;* &quot;-&quot;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155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1" xfId="0" applyFont="1" applyBorder="1"/>
    <xf numFmtId="8" fontId="0" fillId="0" borderId="0" xfId="0" applyNumberFormat="1"/>
    <xf numFmtId="41" fontId="2" fillId="0" borderId="0" xfId="0" applyNumberFormat="1" applyFont="1"/>
    <xf numFmtId="8" fontId="2" fillId="0" borderId="0" xfId="0" applyNumberFormat="1" applyFont="1"/>
    <xf numFmtId="0" fontId="3" fillId="0" borderId="0" xfId="0" applyFont="1"/>
    <xf numFmtId="0" fontId="2" fillId="0" borderId="6" xfId="0" applyFont="1" applyBorder="1"/>
    <xf numFmtId="42" fontId="2" fillId="0" borderId="5" xfId="0" applyNumberFormat="1" applyFont="1" applyBorder="1"/>
    <xf numFmtId="0" fontId="8" fillId="0" borderId="0" xfId="0" applyFont="1"/>
    <xf numFmtId="42" fontId="2" fillId="0" borderId="1" xfId="0" applyNumberFormat="1" applyFont="1" applyBorder="1"/>
    <xf numFmtId="6" fontId="2" fillId="0" borderId="1" xfId="0" applyNumberFormat="1" applyFont="1" applyBorder="1"/>
    <xf numFmtId="0" fontId="9" fillId="0" borderId="0" xfId="0" applyFont="1"/>
    <xf numFmtId="166" fontId="0" fillId="0" borderId="0" xfId="0" applyNumberFormat="1"/>
    <xf numFmtId="0" fontId="4" fillId="0" borderId="1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1" xfId="0" applyFont="1" applyBorder="1"/>
    <xf numFmtId="44" fontId="13" fillId="0" borderId="1" xfId="1" applyFont="1" applyBorder="1"/>
    <xf numFmtId="0" fontId="13" fillId="0" borderId="0" xfId="0" applyFont="1"/>
    <xf numFmtId="42" fontId="10" fillId="0" borderId="0" xfId="0" applyNumberFormat="1" applyFont="1"/>
    <xf numFmtId="164" fontId="10" fillId="0" borderId="0" xfId="0" applyNumberFormat="1" applyFont="1"/>
    <xf numFmtId="41" fontId="10" fillId="0" borderId="0" xfId="0" applyNumberFormat="1" applyFont="1"/>
    <xf numFmtId="41" fontId="10" fillId="0" borderId="0" xfId="0" applyNumberFormat="1" applyFont="1" applyAlignment="1">
      <alignment horizontal="left"/>
    </xf>
    <xf numFmtId="0" fontId="10" fillId="0" borderId="3" xfId="0" applyFont="1" applyBorder="1"/>
    <xf numFmtId="41" fontId="10" fillId="0" borderId="3" xfId="0" applyNumberFormat="1" applyFont="1" applyBorder="1"/>
    <xf numFmtId="0" fontId="10" fillId="0" borderId="4" xfId="0" applyFont="1" applyBorder="1"/>
    <xf numFmtId="42" fontId="10" fillId="0" borderId="4" xfId="0" applyNumberFormat="1" applyFont="1" applyBorder="1"/>
    <xf numFmtId="8" fontId="10" fillId="0" borderId="0" xfId="0" applyNumberFormat="1" applyFont="1"/>
    <xf numFmtId="0" fontId="10" fillId="0" borderId="2" xfId="0" applyFont="1" applyBorder="1"/>
    <xf numFmtId="42" fontId="10" fillId="0" borderId="2" xfId="0" applyNumberFormat="1" applyFont="1" applyBorder="1"/>
    <xf numFmtId="0" fontId="12" fillId="0" borderId="0" xfId="0" applyFont="1" applyAlignment="1">
      <alignment horizontal="right"/>
    </xf>
    <xf numFmtId="15" fontId="0" fillId="0" borderId="0" xfId="0" applyNumberFormat="1"/>
    <xf numFmtId="44" fontId="0" fillId="0" borderId="0" xfId="0" applyNumberFormat="1"/>
    <xf numFmtId="8" fontId="9" fillId="0" borderId="7" xfId="0" applyNumberFormat="1" applyFont="1" applyBorder="1"/>
    <xf numFmtId="8" fontId="9" fillId="0" borderId="0" xfId="0" applyNumberFormat="1" applyFont="1"/>
    <xf numFmtId="44" fontId="0" fillId="0" borderId="0" xfId="1" applyFont="1"/>
    <xf numFmtId="164" fontId="0" fillId="0" borderId="0" xfId="1" applyNumberFormat="1" applyFont="1"/>
    <xf numFmtId="164" fontId="9" fillId="0" borderId="7" xfId="0" applyNumberFormat="1" applyFont="1" applyBorder="1"/>
    <xf numFmtId="14" fontId="0" fillId="0" borderId="0" xfId="0" applyNumberFormat="1"/>
    <xf numFmtId="164" fontId="9" fillId="0" borderId="0" xfId="0" applyNumberFormat="1" applyFont="1"/>
    <xf numFmtId="43" fontId="2" fillId="0" borderId="0" xfId="154" applyFont="1" applyFill="1"/>
    <xf numFmtId="43" fontId="2" fillId="0" borderId="0" xfId="0" applyNumberFormat="1" applyFont="1"/>
    <xf numFmtId="165" fontId="2" fillId="0" borderId="0" xfId="154" applyNumberFormat="1" applyFont="1" applyFill="1"/>
    <xf numFmtId="165" fontId="2" fillId="0" borderId="0" xfId="0" applyNumberFormat="1" applyFont="1"/>
    <xf numFmtId="165" fontId="3" fillId="0" borderId="1" xfId="154" applyNumberFormat="1" applyFont="1" applyFill="1" applyBorder="1"/>
    <xf numFmtId="44" fontId="3" fillId="0" borderId="1" xfId="1" applyFont="1" applyFill="1" applyBorder="1"/>
    <xf numFmtId="165" fontId="2" fillId="0" borderId="1" xfId="154" applyNumberFormat="1" applyFont="1" applyFill="1" applyBorder="1"/>
    <xf numFmtId="6" fontId="2" fillId="0" borderId="0" xfId="0" applyNumberFormat="1" applyFont="1"/>
    <xf numFmtId="165" fontId="3" fillId="0" borderId="0" xfId="154" applyNumberFormat="1" applyFont="1" applyFill="1"/>
    <xf numFmtId="43" fontId="14" fillId="0" borderId="0" xfId="0" applyNumberFormat="1" applyFont="1"/>
    <xf numFmtId="43" fontId="3" fillId="0" borderId="0" xfId="0" applyNumberFormat="1" applyFont="1"/>
    <xf numFmtId="166" fontId="2" fillId="0" borderId="0" xfId="0" applyNumberFormat="1" applyFont="1"/>
    <xf numFmtId="44" fontId="2" fillId="0" borderId="0" xfId="0" applyNumberFormat="1" applyFont="1"/>
    <xf numFmtId="166" fontId="2" fillId="0" borderId="1" xfId="0" applyNumberFormat="1" applyFont="1" applyBorder="1"/>
    <xf numFmtId="165" fontId="3" fillId="0" borderId="0" xfId="0" applyNumberFormat="1" applyFont="1"/>
    <xf numFmtId="164" fontId="0" fillId="0" borderId="0" xfId="0" applyNumberFormat="1"/>
  </cellXfs>
  <cellStyles count="155">
    <cellStyle name="Comma" xfId="154" builtinId="3"/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FB82-4429-4ED5-A990-311BBC21E980}">
  <dimension ref="A1:B10"/>
  <sheetViews>
    <sheetView tabSelected="1" workbookViewId="0">
      <selection activeCell="Q17" sqref="Q17"/>
    </sheetView>
  </sheetViews>
  <sheetFormatPr defaultRowHeight="15.75" x14ac:dyDescent="0.25"/>
  <cols>
    <col min="1" max="1" width="14.28515625" style="15" customWidth="1"/>
    <col min="2" max="16384" width="9.140625" style="15"/>
  </cols>
  <sheetData>
    <row r="1" spans="1:2" x14ac:dyDescent="0.25">
      <c r="A1" s="15" t="s">
        <v>66</v>
      </c>
    </row>
    <row r="2" spans="1:2" x14ac:dyDescent="0.25">
      <c r="A2" s="15" t="s">
        <v>134</v>
      </c>
    </row>
    <row r="5" spans="1:2" x14ac:dyDescent="0.25">
      <c r="A5" s="15" t="s">
        <v>69</v>
      </c>
      <c r="B5" s="15" t="s">
        <v>70</v>
      </c>
    </row>
    <row r="6" spans="1:2" x14ac:dyDescent="0.25">
      <c r="A6" s="15" t="s">
        <v>69</v>
      </c>
      <c r="B6" s="15" t="s">
        <v>71</v>
      </c>
    </row>
    <row r="7" spans="1:2" x14ac:dyDescent="0.25">
      <c r="A7" s="15" t="s">
        <v>104</v>
      </c>
      <c r="B7" s="15" t="s">
        <v>105</v>
      </c>
    </row>
    <row r="8" spans="1:2" x14ac:dyDescent="0.25">
      <c r="A8" s="15" t="s">
        <v>67</v>
      </c>
      <c r="B8" s="15" t="s">
        <v>84</v>
      </c>
    </row>
    <row r="9" spans="1:2" x14ac:dyDescent="0.25">
      <c r="A9" s="15" t="s">
        <v>106</v>
      </c>
      <c r="B9" s="15" t="s">
        <v>68</v>
      </c>
    </row>
    <row r="10" spans="1:2" x14ac:dyDescent="0.25">
      <c r="A10" s="15" t="s">
        <v>106</v>
      </c>
      <c r="B10" s="15" t="s">
        <v>118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W49"/>
  <sheetViews>
    <sheetView topLeftCell="A4" zoomScale="85" zoomScaleNormal="85" zoomScaleSheetLayoutView="85" workbookViewId="0">
      <selection activeCell="I35" sqref="I35"/>
    </sheetView>
  </sheetViews>
  <sheetFormatPr defaultColWidth="8.85546875" defaultRowHeight="15.75" x14ac:dyDescent="0.25"/>
  <cols>
    <col min="1" max="1" width="18.28515625" style="15" bestFit="1" customWidth="1"/>
    <col min="2" max="2" width="38.85546875" style="15" bestFit="1" customWidth="1"/>
    <col min="3" max="3" width="15.7109375" style="15" bestFit="1" customWidth="1"/>
    <col min="4" max="4" width="14.7109375" style="15" bestFit="1" customWidth="1"/>
    <col min="5" max="5" width="2.140625" style="15" customWidth="1"/>
    <col min="6" max="6" width="8.85546875" style="15"/>
    <col min="7" max="7" width="54.140625" style="15" bestFit="1" customWidth="1"/>
    <col min="8" max="8" width="8.42578125" style="15" bestFit="1" customWidth="1"/>
    <col min="9" max="9" width="27.42578125" style="15" bestFit="1" customWidth="1"/>
    <col min="10" max="10" width="10" style="15" bestFit="1" customWidth="1"/>
    <col min="11" max="11" width="9.5703125" style="15" bestFit="1" customWidth="1"/>
    <col min="12" max="12" width="8.42578125" style="15" bestFit="1" customWidth="1"/>
    <col min="13" max="16384" width="8.85546875" style="15"/>
  </cols>
  <sheetData>
    <row r="1" spans="1:4" x14ac:dyDescent="0.25">
      <c r="A1" s="15" t="s">
        <v>44</v>
      </c>
    </row>
    <row r="2" spans="1:4" x14ac:dyDescent="0.25">
      <c r="A2" s="15" t="s">
        <v>103</v>
      </c>
    </row>
    <row r="4" spans="1:4" x14ac:dyDescent="0.25">
      <c r="A4" s="16" t="s">
        <v>0</v>
      </c>
    </row>
    <row r="5" spans="1:4" s="20" customFormat="1" x14ac:dyDescent="0.25">
      <c r="A5" s="18" t="s">
        <v>1</v>
      </c>
      <c r="B5" s="18" t="s">
        <v>2</v>
      </c>
      <c r="C5" s="19" t="s">
        <v>135</v>
      </c>
      <c r="D5" s="19" t="s">
        <v>136</v>
      </c>
    </row>
    <row r="6" spans="1:4" x14ac:dyDescent="0.25">
      <c r="A6" s="15" t="s">
        <v>3</v>
      </c>
      <c r="B6" s="15" t="s">
        <v>51</v>
      </c>
      <c r="C6" s="22">
        <v>0</v>
      </c>
      <c r="D6" s="21">
        <v>42.65</v>
      </c>
    </row>
    <row r="7" spans="1:4" x14ac:dyDescent="0.25">
      <c r="A7" s="15" t="s">
        <v>3</v>
      </c>
      <c r="B7" s="15" t="s">
        <v>4</v>
      </c>
      <c r="C7" s="23">
        <v>150</v>
      </c>
      <c r="D7" s="23">
        <v>137.19999999999999</v>
      </c>
    </row>
    <row r="8" spans="1:4" x14ac:dyDescent="0.25">
      <c r="A8" s="15" t="s">
        <v>3</v>
      </c>
      <c r="B8" s="15" t="s">
        <v>34</v>
      </c>
      <c r="C8" s="23">
        <v>1500</v>
      </c>
      <c r="D8" s="23">
        <v>0</v>
      </c>
    </row>
    <row r="9" spans="1:4" x14ac:dyDescent="0.25">
      <c r="A9" s="15" t="s">
        <v>3</v>
      </c>
      <c r="B9" s="15" t="s">
        <v>107</v>
      </c>
      <c r="C9" s="23">
        <v>0</v>
      </c>
      <c r="D9" s="23">
        <v>0</v>
      </c>
    </row>
    <row r="10" spans="1:4" x14ac:dyDescent="0.25">
      <c r="A10" s="15" t="s">
        <v>3</v>
      </c>
      <c r="B10" s="15" t="s">
        <v>5</v>
      </c>
      <c r="C10" s="23">
        <v>0</v>
      </c>
      <c r="D10" s="23">
        <v>104.35</v>
      </c>
    </row>
    <row r="11" spans="1:4" x14ac:dyDescent="0.25">
      <c r="A11" s="15" t="s">
        <v>3</v>
      </c>
      <c r="B11" s="15" t="s">
        <v>38</v>
      </c>
      <c r="C11" s="23">
        <v>6000</v>
      </c>
      <c r="D11" s="23">
        <v>4205.08</v>
      </c>
    </row>
    <row r="12" spans="1:4" x14ac:dyDescent="0.25">
      <c r="A12" s="15" t="s">
        <v>3</v>
      </c>
      <c r="B12" s="15" t="s">
        <v>6</v>
      </c>
      <c r="C12" s="23">
        <v>-2000</v>
      </c>
      <c r="D12" s="23">
        <v>-2399.4499999999998</v>
      </c>
    </row>
    <row r="13" spans="1:4" x14ac:dyDescent="0.25">
      <c r="A13" s="15" t="s">
        <v>3</v>
      </c>
      <c r="B13" s="15" t="s">
        <v>137</v>
      </c>
      <c r="C13" s="23">
        <v>0</v>
      </c>
      <c r="D13" s="23">
        <v>3002.27</v>
      </c>
    </row>
    <row r="14" spans="1:4" x14ac:dyDescent="0.25">
      <c r="A14" s="15" t="s">
        <v>3</v>
      </c>
      <c r="B14" s="15" t="s">
        <v>89</v>
      </c>
      <c r="C14" s="23">
        <v>3000</v>
      </c>
      <c r="D14" s="23">
        <v>0</v>
      </c>
    </row>
    <row r="15" spans="1:4" x14ac:dyDescent="0.25">
      <c r="A15" s="15" t="s">
        <v>3</v>
      </c>
      <c r="B15" s="15" t="s">
        <v>7</v>
      </c>
      <c r="C15" s="23">
        <v>1500</v>
      </c>
      <c r="D15" s="23">
        <v>3018.23</v>
      </c>
    </row>
    <row r="16" spans="1:4" x14ac:dyDescent="0.25">
      <c r="A16" s="15" t="s">
        <v>3</v>
      </c>
      <c r="B16" s="15" t="s">
        <v>36</v>
      </c>
      <c r="C16" s="23">
        <v>1000</v>
      </c>
      <c r="D16" s="24">
        <v>395.98</v>
      </c>
    </row>
    <row r="17" spans="1:6" x14ac:dyDescent="0.25">
      <c r="A17" s="25" t="s">
        <v>3</v>
      </c>
      <c r="B17" s="25" t="s">
        <v>8</v>
      </c>
      <c r="C17" s="26">
        <v>1400</v>
      </c>
      <c r="D17" s="26">
        <v>161.87</v>
      </c>
    </row>
    <row r="18" spans="1:6" x14ac:dyDescent="0.25">
      <c r="A18" s="27" t="s">
        <v>9</v>
      </c>
      <c r="B18" s="27"/>
      <c r="C18" s="28">
        <f>SUM(C6:C17)</f>
        <v>12550</v>
      </c>
      <c r="D18" s="28">
        <f>SUM(D6:D17)</f>
        <v>8668.18</v>
      </c>
    </row>
    <row r="19" spans="1:6" x14ac:dyDescent="0.25">
      <c r="C19" s="21"/>
      <c r="D19" s="21"/>
    </row>
    <row r="20" spans="1:6" x14ac:dyDescent="0.25">
      <c r="C20" s="29"/>
      <c r="D20" s="29"/>
    </row>
    <row r="21" spans="1:6" x14ac:dyDescent="0.25">
      <c r="A21" s="16" t="s">
        <v>10</v>
      </c>
      <c r="C21" s="29"/>
      <c r="D21" s="17"/>
    </row>
    <row r="22" spans="1:6" s="20" customFormat="1" x14ac:dyDescent="0.25">
      <c r="A22" s="18" t="s">
        <v>1</v>
      </c>
      <c r="B22" s="18" t="s">
        <v>2</v>
      </c>
      <c r="C22" s="19" t="s">
        <v>135</v>
      </c>
      <c r="D22" s="19" t="s">
        <v>136</v>
      </c>
    </row>
    <row r="23" spans="1:6" x14ac:dyDescent="0.25">
      <c r="A23" s="30" t="s">
        <v>11</v>
      </c>
      <c r="B23" s="30" t="s">
        <v>12</v>
      </c>
      <c r="C23" s="31">
        <v>350</v>
      </c>
      <c r="D23" s="31">
        <v>350</v>
      </c>
      <c r="F23" s="29"/>
    </row>
    <row r="24" spans="1:6" x14ac:dyDescent="0.25">
      <c r="A24" s="15" t="s">
        <v>11</v>
      </c>
      <c r="B24" s="15" t="s">
        <v>140</v>
      </c>
      <c r="C24" s="23">
        <v>0</v>
      </c>
      <c r="D24" s="23">
        <v>1.52</v>
      </c>
      <c r="F24" s="29"/>
    </row>
    <row r="25" spans="1:6" x14ac:dyDescent="0.25">
      <c r="A25" s="15" t="s">
        <v>11</v>
      </c>
      <c r="B25" s="15" t="s">
        <v>13</v>
      </c>
      <c r="C25" s="23">
        <v>140</v>
      </c>
      <c r="D25" s="23">
        <v>139</v>
      </c>
      <c r="F25" s="29"/>
    </row>
    <row r="26" spans="1:6" x14ac:dyDescent="0.25">
      <c r="A26" s="15" t="s">
        <v>11</v>
      </c>
      <c r="B26" s="15" t="s">
        <v>72</v>
      </c>
      <c r="C26" s="23">
        <v>50</v>
      </c>
      <c r="D26" s="23">
        <v>101.2</v>
      </c>
      <c r="F26" s="29"/>
    </row>
    <row r="27" spans="1:6" x14ac:dyDescent="0.25">
      <c r="A27" s="15" t="s">
        <v>14</v>
      </c>
      <c r="B27" s="15" t="s">
        <v>138</v>
      </c>
      <c r="C27" s="23">
        <v>8000</v>
      </c>
      <c r="D27" s="23">
        <v>8000</v>
      </c>
      <c r="F27" s="29"/>
    </row>
    <row r="28" spans="1:6" x14ac:dyDescent="0.25">
      <c r="A28" s="15" t="s">
        <v>14</v>
      </c>
      <c r="B28" s="15" t="s">
        <v>15</v>
      </c>
      <c r="C28" s="23">
        <v>3000</v>
      </c>
      <c r="D28" s="23">
        <v>3670</v>
      </c>
      <c r="F28" s="29"/>
    </row>
    <row r="29" spans="1:6" x14ac:dyDescent="0.25">
      <c r="A29" s="15" t="s">
        <v>14</v>
      </c>
      <c r="B29" s="15" t="s">
        <v>85</v>
      </c>
      <c r="C29" s="23">
        <v>3000</v>
      </c>
      <c r="D29" s="23">
        <v>2557.5</v>
      </c>
      <c r="F29" s="29"/>
    </row>
    <row r="30" spans="1:6" x14ac:dyDescent="0.25">
      <c r="A30" s="15" t="s">
        <v>14</v>
      </c>
      <c r="B30" s="15" t="s">
        <v>16</v>
      </c>
      <c r="C30" s="23">
        <v>0</v>
      </c>
      <c r="D30" s="23">
        <v>0</v>
      </c>
      <c r="F30" s="29"/>
    </row>
    <row r="31" spans="1:6" x14ac:dyDescent="0.25">
      <c r="A31" s="15" t="s">
        <v>14</v>
      </c>
      <c r="B31" s="15" t="s">
        <v>17</v>
      </c>
      <c r="C31" s="23">
        <v>50</v>
      </c>
      <c r="D31" s="23">
        <v>-138.26</v>
      </c>
      <c r="F31" s="29"/>
    </row>
    <row r="32" spans="1:6" x14ac:dyDescent="0.25">
      <c r="A32" s="15" t="s">
        <v>14</v>
      </c>
      <c r="B32" s="15" t="s">
        <v>86</v>
      </c>
      <c r="C32" s="23">
        <v>0</v>
      </c>
      <c r="D32" s="23">
        <v>0</v>
      </c>
      <c r="F32" s="29"/>
    </row>
    <row r="33" spans="1:1023 1030:3066 3073:4092 4099:5118 5125:6144 6151:8187 8194:9213 9220:10239 10246:12282 12289:13308 13315:14334 14341:15360 15367:16377" x14ac:dyDescent="0.25">
      <c r="A33" s="15" t="s">
        <v>14</v>
      </c>
      <c r="B33" s="15" t="s">
        <v>18</v>
      </c>
      <c r="C33" s="23">
        <v>0</v>
      </c>
      <c r="D33" s="23">
        <v>0</v>
      </c>
      <c r="F33" s="29"/>
    </row>
    <row r="34" spans="1:1023 1030:3066 3073:4092 4099:5118 5125:6144 6151:8187 8194:9213 9220:10239 10246:12282 12289:13308 13315:14334 14341:15360 15367:16377" x14ac:dyDescent="0.25">
      <c r="A34" s="15" t="s">
        <v>14</v>
      </c>
      <c r="B34" s="15" t="s">
        <v>19</v>
      </c>
      <c r="C34" s="23">
        <v>150</v>
      </c>
      <c r="D34" s="23">
        <v>99.9</v>
      </c>
      <c r="F34" s="29"/>
    </row>
    <row r="35" spans="1:1023 1030:3066 3073:4092 4099:5118 5125:6144 6151:8187 8194:9213 9220:10239 10246:12282 12289:13308 13315:14334 14341:15360 15367:16377" x14ac:dyDescent="0.25">
      <c r="A35" s="15" t="s">
        <v>14</v>
      </c>
      <c r="B35" s="15" t="s">
        <v>37</v>
      </c>
      <c r="C35" s="23">
        <v>250</v>
      </c>
      <c r="D35" s="23">
        <v>250</v>
      </c>
      <c r="F35" s="29"/>
    </row>
    <row r="36" spans="1:1023 1030:3066 3073:4092 4099:5118 5125:6144 6151:8187 8194:9213 9220:10239 10246:12282 12289:13308 13315:14334 14341:15360 15367:16377" x14ac:dyDescent="0.25">
      <c r="A36" s="15" t="s">
        <v>14</v>
      </c>
      <c r="B36" s="15" t="s">
        <v>20</v>
      </c>
      <c r="C36" s="23">
        <v>200</v>
      </c>
      <c r="D36" s="23">
        <v>146.82</v>
      </c>
      <c r="F36" s="29"/>
    </row>
    <row r="37" spans="1:1023 1030:3066 3073:4092 4099:5118 5125:6144 6151:8187 8194:9213 9220:10239 10246:12282 12289:13308 13315:14334 14341:15360 15367:16377" x14ac:dyDescent="0.25">
      <c r="A37" s="15" t="s">
        <v>14</v>
      </c>
      <c r="B37" s="15" t="s">
        <v>21</v>
      </c>
      <c r="C37" s="23">
        <v>150</v>
      </c>
      <c r="D37" s="23">
        <v>144</v>
      </c>
      <c r="F37" s="29"/>
    </row>
    <row r="38" spans="1:1023 1030:3066 3073:4092 4099:5118 5125:6144 6151:8187 8194:9213 9220:10239 10246:12282 12289:13308 13315:14334 14341:15360 15367:16377" x14ac:dyDescent="0.25">
      <c r="A38" s="15" t="s">
        <v>14</v>
      </c>
      <c r="B38" s="15" t="s">
        <v>108</v>
      </c>
      <c r="C38" s="23">
        <v>0</v>
      </c>
      <c r="D38" s="23">
        <v>0</v>
      </c>
      <c r="F38" s="29"/>
    </row>
    <row r="39" spans="1:1023 1030:3066 3073:4092 4099:5118 5125:6144 6151:8187 8194:9213 9220:10239 10246:12282 12289:13308 13315:14334 14341:15360 15367:16377" s="23" customFormat="1" x14ac:dyDescent="0.25">
      <c r="A39" s="15" t="s">
        <v>14</v>
      </c>
      <c r="B39" s="15" t="s">
        <v>39</v>
      </c>
      <c r="C39" s="23">
        <v>1000</v>
      </c>
      <c r="D39" s="23">
        <v>20</v>
      </c>
      <c r="E39" s="15"/>
      <c r="F39" s="15"/>
      <c r="G39" s="15"/>
      <c r="M39" s="15"/>
      <c r="N39" s="15"/>
      <c r="O39" s="15"/>
      <c r="V39" s="15"/>
      <c r="W39" s="15"/>
      <c r="X39" s="15"/>
      <c r="AE39" s="15"/>
      <c r="AF39" s="15"/>
      <c r="AG39" s="15"/>
      <c r="AN39" s="15"/>
      <c r="AO39" s="15"/>
      <c r="AP39" s="15"/>
      <c r="AW39" s="15"/>
      <c r="AX39" s="15"/>
      <c r="AY39" s="15"/>
      <c r="BF39" s="15"/>
      <c r="BG39" s="15"/>
      <c r="BH39" s="15"/>
      <c r="BO39" s="15"/>
      <c r="BP39" s="15"/>
      <c r="BQ39" s="15"/>
      <c r="BX39" s="15"/>
      <c r="BY39" s="15"/>
      <c r="BZ39" s="15"/>
      <c r="CG39" s="15"/>
      <c r="CH39" s="15"/>
      <c r="CI39" s="15"/>
      <c r="CP39" s="15"/>
      <c r="CQ39" s="15"/>
      <c r="CR39" s="15"/>
      <c r="CY39" s="15"/>
      <c r="CZ39" s="15"/>
      <c r="DA39" s="15"/>
      <c r="DH39" s="15"/>
      <c r="DI39" s="15"/>
      <c r="DJ39" s="15"/>
      <c r="DQ39" s="15"/>
      <c r="DR39" s="15"/>
      <c r="DS39" s="15"/>
      <c r="DZ39" s="15"/>
      <c r="EA39" s="15"/>
      <c r="EB39" s="15"/>
      <c r="EI39" s="15"/>
      <c r="EJ39" s="15"/>
      <c r="EK39" s="15"/>
      <c r="ER39" s="15"/>
      <c r="ES39" s="15"/>
      <c r="ET39" s="15"/>
      <c r="FA39" s="15"/>
      <c r="FB39" s="15"/>
      <c r="FC39" s="15"/>
      <c r="FJ39" s="15"/>
      <c r="FK39" s="15"/>
      <c r="FL39" s="15"/>
      <c r="FS39" s="15"/>
      <c r="FT39" s="15"/>
      <c r="FU39" s="15"/>
      <c r="GB39" s="15"/>
      <c r="GC39" s="15"/>
      <c r="GD39" s="15"/>
      <c r="GK39" s="15"/>
      <c r="GL39" s="15"/>
      <c r="GM39" s="15"/>
      <c r="GT39" s="15"/>
      <c r="GU39" s="15"/>
      <c r="GV39" s="15"/>
      <c r="HC39" s="15"/>
      <c r="HD39" s="15"/>
      <c r="HE39" s="15"/>
      <c r="HL39" s="15"/>
      <c r="HM39" s="15"/>
      <c r="HN39" s="15"/>
      <c r="HU39" s="15"/>
      <c r="HV39" s="15"/>
      <c r="HW39" s="15"/>
      <c r="ID39" s="15"/>
      <c r="IE39" s="15"/>
      <c r="IF39" s="15"/>
      <c r="IM39" s="15"/>
      <c r="IN39" s="15"/>
      <c r="IO39" s="15"/>
      <c r="IV39" s="15"/>
      <c r="IW39" s="15"/>
      <c r="IX39" s="15"/>
      <c r="JE39" s="15"/>
      <c r="JF39" s="15"/>
      <c r="JG39" s="15"/>
      <c r="JN39" s="15"/>
      <c r="JO39" s="15"/>
      <c r="JP39" s="15"/>
      <c r="JW39" s="15"/>
      <c r="JX39" s="15"/>
      <c r="JY39" s="15"/>
      <c r="KF39" s="15"/>
      <c r="KG39" s="15"/>
      <c r="KH39" s="15"/>
      <c r="KO39" s="15"/>
      <c r="KP39" s="15"/>
      <c r="KQ39" s="15"/>
      <c r="KX39" s="15"/>
      <c r="KY39" s="15"/>
      <c r="KZ39" s="15"/>
      <c r="LG39" s="15"/>
      <c r="LH39" s="15"/>
      <c r="LI39" s="15"/>
      <c r="LP39" s="15"/>
      <c r="LQ39" s="15"/>
      <c r="LR39" s="15"/>
      <c r="LY39" s="15"/>
      <c r="LZ39" s="15"/>
      <c r="MA39" s="15"/>
      <c r="MH39" s="15"/>
      <c r="MI39" s="15"/>
      <c r="MJ39" s="15"/>
      <c r="MQ39" s="15"/>
      <c r="MR39" s="15"/>
      <c r="MS39" s="15"/>
      <c r="MZ39" s="15"/>
      <c r="NA39" s="15"/>
      <c r="NB39" s="15"/>
      <c r="NI39" s="15"/>
      <c r="NJ39" s="15"/>
      <c r="NK39" s="15"/>
      <c r="NR39" s="15"/>
      <c r="NS39" s="15"/>
      <c r="NT39" s="15"/>
      <c r="OA39" s="15"/>
      <c r="OB39" s="15"/>
      <c r="OC39" s="15"/>
      <c r="OJ39" s="15"/>
      <c r="OK39" s="15"/>
      <c r="OL39" s="15"/>
      <c r="OS39" s="15"/>
      <c r="OT39" s="15"/>
      <c r="OU39" s="15"/>
      <c r="PB39" s="15"/>
      <c r="PC39" s="15"/>
      <c r="PD39" s="15"/>
      <c r="PK39" s="15"/>
      <c r="PL39" s="15"/>
      <c r="PM39" s="15"/>
      <c r="PT39" s="15"/>
      <c r="PU39" s="15"/>
      <c r="PV39" s="15"/>
      <c r="QC39" s="15"/>
      <c r="QD39" s="15"/>
      <c r="QE39" s="15"/>
      <c r="QL39" s="15"/>
      <c r="QM39" s="15"/>
      <c r="QN39" s="15"/>
      <c r="QU39" s="15"/>
      <c r="QV39" s="15"/>
      <c r="QW39" s="15"/>
      <c r="RD39" s="15"/>
      <c r="RE39" s="15"/>
      <c r="RF39" s="15"/>
      <c r="RM39" s="15"/>
      <c r="RN39" s="15"/>
      <c r="RO39" s="15"/>
      <c r="RV39" s="15"/>
      <c r="RW39" s="15"/>
      <c r="RX39" s="15"/>
      <c r="SE39" s="15"/>
      <c r="SF39" s="15"/>
      <c r="SG39" s="15"/>
      <c r="SN39" s="15"/>
      <c r="SO39" s="15"/>
      <c r="SP39" s="15"/>
      <c r="SW39" s="15"/>
      <c r="SX39" s="15"/>
      <c r="SY39" s="15"/>
      <c r="TF39" s="15"/>
      <c r="TG39" s="15"/>
      <c r="TH39" s="15"/>
      <c r="TO39" s="15"/>
      <c r="TP39" s="15"/>
      <c r="TQ39" s="15"/>
      <c r="TX39" s="15"/>
      <c r="TY39" s="15"/>
      <c r="TZ39" s="15"/>
      <c r="UG39" s="15"/>
      <c r="UH39" s="15"/>
      <c r="UI39" s="15"/>
      <c r="UP39" s="15"/>
      <c r="UQ39" s="15"/>
      <c r="UR39" s="15"/>
      <c r="UY39" s="15"/>
      <c r="UZ39" s="15"/>
      <c r="VA39" s="15"/>
      <c r="VH39" s="15"/>
      <c r="VI39" s="15"/>
      <c r="VJ39" s="15"/>
      <c r="VQ39" s="15"/>
      <c r="VR39" s="15"/>
      <c r="VS39" s="15"/>
      <c r="VZ39" s="15"/>
      <c r="WA39" s="15"/>
      <c r="WB39" s="15"/>
      <c r="WI39" s="15"/>
      <c r="WJ39" s="15"/>
      <c r="WK39" s="15"/>
      <c r="WR39" s="15"/>
      <c r="WS39" s="15"/>
      <c r="WT39" s="15"/>
      <c r="XA39" s="15"/>
      <c r="XB39" s="15"/>
      <c r="XC39" s="15"/>
      <c r="XJ39" s="15"/>
      <c r="XK39" s="15"/>
      <c r="XL39" s="15"/>
      <c r="XS39" s="15"/>
      <c r="XT39" s="15"/>
      <c r="XU39" s="15"/>
      <c r="YB39" s="15"/>
      <c r="YC39" s="15"/>
      <c r="YD39" s="15"/>
      <c r="YK39" s="15"/>
      <c r="YL39" s="15"/>
      <c r="YM39" s="15"/>
      <c r="YT39" s="15"/>
      <c r="YU39" s="15"/>
      <c r="YV39" s="15"/>
      <c r="ZC39" s="15"/>
      <c r="ZD39" s="15"/>
      <c r="ZE39" s="15"/>
      <c r="ZL39" s="15"/>
      <c r="ZM39" s="15"/>
      <c r="ZN39" s="15"/>
      <c r="ZU39" s="15"/>
      <c r="ZV39" s="15"/>
      <c r="ZW39" s="15"/>
      <c r="AAD39" s="15"/>
      <c r="AAE39" s="15"/>
      <c r="AAF39" s="15"/>
      <c r="AAM39" s="15"/>
      <c r="AAN39" s="15"/>
      <c r="AAO39" s="15"/>
      <c r="AAV39" s="15"/>
      <c r="AAW39" s="15"/>
      <c r="AAX39" s="15"/>
      <c r="ABE39" s="15"/>
      <c r="ABF39" s="15"/>
      <c r="ABG39" s="15"/>
      <c r="ABN39" s="15"/>
      <c r="ABO39" s="15"/>
      <c r="ABP39" s="15"/>
      <c r="ABW39" s="15"/>
      <c r="ABX39" s="15"/>
      <c r="ABY39" s="15"/>
      <c r="ACF39" s="15"/>
      <c r="ACG39" s="15"/>
      <c r="ACH39" s="15"/>
      <c r="ACO39" s="15"/>
      <c r="ACP39" s="15"/>
      <c r="ACQ39" s="15"/>
      <c r="ACX39" s="15"/>
      <c r="ACY39" s="15"/>
      <c r="ACZ39" s="15"/>
      <c r="ADG39" s="15"/>
      <c r="ADH39" s="15"/>
      <c r="ADI39" s="15"/>
      <c r="ADP39" s="15"/>
      <c r="ADQ39" s="15"/>
      <c r="ADR39" s="15"/>
      <c r="ADY39" s="15"/>
      <c r="ADZ39" s="15"/>
      <c r="AEA39" s="15"/>
      <c r="AEH39" s="15"/>
      <c r="AEI39" s="15"/>
      <c r="AEJ39" s="15"/>
      <c r="AEQ39" s="15"/>
      <c r="AER39" s="15"/>
      <c r="AES39" s="15"/>
      <c r="AEZ39" s="15"/>
      <c r="AFA39" s="15"/>
      <c r="AFB39" s="15"/>
      <c r="AFI39" s="15"/>
      <c r="AFJ39" s="15"/>
      <c r="AFK39" s="15"/>
      <c r="AFR39" s="15"/>
      <c r="AFS39" s="15"/>
      <c r="AFT39" s="15"/>
      <c r="AGA39" s="15"/>
      <c r="AGB39" s="15"/>
      <c r="AGC39" s="15"/>
      <c r="AGJ39" s="15"/>
      <c r="AGK39" s="15"/>
      <c r="AGL39" s="15"/>
      <c r="AGS39" s="15"/>
      <c r="AGT39" s="15"/>
      <c r="AGU39" s="15"/>
      <c r="AHB39" s="15"/>
      <c r="AHC39" s="15"/>
      <c r="AHD39" s="15"/>
      <c r="AHK39" s="15"/>
      <c r="AHL39" s="15"/>
      <c r="AHM39" s="15"/>
      <c r="AHT39" s="15"/>
      <c r="AHU39" s="15"/>
      <c r="AHV39" s="15"/>
      <c r="AIC39" s="15"/>
      <c r="AID39" s="15"/>
      <c r="AIE39" s="15"/>
      <c r="AIL39" s="15"/>
      <c r="AIM39" s="15"/>
      <c r="AIN39" s="15"/>
      <c r="AIU39" s="15"/>
      <c r="AIV39" s="15"/>
      <c r="AIW39" s="15"/>
      <c r="AJD39" s="15"/>
      <c r="AJE39" s="15"/>
      <c r="AJF39" s="15"/>
      <c r="AJM39" s="15"/>
      <c r="AJN39" s="15"/>
      <c r="AJO39" s="15"/>
      <c r="AJV39" s="15"/>
      <c r="AJW39" s="15"/>
      <c r="AJX39" s="15"/>
      <c r="AKE39" s="15"/>
      <c r="AKF39" s="15"/>
      <c r="AKG39" s="15"/>
      <c r="AKN39" s="15"/>
      <c r="AKO39" s="15"/>
      <c r="AKP39" s="15"/>
      <c r="AKW39" s="15"/>
      <c r="AKX39" s="15"/>
      <c r="AKY39" s="15"/>
      <c r="ALF39" s="15"/>
      <c r="ALG39" s="15"/>
      <c r="ALH39" s="15"/>
      <c r="ALO39" s="15"/>
      <c r="ALP39" s="15"/>
      <c r="ALQ39" s="15"/>
      <c r="ALX39" s="15"/>
      <c r="ALY39" s="15"/>
      <c r="ALZ39" s="15"/>
      <c r="AMG39" s="15"/>
      <c r="AMH39" s="15"/>
      <c r="AMI39" s="15"/>
      <c r="AMP39" s="15"/>
      <c r="AMQ39" s="15"/>
      <c r="AMR39" s="15"/>
      <c r="AMY39" s="15"/>
      <c r="AMZ39" s="15"/>
      <c r="ANA39" s="15"/>
      <c r="ANH39" s="15"/>
      <c r="ANI39" s="15"/>
      <c r="ANJ39" s="15"/>
      <c r="ANQ39" s="15"/>
      <c r="ANR39" s="15"/>
      <c r="ANS39" s="15"/>
      <c r="ANZ39" s="15"/>
      <c r="AOA39" s="15"/>
      <c r="AOB39" s="15"/>
      <c r="AOI39" s="15"/>
      <c r="AOJ39" s="15"/>
      <c r="AOK39" s="15"/>
      <c r="AOR39" s="15"/>
      <c r="AOS39" s="15"/>
      <c r="AOT39" s="15"/>
      <c r="APA39" s="15"/>
      <c r="APB39" s="15"/>
      <c r="APC39" s="15"/>
      <c r="APJ39" s="15"/>
      <c r="APK39" s="15"/>
      <c r="APL39" s="15"/>
      <c r="APS39" s="15"/>
      <c r="APT39" s="15"/>
      <c r="APU39" s="15"/>
      <c r="AQB39" s="15"/>
      <c r="AQC39" s="15"/>
      <c r="AQD39" s="15"/>
      <c r="AQK39" s="15"/>
      <c r="AQL39" s="15"/>
      <c r="AQM39" s="15"/>
      <c r="AQT39" s="15"/>
      <c r="AQU39" s="15"/>
      <c r="AQV39" s="15"/>
      <c r="ARC39" s="15"/>
      <c r="ARD39" s="15"/>
      <c r="ARE39" s="15"/>
      <c r="ARL39" s="15"/>
      <c r="ARM39" s="15"/>
      <c r="ARN39" s="15"/>
      <c r="ARU39" s="15"/>
      <c r="ARV39" s="15"/>
      <c r="ARW39" s="15"/>
      <c r="ASD39" s="15"/>
      <c r="ASE39" s="15"/>
      <c r="ASF39" s="15"/>
      <c r="ASM39" s="15"/>
      <c r="ASN39" s="15"/>
      <c r="ASO39" s="15"/>
      <c r="ASV39" s="15"/>
      <c r="ASW39" s="15"/>
      <c r="ASX39" s="15"/>
      <c r="ATE39" s="15"/>
      <c r="ATF39" s="15"/>
      <c r="ATG39" s="15"/>
      <c r="ATN39" s="15"/>
      <c r="ATO39" s="15"/>
      <c r="ATP39" s="15"/>
      <c r="ATW39" s="15"/>
      <c r="ATX39" s="15"/>
      <c r="ATY39" s="15"/>
      <c r="AUF39" s="15"/>
      <c r="AUG39" s="15"/>
      <c r="AUH39" s="15"/>
      <c r="AUO39" s="15"/>
      <c r="AUP39" s="15"/>
      <c r="AUQ39" s="15"/>
      <c r="AUX39" s="15"/>
      <c r="AUY39" s="15"/>
      <c r="AUZ39" s="15"/>
      <c r="AVG39" s="15"/>
      <c r="AVH39" s="15"/>
      <c r="AVI39" s="15"/>
      <c r="AVP39" s="15"/>
      <c r="AVQ39" s="15"/>
      <c r="AVR39" s="15"/>
      <c r="AVY39" s="15"/>
      <c r="AVZ39" s="15"/>
      <c r="AWA39" s="15"/>
      <c r="AWH39" s="15"/>
      <c r="AWI39" s="15"/>
      <c r="AWJ39" s="15"/>
      <c r="AWQ39" s="15"/>
      <c r="AWR39" s="15"/>
      <c r="AWS39" s="15"/>
      <c r="AWZ39" s="15"/>
      <c r="AXA39" s="15"/>
      <c r="AXB39" s="15"/>
      <c r="AXI39" s="15"/>
      <c r="AXJ39" s="15"/>
      <c r="AXK39" s="15"/>
      <c r="AXR39" s="15"/>
      <c r="AXS39" s="15"/>
      <c r="AXT39" s="15"/>
      <c r="AYA39" s="15"/>
      <c r="AYB39" s="15"/>
      <c r="AYC39" s="15"/>
      <c r="AYJ39" s="15"/>
      <c r="AYK39" s="15"/>
      <c r="AYL39" s="15"/>
      <c r="AYS39" s="15"/>
      <c r="AYT39" s="15"/>
      <c r="AYU39" s="15"/>
      <c r="AZB39" s="15"/>
      <c r="AZC39" s="15"/>
      <c r="AZD39" s="15"/>
      <c r="AZK39" s="15"/>
      <c r="AZL39" s="15"/>
      <c r="AZM39" s="15"/>
      <c r="AZT39" s="15"/>
      <c r="AZU39" s="15"/>
      <c r="AZV39" s="15"/>
      <c r="BAC39" s="15"/>
      <c r="BAD39" s="15"/>
      <c r="BAE39" s="15"/>
      <c r="BAL39" s="15"/>
      <c r="BAM39" s="15"/>
      <c r="BAN39" s="15"/>
      <c r="BAU39" s="15"/>
      <c r="BAV39" s="15"/>
      <c r="BAW39" s="15"/>
      <c r="BBD39" s="15"/>
      <c r="BBE39" s="15"/>
      <c r="BBF39" s="15"/>
      <c r="BBM39" s="15"/>
      <c r="BBN39" s="15"/>
      <c r="BBO39" s="15"/>
      <c r="BBV39" s="15"/>
      <c r="BBW39" s="15"/>
      <c r="BBX39" s="15"/>
      <c r="BCE39" s="15"/>
      <c r="BCF39" s="15"/>
      <c r="BCG39" s="15"/>
      <c r="BCN39" s="15"/>
      <c r="BCO39" s="15"/>
      <c r="BCP39" s="15"/>
      <c r="BCW39" s="15"/>
      <c r="BCX39" s="15"/>
      <c r="BCY39" s="15"/>
      <c r="BDF39" s="15"/>
      <c r="BDG39" s="15"/>
      <c r="BDH39" s="15"/>
      <c r="BDO39" s="15"/>
      <c r="BDP39" s="15"/>
      <c r="BDQ39" s="15"/>
      <c r="BDX39" s="15"/>
      <c r="BDY39" s="15"/>
      <c r="BDZ39" s="15"/>
      <c r="BEG39" s="15"/>
      <c r="BEH39" s="15"/>
      <c r="BEI39" s="15"/>
      <c r="BEP39" s="15"/>
      <c r="BEQ39" s="15"/>
      <c r="BER39" s="15"/>
      <c r="BEY39" s="15"/>
      <c r="BEZ39" s="15"/>
      <c r="BFA39" s="15"/>
      <c r="BFH39" s="15"/>
      <c r="BFI39" s="15"/>
      <c r="BFJ39" s="15"/>
      <c r="BFQ39" s="15"/>
      <c r="BFR39" s="15"/>
      <c r="BFS39" s="15"/>
      <c r="BFZ39" s="15"/>
      <c r="BGA39" s="15"/>
      <c r="BGB39" s="15"/>
      <c r="BGI39" s="15"/>
      <c r="BGJ39" s="15"/>
      <c r="BGK39" s="15"/>
      <c r="BGR39" s="15"/>
      <c r="BGS39" s="15"/>
      <c r="BGT39" s="15"/>
      <c r="BHA39" s="15"/>
      <c r="BHB39" s="15"/>
      <c r="BHC39" s="15"/>
      <c r="BHJ39" s="15"/>
      <c r="BHK39" s="15"/>
      <c r="BHL39" s="15"/>
      <c r="BHS39" s="15"/>
      <c r="BHT39" s="15"/>
      <c r="BHU39" s="15"/>
      <c r="BIB39" s="15"/>
      <c r="BIC39" s="15"/>
      <c r="BID39" s="15"/>
      <c r="BIK39" s="15"/>
      <c r="BIL39" s="15"/>
      <c r="BIM39" s="15"/>
      <c r="BIT39" s="15"/>
      <c r="BIU39" s="15"/>
      <c r="BIV39" s="15"/>
      <c r="BJC39" s="15"/>
      <c r="BJD39" s="15"/>
      <c r="BJE39" s="15"/>
      <c r="BJL39" s="15"/>
      <c r="BJM39" s="15"/>
      <c r="BJN39" s="15"/>
      <c r="BJU39" s="15"/>
      <c r="BJV39" s="15"/>
      <c r="BJW39" s="15"/>
      <c r="BKD39" s="15"/>
      <c r="BKE39" s="15"/>
      <c r="BKF39" s="15"/>
      <c r="BKM39" s="15"/>
      <c r="BKN39" s="15"/>
      <c r="BKO39" s="15"/>
      <c r="BKV39" s="15"/>
      <c r="BKW39" s="15"/>
      <c r="BKX39" s="15"/>
      <c r="BLE39" s="15"/>
      <c r="BLF39" s="15"/>
      <c r="BLG39" s="15"/>
      <c r="BLN39" s="15"/>
      <c r="BLO39" s="15"/>
      <c r="BLP39" s="15"/>
      <c r="BLW39" s="15"/>
      <c r="BLX39" s="15"/>
      <c r="BLY39" s="15"/>
      <c r="BMF39" s="15"/>
      <c r="BMG39" s="15"/>
      <c r="BMH39" s="15"/>
      <c r="BMO39" s="15"/>
      <c r="BMP39" s="15"/>
      <c r="BMQ39" s="15"/>
      <c r="BMX39" s="15"/>
      <c r="BMY39" s="15"/>
      <c r="BMZ39" s="15"/>
      <c r="BNG39" s="15"/>
      <c r="BNH39" s="15"/>
      <c r="BNI39" s="15"/>
      <c r="BNP39" s="15"/>
      <c r="BNQ39" s="15"/>
      <c r="BNR39" s="15"/>
      <c r="BNY39" s="15"/>
      <c r="BNZ39" s="15"/>
      <c r="BOA39" s="15"/>
      <c r="BOH39" s="15"/>
      <c r="BOI39" s="15"/>
      <c r="BOJ39" s="15"/>
      <c r="BOQ39" s="15"/>
      <c r="BOR39" s="15"/>
      <c r="BOS39" s="15"/>
      <c r="BOZ39" s="15"/>
      <c r="BPA39" s="15"/>
      <c r="BPB39" s="15"/>
      <c r="BPI39" s="15"/>
      <c r="BPJ39" s="15"/>
      <c r="BPK39" s="15"/>
      <c r="BPR39" s="15"/>
      <c r="BPS39" s="15"/>
      <c r="BPT39" s="15"/>
      <c r="BQA39" s="15"/>
      <c r="BQB39" s="15"/>
      <c r="BQC39" s="15"/>
      <c r="BQJ39" s="15"/>
      <c r="BQK39" s="15"/>
      <c r="BQL39" s="15"/>
      <c r="BQS39" s="15"/>
      <c r="BQT39" s="15"/>
      <c r="BQU39" s="15"/>
      <c r="BRB39" s="15"/>
      <c r="BRC39" s="15"/>
      <c r="BRD39" s="15"/>
      <c r="BRK39" s="15"/>
      <c r="BRL39" s="15"/>
      <c r="BRM39" s="15"/>
      <c r="BRT39" s="15"/>
      <c r="BRU39" s="15"/>
      <c r="BRV39" s="15"/>
      <c r="BSC39" s="15"/>
      <c r="BSD39" s="15"/>
      <c r="BSE39" s="15"/>
      <c r="BSL39" s="15"/>
      <c r="BSM39" s="15"/>
      <c r="BSN39" s="15"/>
      <c r="BSU39" s="15"/>
      <c r="BSV39" s="15"/>
      <c r="BSW39" s="15"/>
      <c r="BTD39" s="15"/>
      <c r="BTE39" s="15"/>
      <c r="BTF39" s="15"/>
      <c r="BTM39" s="15"/>
      <c r="BTN39" s="15"/>
      <c r="BTO39" s="15"/>
      <c r="BTV39" s="15"/>
      <c r="BTW39" s="15"/>
      <c r="BTX39" s="15"/>
      <c r="BUE39" s="15"/>
      <c r="BUF39" s="15"/>
      <c r="BUG39" s="15"/>
      <c r="BUN39" s="15"/>
      <c r="BUO39" s="15"/>
      <c r="BUP39" s="15"/>
      <c r="BUW39" s="15"/>
      <c r="BUX39" s="15"/>
      <c r="BUY39" s="15"/>
      <c r="BVF39" s="15"/>
      <c r="BVG39" s="15"/>
      <c r="BVH39" s="15"/>
      <c r="BVO39" s="15"/>
      <c r="BVP39" s="15"/>
      <c r="BVQ39" s="15"/>
      <c r="BVX39" s="15"/>
      <c r="BVY39" s="15"/>
      <c r="BVZ39" s="15"/>
      <c r="BWG39" s="15"/>
      <c r="BWH39" s="15"/>
      <c r="BWI39" s="15"/>
      <c r="BWP39" s="15"/>
      <c r="BWQ39" s="15"/>
      <c r="BWR39" s="15"/>
      <c r="BWY39" s="15"/>
      <c r="BWZ39" s="15"/>
      <c r="BXA39" s="15"/>
      <c r="BXH39" s="15"/>
      <c r="BXI39" s="15"/>
      <c r="BXJ39" s="15"/>
      <c r="BXQ39" s="15"/>
      <c r="BXR39" s="15"/>
      <c r="BXS39" s="15"/>
      <c r="BXZ39" s="15"/>
      <c r="BYA39" s="15"/>
      <c r="BYB39" s="15"/>
      <c r="BYI39" s="15"/>
      <c r="BYJ39" s="15"/>
      <c r="BYK39" s="15"/>
      <c r="BYR39" s="15"/>
      <c r="BYS39" s="15"/>
      <c r="BYT39" s="15"/>
      <c r="BZA39" s="15"/>
      <c r="BZB39" s="15"/>
      <c r="BZC39" s="15"/>
      <c r="BZJ39" s="15"/>
      <c r="BZK39" s="15"/>
      <c r="BZL39" s="15"/>
      <c r="BZS39" s="15"/>
      <c r="BZT39" s="15"/>
      <c r="BZU39" s="15"/>
      <c r="CAB39" s="15"/>
      <c r="CAC39" s="15"/>
      <c r="CAD39" s="15"/>
      <c r="CAK39" s="15"/>
      <c r="CAL39" s="15"/>
      <c r="CAM39" s="15"/>
      <c r="CAT39" s="15"/>
      <c r="CAU39" s="15"/>
      <c r="CAV39" s="15"/>
      <c r="CBC39" s="15"/>
      <c r="CBD39" s="15"/>
      <c r="CBE39" s="15"/>
      <c r="CBL39" s="15"/>
      <c r="CBM39" s="15"/>
      <c r="CBN39" s="15"/>
      <c r="CBU39" s="15"/>
      <c r="CBV39" s="15"/>
      <c r="CBW39" s="15"/>
      <c r="CCD39" s="15"/>
      <c r="CCE39" s="15"/>
      <c r="CCF39" s="15"/>
      <c r="CCM39" s="15"/>
      <c r="CCN39" s="15"/>
      <c r="CCO39" s="15"/>
      <c r="CCV39" s="15"/>
      <c r="CCW39" s="15"/>
      <c r="CCX39" s="15"/>
      <c r="CDE39" s="15"/>
      <c r="CDF39" s="15"/>
      <c r="CDG39" s="15"/>
      <c r="CDN39" s="15"/>
      <c r="CDO39" s="15"/>
      <c r="CDP39" s="15"/>
      <c r="CDW39" s="15"/>
      <c r="CDX39" s="15"/>
      <c r="CDY39" s="15"/>
      <c r="CEF39" s="15"/>
      <c r="CEG39" s="15"/>
      <c r="CEH39" s="15"/>
      <c r="CEO39" s="15"/>
      <c r="CEP39" s="15"/>
      <c r="CEQ39" s="15"/>
      <c r="CEX39" s="15"/>
      <c r="CEY39" s="15"/>
      <c r="CEZ39" s="15"/>
      <c r="CFG39" s="15"/>
      <c r="CFH39" s="15"/>
      <c r="CFI39" s="15"/>
      <c r="CFP39" s="15"/>
      <c r="CFQ39" s="15"/>
      <c r="CFR39" s="15"/>
      <c r="CFY39" s="15"/>
      <c r="CFZ39" s="15"/>
      <c r="CGA39" s="15"/>
      <c r="CGH39" s="15"/>
      <c r="CGI39" s="15"/>
      <c r="CGJ39" s="15"/>
      <c r="CGQ39" s="15"/>
      <c r="CGR39" s="15"/>
      <c r="CGS39" s="15"/>
      <c r="CGZ39" s="15"/>
      <c r="CHA39" s="15"/>
      <c r="CHB39" s="15"/>
      <c r="CHI39" s="15"/>
      <c r="CHJ39" s="15"/>
      <c r="CHK39" s="15"/>
      <c r="CHR39" s="15"/>
      <c r="CHS39" s="15"/>
      <c r="CHT39" s="15"/>
      <c r="CIA39" s="15"/>
      <c r="CIB39" s="15"/>
      <c r="CIC39" s="15"/>
      <c r="CIJ39" s="15"/>
      <c r="CIK39" s="15"/>
      <c r="CIL39" s="15"/>
      <c r="CIS39" s="15"/>
      <c r="CIT39" s="15"/>
      <c r="CIU39" s="15"/>
      <c r="CJB39" s="15"/>
      <c r="CJC39" s="15"/>
      <c r="CJD39" s="15"/>
      <c r="CJK39" s="15"/>
      <c r="CJL39" s="15"/>
      <c r="CJM39" s="15"/>
      <c r="CJT39" s="15"/>
      <c r="CJU39" s="15"/>
      <c r="CJV39" s="15"/>
      <c r="CKC39" s="15"/>
      <c r="CKD39" s="15"/>
      <c r="CKE39" s="15"/>
      <c r="CKL39" s="15"/>
      <c r="CKM39" s="15"/>
      <c r="CKN39" s="15"/>
      <c r="CKU39" s="15"/>
      <c r="CKV39" s="15"/>
      <c r="CKW39" s="15"/>
      <c r="CLD39" s="15"/>
      <c r="CLE39" s="15"/>
      <c r="CLF39" s="15"/>
      <c r="CLM39" s="15"/>
      <c r="CLN39" s="15"/>
      <c r="CLO39" s="15"/>
      <c r="CLV39" s="15"/>
      <c r="CLW39" s="15"/>
      <c r="CLX39" s="15"/>
      <c r="CME39" s="15"/>
      <c r="CMF39" s="15"/>
      <c r="CMG39" s="15"/>
      <c r="CMN39" s="15"/>
      <c r="CMO39" s="15"/>
      <c r="CMP39" s="15"/>
      <c r="CMW39" s="15"/>
      <c r="CMX39" s="15"/>
      <c r="CMY39" s="15"/>
      <c r="CNF39" s="15"/>
      <c r="CNG39" s="15"/>
      <c r="CNH39" s="15"/>
      <c r="CNO39" s="15"/>
      <c r="CNP39" s="15"/>
      <c r="CNQ39" s="15"/>
      <c r="CNX39" s="15"/>
      <c r="CNY39" s="15"/>
      <c r="CNZ39" s="15"/>
      <c r="COG39" s="15"/>
      <c r="COH39" s="15"/>
      <c r="COI39" s="15"/>
      <c r="COP39" s="15"/>
      <c r="COQ39" s="15"/>
      <c r="COR39" s="15"/>
      <c r="COY39" s="15"/>
      <c r="COZ39" s="15"/>
      <c r="CPA39" s="15"/>
      <c r="CPH39" s="15"/>
      <c r="CPI39" s="15"/>
      <c r="CPJ39" s="15"/>
      <c r="CPQ39" s="15"/>
      <c r="CPR39" s="15"/>
      <c r="CPS39" s="15"/>
      <c r="CPZ39" s="15"/>
      <c r="CQA39" s="15"/>
      <c r="CQB39" s="15"/>
      <c r="CQI39" s="15"/>
      <c r="CQJ39" s="15"/>
      <c r="CQK39" s="15"/>
      <c r="CQR39" s="15"/>
      <c r="CQS39" s="15"/>
      <c r="CQT39" s="15"/>
      <c r="CRA39" s="15"/>
      <c r="CRB39" s="15"/>
      <c r="CRC39" s="15"/>
      <c r="CRJ39" s="15"/>
      <c r="CRK39" s="15"/>
      <c r="CRL39" s="15"/>
      <c r="CRS39" s="15"/>
      <c r="CRT39" s="15"/>
      <c r="CRU39" s="15"/>
      <c r="CSB39" s="15"/>
      <c r="CSC39" s="15"/>
      <c r="CSD39" s="15"/>
      <c r="CSK39" s="15"/>
      <c r="CSL39" s="15"/>
      <c r="CSM39" s="15"/>
      <c r="CST39" s="15"/>
      <c r="CSU39" s="15"/>
      <c r="CSV39" s="15"/>
      <c r="CTC39" s="15"/>
      <c r="CTD39" s="15"/>
      <c r="CTE39" s="15"/>
      <c r="CTL39" s="15"/>
      <c r="CTM39" s="15"/>
      <c r="CTN39" s="15"/>
      <c r="CTU39" s="15"/>
      <c r="CTV39" s="15"/>
      <c r="CTW39" s="15"/>
      <c r="CUD39" s="15"/>
      <c r="CUE39" s="15"/>
      <c r="CUF39" s="15"/>
      <c r="CUM39" s="15"/>
      <c r="CUN39" s="15"/>
      <c r="CUO39" s="15"/>
      <c r="CUV39" s="15"/>
      <c r="CUW39" s="15"/>
      <c r="CUX39" s="15"/>
      <c r="CVE39" s="15"/>
      <c r="CVF39" s="15"/>
      <c r="CVG39" s="15"/>
      <c r="CVN39" s="15"/>
      <c r="CVO39" s="15"/>
      <c r="CVP39" s="15"/>
      <c r="CVW39" s="15"/>
      <c r="CVX39" s="15"/>
      <c r="CVY39" s="15"/>
      <c r="CWF39" s="15"/>
      <c r="CWG39" s="15"/>
      <c r="CWH39" s="15"/>
      <c r="CWO39" s="15"/>
      <c r="CWP39" s="15"/>
      <c r="CWQ39" s="15"/>
      <c r="CWX39" s="15"/>
      <c r="CWY39" s="15"/>
      <c r="CWZ39" s="15"/>
      <c r="CXG39" s="15"/>
      <c r="CXH39" s="15"/>
      <c r="CXI39" s="15"/>
      <c r="CXP39" s="15"/>
      <c r="CXQ39" s="15"/>
      <c r="CXR39" s="15"/>
      <c r="CXY39" s="15"/>
      <c r="CXZ39" s="15"/>
      <c r="CYA39" s="15"/>
      <c r="CYH39" s="15"/>
      <c r="CYI39" s="15"/>
      <c r="CYJ39" s="15"/>
      <c r="CYQ39" s="15"/>
      <c r="CYR39" s="15"/>
      <c r="CYS39" s="15"/>
      <c r="CYZ39" s="15"/>
      <c r="CZA39" s="15"/>
      <c r="CZB39" s="15"/>
      <c r="CZI39" s="15"/>
      <c r="CZJ39" s="15"/>
      <c r="CZK39" s="15"/>
      <c r="CZR39" s="15"/>
      <c r="CZS39" s="15"/>
      <c r="CZT39" s="15"/>
      <c r="DAA39" s="15"/>
      <c r="DAB39" s="15"/>
      <c r="DAC39" s="15"/>
      <c r="DAJ39" s="15"/>
      <c r="DAK39" s="15"/>
      <c r="DAL39" s="15"/>
      <c r="DAS39" s="15"/>
      <c r="DAT39" s="15"/>
      <c r="DAU39" s="15"/>
      <c r="DBB39" s="15"/>
      <c r="DBC39" s="15"/>
      <c r="DBD39" s="15"/>
      <c r="DBK39" s="15"/>
      <c r="DBL39" s="15"/>
      <c r="DBM39" s="15"/>
      <c r="DBT39" s="15"/>
      <c r="DBU39" s="15"/>
      <c r="DBV39" s="15"/>
      <c r="DCC39" s="15"/>
      <c r="DCD39" s="15"/>
      <c r="DCE39" s="15"/>
      <c r="DCL39" s="15"/>
      <c r="DCM39" s="15"/>
      <c r="DCN39" s="15"/>
      <c r="DCU39" s="15"/>
      <c r="DCV39" s="15"/>
      <c r="DCW39" s="15"/>
      <c r="DDD39" s="15"/>
      <c r="DDE39" s="15"/>
      <c r="DDF39" s="15"/>
      <c r="DDM39" s="15"/>
      <c r="DDN39" s="15"/>
      <c r="DDO39" s="15"/>
      <c r="DDV39" s="15"/>
      <c r="DDW39" s="15"/>
      <c r="DDX39" s="15"/>
      <c r="DEE39" s="15"/>
      <c r="DEF39" s="15"/>
      <c r="DEG39" s="15"/>
      <c r="DEN39" s="15"/>
      <c r="DEO39" s="15"/>
      <c r="DEP39" s="15"/>
      <c r="DEW39" s="15"/>
      <c r="DEX39" s="15"/>
      <c r="DEY39" s="15"/>
      <c r="DFF39" s="15"/>
      <c r="DFG39" s="15"/>
      <c r="DFH39" s="15"/>
      <c r="DFO39" s="15"/>
      <c r="DFP39" s="15"/>
      <c r="DFQ39" s="15"/>
      <c r="DFX39" s="15"/>
      <c r="DFY39" s="15"/>
      <c r="DFZ39" s="15"/>
      <c r="DGG39" s="15"/>
      <c r="DGH39" s="15"/>
      <c r="DGI39" s="15"/>
      <c r="DGP39" s="15"/>
      <c r="DGQ39" s="15"/>
      <c r="DGR39" s="15"/>
      <c r="DGY39" s="15"/>
      <c r="DGZ39" s="15"/>
      <c r="DHA39" s="15"/>
      <c r="DHH39" s="15"/>
      <c r="DHI39" s="15"/>
      <c r="DHJ39" s="15"/>
      <c r="DHQ39" s="15"/>
      <c r="DHR39" s="15"/>
      <c r="DHS39" s="15"/>
      <c r="DHZ39" s="15"/>
      <c r="DIA39" s="15"/>
      <c r="DIB39" s="15"/>
      <c r="DII39" s="15"/>
      <c r="DIJ39" s="15"/>
      <c r="DIK39" s="15"/>
      <c r="DIR39" s="15"/>
      <c r="DIS39" s="15"/>
      <c r="DIT39" s="15"/>
      <c r="DJA39" s="15"/>
      <c r="DJB39" s="15"/>
      <c r="DJC39" s="15"/>
      <c r="DJJ39" s="15"/>
      <c r="DJK39" s="15"/>
      <c r="DJL39" s="15"/>
      <c r="DJS39" s="15"/>
      <c r="DJT39" s="15"/>
      <c r="DJU39" s="15"/>
      <c r="DKB39" s="15"/>
      <c r="DKC39" s="15"/>
      <c r="DKD39" s="15"/>
      <c r="DKK39" s="15"/>
      <c r="DKL39" s="15"/>
      <c r="DKM39" s="15"/>
      <c r="DKT39" s="15"/>
      <c r="DKU39" s="15"/>
      <c r="DKV39" s="15"/>
      <c r="DLC39" s="15"/>
      <c r="DLD39" s="15"/>
      <c r="DLE39" s="15"/>
      <c r="DLL39" s="15"/>
      <c r="DLM39" s="15"/>
      <c r="DLN39" s="15"/>
      <c r="DLU39" s="15"/>
      <c r="DLV39" s="15"/>
      <c r="DLW39" s="15"/>
      <c r="DMD39" s="15"/>
      <c r="DME39" s="15"/>
      <c r="DMF39" s="15"/>
      <c r="DMM39" s="15"/>
      <c r="DMN39" s="15"/>
      <c r="DMO39" s="15"/>
      <c r="DMV39" s="15"/>
      <c r="DMW39" s="15"/>
      <c r="DMX39" s="15"/>
      <c r="DNE39" s="15"/>
      <c r="DNF39" s="15"/>
      <c r="DNG39" s="15"/>
      <c r="DNN39" s="15"/>
      <c r="DNO39" s="15"/>
      <c r="DNP39" s="15"/>
      <c r="DNW39" s="15"/>
      <c r="DNX39" s="15"/>
      <c r="DNY39" s="15"/>
      <c r="DOF39" s="15"/>
      <c r="DOG39" s="15"/>
      <c r="DOH39" s="15"/>
      <c r="DOO39" s="15"/>
      <c r="DOP39" s="15"/>
      <c r="DOQ39" s="15"/>
      <c r="DOX39" s="15"/>
      <c r="DOY39" s="15"/>
      <c r="DOZ39" s="15"/>
      <c r="DPG39" s="15"/>
      <c r="DPH39" s="15"/>
      <c r="DPI39" s="15"/>
      <c r="DPP39" s="15"/>
      <c r="DPQ39" s="15"/>
      <c r="DPR39" s="15"/>
      <c r="DPY39" s="15"/>
      <c r="DPZ39" s="15"/>
      <c r="DQA39" s="15"/>
      <c r="DQH39" s="15"/>
      <c r="DQI39" s="15"/>
      <c r="DQJ39" s="15"/>
      <c r="DQQ39" s="15"/>
      <c r="DQR39" s="15"/>
      <c r="DQS39" s="15"/>
      <c r="DQZ39" s="15"/>
      <c r="DRA39" s="15"/>
      <c r="DRB39" s="15"/>
      <c r="DRI39" s="15"/>
      <c r="DRJ39" s="15"/>
      <c r="DRK39" s="15"/>
      <c r="DRR39" s="15"/>
      <c r="DRS39" s="15"/>
      <c r="DRT39" s="15"/>
      <c r="DSA39" s="15"/>
      <c r="DSB39" s="15"/>
      <c r="DSC39" s="15"/>
      <c r="DSJ39" s="15"/>
      <c r="DSK39" s="15"/>
      <c r="DSL39" s="15"/>
      <c r="DSS39" s="15"/>
      <c r="DST39" s="15"/>
      <c r="DSU39" s="15"/>
      <c r="DTB39" s="15"/>
      <c r="DTC39" s="15"/>
      <c r="DTD39" s="15"/>
      <c r="DTK39" s="15"/>
      <c r="DTL39" s="15"/>
      <c r="DTM39" s="15"/>
      <c r="DTT39" s="15"/>
      <c r="DTU39" s="15"/>
      <c r="DTV39" s="15"/>
      <c r="DUC39" s="15"/>
      <c r="DUD39" s="15"/>
      <c r="DUE39" s="15"/>
      <c r="DUL39" s="15"/>
      <c r="DUM39" s="15"/>
      <c r="DUN39" s="15"/>
      <c r="DUU39" s="15"/>
      <c r="DUV39" s="15"/>
      <c r="DUW39" s="15"/>
      <c r="DVD39" s="15"/>
      <c r="DVE39" s="15"/>
      <c r="DVF39" s="15"/>
      <c r="DVM39" s="15"/>
      <c r="DVN39" s="15"/>
      <c r="DVO39" s="15"/>
      <c r="DVV39" s="15"/>
      <c r="DVW39" s="15"/>
      <c r="DVX39" s="15"/>
      <c r="DWE39" s="15"/>
      <c r="DWF39" s="15"/>
      <c r="DWG39" s="15"/>
      <c r="DWN39" s="15"/>
      <c r="DWO39" s="15"/>
      <c r="DWP39" s="15"/>
      <c r="DWW39" s="15"/>
      <c r="DWX39" s="15"/>
      <c r="DWY39" s="15"/>
      <c r="DXF39" s="15"/>
      <c r="DXG39" s="15"/>
      <c r="DXH39" s="15"/>
      <c r="DXO39" s="15"/>
      <c r="DXP39" s="15"/>
      <c r="DXQ39" s="15"/>
      <c r="DXX39" s="15"/>
      <c r="DXY39" s="15"/>
      <c r="DXZ39" s="15"/>
      <c r="DYG39" s="15"/>
      <c r="DYH39" s="15"/>
      <c r="DYI39" s="15"/>
      <c r="DYP39" s="15"/>
      <c r="DYQ39" s="15"/>
      <c r="DYR39" s="15"/>
      <c r="DYY39" s="15"/>
      <c r="DYZ39" s="15"/>
      <c r="DZA39" s="15"/>
      <c r="DZH39" s="15"/>
      <c r="DZI39" s="15"/>
      <c r="DZJ39" s="15"/>
      <c r="DZQ39" s="15"/>
      <c r="DZR39" s="15"/>
      <c r="DZS39" s="15"/>
      <c r="DZZ39" s="15"/>
      <c r="EAA39" s="15"/>
      <c r="EAB39" s="15"/>
      <c r="EAI39" s="15"/>
      <c r="EAJ39" s="15"/>
      <c r="EAK39" s="15"/>
      <c r="EAR39" s="15"/>
      <c r="EAS39" s="15"/>
      <c r="EAT39" s="15"/>
      <c r="EBA39" s="15"/>
      <c r="EBB39" s="15"/>
      <c r="EBC39" s="15"/>
      <c r="EBJ39" s="15"/>
      <c r="EBK39" s="15"/>
      <c r="EBL39" s="15"/>
      <c r="EBS39" s="15"/>
      <c r="EBT39" s="15"/>
      <c r="EBU39" s="15"/>
      <c r="ECB39" s="15"/>
      <c r="ECC39" s="15"/>
      <c r="ECD39" s="15"/>
      <c r="ECK39" s="15"/>
      <c r="ECL39" s="15"/>
      <c r="ECM39" s="15"/>
      <c r="ECT39" s="15"/>
      <c r="ECU39" s="15"/>
      <c r="ECV39" s="15"/>
      <c r="EDC39" s="15"/>
      <c r="EDD39" s="15"/>
      <c r="EDE39" s="15"/>
      <c r="EDL39" s="15"/>
      <c r="EDM39" s="15"/>
      <c r="EDN39" s="15"/>
      <c r="EDU39" s="15"/>
      <c r="EDV39" s="15"/>
      <c r="EDW39" s="15"/>
      <c r="EED39" s="15"/>
      <c r="EEE39" s="15"/>
      <c r="EEF39" s="15"/>
      <c r="EEM39" s="15"/>
      <c r="EEN39" s="15"/>
      <c r="EEO39" s="15"/>
      <c r="EEV39" s="15"/>
      <c r="EEW39" s="15"/>
      <c r="EEX39" s="15"/>
      <c r="EFE39" s="15"/>
      <c r="EFF39" s="15"/>
      <c r="EFG39" s="15"/>
      <c r="EFN39" s="15"/>
      <c r="EFO39" s="15"/>
      <c r="EFP39" s="15"/>
      <c r="EFW39" s="15"/>
      <c r="EFX39" s="15"/>
      <c r="EFY39" s="15"/>
      <c r="EGF39" s="15"/>
      <c r="EGG39" s="15"/>
      <c r="EGH39" s="15"/>
      <c r="EGO39" s="15"/>
      <c r="EGP39" s="15"/>
      <c r="EGQ39" s="15"/>
      <c r="EGX39" s="15"/>
      <c r="EGY39" s="15"/>
      <c r="EGZ39" s="15"/>
      <c r="EHG39" s="15"/>
      <c r="EHH39" s="15"/>
      <c r="EHI39" s="15"/>
      <c r="EHP39" s="15"/>
      <c r="EHQ39" s="15"/>
      <c r="EHR39" s="15"/>
      <c r="EHY39" s="15"/>
      <c r="EHZ39" s="15"/>
      <c r="EIA39" s="15"/>
      <c r="EIH39" s="15"/>
      <c r="EII39" s="15"/>
      <c r="EIJ39" s="15"/>
      <c r="EIQ39" s="15"/>
      <c r="EIR39" s="15"/>
      <c r="EIS39" s="15"/>
      <c r="EIZ39" s="15"/>
      <c r="EJA39" s="15"/>
      <c r="EJB39" s="15"/>
      <c r="EJI39" s="15"/>
      <c r="EJJ39" s="15"/>
      <c r="EJK39" s="15"/>
      <c r="EJR39" s="15"/>
      <c r="EJS39" s="15"/>
      <c r="EJT39" s="15"/>
      <c r="EKA39" s="15"/>
      <c r="EKB39" s="15"/>
      <c r="EKC39" s="15"/>
      <c r="EKJ39" s="15"/>
      <c r="EKK39" s="15"/>
      <c r="EKL39" s="15"/>
      <c r="EKS39" s="15"/>
      <c r="EKT39" s="15"/>
      <c r="EKU39" s="15"/>
      <c r="ELB39" s="15"/>
      <c r="ELC39" s="15"/>
      <c r="ELD39" s="15"/>
      <c r="ELK39" s="15"/>
      <c r="ELL39" s="15"/>
      <c r="ELM39" s="15"/>
      <c r="ELT39" s="15"/>
      <c r="ELU39" s="15"/>
      <c r="ELV39" s="15"/>
      <c r="EMC39" s="15"/>
      <c r="EMD39" s="15"/>
      <c r="EME39" s="15"/>
      <c r="EML39" s="15"/>
      <c r="EMM39" s="15"/>
      <c r="EMN39" s="15"/>
      <c r="EMU39" s="15"/>
      <c r="EMV39" s="15"/>
      <c r="EMW39" s="15"/>
      <c r="END39" s="15"/>
      <c r="ENE39" s="15"/>
      <c r="ENF39" s="15"/>
      <c r="ENM39" s="15"/>
      <c r="ENN39" s="15"/>
      <c r="ENO39" s="15"/>
      <c r="ENV39" s="15"/>
      <c r="ENW39" s="15"/>
      <c r="ENX39" s="15"/>
      <c r="EOE39" s="15"/>
      <c r="EOF39" s="15"/>
      <c r="EOG39" s="15"/>
      <c r="EON39" s="15"/>
      <c r="EOO39" s="15"/>
      <c r="EOP39" s="15"/>
      <c r="EOW39" s="15"/>
      <c r="EOX39" s="15"/>
      <c r="EOY39" s="15"/>
      <c r="EPF39" s="15"/>
      <c r="EPG39" s="15"/>
      <c r="EPH39" s="15"/>
      <c r="EPO39" s="15"/>
      <c r="EPP39" s="15"/>
      <c r="EPQ39" s="15"/>
      <c r="EPX39" s="15"/>
      <c r="EPY39" s="15"/>
      <c r="EPZ39" s="15"/>
      <c r="EQG39" s="15"/>
      <c r="EQH39" s="15"/>
      <c r="EQI39" s="15"/>
      <c r="EQP39" s="15"/>
      <c r="EQQ39" s="15"/>
      <c r="EQR39" s="15"/>
      <c r="EQY39" s="15"/>
      <c r="EQZ39" s="15"/>
      <c r="ERA39" s="15"/>
      <c r="ERH39" s="15"/>
      <c r="ERI39" s="15"/>
      <c r="ERJ39" s="15"/>
      <c r="ERQ39" s="15"/>
      <c r="ERR39" s="15"/>
      <c r="ERS39" s="15"/>
      <c r="ERZ39" s="15"/>
      <c r="ESA39" s="15"/>
      <c r="ESB39" s="15"/>
      <c r="ESI39" s="15"/>
      <c r="ESJ39" s="15"/>
      <c r="ESK39" s="15"/>
      <c r="ESR39" s="15"/>
      <c r="ESS39" s="15"/>
      <c r="EST39" s="15"/>
      <c r="ETA39" s="15"/>
      <c r="ETB39" s="15"/>
      <c r="ETC39" s="15"/>
      <c r="ETJ39" s="15"/>
      <c r="ETK39" s="15"/>
      <c r="ETL39" s="15"/>
      <c r="ETS39" s="15"/>
      <c r="ETT39" s="15"/>
      <c r="ETU39" s="15"/>
      <c r="EUB39" s="15"/>
      <c r="EUC39" s="15"/>
      <c r="EUD39" s="15"/>
      <c r="EUK39" s="15"/>
      <c r="EUL39" s="15"/>
      <c r="EUM39" s="15"/>
      <c r="EUT39" s="15"/>
      <c r="EUU39" s="15"/>
      <c r="EUV39" s="15"/>
      <c r="EVC39" s="15"/>
      <c r="EVD39" s="15"/>
      <c r="EVE39" s="15"/>
      <c r="EVL39" s="15"/>
      <c r="EVM39" s="15"/>
      <c r="EVN39" s="15"/>
      <c r="EVU39" s="15"/>
      <c r="EVV39" s="15"/>
      <c r="EVW39" s="15"/>
      <c r="EWD39" s="15"/>
      <c r="EWE39" s="15"/>
      <c r="EWF39" s="15"/>
      <c r="EWM39" s="15"/>
      <c r="EWN39" s="15"/>
      <c r="EWO39" s="15"/>
      <c r="EWV39" s="15"/>
      <c r="EWW39" s="15"/>
      <c r="EWX39" s="15"/>
      <c r="EXE39" s="15"/>
      <c r="EXF39" s="15"/>
      <c r="EXG39" s="15"/>
      <c r="EXN39" s="15"/>
      <c r="EXO39" s="15"/>
      <c r="EXP39" s="15"/>
      <c r="EXW39" s="15"/>
      <c r="EXX39" s="15"/>
      <c r="EXY39" s="15"/>
      <c r="EYF39" s="15"/>
      <c r="EYG39" s="15"/>
      <c r="EYH39" s="15"/>
      <c r="EYO39" s="15"/>
      <c r="EYP39" s="15"/>
      <c r="EYQ39" s="15"/>
      <c r="EYX39" s="15"/>
      <c r="EYY39" s="15"/>
      <c r="EYZ39" s="15"/>
      <c r="EZG39" s="15"/>
      <c r="EZH39" s="15"/>
      <c r="EZI39" s="15"/>
      <c r="EZP39" s="15"/>
      <c r="EZQ39" s="15"/>
      <c r="EZR39" s="15"/>
      <c r="EZY39" s="15"/>
      <c r="EZZ39" s="15"/>
      <c r="FAA39" s="15"/>
      <c r="FAH39" s="15"/>
      <c r="FAI39" s="15"/>
      <c r="FAJ39" s="15"/>
      <c r="FAQ39" s="15"/>
      <c r="FAR39" s="15"/>
      <c r="FAS39" s="15"/>
      <c r="FAZ39" s="15"/>
      <c r="FBA39" s="15"/>
      <c r="FBB39" s="15"/>
      <c r="FBI39" s="15"/>
      <c r="FBJ39" s="15"/>
      <c r="FBK39" s="15"/>
      <c r="FBR39" s="15"/>
      <c r="FBS39" s="15"/>
      <c r="FBT39" s="15"/>
      <c r="FCA39" s="15"/>
      <c r="FCB39" s="15"/>
      <c r="FCC39" s="15"/>
      <c r="FCJ39" s="15"/>
      <c r="FCK39" s="15"/>
      <c r="FCL39" s="15"/>
      <c r="FCS39" s="15"/>
      <c r="FCT39" s="15"/>
      <c r="FCU39" s="15"/>
      <c r="FDB39" s="15"/>
      <c r="FDC39" s="15"/>
      <c r="FDD39" s="15"/>
      <c r="FDK39" s="15"/>
      <c r="FDL39" s="15"/>
      <c r="FDM39" s="15"/>
      <c r="FDT39" s="15"/>
      <c r="FDU39" s="15"/>
      <c r="FDV39" s="15"/>
      <c r="FEC39" s="15"/>
      <c r="FED39" s="15"/>
      <c r="FEE39" s="15"/>
      <c r="FEL39" s="15"/>
      <c r="FEM39" s="15"/>
      <c r="FEN39" s="15"/>
      <c r="FEU39" s="15"/>
      <c r="FEV39" s="15"/>
      <c r="FEW39" s="15"/>
      <c r="FFD39" s="15"/>
      <c r="FFE39" s="15"/>
      <c r="FFF39" s="15"/>
      <c r="FFM39" s="15"/>
      <c r="FFN39" s="15"/>
      <c r="FFO39" s="15"/>
      <c r="FFV39" s="15"/>
      <c r="FFW39" s="15"/>
      <c r="FFX39" s="15"/>
      <c r="FGE39" s="15"/>
      <c r="FGF39" s="15"/>
      <c r="FGG39" s="15"/>
      <c r="FGN39" s="15"/>
      <c r="FGO39" s="15"/>
      <c r="FGP39" s="15"/>
      <c r="FGW39" s="15"/>
      <c r="FGX39" s="15"/>
      <c r="FGY39" s="15"/>
      <c r="FHF39" s="15"/>
      <c r="FHG39" s="15"/>
      <c r="FHH39" s="15"/>
      <c r="FHO39" s="15"/>
      <c r="FHP39" s="15"/>
      <c r="FHQ39" s="15"/>
      <c r="FHX39" s="15"/>
      <c r="FHY39" s="15"/>
      <c r="FHZ39" s="15"/>
      <c r="FIG39" s="15"/>
      <c r="FIH39" s="15"/>
      <c r="FII39" s="15"/>
      <c r="FIP39" s="15"/>
      <c r="FIQ39" s="15"/>
      <c r="FIR39" s="15"/>
      <c r="FIY39" s="15"/>
      <c r="FIZ39" s="15"/>
      <c r="FJA39" s="15"/>
      <c r="FJH39" s="15"/>
      <c r="FJI39" s="15"/>
      <c r="FJJ39" s="15"/>
      <c r="FJQ39" s="15"/>
      <c r="FJR39" s="15"/>
      <c r="FJS39" s="15"/>
      <c r="FJZ39" s="15"/>
      <c r="FKA39" s="15"/>
      <c r="FKB39" s="15"/>
      <c r="FKI39" s="15"/>
      <c r="FKJ39" s="15"/>
      <c r="FKK39" s="15"/>
      <c r="FKR39" s="15"/>
      <c r="FKS39" s="15"/>
      <c r="FKT39" s="15"/>
      <c r="FLA39" s="15"/>
      <c r="FLB39" s="15"/>
      <c r="FLC39" s="15"/>
      <c r="FLJ39" s="15"/>
      <c r="FLK39" s="15"/>
      <c r="FLL39" s="15"/>
      <c r="FLS39" s="15"/>
      <c r="FLT39" s="15"/>
      <c r="FLU39" s="15"/>
      <c r="FMB39" s="15"/>
      <c r="FMC39" s="15"/>
      <c r="FMD39" s="15"/>
      <c r="FMK39" s="15"/>
      <c r="FML39" s="15"/>
      <c r="FMM39" s="15"/>
      <c r="FMT39" s="15"/>
      <c r="FMU39" s="15"/>
      <c r="FMV39" s="15"/>
      <c r="FNC39" s="15"/>
      <c r="FND39" s="15"/>
      <c r="FNE39" s="15"/>
      <c r="FNL39" s="15"/>
      <c r="FNM39" s="15"/>
      <c r="FNN39" s="15"/>
      <c r="FNU39" s="15"/>
      <c r="FNV39" s="15"/>
      <c r="FNW39" s="15"/>
      <c r="FOD39" s="15"/>
      <c r="FOE39" s="15"/>
      <c r="FOF39" s="15"/>
      <c r="FOM39" s="15"/>
      <c r="FON39" s="15"/>
      <c r="FOO39" s="15"/>
      <c r="FOV39" s="15"/>
      <c r="FOW39" s="15"/>
      <c r="FOX39" s="15"/>
      <c r="FPE39" s="15"/>
      <c r="FPF39" s="15"/>
      <c r="FPG39" s="15"/>
      <c r="FPN39" s="15"/>
      <c r="FPO39" s="15"/>
      <c r="FPP39" s="15"/>
      <c r="FPW39" s="15"/>
      <c r="FPX39" s="15"/>
      <c r="FPY39" s="15"/>
      <c r="FQF39" s="15"/>
      <c r="FQG39" s="15"/>
      <c r="FQH39" s="15"/>
      <c r="FQO39" s="15"/>
      <c r="FQP39" s="15"/>
      <c r="FQQ39" s="15"/>
      <c r="FQX39" s="15"/>
      <c r="FQY39" s="15"/>
      <c r="FQZ39" s="15"/>
      <c r="FRG39" s="15"/>
      <c r="FRH39" s="15"/>
      <c r="FRI39" s="15"/>
      <c r="FRP39" s="15"/>
      <c r="FRQ39" s="15"/>
      <c r="FRR39" s="15"/>
      <c r="FRY39" s="15"/>
      <c r="FRZ39" s="15"/>
      <c r="FSA39" s="15"/>
      <c r="FSH39" s="15"/>
      <c r="FSI39" s="15"/>
      <c r="FSJ39" s="15"/>
      <c r="FSQ39" s="15"/>
      <c r="FSR39" s="15"/>
      <c r="FSS39" s="15"/>
      <c r="FSZ39" s="15"/>
      <c r="FTA39" s="15"/>
      <c r="FTB39" s="15"/>
      <c r="FTI39" s="15"/>
      <c r="FTJ39" s="15"/>
      <c r="FTK39" s="15"/>
      <c r="FTR39" s="15"/>
      <c r="FTS39" s="15"/>
      <c r="FTT39" s="15"/>
      <c r="FUA39" s="15"/>
      <c r="FUB39" s="15"/>
      <c r="FUC39" s="15"/>
      <c r="FUJ39" s="15"/>
      <c r="FUK39" s="15"/>
      <c r="FUL39" s="15"/>
      <c r="FUS39" s="15"/>
      <c r="FUT39" s="15"/>
      <c r="FUU39" s="15"/>
      <c r="FVB39" s="15"/>
      <c r="FVC39" s="15"/>
      <c r="FVD39" s="15"/>
      <c r="FVK39" s="15"/>
      <c r="FVL39" s="15"/>
      <c r="FVM39" s="15"/>
      <c r="FVT39" s="15"/>
      <c r="FVU39" s="15"/>
      <c r="FVV39" s="15"/>
      <c r="FWC39" s="15"/>
      <c r="FWD39" s="15"/>
      <c r="FWE39" s="15"/>
      <c r="FWL39" s="15"/>
      <c r="FWM39" s="15"/>
      <c r="FWN39" s="15"/>
      <c r="FWU39" s="15"/>
      <c r="FWV39" s="15"/>
      <c r="FWW39" s="15"/>
      <c r="FXD39" s="15"/>
      <c r="FXE39" s="15"/>
      <c r="FXF39" s="15"/>
      <c r="FXM39" s="15"/>
      <c r="FXN39" s="15"/>
      <c r="FXO39" s="15"/>
      <c r="FXV39" s="15"/>
      <c r="FXW39" s="15"/>
      <c r="FXX39" s="15"/>
      <c r="FYE39" s="15"/>
      <c r="FYF39" s="15"/>
      <c r="FYG39" s="15"/>
      <c r="FYN39" s="15"/>
      <c r="FYO39" s="15"/>
      <c r="FYP39" s="15"/>
      <c r="FYW39" s="15"/>
      <c r="FYX39" s="15"/>
      <c r="FYY39" s="15"/>
      <c r="FZF39" s="15"/>
      <c r="FZG39" s="15"/>
      <c r="FZH39" s="15"/>
      <c r="FZO39" s="15"/>
      <c r="FZP39" s="15"/>
      <c r="FZQ39" s="15"/>
      <c r="FZX39" s="15"/>
      <c r="FZY39" s="15"/>
      <c r="FZZ39" s="15"/>
      <c r="GAG39" s="15"/>
      <c r="GAH39" s="15"/>
      <c r="GAI39" s="15"/>
      <c r="GAP39" s="15"/>
      <c r="GAQ39" s="15"/>
      <c r="GAR39" s="15"/>
      <c r="GAY39" s="15"/>
      <c r="GAZ39" s="15"/>
      <c r="GBA39" s="15"/>
      <c r="GBH39" s="15"/>
      <c r="GBI39" s="15"/>
      <c r="GBJ39" s="15"/>
      <c r="GBQ39" s="15"/>
      <c r="GBR39" s="15"/>
      <c r="GBS39" s="15"/>
      <c r="GBZ39" s="15"/>
      <c r="GCA39" s="15"/>
      <c r="GCB39" s="15"/>
      <c r="GCI39" s="15"/>
      <c r="GCJ39" s="15"/>
      <c r="GCK39" s="15"/>
      <c r="GCR39" s="15"/>
      <c r="GCS39" s="15"/>
      <c r="GCT39" s="15"/>
      <c r="GDA39" s="15"/>
      <c r="GDB39" s="15"/>
      <c r="GDC39" s="15"/>
      <c r="GDJ39" s="15"/>
      <c r="GDK39" s="15"/>
      <c r="GDL39" s="15"/>
      <c r="GDS39" s="15"/>
      <c r="GDT39" s="15"/>
      <c r="GDU39" s="15"/>
      <c r="GEB39" s="15"/>
      <c r="GEC39" s="15"/>
      <c r="GED39" s="15"/>
      <c r="GEK39" s="15"/>
      <c r="GEL39" s="15"/>
      <c r="GEM39" s="15"/>
      <c r="GET39" s="15"/>
      <c r="GEU39" s="15"/>
      <c r="GEV39" s="15"/>
      <c r="GFC39" s="15"/>
      <c r="GFD39" s="15"/>
      <c r="GFE39" s="15"/>
      <c r="GFL39" s="15"/>
      <c r="GFM39" s="15"/>
      <c r="GFN39" s="15"/>
      <c r="GFU39" s="15"/>
      <c r="GFV39" s="15"/>
      <c r="GFW39" s="15"/>
      <c r="GGD39" s="15"/>
      <c r="GGE39" s="15"/>
      <c r="GGF39" s="15"/>
      <c r="GGM39" s="15"/>
      <c r="GGN39" s="15"/>
      <c r="GGO39" s="15"/>
      <c r="GGV39" s="15"/>
      <c r="GGW39" s="15"/>
      <c r="GGX39" s="15"/>
      <c r="GHE39" s="15"/>
      <c r="GHF39" s="15"/>
      <c r="GHG39" s="15"/>
      <c r="GHN39" s="15"/>
      <c r="GHO39" s="15"/>
      <c r="GHP39" s="15"/>
      <c r="GHW39" s="15"/>
      <c r="GHX39" s="15"/>
      <c r="GHY39" s="15"/>
      <c r="GIF39" s="15"/>
      <c r="GIG39" s="15"/>
      <c r="GIH39" s="15"/>
      <c r="GIO39" s="15"/>
      <c r="GIP39" s="15"/>
      <c r="GIQ39" s="15"/>
      <c r="GIX39" s="15"/>
      <c r="GIY39" s="15"/>
      <c r="GIZ39" s="15"/>
      <c r="GJG39" s="15"/>
      <c r="GJH39" s="15"/>
      <c r="GJI39" s="15"/>
      <c r="GJP39" s="15"/>
      <c r="GJQ39" s="15"/>
      <c r="GJR39" s="15"/>
      <c r="GJY39" s="15"/>
      <c r="GJZ39" s="15"/>
      <c r="GKA39" s="15"/>
      <c r="GKH39" s="15"/>
      <c r="GKI39" s="15"/>
      <c r="GKJ39" s="15"/>
      <c r="GKQ39" s="15"/>
      <c r="GKR39" s="15"/>
      <c r="GKS39" s="15"/>
      <c r="GKZ39" s="15"/>
      <c r="GLA39" s="15"/>
      <c r="GLB39" s="15"/>
      <c r="GLI39" s="15"/>
      <c r="GLJ39" s="15"/>
      <c r="GLK39" s="15"/>
      <c r="GLR39" s="15"/>
      <c r="GLS39" s="15"/>
      <c r="GLT39" s="15"/>
      <c r="GMA39" s="15"/>
      <c r="GMB39" s="15"/>
      <c r="GMC39" s="15"/>
      <c r="GMJ39" s="15"/>
      <c r="GMK39" s="15"/>
      <c r="GML39" s="15"/>
      <c r="GMS39" s="15"/>
      <c r="GMT39" s="15"/>
      <c r="GMU39" s="15"/>
      <c r="GNB39" s="15"/>
      <c r="GNC39" s="15"/>
      <c r="GND39" s="15"/>
      <c r="GNK39" s="15"/>
      <c r="GNL39" s="15"/>
      <c r="GNM39" s="15"/>
      <c r="GNT39" s="15"/>
      <c r="GNU39" s="15"/>
      <c r="GNV39" s="15"/>
      <c r="GOC39" s="15"/>
      <c r="GOD39" s="15"/>
      <c r="GOE39" s="15"/>
      <c r="GOL39" s="15"/>
      <c r="GOM39" s="15"/>
      <c r="GON39" s="15"/>
      <c r="GOU39" s="15"/>
      <c r="GOV39" s="15"/>
      <c r="GOW39" s="15"/>
      <c r="GPD39" s="15"/>
      <c r="GPE39" s="15"/>
      <c r="GPF39" s="15"/>
      <c r="GPM39" s="15"/>
      <c r="GPN39" s="15"/>
      <c r="GPO39" s="15"/>
      <c r="GPV39" s="15"/>
      <c r="GPW39" s="15"/>
      <c r="GPX39" s="15"/>
      <c r="GQE39" s="15"/>
      <c r="GQF39" s="15"/>
      <c r="GQG39" s="15"/>
      <c r="GQN39" s="15"/>
      <c r="GQO39" s="15"/>
      <c r="GQP39" s="15"/>
      <c r="GQW39" s="15"/>
      <c r="GQX39" s="15"/>
      <c r="GQY39" s="15"/>
      <c r="GRF39" s="15"/>
      <c r="GRG39" s="15"/>
      <c r="GRH39" s="15"/>
      <c r="GRO39" s="15"/>
      <c r="GRP39" s="15"/>
      <c r="GRQ39" s="15"/>
      <c r="GRX39" s="15"/>
      <c r="GRY39" s="15"/>
      <c r="GRZ39" s="15"/>
      <c r="GSG39" s="15"/>
      <c r="GSH39" s="15"/>
      <c r="GSI39" s="15"/>
      <c r="GSP39" s="15"/>
      <c r="GSQ39" s="15"/>
      <c r="GSR39" s="15"/>
      <c r="GSY39" s="15"/>
      <c r="GSZ39" s="15"/>
      <c r="GTA39" s="15"/>
      <c r="GTH39" s="15"/>
      <c r="GTI39" s="15"/>
      <c r="GTJ39" s="15"/>
      <c r="GTQ39" s="15"/>
      <c r="GTR39" s="15"/>
      <c r="GTS39" s="15"/>
      <c r="GTZ39" s="15"/>
      <c r="GUA39" s="15"/>
      <c r="GUB39" s="15"/>
      <c r="GUI39" s="15"/>
      <c r="GUJ39" s="15"/>
      <c r="GUK39" s="15"/>
      <c r="GUR39" s="15"/>
      <c r="GUS39" s="15"/>
      <c r="GUT39" s="15"/>
      <c r="GVA39" s="15"/>
      <c r="GVB39" s="15"/>
      <c r="GVC39" s="15"/>
      <c r="GVJ39" s="15"/>
      <c r="GVK39" s="15"/>
      <c r="GVL39" s="15"/>
      <c r="GVS39" s="15"/>
      <c r="GVT39" s="15"/>
      <c r="GVU39" s="15"/>
      <c r="GWB39" s="15"/>
      <c r="GWC39" s="15"/>
      <c r="GWD39" s="15"/>
      <c r="GWK39" s="15"/>
      <c r="GWL39" s="15"/>
      <c r="GWM39" s="15"/>
      <c r="GWT39" s="15"/>
      <c r="GWU39" s="15"/>
      <c r="GWV39" s="15"/>
      <c r="GXC39" s="15"/>
      <c r="GXD39" s="15"/>
      <c r="GXE39" s="15"/>
      <c r="GXL39" s="15"/>
      <c r="GXM39" s="15"/>
      <c r="GXN39" s="15"/>
      <c r="GXU39" s="15"/>
      <c r="GXV39" s="15"/>
      <c r="GXW39" s="15"/>
      <c r="GYD39" s="15"/>
      <c r="GYE39" s="15"/>
      <c r="GYF39" s="15"/>
      <c r="GYM39" s="15"/>
      <c r="GYN39" s="15"/>
      <c r="GYO39" s="15"/>
      <c r="GYV39" s="15"/>
      <c r="GYW39" s="15"/>
      <c r="GYX39" s="15"/>
      <c r="GZE39" s="15"/>
      <c r="GZF39" s="15"/>
      <c r="GZG39" s="15"/>
      <c r="GZN39" s="15"/>
      <c r="GZO39" s="15"/>
      <c r="GZP39" s="15"/>
      <c r="GZW39" s="15"/>
      <c r="GZX39" s="15"/>
      <c r="GZY39" s="15"/>
      <c r="HAF39" s="15"/>
      <c r="HAG39" s="15"/>
      <c r="HAH39" s="15"/>
      <c r="HAO39" s="15"/>
      <c r="HAP39" s="15"/>
      <c r="HAQ39" s="15"/>
      <c r="HAX39" s="15"/>
      <c r="HAY39" s="15"/>
      <c r="HAZ39" s="15"/>
      <c r="HBG39" s="15"/>
      <c r="HBH39" s="15"/>
      <c r="HBI39" s="15"/>
      <c r="HBP39" s="15"/>
      <c r="HBQ39" s="15"/>
      <c r="HBR39" s="15"/>
      <c r="HBY39" s="15"/>
      <c r="HBZ39" s="15"/>
      <c r="HCA39" s="15"/>
      <c r="HCH39" s="15"/>
      <c r="HCI39" s="15"/>
      <c r="HCJ39" s="15"/>
      <c r="HCQ39" s="15"/>
      <c r="HCR39" s="15"/>
      <c r="HCS39" s="15"/>
      <c r="HCZ39" s="15"/>
      <c r="HDA39" s="15"/>
      <c r="HDB39" s="15"/>
      <c r="HDI39" s="15"/>
      <c r="HDJ39" s="15"/>
      <c r="HDK39" s="15"/>
      <c r="HDR39" s="15"/>
      <c r="HDS39" s="15"/>
      <c r="HDT39" s="15"/>
      <c r="HEA39" s="15"/>
      <c r="HEB39" s="15"/>
      <c r="HEC39" s="15"/>
      <c r="HEJ39" s="15"/>
      <c r="HEK39" s="15"/>
      <c r="HEL39" s="15"/>
      <c r="HES39" s="15"/>
      <c r="HET39" s="15"/>
      <c r="HEU39" s="15"/>
      <c r="HFB39" s="15"/>
      <c r="HFC39" s="15"/>
      <c r="HFD39" s="15"/>
      <c r="HFK39" s="15"/>
      <c r="HFL39" s="15"/>
      <c r="HFM39" s="15"/>
      <c r="HFT39" s="15"/>
      <c r="HFU39" s="15"/>
      <c r="HFV39" s="15"/>
      <c r="HGC39" s="15"/>
      <c r="HGD39" s="15"/>
      <c r="HGE39" s="15"/>
      <c r="HGL39" s="15"/>
      <c r="HGM39" s="15"/>
      <c r="HGN39" s="15"/>
      <c r="HGU39" s="15"/>
      <c r="HGV39" s="15"/>
      <c r="HGW39" s="15"/>
      <c r="HHD39" s="15"/>
      <c r="HHE39" s="15"/>
      <c r="HHF39" s="15"/>
      <c r="HHM39" s="15"/>
      <c r="HHN39" s="15"/>
      <c r="HHO39" s="15"/>
      <c r="HHV39" s="15"/>
      <c r="HHW39" s="15"/>
      <c r="HHX39" s="15"/>
      <c r="HIE39" s="15"/>
      <c r="HIF39" s="15"/>
      <c r="HIG39" s="15"/>
      <c r="HIN39" s="15"/>
      <c r="HIO39" s="15"/>
      <c r="HIP39" s="15"/>
      <c r="HIW39" s="15"/>
      <c r="HIX39" s="15"/>
      <c r="HIY39" s="15"/>
      <c r="HJF39" s="15"/>
      <c r="HJG39" s="15"/>
      <c r="HJH39" s="15"/>
      <c r="HJO39" s="15"/>
      <c r="HJP39" s="15"/>
      <c r="HJQ39" s="15"/>
      <c r="HJX39" s="15"/>
      <c r="HJY39" s="15"/>
      <c r="HJZ39" s="15"/>
      <c r="HKG39" s="15"/>
      <c r="HKH39" s="15"/>
      <c r="HKI39" s="15"/>
      <c r="HKP39" s="15"/>
      <c r="HKQ39" s="15"/>
      <c r="HKR39" s="15"/>
      <c r="HKY39" s="15"/>
      <c r="HKZ39" s="15"/>
      <c r="HLA39" s="15"/>
      <c r="HLH39" s="15"/>
      <c r="HLI39" s="15"/>
      <c r="HLJ39" s="15"/>
      <c r="HLQ39" s="15"/>
      <c r="HLR39" s="15"/>
      <c r="HLS39" s="15"/>
      <c r="HLZ39" s="15"/>
      <c r="HMA39" s="15"/>
      <c r="HMB39" s="15"/>
      <c r="HMI39" s="15"/>
      <c r="HMJ39" s="15"/>
      <c r="HMK39" s="15"/>
      <c r="HMR39" s="15"/>
      <c r="HMS39" s="15"/>
      <c r="HMT39" s="15"/>
      <c r="HNA39" s="15"/>
      <c r="HNB39" s="15"/>
      <c r="HNC39" s="15"/>
      <c r="HNJ39" s="15"/>
      <c r="HNK39" s="15"/>
      <c r="HNL39" s="15"/>
      <c r="HNS39" s="15"/>
      <c r="HNT39" s="15"/>
      <c r="HNU39" s="15"/>
      <c r="HOB39" s="15"/>
      <c r="HOC39" s="15"/>
      <c r="HOD39" s="15"/>
      <c r="HOK39" s="15"/>
      <c r="HOL39" s="15"/>
      <c r="HOM39" s="15"/>
      <c r="HOT39" s="15"/>
      <c r="HOU39" s="15"/>
      <c r="HOV39" s="15"/>
      <c r="HPC39" s="15"/>
      <c r="HPD39" s="15"/>
      <c r="HPE39" s="15"/>
      <c r="HPL39" s="15"/>
      <c r="HPM39" s="15"/>
      <c r="HPN39" s="15"/>
      <c r="HPU39" s="15"/>
      <c r="HPV39" s="15"/>
      <c r="HPW39" s="15"/>
      <c r="HQD39" s="15"/>
      <c r="HQE39" s="15"/>
      <c r="HQF39" s="15"/>
      <c r="HQM39" s="15"/>
      <c r="HQN39" s="15"/>
      <c r="HQO39" s="15"/>
      <c r="HQV39" s="15"/>
      <c r="HQW39" s="15"/>
      <c r="HQX39" s="15"/>
      <c r="HRE39" s="15"/>
      <c r="HRF39" s="15"/>
      <c r="HRG39" s="15"/>
      <c r="HRN39" s="15"/>
      <c r="HRO39" s="15"/>
      <c r="HRP39" s="15"/>
      <c r="HRW39" s="15"/>
      <c r="HRX39" s="15"/>
      <c r="HRY39" s="15"/>
      <c r="HSF39" s="15"/>
      <c r="HSG39" s="15"/>
      <c r="HSH39" s="15"/>
      <c r="HSO39" s="15"/>
      <c r="HSP39" s="15"/>
      <c r="HSQ39" s="15"/>
      <c r="HSX39" s="15"/>
      <c r="HSY39" s="15"/>
      <c r="HSZ39" s="15"/>
      <c r="HTG39" s="15"/>
      <c r="HTH39" s="15"/>
      <c r="HTI39" s="15"/>
      <c r="HTP39" s="15"/>
      <c r="HTQ39" s="15"/>
      <c r="HTR39" s="15"/>
      <c r="HTY39" s="15"/>
      <c r="HTZ39" s="15"/>
      <c r="HUA39" s="15"/>
      <c r="HUH39" s="15"/>
      <c r="HUI39" s="15"/>
      <c r="HUJ39" s="15"/>
      <c r="HUQ39" s="15"/>
      <c r="HUR39" s="15"/>
      <c r="HUS39" s="15"/>
      <c r="HUZ39" s="15"/>
      <c r="HVA39" s="15"/>
      <c r="HVB39" s="15"/>
      <c r="HVI39" s="15"/>
      <c r="HVJ39" s="15"/>
      <c r="HVK39" s="15"/>
      <c r="HVR39" s="15"/>
      <c r="HVS39" s="15"/>
      <c r="HVT39" s="15"/>
      <c r="HWA39" s="15"/>
      <c r="HWB39" s="15"/>
      <c r="HWC39" s="15"/>
      <c r="HWJ39" s="15"/>
      <c r="HWK39" s="15"/>
      <c r="HWL39" s="15"/>
      <c r="HWS39" s="15"/>
      <c r="HWT39" s="15"/>
      <c r="HWU39" s="15"/>
      <c r="HXB39" s="15"/>
      <c r="HXC39" s="15"/>
      <c r="HXD39" s="15"/>
      <c r="HXK39" s="15"/>
      <c r="HXL39" s="15"/>
      <c r="HXM39" s="15"/>
      <c r="HXT39" s="15"/>
      <c r="HXU39" s="15"/>
      <c r="HXV39" s="15"/>
      <c r="HYC39" s="15"/>
      <c r="HYD39" s="15"/>
      <c r="HYE39" s="15"/>
      <c r="HYL39" s="15"/>
      <c r="HYM39" s="15"/>
      <c r="HYN39" s="15"/>
      <c r="HYU39" s="15"/>
      <c r="HYV39" s="15"/>
      <c r="HYW39" s="15"/>
      <c r="HZD39" s="15"/>
      <c r="HZE39" s="15"/>
      <c r="HZF39" s="15"/>
      <c r="HZM39" s="15"/>
      <c r="HZN39" s="15"/>
      <c r="HZO39" s="15"/>
      <c r="HZV39" s="15"/>
      <c r="HZW39" s="15"/>
      <c r="HZX39" s="15"/>
      <c r="IAE39" s="15"/>
      <c r="IAF39" s="15"/>
      <c r="IAG39" s="15"/>
      <c r="IAN39" s="15"/>
      <c r="IAO39" s="15"/>
      <c r="IAP39" s="15"/>
      <c r="IAW39" s="15"/>
      <c r="IAX39" s="15"/>
      <c r="IAY39" s="15"/>
      <c r="IBF39" s="15"/>
      <c r="IBG39" s="15"/>
      <c r="IBH39" s="15"/>
      <c r="IBO39" s="15"/>
      <c r="IBP39" s="15"/>
      <c r="IBQ39" s="15"/>
      <c r="IBX39" s="15"/>
      <c r="IBY39" s="15"/>
      <c r="IBZ39" s="15"/>
      <c r="ICG39" s="15"/>
      <c r="ICH39" s="15"/>
      <c r="ICI39" s="15"/>
      <c r="ICP39" s="15"/>
      <c r="ICQ39" s="15"/>
      <c r="ICR39" s="15"/>
      <c r="ICY39" s="15"/>
      <c r="ICZ39" s="15"/>
      <c r="IDA39" s="15"/>
      <c r="IDH39" s="15"/>
      <c r="IDI39" s="15"/>
      <c r="IDJ39" s="15"/>
      <c r="IDQ39" s="15"/>
      <c r="IDR39" s="15"/>
      <c r="IDS39" s="15"/>
      <c r="IDZ39" s="15"/>
      <c r="IEA39" s="15"/>
      <c r="IEB39" s="15"/>
      <c r="IEI39" s="15"/>
      <c r="IEJ39" s="15"/>
      <c r="IEK39" s="15"/>
      <c r="IER39" s="15"/>
      <c r="IES39" s="15"/>
      <c r="IET39" s="15"/>
      <c r="IFA39" s="15"/>
      <c r="IFB39" s="15"/>
      <c r="IFC39" s="15"/>
      <c r="IFJ39" s="15"/>
      <c r="IFK39" s="15"/>
      <c r="IFL39" s="15"/>
      <c r="IFS39" s="15"/>
      <c r="IFT39" s="15"/>
      <c r="IFU39" s="15"/>
      <c r="IGB39" s="15"/>
      <c r="IGC39" s="15"/>
      <c r="IGD39" s="15"/>
      <c r="IGK39" s="15"/>
      <c r="IGL39" s="15"/>
      <c r="IGM39" s="15"/>
      <c r="IGT39" s="15"/>
      <c r="IGU39" s="15"/>
      <c r="IGV39" s="15"/>
      <c r="IHC39" s="15"/>
      <c r="IHD39" s="15"/>
      <c r="IHE39" s="15"/>
      <c r="IHL39" s="15"/>
      <c r="IHM39" s="15"/>
      <c r="IHN39" s="15"/>
      <c r="IHU39" s="15"/>
      <c r="IHV39" s="15"/>
      <c r="IHW39" s="15"/>
      <c r="IID39" s="15"/>
      <c r="IIE39" s="15"/>
      <c r="IIF39" s="15"/>
      <c r="IIM39" s="15"/>
      <c r="IIN39" s="15"/>
      <c r="IIO39" s="15"/>
      <c r="IIV39" s="15"/>
      <c r="IIW39" s="15"/>
      <c r="IIX39" s="15"/>
      <c r="IJE39" s="15"/>
      <c r="IJF39" s="15"/>
      <c r="IJG39" s="15"/>
      <c r="IJN39" s="15"/>
      <c r="IJO39" s="15"/>
      <c r="IJP39" s="15"/>
      <c r="IJW39" s="15"/>
      <c r="IJX39" s="15"/>
      <c r="IJY39" s="15"/>
      <c r="IKF39" s="15"/>
      <c r="IKG39" s="15"/>
      <c r="IKH39" s="15"/>
      <c r="IKO39" s="15"/>
      <c r="IKP39" s="15"/>
      <c r="IKQ39" s="15"/>
      <c r="IKX39" s="15"/>
      <c r="IKY39" s="15"/>
      <c r="IKZ39" s="15"/>
      <c r="ILG39" s="15"/>
      <c r="ILH39" s="15"/>
      <c r="ILI39" s="15"/>
      <c r="ILP39" s="15"/>
      <c r="ILQ39" s="15"/>
      <c r="ILR39" s="15"/>
      <c r="ILY39" s="15"/>
      <c r="ILZ39" s="15"/>
      <c r="IMA39" s="15"/>
      <c r="IMH39" s="15"/>
      <c r="IMI39" s="15"/>
      <c r="IMJ39" s="15"/>
      <c r="IMQ39" s="15"/>
      <c r="IMR39" s="15"/>
      <c r="IMS39" s="15"/>
      <c r="IMZ39" s="15"/>
      <c r="INA39" s="15"/>
      <c r="INB39" s="15"/>
      <c r="INI39" s="15"/>
      <c r="INJ39" s="15"/>
      <c r="INK39" s="15"/>
      <c r="INR39" s="15"/>
      <c r="INS39" s="15"/>
      <c r="INT39" s="15"/>
      <c r="IOA39" s="15"/>
      <c r="IOB39" s="15"/>
      <c r="IOC39" s="15"/>
      <c r="IOJ39" s="15"/>
      <c r="IOK39" s="15"/>
      <c r="IOL39" s="15"/>
      <c r="IOS39" s="15"/>
      <c r="IOT39" s="15"/>
      <c r="IOU39" s="15"/>
      <c r="IPB39" s="15"/>
      <c r="IPC39" s="15"/>
      <c r="IPD39" s="15"/>
      <c r="IPK39" s="15"/>
      <c r="IPL39" s="15"/>
      <c r="IPM39" s="15"/>
      <c r="IPT39" s="15"/>
      <c r="IPU39" s="15"/>
      <c r="IPV39" s="15"/>
      <c r="IQC39" s="15"/>
      <c r="IQD39" s="15"/>
      <c r="IQE39" s="15"/>
      <c r="IQL39" s="15"/>
      <c r="IQM39" s="15"/>
      <c r="IQN39" s="15"/>
      <c r="IQU39" s="15"/>
      <c r="IQV39" s="15"/>
      <c r="IQW39" s="15"/>
      <c r="IRD39" s="15"/>
      <c r="IRE39" s="15"/>
      <c r="IRF39" s="15"/>
      <c r="IRM39" s="15"/>
      <c r="IRN39" s="15"/>
      <c r="IRO39" s="15"/>
      <c r="IRV39" s="15"/>
      <c r="IRW39" s="15"/>
      <c r="IRX39" s="15"/>
      <c r="ISE39" s="15"/>
      <c r="ISF39" s="15"/>
      <c r="ISG39" s="15"/>
      <c r="ISN39" s="15"/>
      <c r="ISO39" s="15"/>
      <c r="ISP39" s="15"/>
      <c r="ISW39" s="15"/>
      <c r="ISX39" s="15"/>
      <c r="ISY39" s="15"/>
      <c r="ITF39" s="15"/>
      <c r="ITG39" s="15"/>
      <c r="ITH39" s="15"/>
      <c r="ITO39" s="15"/>
      <c r="ITP39" s="15"/>
      <c r="ITQ39" s="15"/>
      <c r="ITX39" s="15"/>
      <c r="ITY39" s="15"/>
      <c r="ITZ39" s="15"/>
      <c r="IUG39" s="15"/>
      <c r="IUH39" s="15"/>
      <c r="IUI39" s="15"/>
      <c r="IUP39" s="15"/>
      <c r="IUQ39" s="15"/>
      <c r="IUR39" s="15"/>
      <c r="IUY39" s="15"/>
      <c r="IUZ39" s="15"/>
      <c r="IVA39" s="15"/>
      <c r="IVH39" s="15"/>
      <c r="IVI39" s="15"/>
      <c r="IVJ39" s="15"/>
      <c r="IVQ39" s="15"/>
      <c r="IVR39" s="15"/>
      <c r="IVS39" s="15"/>
      <c r="IVZ39" s="15"/>
      <c r="IWA39" s="15"/>
      <c r="IWB39" s="15"/>
      <c r="IWI39" s="15"/>
      <c r="IWJ39" s="15"/>
      <c r="IWK39" s="15"/>
      <c r="IWR39" s="15"/>
      <c r="IWS39" s="15"/>
      <c r="IWT39" s="15"/>
      <c r="IXA39" s="15"/>
      <c r="IXB39" s="15"/>
      <c r="IXC39" s="15"/>
      <c r="IXJ39" s="15"/>
      <c r="IXK39" s="15"/>
      <c r="IXL39" s="15"/>
      <c r="IXS39" s="15"/>
      <c r="IXT39" s="15"/>
      <c r="IXU39" s="15"/>
      <c r="IYB39" s="15"/>
      <c r="IYC39" s="15"/>
      <c r="IYD39" s="15"/>
      <c r="IYK39" s="15"/>
      <c r="IYL39" s="15"/>
      <c r="IYM39" s="15"/>
      <c r="IYT39" s="15"/>
      <c r="IYU39" s="15"/>
      <c r="IYV39" s="15"/>
      <c r="IZC39" s="15"/>
      <c r="IZD39" s="15"/>
      <c r="IZE39" s="15"/>
      <c r="IZL39" s="15"/>
      <c r="IZM39" s="15"/>
      <c r="IZN39" s="15"/>
      <c r="IZU39" s="15"/>
      <c r="IZV39" s="15"/>
      <c r="IZW39" s="15"/>
      <c r="JAD39" s="15"/>
      <c r="JAE39" s="15"/>
      <c r="JAF39" s="15"/>
      <c r="JAM39" s="15"/>
      <c r="JAN39" s="15"/>
      <c r="JAO39" s="15"/>
      <c r="JAV39" s="15"/>
      <c r="JAW39" s="15"/>
      <c r="JAX39" s="15"/>
      <c r="JBE39" s="15"/>
      <c r="JBF39" s="15"/>
      <c r="JBG39" s="15"/>
      <c r="JBN39" s="15"/>
      <c r="JBO39" s="15"/>
      <c r="JBP39" s="15"/>
      <c r="JBW39" s="15"/>
      <c r="JBX39" s="15"/>
      <c r="JBY39" s="15"/>
      <c r="JCF39" s="15"/>
      <c r="JCG39" s="15"/>
      <c r="JCH39" s="15"/>
      <c r="JCO39" s="15"/>
      <c r="JCP39" s="15"/>
      <c r="JCQ39" s="15"/>
      <c r="JCX39" s="15"/>
      <c r="JCY39" s="15"/>
      <c r="JCZ39" s="15"/>
      <c r="JDG39" s="15"/>
      <c r="JDH39" s="15"/>
      <c r="JDI39" s="15"/>
      <c r="JDP39" s="15"/>
      <c r="JDQ39" s="15"/>
      <c r="JDR39" s="15"/>
      <c r="JDY39" s="15"/>
      <c r="JDZ39" s="15"/>
      <c r="JEA39" s="15"/>
      <c r="JEH39" s="15"/>
      <c r="JEI39" s="15"/>
      <c r="JEJ39" s="15"/>
      <c r="JEQ39" s="15"/>
      <c r="JER39" s="15"/>
      <c r="JES39" s="15"/>
      <c r="JEZ39" s="15"/>
      <c r="JFA39" s="15"/>
      <c r="JFB39" s="15"/>
      <c r="JFI39" s="15"/>
      <c r="JFJ39" s="15"/>
      <c r="JFK39" s="15"/>
      <c r="JFR39" s="15"/>
      <c r="JFS39" s="15"/>
      <c r="JFT39" s="15"/>
      <c r="JGA39" s="15"/>
      <c r="JGB39" s="15"/>
      <c r="JGC39" s="15"/>
      <c r="JGJ39" s="15"/>
      <c r="JGK39" s="15"/>
      <c r="JGL39" s="15"/>
      <c r="JGS39" s="15"/>
      <c r="JGT39" s="15"/>
      <c r="JGU39" s="15"/>
      <c r="JHB39" s="15"/>
      <c r="JHC39" s="15"/>
      <c r="JHD39" s="15"/>
      <c r="JHK39" s="15"/>
      <c r="JHL39" s="15"/>
      <c r="JHM39" s="15"/>
      <c r="JHT39" s="15"/>
      <c r="JHU39" s="15"/>
      <c r="JHV39" s="15"/>
      <c r="JIC39" s="15"/>
      <c r="JID39" s="15"/>
      <c r="JIE39" s="15"/>
      <c r="JIL39" s="15"/>
      <c r="JIM39" s="15"/>
      <c r="JIN39" s="15"/>
      <c r="JIU39" s="15"/>
      <c r="JIV39" s="15"/>
      <c r="JIW39" s="15"/>
      <c r="JJD39" s="15"/>
      <c r="JJE39" s="15"/>
      <c r="JJF39" s="15"/>
      <c r="JJM39" s="15"/>
      <c r="JJN39" s="15"/>
      <c r="JJO39" s="15"/>
      <c r="JJV39" s="15"/>
      <c r="JJW39" s="15"/>
      <c r="JJX39" s="15"/>
      <c r="JKE39" s="15"/>
      <c r="JKF39" s="15"/>
      <c r="JKG39" s="15"/>
      <c r="JKN39" s="15"/>
      <c r="JKO39" s="15"/>
      <c r="JKP39" s="15"/>
      <c r="JKW39" s="15"/>
      <c r="JKX39" s="15"/>
      <c r="JKY39" s="15"/>
      <c r="JLF39" s="15"/>
      <c r="JLG39" s="15"/>
      <c r="JLH39" s="15"/>
      <c r="JLO39" s="15"/>
      <c r="JLP39" s="15"/>
      <c r="JLQ39" s="15"/>
      <c r="JLX39" s="15"/>
      <c r="JLY39" s="15"/>
      <c r="JLZ39" s="15"/>
      <c r="JMG39" s="15"/>
      <c r="JMH39" s="15"/>
      <c r="JMI39" s="15"/>
      <c r="JMP39" s="15"/>
      <c r="JMQ39" s="15"/>
      <c r="JMR39" s="15"/>
      <c r="JMY39" s="15"/>
      <c r="JMZ39" s="15"/>
      <c r="JNA39" s="15"/>
      <c r="JNH39" s="15"/>
      <c r="JNI39" s="15"/>
      <c r="JNJ39" s="15"/>
      <c r="JNQ39" s="15"/>
      <c r="JNR39" s="15"/>
      <c r="JNS39" s="15"/>
      <c r="JNZ39" s="15"/>
      <c r="JOA39" s="15"/>
      <c r="JOB39" s="15"/>
      <c r="JOI39" s="15"/>
      <c r="JOJ39" s="15"/>
      <c r="JOK39" s="15"/>
      <c r="JOR39" s="15"/>
      <c r="JOS39" s="15"/>
      <c r="JOT39" s="15"/>
      <c r="JPA39" s="15"/>
      <c r="JPB39" s="15"/>
      <c r="JPC39" s="15"/>
      <c r="JPJ39" s="15"/>
      <c r="JPK39" s="15"/>
      <c r="JPL39" s="15"/>
      <c r="JPS39" s="15"/>
      <c r="JPT39" s="15"/>
      <c r="JPU39" s="15"/>
      <c r="JQB39" s="15"/>
      <c r="JQC39" s="15"/>
      <c r="JQD39" s="15"/>
      <c r="JQK39" s="15"/>
      <c r="JQL39" s="15"/>
      <c r="JQM39" s="15"/>
      <c r="JQT39" s="15"/>
      <c r="JQU39" s="15"/>
      <c r="JQV39" s="15"/>
      <c r="JRC39" s="15"/>
      <c r="JRD39" s="15"/>
      <c r="JRE39" s="15"/>
      <c r="JRL39" s="15"/>
      <c r="JRM39" s="15"/>
      <c r="JRN39" s="15"/>
      <c r="JRU39" s="15"/>
      <c r="JRV39" s="15"/>
      <c r="JRW39" s="15"/>
      <c r="JSD39" s="15"/>
      <c r="JSE39" s="15"/>
      <c r="JSF39" s="15"/>
      <c r="JSM39" s="15"/>
      <c r="JSN39" s="15"/>
      <c r="JSO39" s="15"/>
      <c r="JSV39" s="15"/>
      <c r="JSW39" s="15"/>
      <c r="JSX39" s="15"/>
      <c r="JTE39" s="15"/>
      <c r="JTF39" s="15"/>
      <c r="JTG39" s="15"/>
      <c r="JTN39" s="15"/>
      <c r="JTO39" s="15"/>
      <c r="JTP39" s="15"/>
      <c r="JTW39" s="15"/>
      <c r="JTX39" s="15"/>
      <c r="JTY39" s="15"/>
      <c r="JUF39" s="15"/>
      <c r="JUG39" s="15"/>
      <c r="JUH39" s="15"/>
      <c r="JUO39" s="15"/>
      <c r="JUP39" s="15"/>
      <c r="JUQ39" s="15"/>
      <c r="JUX39" s="15"/>
      <c r="JUY39" s="15"/>
      <c r="JUZ39" s="15"/>
      <c r="JVG39" s="15"/>
      <c r="JVH39" s="15"/>
      <c r="JVI39" s="15"/>
      <c r="JVP39" s="15"/>
      <c r="JVQ39" s="15"/>
      <c r="JVR39" s="15"/>
      <c r="JVY39" s="15"/>
      <c r="JVZ39" s="15"/>
      <c r="JWA39" s="15"/>
      <c r="JWH39" s="15"/>
      <c r="JWI39" s="15"/>
      <c r="JWJ39" s="15"/>
      <c r="JWQ39" s="15"/>
      <c r="JWR39" s="15"/>
      <c r="JWS39" s="15"/>
      <c r="JWZ39" s="15"/>
      <c r="JXA39" s="15"/>
      <c r="JXB39" s="15"/>
      <c r="JXI39" s="15"/>
      <c r="JXJ39" s="15"/>
      <c r="JXK39" s="15"/>
      <c r="JXR39" s="15"/>
      <c r="JXS39" s="15"/>
      <c r="JXT39" s="15"/>
      <c r="JYA39" s="15"/>
      <c r="JYB39" s="15"/>
      <c r="JYC39" s="15"/>
      <c r="JYJ39" s="15"/>
      <c r="JYK39" s="15"/>
      <c r="JYL39" s="15"/>
      <c r="JYS39" s="15"/>
      <c r="JYT39" s="15"/>
      <c r="JYU39" s="15"/>
      <c r="JZB39" s="15"/>
      <c r="JZC39" s="15"/>
      <c r="JZD39" s="15"/>
      <c r="JZK39" s="15"/>
      <c r="JZL39" s="15"/>
      <c r="JZM39" s="15"/>
      <c r="JZT39" s="15"/>
      <c r="JZU39" s="15"/>
      <c r="JZV39" s="15"/>
      <c r="KAC39" s="15"/>
      <c r="KAD39" s="15"/>
      <c r="KAE39" s="15"/>
      <c r="KAL39" s="15"/>
      <c r="KAM39" s="15"/>
      <c r="KAN39" s="15"/>
      <c r="KAU39" s="15"/>
      <c r="KAV39" s="15"/>
      <c r="KAW39" s="15"/>
      <c r="KBD39" s="15"/>
      <c r="KBE39" s="15"/>
      <c r="KBF39" s="15"/>
      <c r="KBM39" s="15"/>
      <c r="KBN39" s="15"/>
      <c r="KBO39" s="15"/>
      <c r="KBV39" s="15"/>
      <c r="KBW39" s="15"/>
      <c r="KBX39" s="15"/>
      <c r="KCE39" s="15"/>
      <c r="KCF39" s="15"/>
      <c r="KCG39" s="15"/>
      <c r="KCN39" s="15"/>
      <c r="KCO39" s="15"/>
      <c r="KCP39" s="15"/>
      <c r="KCW39" s="15"/>
      <c r="KCX39" s="15"/>
      <c r="KCY39" s="15"/>
      <c r="KDF39" s="15"/>
      <c r="KDG39" s="15"/>
      <c r="KDH39" s="15"/>
      <c r="KDO39" s="15"/>
      <c r="KDP39" s="15"/>
      <c r="KDQ39" s="15"/>
      <c r="KDX39" s="15"/>
      <c r="KDY39" s="15"/>
      <c r="KDZ39" s="15"/>
      <c r="KEG39" s="15"/>
      <c r="KEH39" s="15"/>
      <c r="KEI39" s="15"/>
      <c r="KEP39" s="15"/>
      <c r="KEQ39" s="15"/>
      <c r="KER39" s="15"/>
      <c r="KEY39" s="15"/>
      <c r="KEZ39" s="15"/>
      <c r="KFA39" s="15"/>
      <c r="KFH39" s="15"/>
      <c r="KFI39" s="15"/>
      <c r="KFJ39" s="15"/>
      <c r="KFQ39" s="15"/>
      <c r="KFR39" s="15"/>
      <c r="KFS39" s="15"/>
      <c r="KFZ39" s="15"/>
      <c r="KGA39" s="15"/>
      <c r="KGB39" s="15"/>
      <c r="KGI39" s="15"/>
      <c r="KGJ39" s="15"/>
      <c r="KGK39" s="15"/>
      <c r="KGR39" s="15"/>
      <c r="KGS39" s="15"/>
      <c r="KGT39" s="15"/>
      <c r="KHA39" s="15"/>
      <c r="KHB39" s="15"/>
      <c r="KHC39" s="15"/>
      <c r="KHJ39" s="15"/>
      <c r="KHK39" s="15"/>
      <c r="KHL39" s="15"/>
      <c r="KHS39" s="15"/>
      <c r="KHT39" s="15"/>
      <c r="KHU39" s="15"/>
      <c r="KIB39" s="15"/>
      <c r="KIC39" s="15"/>
      <c r="KID39" s="15"/>
      <c r="KIK39" s="15"/>
      <c r="KIL39" s="15"/>
      <c r="KIM39" s="15"/>
      <c r="KIT39" s="15"/>
      <c r="KIU39" s="15"/>
      <c r="KIV39" s="15"/>
      <c r="KJC39" s="15"/>
      <c r="KJD39" s="15"/>
      <c r="KJE39" s="15"/>
      <c r="KJL39" s="15"/>
      <c r="KJM39" s="15"/>
      <c r="KJN39" s="15"/>
      <c r="KJU39" s="15"/>
      <c r="KJV39" s="15"/>
      <c r="KJW39" s="15"/>
      <c r="KKD39" s="15"/>
      <c r="KKE39" s="15"/>
      <c r="KKF39" s="15"/>
      <c r="KKM39" s="15"/>
      <c r="KKN39" s="15"/>
      <c r="KKO39" s="15"/>
      <c r="KKV39" s="15"/>
      <c r="KKW39" s="15"/>
      <c r="KKX39" s="15"/>
      <c r="KLE39" s="15"/>
      <c r="KLF39" s="15"/>
      <c r="KLG39" s="15"/>
      <c r="KLN39" s="15"/>
      <c r="KLO39" s="15"/>
      <c r="KLP39" s="15"/>
      <c r="KLW39" s="15"/>
      <c r="KLX39" s="15"/>
      <c r="KLY39" s="15"/>
      <c r="KMF39" s="15"/>
      <c r="KMG39" s="15"/>
      <c r="KMH39" s="15"/>
      <c r="KMO39" s="15"/>
      <c r="KMP39" s="15"/>
      <c r="KMQ39" s="15"/>
      <c r="KMX39" s="15"/>
      <c r="KMY39" s="15"/>
      <c r="KMZ39" s="15"/>
      <c r="KNG39" s="15"/>
      <c r="KNH39" s="15"/>
      <c r="KNI39" s="15"/>
      <c r="KNP39" s="15"/>
      <c r="KNQ39" s="15"/>
      <c r="KNR39" s="15"/>
      <c r="KNY39" s="15"/>
      <c r="KNZ39" s="15"/>
      <c r="KOA39" s="15"/>
      <c r="KOH39" s="15"/>
      <c r="KOI39" s="15"/>
      <c r="KOJ39" s="15"/>
      <c r="KOQ39" s="15"/>
      <c r="KOR39" s="15"/>
      <c r="KOS39" s="15"/>
      <c r="KOZ39" s="15"/>
      <c r="KPA39" s="15"/>
      <c r="KPB39" s="15"/>
      <c r="KPI39" s="15"/>
      <c r="KPJ39" s="15"/>
      <c r="KPK39" s="15"/>
      <c r="KPR39" s="15"/>
      <c r="KPS39" s="15"/>
      <c r="KPT39" s="15"/>
      <c r="KQA39" s="15"/>
      <c r="KQB39" s="15"/>
      <c r="KQC39" s="15"/>
      <c r="KQJ39" s="15"/>
      <c r="KQK39" s="15"/>
      <c r="KQL39" s="15"/>
      <c r="KQS39" s="15"/>
      <c r="KQT39" s="15"/>
      <c r="KQU39" s="15"/>
      <c r="KRB39" s="15"/>
      <c r="KRC39" s="15"/>
      <c r="KRD39" s="15"/>
      <c r="KRK39" s="15"/>
      <c r="KRL39" s="15"/>
      <c r="KRM39" s="15"/>
      <c r="KRT39" s="15"/>
      <c r="KRU39" s="15"/>
      <c r="KRV39" s="15"/>
      <c r="KSC39" s="15"/>
      <c r="KSD39" s="15"/>
      <c r="KSE39" s="15"/>
      <c r="KSL39" s="15"/>
      <c r="KSM39" s="15"/>
      <c r="KSN39" s="15"/>
      <c r="KSU39" s="15"/>
      <c r="KSV39" s="15"/>
      <c r="KSW39" s="15"/>
      <c r="KTD39" s="15"/>
      <c r="KTE39" s="15"/>
      <c r="KTF39" s="15"/>
      <c r="KTM39" s="15"/>
      <c r="KTN39" s="15"/>
      <c r="KTO39" s="15"/>
      <c r="KTV39" s="15"/>
      <c r="KTW39" s="15"/>
      <c r="KTX39" s="15"/>
      <c r="KUE39" s="15"/>
      <c r="KUF39" s="15"/>
      <c r="KUG39" s="15"/>
      <c r="KUN39" s="15"/>
      <c r="KUO39" s="15"/>
      <c r="KUP39" s="15"/>
      <c r="KUW39" s="15"/>
      <c r="KUX39" s="15"/>
      <c r="KUY39" s="15"/>
      <c r="KVF39" s="15"/>
      <c r="KVG39" s="15"/>
      <c r="KVH39" s="15"/>
      <c r="KVO39" s="15"/>
      <c r="KVP39" s="15"/>
      <c r="KVQ39" s="15"/>
      <c r="KVX39" s="15"/>
      <c r="KVY39" s="15"/>
      <c r="KVZ39" s="15"/>
      <c r="KWG39" s="15"/>
      <c r="KWH39" s="15"/>
      <c r="KWI39" s="15"/>
      <c r="KWP39" s="15"/>
      <c r="KWQ39" s="15"/>
      <c r="KWR39" s="15"/>
      <c r="KWY39" s="15"/>
      <c r="KWZ39" s="15"/>
      <c r="KXA39" s="15"/>
      <c r="KXH39" s="15"/>
      <c r="KXI39" s="15"/>
      <c r="KXJ39" s="15"/>
      <c r="KXQ39" s="15"/>
      <c r="KXR39" s="15"/>
      <c r="KXS39" s="15"/>
      <c r="KXZ39" s="15"/>
      <c r="KYA39" s="15"/>
      <c r="KYB39" s="15"/>
      <c r="KYI39" s="15"/>
      <c r="KYJ39" s="15"/>
      <c r="KYK39" s="15"/>
      <c r="KYR39" s="15"/>
      <c r="KYS39" s="15"/>
      <c r="KYT39" s="15"/>
      <c r="KZA39" s="15"/>
      <c r="KZB39" s="15"/>
      <c r="KZC39" s="15"/>
      <c r="KZJ39" s="15"/>
      <c r="KZK39" s="15"/>
      <c r="KZL39" s="15"/>
      <c r="KZS39" s="15"/>
      <c r="KZT39" s="15"/>
      <c r="KZU39" s="15"/>
      <c r="LAB39" s="15"/>
      <c r="LAC39" s="15"/>
      <c r="LAD39" s="15"/>
      <c r="LAK39" s="15"/>
      <c r="LAL39" s="15"/>
      <c r="LAM39" s="15"/>
      <c r="LAT39" s="15"/>
      <c r="LAU39" s="15"/>
      <c r="LAV39" s="15"/>
      <c r="LBC39" s="15"/>
      <c r="LBD39" s="15"/>
      <c r="LBE39" s="15"/>
      <c r="LBL39" s="15"/>
      <c r="LBM39" s="15"/>
      <c r="LBN39" s="15"/>
      <c r="LBU39" s="15"/>
      <c r="LBV39" s="15"/>
      <c r="LBW39" s="15"/>
      <c r="LCD39" s="15"/>
      <c r="LCE39" s="15"/>
      <c r="LCF39" s="15"/>
      <c r="LCM39" s="15"/>
      <c r="LCN39" s="15"/>
      <c r="LCO39" s="15"/>
      <c r="LCV39" s="15"/>
      <c r="LCW39" s="15"/>
      <c r="LCX39" s="15"/>
      <c r="LDE39" s="15"/>
      <c r="LDF39" s="15"/>
      <c r="LDG39" s="15"/>
      <c r="LDN39" s="15"/>
      <c r="LDO39" s="15"/>
      <c r="LDP39" s="15"/>
      <c r="LDW39" s="15"/>
      <c r="LDX39" s="15"/>
      <c r="LDY39" s="15"/>
      <c r="LEF39" s="15"/>
      <c r="LEG39" s="15"/>
      <c r="LEH39" s="15"/>
      <c r="LEO39" s="15"/>
      <c r="LEP39" s="15"/>
      <c r="LEQ39" s="15"/>
      <c r="LEX39" s="15"/>
      <c r="LEY39" s="15"/>
      <c r="LEZ39" s="15"/>
      <c r="LFG39" s="15"/>
      <c r="LFH39" s="15"/>
      <c r="LFI39" s="15"/>
      <c r="LFP39" s="15"/>
      <c r="LFQ39" s="15"/>
      <c r="LFR39" s="15"/>
      <c r="LFY39" s="15"/>
      <c r="LFZ39" s="15"/>
      <c r="LGA39" s="15"/>
      <c r="LGH39" s="15"/>
      <c r="LGI39" s="15"/>
      <c r="LGJ39" s="15"/>
      <c r="LGQ39" s="15"/>
      <c r="LGR39" s="15"/>
      <c r="LGS39" s="15"/>
      <c r="LGZ39" s="15"/>
      <c r="LHA39" s="15"/>
      <c r="LHB39" s="15"/>
      <c r="LHI39" s="15"/>
      <c r="LHJ39" s="15"/>
      <c r="LHK39" s="15"/>
      <c r="LHR39" s="15"/>
      <c r="LHS39" s="15"/>
      <c r="LHT39" s="15"/>
      <c r="LIA39" s="15"/>
      <c r="LIB39" s="15"/>
      <c r="LIC39" s="15"/>
      <c r="LIJ39" s="15"/>
      <c r="LIK39" s="15"/>
      <c r="LIL39" s="15"/>
      <c r="LIS39" s="15"/>
      <c r="LIT39" s="15"/>
      <c r="LIU39" s="15"/>
      <c r="LJB39" s="15"/>
      <c r="LJC39" s="15"/>
      <c r="LJD39" s="15"/>
      <c r="LJK39" s="15"/>
      <c r="LJL39" s="15"/>
      <c r="LJM39" s="15"/>
      <c r="LJT39" s="15"/>
      <c r="LJU39" s="15"/>
      <c r="LJV39" s="15"/>
      <c r="LKC39" s="15"/>
      <c r="LKD39" s="15"/>
      <c r="LKE39" s="15"/>
      <c r="LKL39" s="15"/>
      <c r="LKM39" s="15"/>
      <c r="LKN39" s="15"/>
      <c r="LKU39" s="15"/>
      <c r="LKV39" s="15"/>
      <c r="LKW39" s="15"/>
      <c r="LLD39" s="15"/>
      <c r="LLE39" s="15"/>
      <c r="LLF39" s="15"/>
      <c r="LLM39" s="15"/>
      <c r="LLN39" s="15"/>
      <c r="LLO39" s="15"/>
      <c r="LLV39" s="15"/>
      <c r="LLW39" s="15"/>
      <c r="LLX39" s="15"/>
      <c r="LME39" s="15"/>
      <c r="LMF39" s="15"/>
      <c r="LMG39" s="15"/>
      <c r="LMN39" s="15"/>
      <c r="LMO39" s="15"/>
      <c r="LMP39" s="15"/>
      <c r="LMW39" s="15"/>
      <c r="LMX39" s="15"/>
      <c r="LMY39" s="15"/>
      <c r="LNF39" s="15"/>
      <c r="LNG39" s="15"/>
      <c r="LNH39" s="15"/>
      <c r="LNO39" s="15"/>
      <c r="LNP39" s="15"/>
      <c r="LNQ39" s="15"/>
      <c r="LNX39" s="15"/>
      <c r="LNY39" s="15"/>
      <c r="LNZ39" s="15"/>
      <c r="LOG39" s="15"/>
      <c r="LOH39" s="15"/>
      <c r="LOI39" s="15"/>
      <c r="LOP39" s="15"/>
      <c r="LOQ39" s="15"/>
      <c r="LOR39" s="15"/>
      <c r="LOY39" s="15"/>
      <c r="LOZ39" s="15"/>
      <c r="LPA39" s="15"/>
      <c r="LPH39" s="15"/>
      <c r="LPI39" s="15"/>
      <c r="LPJ39" s="15"/>
      <c r="LPQ39" s="15"/>
      <c r="LPR39" s="15"/>
      <c r="LPS39" s="15"/>
      <c r="LPZ39" s="15"/>
      <c r="LQA39" s="15"/>
      <c r="LQB39" s="15"/>
      <c r="LQI39" s="15"/>
      <c r="LQJ39" s="15"/>
      <c r="LQK39" s="15"/>
      <c r="LQR39" s="15"/>
      <c r="LQS39" s="15"/>
      <c r="LQT39" s="15"/>
      <c r="LRA39" s="15"/>
      <c r="LRB39" s="15"/>
      <c r="LRC39" s="15"/>
      <c r="LRJ39" s="15"/>
      <c r="LRK39" s="15"/>
      <c r="LRL39" s="15"/>
      <c r="LRS39" s="15"/>
      <c r="LRT39" s="15"/>
      <c r="LRU39" s="15"/>
      <c r="LSB39" s="15"/>
      <c r="LSC39" s="15"/>
      <c r="LSD39" s="15"/>
      <c r="LSK39" s="15"/>
      <c r="LSL39" s="15"/>
      <c r="LSM39" s="15"/>
      <c r="LST39" s="15"/>
      <c r="LSU39" s="15"/>
      <c r="LSV39" s="15"/>
      <c r="LTC39" s="15"/>
      <c r="LTD39" s="15"/>
      <c r="LTE39" s="15"/>
      <c r="LTL39" s="15"/>
      <c r="LTM39" s="15"/>
      <c r="LTN39" s="15"/>
      <c r="LTU39" s="15"/>
      <c r="LTV39" s="15"/>
      <c r="LTW39" s="15"/>
      <c r="LUD39" s="15"/>
      <c r="LUE39" s="15"/>
      <c r="LUF39" s="15"/>
      <c r="LUM39" s="15"/>
      <c r="LUN39" s="15"/>
      <c r="LUO39" s="15"/>
      <c r="LUV39" s="15"/>
      <c r="LUW39" s="15"/>
      <c r="LUX39" s="15"/>
      <c r="LVE39" s="15"/>
      <c r="LVF39" s="15"/>
      <c r="LVG39" s="15"/>
      <c r="LVN39" s="15"/>
      <c r="LVO39" s="15"/>
      <c r="LVP39" s="15"/>
      <c r="LVW39" s="15"/>
      <c r="LVX39" s="15"/>
      <c r="LVY39" s="15"/>
      <c r="LWF39" s="15"/>
      <c r="LWG39" s="15"/>
      <c r="LWH39" s="15"/>
      <c r="LWO39" s="15"/>
      <c r="LWP39" s="15"/>
      <c r="LWQ39" s="15"/>
      <c r="LWX39" s="15"/>
      <c r="LWY39" s="15"/>
      <c r="LWZ39" s="15"/>
      <c r="LXG39" s="15"/>
      <c r="LXH39" s="15"/>
      <c r="LXI39" s="15"/>
      <c r="LXP39" s="15"/>
      <c r="LXQ39" s="15"/>
      <c r="LXR39" s="15"/>
      <c r="LXY39" s="15"/>
      <c r="LXZ39" s="15"/>
      <c r="LYA39" s="15"/>
      <c r="LYH39" s="15"/>
      <c r="LYI39" s="15"/>
      <c r="LYJ39" s="15"/>
      <c r="LYQ39" s="15"/>
      <c r="LYR39" s="15"/>
      <c r="LYS39" s="15"/>
      <c r="LYZ39" s="15"/>
      <c r="LZA39" s="15"/>
      <c r="LZB39" s="15"/>
      <c r="LZI39" s="15"/>
      <c r="LZJ39" s="15"/>
      <c r="LZK39" s="15"/>
      <c r="LZR39" s="15"/>
      <c r="LZS39" s="15"/>
      <c r="LZT39" s="15"/>
      <c r="MAA39" s="15"/>
      <c r="MAB39" s="15"/>
      <c r="MAC39" s="15"/>
      <c r="MAJ39" s="15"/>
      <c r="MAK39" s="15"/>
      <c r="MAL39" s="15"/>
      <c r="MAS39" s="15"/>
      <c r="MAT39" s="15"/>
      <c r="MAU39" s="15"/>
      <c r="MBB39" s="15"/>
      <c r="MBC39" s="15"/>
      <c r="MBD39" s="15"/>
      <c r="MBK39" s="15"/>
      <c r="MBL39" s="15"/>
      <c r="MBM39" s="15"/>
      <c r="MBT39" s="15"/>
      <c r="MBU39" s="15"/>
      <c r="MBV39" s="15"/>
      <c r="MCC39" s="15"/>
      <c r="MCD39" s="15"/>
      <c r="MCE39" s="15"/>
      <c r="MCL39" s="15"/>
      <c r="MCM39" s="15"/>
      <c r="MCN39" s="15"/>
      <c r="MCU39" s="15"/>
      <c r="MCV39" s="15"/>
      <c r="MCW39" s="15"/>
      <c r="MDD39" s="15"/>
      <c r="MDE39" s="15"/>
      <c r="MDF39" s="15"/>
      <c r="MDM39" s="15"/>
      <c r="MDN39" s="15"/>
      <c r="MDO39" s="15"/>
      <c r="MDV39" s="15"/>
      <c r="MDW39" s="15"/>
      <c r="MDX39" s="15"/>
      <c r="MEE39" s="15"/>
      <c r="MEF39" s="15"/>
      <c r="MEG39" s="15"/>
      <c r="MEN39" s="15"/>
      <c r="MEO39" s="15"/>
      <c r="MEP39" s="15"/>
      <c r="MEW39" s="15"/>
      <c r="MEX39" s="15"/>
      <c r="MEY39" s="15"/>
      <c r="MFF39" s="15"/>
      <c r="MFG39" s="15"/>
      <c r="MFH39" s="15"/>
      <c r="MFO39" s="15"/>
      <c r="MFP39" s="15"/>
      <c r="MFQ39" s="15"/>
      <c r="MFX39" s="15"/>
      <c r="MFY39" s="15"/>
      <c r="MFZ39" s="15"/>
      <c r="MGG39" s="15"/>
      <c r="MGH39" s="15"/>
      <c r="MGI39" s="15"/>
      <c r="MGP39" s="15"/>
      <c r="MGQ39" s="15"/>
      <c r="MGR39" s="15"/>
      <c r="MGY39" s="15"/>
      <c r="MGZ39" s="15"/>
      <c r="MHA39" s="15"/>
      <c r="MHH39" s="15"/>
      <c r="MHI39" s="15"/>
      <c r="MHJ39" s="15"/>
      <c r="MHQ39" s="15"/>
      <c r="MHR39" s="15"/>
      <c r="MHS39" s="15"/>
      <c r="MHZ39" s="15"/>
      <c r="MIA39" s="15"/>
      <c r="MIB39" s="15"/>
      <c r="MII39" s="15"/>
      <c r="MIJ39" s="15"/>
      <c r="MIK39" s="15"/>
      <c r="MIR39" s="15"/>
      <c r="MIS39" s="15"/>
      <c r="MIT39" s="15"/>
      <c r="MJA39" s="15"/>
      <c r="MJB39" s="15"/>
      <c r="MJC39" s="15"/>
      <c r="MJJ39" s="15"/>
      <c r="MJK39" s="15"/>
      <c r="MJL39" s="15"/>
      <c r="MJS39" s="15"/>
      <c r="MJT39" s="15"/>
      <c r="MJU39" s="15"/>
      <c r="MKB39" s="15"/>
      <c r="MKC39" s="15"/>
      <c r="MKD39" s="15"/>
      <c r="MKK39" s="15"/>
      <c r="MKL39" s="15"/>
      <c r="MKM39" s="15"/>
      <c r="MKT39" s="15"/>
      <c r="MKU39" s="15"/>
      <c r="MKV39" s="15"/>
      <c r="MLC39" s="15"/>
      <c r="MLD39" s="15"/>
      <c r="MLE39" s="15"/>
      <c r="MLL39" s="15"/>
      <c r="MLM39" s="15"/>
      <c r="MLN39" s="15"/>
      <c r="MLU39" s="15"/>
      <c r="MLV39" s="15"/>
      <c r="MLW39" s="15"/>
      <c r="MMD39" s="15"/>
      <c r="MME39" s="15"/>
      <c r="MMF39" s="15"/>
      <c r="MMM39" s="15"/>
      <c r="MMN39" s="15"/>
      <c r="MMO39" s="15"/>
      <c r="MMV39" s="15"/>
      <c r="MMW39" s="15"/>
      <c r="MMX39" s="15"/>
      <c r="MNE39" s="15"/>
      <c r="MNF39" s="15"/>
      <c r="MNG39" s="15"/>
      <c r="MNN39" s="15"/>
      <c r="MNO39" s="15"/>
      <c r="MNP39" s="15"/>
      <c r="MNW39" s="15"/>
      <c r="MNX39" s="15"/>
      <c r="MNY39" s="15"/>
      <c r="MOF39" s="15"/>
      <c r="MOG39" s="15"/>
      <c r="MOH39" s="15"/>
      <c r="MOO39" s="15"/>
      <c r="MOP39" s="15"/>
      <c r="MOQ39" s="15"/>
      <c r="MOX39" s="15"/>
      <c r="MOY39" s="15"/>
      <c r="MOZ39" s="15"/>
      <c r="MPG39" s="15"/>
      <c r="MPH39" s="15"/>
      <c r="MPI39" s="15"/>
      <c r="MPP39" s="15"/>
      <c r="MPQ39" s="15"/>
      <c r="MPR39" s="15"/>
      <c r="MPY39" s="15"/>
      <c r="MPZ39" s="15"/>
      <c r="MQA39" s="15"/>
      <c r="MQH39" s="15"/>
      <c r="MQI39" s="15"/>
      <c r="MQJ39" s="15"/>
      <c r="MQQ39" s="15"/>
      <c r="MQR39" s="15"/>
      <c r="MQS39" s="15"/>
      <c r="MQZ39" s="15"/>
      <c r="MRA39" s="15"/>
      <c r="MRB39" s="15"/>
      <c r="MRI39" s="15"/>
      <c r="MRJ39" s="15"/>
      <c r="MRK39" s="15"/>
      <c r="MRR39" s="15"/>
      <c r="MRS39" s="15"/>
      <c r="MRT39" s="15"/>
      <c r="MSA39" s="15"/>
      <c r="MSB39" s="15"/>
      <c r="MSC39" s="15"/>
      <c r="MSJ39" s="15"/>
      <c r="MSK39" s="15"/>
      <c r="MSL39" s="15"/>
      <c r="MSS39" s="15"/>
      <c r="MST39" s="15"/>
      <c r="MSU39" s="15"/>
      <c r="MTB39" s="15"/>
      <c r="MTC39" s="15"/>
      <c r="MTD39" s="15"/>
      <c r="MTK39" s="15"/>
      <c r="MTL39" s="15"/>
      <c r="MTM39" s="15"/>
      <c r="MTT39" s="15"/>
      <c r="MTU39" s="15"/>
      <c r="MTV39" s="15"/>
      <c r="MUC39" s="15"/>
      <c r="MUD39" s="15"/>
      <c r="MUE39" s="15"/>
      <c r="MUL39" s="15"/>
      <c r="MUM39" s="15"/>
      <c r="MUN39" s="15"/>
      <c r="MUU39" s="15"/>
      <c r="MUV39" s="15"/>
      <c r="MUW39" s="15"/>
      <c r="MVD39" s="15"/>
      <c r="MVE39" s="15"/>
      <c r="MVF39" s="15"/>
      <c r="MVM39" s="15"/>
      <c r="MVN39" s="15"/>
      <c r="MVO39" s="15"/>
      <c r="MVV39" s="15"/>
      <c r="MVW39" s="15"/>
      <c r="MVX39" s="15"/>
      <c r="MWE39" s="15"/>
      <c r="MWF39" s="15"/>
      <c r="MWG39" s="15"/>
      <c r="MWN39" s="15"/>
      <c r="MWO39" s="15"/>
      <c r="MWP39" s="15"/>
      <c r="MWW39" s="15"/>
      <c r="MWX39" s="15"/>
      <c r="MWY39" s="15"/>
      <c r="MXF39" s="15"/>
      <c r="MXG39" s="15"/>
      <c r="MXH39" s="15"/>
      <c r="MXO39" s="15"/>
      <c r="MXP39" s="15"/>
      <c r="MXQ39" s="15"/>
      <c r="MXX39" s="15"/>
      <c r="MXY39" s="15"/>
      <c r="MXZ39" s="15"/>
      <c r="MYG39" s="15"/>
      <c r="MYH39" s="15"/>
      <c r="MYI39" s="15"/>
      <c r="MYP39" s="15"/>
      <c r="MYQ39" s="15"/>
      <c r="MYR39" s="15"/>
      <c r="MYY39" s="15"/>
      <c r="MYZ39" s="15"/>
      <c r="MZA39" s="15"/>
      <c r="MZH39" s="15"/>
      <c r="MZI39" s="15"/>
      <c r="MZJ39" s="15"/>
      <c r="MZQ39" s="15"/>
      <c r="MZR39" s="15"/>
      <c r="MZS39" s="15"/>
      <c r="MZZ39" s="15"/>
      <c r="NAA39" s="15"/>
      <c r="NAB39" s="15"/>
      <c r="NAI39" s="15"/>
      <c r="NAJ39" s="15"/>
      <c r="NAK39" s="15"/>
      <c r="NAR39" s="15"/>
      <c r="NAS39" s="15"/>
      <c r="NAT39" s="15"/>
      <c r="NBA39" s="15"/>
      <c r="NBB39" s="15"/>
      <c r="NBC39" s="15"/>
      <c r="NBJ39" s="15"/>
      <c r="NBK39" s="15"/>
      <c r="NBL39" s="15"/>
      <c r="NBS39" s="15"/>
      <c r="NBT39" s="15"/>
      <c r="NBU39" s="15"/>
      <c r="NCB39" s="15"/>
      <c r="NCC39" s="15"/>
      <c r="NCD39" s="15"/>
      <c r="NCK39" s="15"/>
      <c r="NCL39" s="15"/>
      <c r="NCM39" s="15"/>
      <c r="NCT39" s="15"/>
      <c r="NCU39" s="15"/>
      <c r="NCV39" s="15"/>
      <c r="NDC39" s="15"/>
      <c r="NDD39" s="15"/>
      <c r="NDE39" s="15"/>
      <c r="NDL39" s="15"/>
      <c r="NDM39" s="15"/>
      <c r="NDN39" s="15"/>
      <c r="NDU39" s="15"/>
      <c r="NDV39" s="15"/>
      <c r="NDW39" s="15"/>
      <c r="NED39" s="15"/>
      <c r="NEE39" s="15"/>
      <c r="NEF39" s="15"/>
      <c r="NEM39" s="15"/>
      <c r="NEN39" s="15"/>
      <c r="NEO39" s="15"/>
      <c r="NEV39" s="15"/>
      <c r="NEW39" s="15"/>
      <c r="NEX39" s="15"/>
      <c r="NFE39" s="15"/>
      <c r="NFF39" s="15"/>
      <c r="NFG39" s="15"/>
      <c r="NFN39" s="15"/>
      <c r="NFO39" s="15"/>
      <c r="NFP39" s="15"/>
      <c r="NFW39" s="15"/>
      <c r="NFX39" s="15"/>
      <c r="NFY39" s="15"/>
      <c r="NGF39" s="15"/>
      <c r="NGG39" s="15"/>
      <c r="NGH39" s="15"/>
      <c r="NGO39" s="15"/>
      <c r="NGP39" s="15"/>
      <c r="NGQ39" s="15"/>
      <c r="NGX39" s="15"/>
      <c r="NGY39" s="15"/>
      <c r="NGZ39" s="15"/>
      <c r="NHG39" s="15"/>
      <c r="NHH39" s="15"/>
      <c r="NHI39" s="15"/>
      <c r="NHP39" s="15"/>
      <c r="NHQ39" s="15"/>
      <c r="NHR39" s="15"/>
      <c r="NHY39" s="15"/>
      <c r="NHZ39" s="15"/>
      <c r="NIA39" s="15"/>
      <c r="NIH39" s="15"/>
      <c r="NII39" s="15"/>
      <c r="NIJ39" s="15"/>
      <c r="NIQ39" s="15"/>
      <c r="NIR39" s="15"/>
      <c r="NIS39" s="15"/>
      <c r="NIZ39" s="15"/>
      <c r="NJA39" s="15"/>
      <c r="NJB39" s="15"/>
      <c r="NJI39" s="15"/>
      <c r="NJJ39" s="15"/>
      <c r="NJK39" s="15"/>
      <c r="NJR39" s="15"/>
      <c r="NJS39" s="15"/>
      <c r="NJT39" s="15"/>
      <c r="NKA39" s="15"/>
      <c r="NKB39" s="15"/>
      <c r="NKC39" s="15"/>
      <c r="NKJ39" s="15"/>
      <c r="NKK39" s="15"/>
      <c r="NKL39" s="15"/>
      <c r="NKS39" s="15"/>
      <c r="NKT39" s="15"/>
      <c r="NKU39" s="15"/>
      <c r="NLB39" s="15"/>
      <c r="NLC39" s="15"/>
      <c r="NLD39" s="15"/>
      <c r="NLK39" s="15"/>
      <c r="NLL39" s="15"/>
      <c r="NLM39" s="15"/>
      <c r="NLT39" s="15"/>
      <c r="NLU39" s="15"/>
      <c r="NLV39" s="15"/>
      <c r="NMC39" s="15"/>
      <c r="NMD39" s="15"/>
      <c r="NME39" s="15"/>
      <c r="NML39" s="15"/>
      <c r="NMM39" s="15"/>
      <c r="NMN39" s="15"/>
      <c r="NMU39" s="15"/>
      <c r="NMV39" s="15"/>
      <c r="NMW39" s="15"/>
      <c r="NND39" s="15"/>
      <c r="NNE39" s="15"/>
      <c r="NNF39" s="15"/>
      <c r="NNM39" s="15"/>
      <c r="NNN39" s="15"/>
      <c r="NNO39" s="15"/>
      <c r="NNV39" s="15"/>
      <c r="NNW39" s="15"/>
      <c r="NNX39" s="15"/>
      <c r="NOE39" s="15"/>
      <c r="NOF39" s="15"/>
      <c r="NOG39" s="15"/>
      <c r="NON39" s="15"/>
      <c r="NOO39" s="15"/>
      <c r="NOP39" s="15"/>
      <c r="NOW39" s="15"/>
      <c r="NOX39" s="15"/>
      <c r="NOY39" s="15"/>
      <c r="NPF39" s="15"/>
      <c r="NPG39" s="15"/>
      <c r="NPH39" s="15"/>
      <c r="NPO39" s="15"/>
      <c r="NPP39" s="15"/>
      <c r="NPQ39" s="15"/>
      <c r="NPX39" s="15"/>
      <c r="NPY39" s="15"/>
      <c r="NPZ39" s="15"/>
      <c r="NQG39" s="15"/>
      <c r="NQH39" s="15"/>
      <c r="NQI39" s="15"/>
      <c r="NQP39" s="15"/>
      <c r="NQQ39" s="15"/>
      <c r="NQR39" s="15"/>
      <c r="NQY39" s="15"/>
      <c r="NQZ39" s="15"/>
      <c r="NRA39" s="15"/>
      <c r="NRH39" s="15"/>
      <c r="NRI39" s="15"/>
      <c r="NRJ39" s="15"/>
      <c r="NRQ39" s="15"/>
      <c r="NRR39" s="15"/>
      <c r="NRS39" s="15"/>
      <c r="NRZ39" s="15"/>
      <c r="NSA39" s="15"/>
      <c r="NSB39" s="15"/>
      <c r="NSI39" s="15"/>
      <c r="NSJ39" s="15"/>
      <c r="NSK39" s="15"/>
      <c r="NSR39" s="15"/>
      <c r="NSS39" s="15"/>
      <c r="NST39" s="15"/>
      <c r="NTA39" s="15"/>
      <c r="NTB39" s="15"/>
      <c r="NTC39" s="15"/>
      <c r="NTJ39" s="15"/>
      <c r="NTK39" s="15"/>
      <c r="NTL39" s="15"/>
      <c r="NTS39" s="15"/>
      <c r="NTT39" s="15"/>
      <c r="NTU39" s="15"/>
      <c r="NUB39" s="15"/>
      <c r="NUC39" s="15"/>
      <c r="NUD39" s="15"/>
      <c r="NUK39" s="15"/>
      <c r="NUL39" s="15"/>
      <c r="NUM39" s="15"/>
      <c r="NUT39" s="15"/>
      <c r="NUU39" s="15"/>
      <c r="NUV39" s="15"/>
      <c r="NVC39" s="15"/>
      <c r="NVD39" s="15"/>
      <c r="NVE39" s="15"/>
      <c r="NVL39" s="15"/>
      <c r="NVM39" s="15"/>
      <c r="NVN39" s="15"/>
      <c r="NVU39" s="15"/>
      <c r="NVV39" s="15"/>
      <c r="NVW39" s="15"/>
      <c r="NWD39" s="15"/>
      <c r="NWE39" s="15"/>
      <c r="NWF39" s="15"/>
      <c r="NWM39" s="15"/>
      <c r="NWN39" s="15"/>
      <c r="NWO39" s="15"/>
      <c r="NWV39" s="15"/>
      <c r="NWW39" s="15"/>
      <c r="NWX39" s="15"/>
      <c r="NXE39" s="15"/>
      <c r="NXF39" s="15"/>
      <c r="NXG39" s="15"/>
      <c r="NXN39" s="15"/>
      <c r="NXO39" s="15"/>
      <c r="NXP39" s="15"/>
      <c r="NXW39" s="15"/>
      <c r="NXX39" s="15"/>
      <c r="NXY39" s="15"/>
      <c r="NYF39" s="15"/>
      <c r="NYG39" s="15"/>
      <c r="NYH39" s="15"/>
      <c r="NYO39" s="15"/>
      <c r="NYP39" s="15"/>
      <c r="NYQ39" s="15"/>
      <c r="NYX39" s="15"/>
      <c r="NYY39" s="15"/>
      <c r="NYZ39" s="15"/>
      <c r="NZG39" s="15"/>
      <c r="NZH39" s="15"/>
      <c r="NZI39" s="15"/>
      <c r="NZP39" s="15"/>
      <c r="NZQ39" s="15"/>
      <c r="NZR39" s="15"/>
      <c r="NZY39" s="15"/>
      <c r="NZZ39" s="15"/>
      <c r="OAA39" s="15"/>
      <c r="OAH39" s="15"/>
      <c r="OAI39" s="15"/>
      <c r="OAJ39" s="15"/>
      <c r="OAQ39" s="15"/>
      <c r="OAR39" s="15"/>
      <c r="OAS39" s="15"/>
      <c r="OAZ39" s="15"/>
      <c r="OBA39" s="15"/>
      <c r="OBB39" s="15"/>
      <c r="OBI39" s="15"/>
      <c r="OBJ39" s="15"/>
      <c r="OBK39" s="15"/>
      <c r="OBR39" s="15"/>
      <c r="OBS39" s="15"/>
      <c r="OBT39" s="15"/>
      <c r="OCA39" s="15"/>
      <c r="OCB39" s="15"/>
      <c r="OCC39" s="15"/>
      <c r="OCJ39" s="15"/>
      <c r="OCK39" s="15"/>
      <c r="OCL39" s="15"/>
      <c r="OCS39" s="15"/>
      <c r="OCT39" s="15"/>
      <c r="OCU39" s="15"/>
      <c r="ODB39" s="15"/>
      <c r="ODC39" s="15"/>
      <c r="ODD39" s="15"/>
      <c r="ODK39" s="15"/>
      <c r="ODL39" s="15"/>
      <c r="ODM39" s="15"/>
      <c r="ODT39" s="15"/>
      <c r="ODU39" s="15"/>
      <c r="ODV39" s="15"/>
      <c r="OEC39" s="15"/>
      <c r="OED39" s="15"/>
      <c r="OEE39" s="15"/>
      <c r="OEL39" s="15"/>
      <c r="OEM39" s="15"/>
      <c r="OEN39" s="15"/>
      <c r="OEU39" s="15"/>
      <c r="OEV39" s="15"/>
      <c r="OEW39" s="15"/>
      <c r="OFD39" s="15"/>
      <c r="OFE39" s="15"/>
      <c r="OFF39" s="15"/>
      <c r="OFM39" s="15"/>
      <c r="OFN39" s="15"/>
      <c r="OFO39" s="15"/>
      <c r="OFV39" s="15"/>
      <c r="OFW39" s="15"/>
      <c r="OFX39" s="15"/>
      <c r="OGE39" s="15"/>
      <c r="OGF39" s="15"/>
      <c r="OGG39" s="15"/>
      <c r="OGN39" s="15"/>
      <c r="OGO39" s="15"/>
      <c r="OGP39" s="15"/>
      <c r="OGW39" s="15"/>
      <c r="OGX39" s="15"/>
      <c r="OGY39" s="15"/>
      <c r="OHF39" s="15"/>
      <c r="OHG39" s="15"/>
      <c r="OHH39" s="15"/>
      <c r="OHO39" s="15"/>
      <c r="OHP39" s="15"/>
      <c r="OHQ39" s="15"/>
      <c r="OHX39" s="15"/>
      <c r="OHY39" s="15"/>
      <c r="OHZ39" s="15"/>
      <c r="OIG39" s="15"/>
      <c r="OIH39" s="15"/>
      <c r="OII39" s="15"/>
      <c r="OIP39" s="15"/>
      <c r="OIQ39" s="15"/>
      <c r="OIR39" s="15"/>
      <c r="OIY39" s="15"/>
      <c r="OIZ39" s="15"/>
      <c r="OJA39" s="15"/>
      <c r="OJH39" s="15"/>
      <c r="OJI39" s="15"/>
      <c r="OJJ39" s="15"/>
      <c r="OJQ39" s="15"/>
      <c r="OJR39" s="15"/>
      <c r="OJS39" s="15"/>
      <c r="OJZ39" s="15"/>
      <c r="OKA39" s="15"/>
      <c r="OKB39" s="15"/>
      <c r="OKI39" s="15"/>
      <c r="OKJ39" s="15"/>
      <c r="OKK39" s="15"/>
      <c r="OKR39" s="15"/>
      <c r="OKS39" s="15"/>
      <c r="OKT39" s="15"/>
      <c r="OLA39" s="15"/>
      <c r="OLB39" s="15"/>
      <c r="OLC39" s="15"/>
      <c r="OLJ39" s="15"/>
      <c r="OLK39" s="15"/>
      <c r="OLL39" s="15"/>
      <c r="OLS39" s="15"/>
      <c r="OLT39" s="15"/>
      <c r="OLU39" s="15"/>
      <c r="OMB39" s="15"/>
      <c r="OMC39" s="15"/>
      <c r="OMD39" s="15"/>
      <c r="OMK39" s="15"/>
      <c r="OML39" s="15"/>
      <c r="OMM39" s="15"/>
      <c r="OMT39" s="15"/>
      <c r="OMU39" s="15"/>
      <c r="OMV39" s="15"/>
      <c r="ONC39" s="15"/>
      <c r="OND39" s="15"/>
      <c r="ONE39" s="15"/>
      <c r="ONL39" s="15"/>
      <c r="ONM39" s="15"/>
      <c r="ONN39" s="15"/>
      <c r="ONU39" s="15"/>
      <c r="ONV39" s="15"/>
      <c r="ONW39" s="15"/>
      <c r="OOD39" s="15"/>
      <c r="OOE39" s="15"/>
      <c r="OOF39" s="15"/>
      <c r="OOM39" s="15"/>
      <c r="OON39" s="15"/>
      <c r="OOO39" s="15"/>
      <c r="OOV39" s="15"/>
      <c r="OOW39" s="15"/>
      <c r="OOX39" s="15"/>
      <c r="OPE39" s="15"/>
      <c r="OPF39" s="15"/>
      <c r="OPG39" s="15"/>
      <c r="OPN39" s="15"/>
      <c r="OPO39" s="15"/>
      <c r="OPP39" s="15"/>
      <c r="OPW39" s="15"/>
      <c r="OPX39" s="15"/>
      <c r="OPY39" s="15"/>
      <c r="OQF39" s="15"/>
      <c r="OQG39" s="15"/>
      <c r="OQH39" s="15"/>
      <c r="OQO39" s="15"/>
      <c r="OQP39" s="15"/>
      <c r="OQQ39" s="15"/>
      <c r="OQX39" s="15"/>
      <c r="OQY39" s="15"/>
      <c r="OQZ39" s="15"/>
      <c r="ORG39" s="15"/>
      <c r="ORH39" s="15"/>
      <c r="ORI39" s="15"/>
      <c r="ORP39" s="15"/>
      <c r="ORQ39" s="15"/>
      <c r="ORR39" s="15"/>
      <c r="ORY39" s="15"/>
      <c r="ORZ39" s="15"/>
      <c r="OSA39" s="15"/>
      <c r="OSH39" s="15"/>
      <c r="OSI39" s="15"/>
      <c r="OSJ39" s="15"/>
      <c r="OSQ39" s="15"/>
      <c r="OSR39" s="15"/>
      <c r="OSS39" s="15"/>
      <c r="OSZ39" s="15"/>
      <c r="OTA39" s="15"/>
      <c r="OTB39" s="15"/>
      <c r="OTI39" s="15"/>
      <c r="OTJ39" s="15"/>
      <c r="OTK39" s="15"/>
      <c r="OTR39" s="15"/>
      <c r="OTS39" s="15"/>
      <c r="OTT39" s="15"/>
      <c r="OUA39" s="15"/>
      <c r="OUB39" s="15"/>
      <c r="OUC39" s="15"/>
      <c r="OUJ39" s="15"/>
      <c r="OUK39" s="15"/>
      <c r="OUL39" s="15"/>
      <c r="OUS39" s="15"/>
      <c r="OUT39" s="15"/>
      <c r="OUU39" s="15"/>
      <c r="OVB39" s="15"/>
      <c r="OVC39" s="15"/>
      <c r="OVD39" s="15"/>
      <c r="OVK39" s="15"/>
      <c r="OVL39" s="15"/>
      <c r="OVM39" s="15"/>
      <c r="OVT39" s="15"/>
      <c r="OVU39" s="15"/>
      <c r="OVV39" s="15"/>
      <c r="OWC39" s="15"/>
      <c r="OWD39" s="15"/>
      <c r="OWE39" s="15"/>
      <c r="OWL39" s="15"/>
      <c r="OWM39" s="15"/>
      <c r="OWN39" s="15"/>
      <c r="OWU39" s="15"/>
      <c r="OWV39" s="15"/>
      <c r="OWW39" s="15"/>
      <c r="OXD39" s="15"/>
      <c r="OXE39" s="15"/>
      <c r="OXF39" s="15"/>
      <c r="OXM39" s="15"/>
      <c r="OXN39" s="15"/>
      <c r="OXO39" s="15"/>
      <c r="OXV39" s="15"/>
      <c r="OXW39" s="15"/>
      <c r="OXX39" s="15"/>
      <c r="OYE39" s="15"/>
      <c r="OYF39" s="15"/>
      <c r="OYG39" s="15"/>
      <c r="OYN39" s="15"/>
      <c r="OYO39" s="15"/>
      <c r="OYP39" s="15"/>
      <c r="OYW39" s="15"/>
      <c r="OYX39" s="15"/>
      <c r="OYY39" s="15"/>
      <c r="OZF39" s="15"/>
      <c r="OZG39" s="15"/>
      <c r="OZH39" s="15"/>
      <c r="OZO39" s="15"/>
      <c r="OZP39" s="15"/>
      <c r="OZQ39" s="15"/>
      <c r="OZX39" s="15"/>
      <c r="OZY39" s="15"/>
      <c r="OZZ39" s="15"/>
      <c r="PAG39" s="15"/>
      <c r="PAH39" s="15"/>
      <c r="PAI39" s="15"/>
      <c r="PAP39" s="15"/>
      <c r="PAQ39" s="15"/>
      <c r="PAR39" s="15"/>
      <c r="PAY39" s="15"/>
      <c r="PAZ39" s="15"/>
      <c r="PBA39" s="15"/>
      <c r="PBH39" s="15"/>
      <c r="PBI39" s="15"/>
      <c r="PBJ39" s="15"/>
      <c r="PBQ39" s="15"/>
      <c r="PBR39" s="15"/>
      <c r="PBS39" s="15"/>
      <c r="PBZ39" s="15"/>
      <c r="PCA39" s="15"/>
      <c r="PCB39" s="15"/>
      <c r="PCI39" s="15"/>
      <c r="PCJ39" s="15"/>
      <c r="PCK39" s="15"/>
      <c r="PCR39" s="15"/>
      <c r="PCS39" s="15"/>
      <c r="PCT39" s="15"/>
      <c r="PDA39" s="15"/>
      <c r="PDB39" s="15"/>
      <c r="PDC39" s="15"/>
      <c r="PDJ39" s="15"/>
      <c r="PDK39" s="15"/>
      <c r="PDL39" s="15"/>
      <c r="PDS39" s="15"/>
      <c r="PDT39" s="15"/>
      <c r="PDU39" s="15"/>
      <c r="PEB39" s="15"/>
      <c r="PEC39" s="15"/>
      <c r="PED39" s="15"/>
      <c r="PEK39" s="15"/>
      <c r="PEL39" s="15"/>
      <c r="PEM39" s="15"/>
      <c r="PET39" s="15"/>
      <c r="PEU39" s="15"/>
      <c r="PEV39" s="15"/>
      <c r="PFC39" s="15"/>
      <c r="PFD39" s="15"/>
      <c r="PFE39" s="15"/>
      <c r="PFL39" s="15"/>
      <c r="PFM39" s="15"/>
      <c r="PFN39" s="15"/>
      <c r="PFU39" s="15"/>
      <c r="PFV39" s="15"/>
      <c r="PFW39" s="15"/>
      <c r="PGD39" s="15"/>
      <c r="PGE39" s="15"/>
      <c r="PGF39" s="15"/>
      <c r="PGM39" s="15"/>
      <c r="PGN39" s="15"/>
      <c r="PGO39" s="15"/>
      <c r="PGV39" s="15"/>
      <c r="PGW39" s="15"/>
      <c r="PGX39" s="15"/>
      <c r="PHE39" s="15"/>
      <c r="PHF39" s="15"/>
      <c r="PHG39" s="15"/>
      <c r="PHN39" s="15"/>
      <c r="PHO39" s="15"/>
      <c r="PHP39" s="15"/>
      <c r="PHW39" s="15"/>
      <c r="PHX39" s="15"/>
      <c r="PHY39" s="15"/>
      <c r="PIF39" s="15"/>
      <c r="PIG39" s="15"/>
      <c r="PIH39" s="15"/>
      <c r="PIO39" s="15"/>
      <c r="PIP39" s="15"/>
      <c r="PIQ39" s="15"/>
      <c r="PIX39" s="15"/>
      <c r="PIY39" s="15"/>
      <c r="PIZ39" s="15"/>
      <c r="PJG39" s="15"/>
      <c r="PJH39" s="15"/>
      <c r="PJI39" s="15"/>
      <c r="PJP39" s="15"/>
      <c r="PJQ39" s="15"/>
      <c r="PJR39" s="15"/>
      <c r="PJY39" s="15"/>
      <c r="PJZ39" s="15"/>
      <c r="PKA39" s="15"/>
      <c r="PKH39" s="15"/>
      <c r="PKI39" s="15"/>
      <c r="PKJ39" s="15"/>
      <c r="PKQ39" s="15"/>
      <c r="PKR39" s="15"/>
      <c r="PKS39" s="15"/>
      <c r="PKZ39" s="15"/>
      <c r="PLA39" s="15"/>
      <c r="PLB39" s="15"/>
      <c r="PLI39" s="15"/>
      <c r="PLJ39" s="15"/>
      <c r="PLK39" s="15"/>
      <c r="PLR39" s="15"/>
      <c r="PLS39" s="15"/>
      <c r="PLT39" s="15"/>
      <c r="PMA39" s="15"/>
      <c r="PMB39" s="15"/>
      <c r="PMC39" s="15"/>
      <c r="PMJ39" s="15"/>
      <c r="PMK39" s="15"/>
      <c r="PML39" s="15"/>
      <c r="PMS39" s="15"/>
      <c r="PMT39" s="15"/>
      <c r="PMU39" s="15"/>
      <c r="PNB39" s="15"/>
      <c r="PNC39" s="15"/>
      <c r="PND39" s="15"/>
      <c r="PNK39" s="15"/>
      <c r="PNL39" s="15"/>
      <c r="PNM39" s="15"/>
      <c r="PNT39" s="15"/>
      <c r="PNU39" s="15"/>
      <c r="PNV39" s="15"/>
      <c r="POC39" s="15"/>
      <c r="POD39" s="15"/>
      <c r="POE39" s="15"/>
      <c r="POL39" s="15"/>
      <c r="POM39" s="15"/>
      <c r="PON39" s="15"/>
      <c r="POU39" s="15"/>
      <c r="POV39" s="15"/>
      <c r="POW39" s="15"/>
      <c r="PPD39" s="15"/>
      <c r="PPE39" s="15"/>
      <c r="PPF39" s="15"/>
      <c r="PPM39" s="15"/>
      <c r="PPN39" s="15"/>
      <c r="PPO39" s="15"/>
      <c r="PPV39" s="15"/>
      <c r="PPW39" s="15"/>
      <c r="PPX39" s="15"/>
      <c r="PQE39" s="15"/>
      <c r="PQF39" s="15"/>
      <c r="PQG39" s="15"/>
      <c r="PQN39" s="15"/>
      <c r="PQO39" s="15"/>
      <c r="PQP39" s="15"/>
      <c r="PQW39" s="15"/>
      <c r="PQX39" s="15"/>
      <c r="PQY39" s="15"/>
      <c r="PRF39" s="15"/>
      <c r="PRG39" s="15"/>
      <c r="PRH39" s="15"/>
      <c r="PRO39" s="15"/>
      <c r="PRP39" s="15"/>
      <c r="PRQ39" s="15"/>
      <c r="PRX39" s="15"/>
      <c r="PRY39" s="15"/>
      <c r="PRZ39" s="15"/>
      <c r="PSG39" s="15"/>
      <c r="PSH39" s="15"/>
      <c r="PSI39" s="15"/>
      <c r="PSP39" s="15"/>
      <c r="PSQ39" s="15"/>
      <c r="PSR39" s="15"/>
      <c r="PSY39" s="15"/>
      <c r="PSZ39" s="15"/>
      <c r="PTA39" s="15"/>
      <c r="PTH39" s="15"/>
      <c r="PTI39" s="15"/>
      <c r="PTJ39" s="15"/>
      <c r="PTQ39" s="15"/>
      <c r="PTR39" s="15"/>
      <c r="PTS39" s="15"/>
      <c r="PTZ39" s="15"/>
      <c r="PUA39" s="15"/>
      <c r="PUB39" s="15"/>
      <c r="PUI39" s="15"/>
      <c r="PUJ39" s="15"/>
      <c r="PUK39" s="15"/>
      <c r="PUR39" s="15"/>
      <c r="PUS39" s="15"/>
      <c r="PUT39" s="15"/>
      <c r="PVA39" s="15"/>
      <c r="PVB39" s="15"/>
      <c r="PVC39" s="15"/>
      <c r="PVJ39" s="15"/>
      <c r="PVK39" s="15"/>
      <c r="PVL39" s="15"/>
      <c r="PVS39" s="15"/>
      <c r="PVT39" s="15"/>
      <c r="PVU39" s="15"/>
      <c r="PWB39" s="15"/>
      <c r="PWC39" s="15"/>
      <c r="PWD39" s="15"/>
      <c r="PWK39" s="15"/>
      <c r="PWL39" s="15"/>
      <c r="PWM39" s="15"/>
      <c r="PWT39" s="15"/>
      <c r="PWU39" s="15"/>
      <c r="PWV39" s="15"/>
      <c r="PXC39" s="15"/>
      <c r="PXD39" s="15"/>
      <c r="PXE39" s="15"/>
      <c r="PXL39" s="15"/>
      <c r="PXM39" s="15"/>
      <c r="PXN39" s="15"/>
      <c r="PXU39" s="15"/>
      <c r="PXV39" s="15"/>
      <c r="PXW39" s="15"/>
      <c r="PYD39" s="15"/>
      <c r="PYE39" s="15"/>
      <c r="PYF39" s="15"/>
      <c r="PYM39" s="15"/>
      <c r="PYN39" s="15"/>
      <c r="PYO39" s="15"/>
      <c r="PYV39" s="15"/>
      <c r="PYW39" s="15"/>
      <c r="PYX39" s="15"/>
      <c r="PZE39" s="15"/>
      <c r="PZF39" s="15"/>
      <c r="PZG39" s="15"/>
      <c r="PZN39" s="15"/>
      <c r="PZO39" s="15"/>
      <c r="PZP39" s="15"/>
      <c r="PZW39" s="15"/>
      <c r="PZX39" s="15"/>
      <c r="PZY39" s="15"/>
      <c r="QAF39" s="15"/>
      <c r="QAG39" s="15"/>
      <c r="QAH39" s="15"/>
      <c r="QAO39" s="15"/>
      <c r="QAP39" s="15"/>
      <c r="QAQ39" s="15"/>
      <c r="QAX39" s="15"/>
      <c r="QAY39" s="15"/>
      <c r="QAZ39" s="15"/>
      <c r="QBG39" s="15"/>
      <c r="QBH39" s="15"/>
      <c r="QBI39" s="15"/>
      <c r="QBP39" s="15"/>
      <c r="QBQ39" s="15"/>
      <c r="QBR39" s="15"/>
      <c r="QBY39" s="15"/>
      <c r="QBZ39" s="15"/>
      <c r="QCA39" s="15"/>
      <c r="QCH39" s="15"/>
      <c r="QCI39" s="15"/>
      <c r="QCJ39" s="15"/>
      <c r="QCQ39" s="15"/>
      <c r="QCR39" s="15"/>
      <c r="QCS39" s="15"/>
      <c r="QCZ39" s="15"/>
      <c r="QDA39" s="15"/>
      <c r="QDB39" s="15"/>
      <c r="QDI39" s="15"/>
      <c r="QDJ39" s="15"/>
      <c r="QDK39" s="15"/>
      <c r="QDR39" s="15"/>
      <c r="QDS39" s="15"/>
      <c r="QDT39" s="15"/>
      <c r="QEA39" s="15"/>
      <c r="QEB39" s="15"/>
      <c r="QEC39" s="15"/>
      <c r="QEJ39" s="15"/>
      <c r="QEK39" s="15"/>
      <c r="QEL39" s="15"/>
      <c r="QES39" s="15"/>
      <c r="QET39" s="15"/>
      <c r="QEU39" s="15"/>
      <c r="QFB39" s="15"/>
      <c r="QFC39" s="15"/>
      <c r="QFD39" s="15"/>
      <c r="QFK39" s="15"/>
      <c r="QFL39" s="15"/>
      <c r="QFM39" s="15"/>
      <c r="QFT39" s="15"/>
      <c r="QFU39" s="15"/>
      <c r="QFV39" s="15"/>
      <c r="QGC39" s="15"/>
      <c r="QGD39" s="15"/>
      <c r="QGE39" s="15"/>
      <c r="QGL39" s="15"/>
      <c r="QGM39" s="15"/>
      <c r="QGN39" s="15"/>
      <c r="QGU39" s="15"/>
      <c r="QGV39" s="15"/>
      <c r="QGW39" s="15"/>
      <c r="QHD39" s="15"/>
      <c r="QHE39" s="15"/>
      <c r="QHF39" s="15"/>
      <c r="QHM39" s="15"/>
      <c r="QHN39" s="15"/>
      <c r="QHO39" s="15"/>
      <c r="QHV39" s="15"/>
      <c r="QHW39" s="15"/>
      <c r="QHX39" s="15"/>
      <c r="QIE39" s="15"/>
      <c r="QIF39" s="15"/>
      <c r="QIG39" s="15"/>
      <c r="QIN39" s="15"/>
      <c r="QIO39" s="15"/>
      <c r="QIP39" s="15"/>
      <c r="QIW39" s="15"/>
      <c r="QIX39" s="15"/>
      <c r="QIY39" s="15"/>
      <c r="QJF39" s="15"/>
      <c r="QJG39" s="15"/>
      <c r="QJH39" s="15"/>
      <c r="QJO39" s="15"/>
      <c r="QJP39" s="15"/>
      <c r="QJQ39" s="15"/>
      <c r="QJX39" s="15"/>
      <c r="QJY39" s="15"/>
      <c r="QJZ39" s="15"/>
      <c r="QKG39" s="15"/>
      <c r="QKH39" s="15"/>
      <c r="QKI39" s="15"/>
      <c r="QKP39" s="15"/>
      <c r="QKQ39" s="15"/>
      <c r="QKR39" s="15"/>
      <c r="QKY39" s="15"/>
      <c r="QKZ39" s="15"/>
      <c r="QLA39" s="15"/>
      <c r="QLH39" s="15"/>
      <c r="QLI39" s="15"/>
      <c r="QLJ39" s="15"/>
      <c r="QLQ39" s="15"/>
      <c r="QLR39" s="15"/>
      <c r="QLS39" s="15"/>
      <c r="QLZ39" s="15"/>
      <c r="QMA39" s="15"/>
      <c r="QMB39" s="15"/>
      <c r="QMI39" s="15"/>
      <c r="QMJ39" s="15"/>
      <c r="QMK39" s="15"/>
      <c r="QMR39" s="15"/>
      <c r="QMS39" s="15"/>
      <c r="QMT39" s="15"/>
      <c r="QNA39" s="15"/>
      <c r="QNB39" s="15"/>
      <c r="QNC39" s="15"/>
      <c r="QNJ39" s="15"/>
      <c r="QNK39" s="15"/>
      <c r="QNL39" s="15"/>
      <c r="QNS39" s="15"/>
      <c r="QNT39" s="15"/>
      <c r="QNU39" s="15"/>
      <c r="QOB39" s="15"/>
      <c r="QOC39" s="15"/>
      <c r="QOD39" s="15"/>
      <c r="QOK39" s="15"/>
      <c r="QOL39" s="15"/>
      <c r="QOM39" s="15"/>
      <c r="QOT39" s="15"/>
      <c r="QOU39" s="15"/>
      <c r="QOV39" s="15"/>
      <c r="QPC39" s="15"/>
      <c r="QPD39" s="15"/>
      <c r="QPE39" s="15"/>
      <c r="QPL39" s="15"/>
      <c r="QPM39" s="15"/>
      <c r="QPN39" s="15"/>
      <c r="QPU39" s="15"/>
      <c r="QPV39" s="15"/>
      <c r="QPW39" s="15"/>
      <c r="QQD39" s="15"/>
      <c r="QQE39" s="15"/>
      <c r="QQF39" s="15"/>
      <c r="QQM39" s="15"/>
      <c r="QQN39" s="15"/>
      <c r="QQO39" s="15"/>
      <c r="QQV39" s="15"/>
      <c r="QQW39" s="15"/>
      <c r="QQX39" s="15"/>
      <c r="QRE39" s="15"/>
      <c r="QRF39" s="15"/>
      <c r="QRG39" s="15"/>
      <c r="QRN39" s="15"/>
      <c r="QRO39" s="15"/>
      <c r="QRP39" s="15"/>
      <c r="QRW39" s="15"/>
      <c r="QRX39" s="15"/>
      <c r="QRY39" s="15"/>
      <c r="QSF39" s="15"/>
      <c r="QSG39" s="15"/>
      <c r="QSH39" s="15"/>
      <c r="QSO39" s="15"/>
      <c r="QSP39" s="15"/>
      <c r="QSQ39" s="15"/>
      <c r="QSX39" s="15"/>
      <c r="QSY39" s="15"/>
      <c r="QSZ39" s="15"/>
      <c r="QTG39" s="15"/>
      <c r="QTH39" s="15"/>
      <c r="QTI39" s="15"/>
      <c r="QTP39" s="15"/>
      <c r="QTQ39" s="15"/>
      <c r="QTR39" s="15"/>
      <c r="QTY39" s="15"/>
      <c r="QTZ39" s="15"/>
      <c r="QUA39" s="15"/>
      <c r="QUH39" s="15"/>
      <c r="QUI39" s="15"/>
      <c r="QUJ39" s="15"/>
      <c r="QUQ39" s="15"/>
      <c r="QUR39" s="15"/>
      <c r="QUS39" s="15"/>
      <c r="QUZ39" s="15"/>
      <c r="QVA39" s="15"/>
      <c r="QVB39" s="15"/>
      <c r="QVI39" s="15"/>
      <c r="QVJ39" s="15"/>
      <c r="QVK39" s="15"/>
      <c r="QVR39" s="15"/>
      <c r="QVS39" s="15"/>
      <c r="QVT39" s="15"/>
      <c r="QWA39" s="15"/>
      <c r="QWB39" s="15"/>
      <c r="QWC39" s="15"/>
      <c r="QWJ39" s="15"/>
      <c r="QWK39" s="15"/>
      <c r="QWL39" s="15"/>
      <c r="QWS39" s="15"/>
      <c r="QWT39" s="15"/>
      <c r="QWU39" s="15"/>
      <c r="QXB39" s="15"/>
      <c r="QXC39" s="15"/>
      <c r="QXD39" s="15"/>
      <c r="QXK39" s="15"/>
      <c r="QXL39" s="15"/>
      <c r="QXM39" s="15"/>
      <c r="QXT39" s="15"/>
      <c r="QXU39" s="15"/>
      <c r="QXV39" s="15"/>
      <c r="QYC39" s="15"/>
      <c r="QYD39" s="15"/>
      <c r="QYE39" s="15"/>
      <c r="QYL39" s="15"/>
      <c r="QYM39" s="15"/>
      <c r="QYN39" s="15"/>
      <c r="QYU39" s="15"/>
      <c r="QYV39" s="15"/>
      <c r="QYW39" s="15"/>
      <c r="QZD39" s="15"/>
      <c r="QZE39" s="15"/>
      <c r="QZF39" s="15"/>
      <c r="QZM39" s="15"/>
      <c r="QZN39" s="15"/>
      <c r="QZO39" s="15"/>
      <c r="QZV39" s="15"/>
      <c r="QZW39" s="15"/>
      <c r="QZX39" s="15"/>
      <c r="RAE39" s="15"/>
      <c r="RAF39" s="15"/>
      <c r="RAG39" s="15"/>
      <c r="RAN39" s="15"/>
      <c r="RAO39" s="15"/>
      <c r="RAP39" s="15"/>
      <c r="RAW39" s="15"/>
      <c r="RAX39" s="15"/>
      <c r="RAY39" s="15"/>
      <c r="RBF39" s="15"/>
      <c r="RBG39" s="15"/>
      <c r="RBH39" s="15"/>
      <c r="RBO39" s="15"/>
      <c r="RBP39" s="15"/>
      <c r="RBQ39" s="15"/>
      <c r="RBX39" s="15"/>
      <c r="RBY39" s="15"/>
      <c r="RBZ39" s="15"/>
      <c r="RCG39" s="15"/>
      <c r="RCH39" s="15"/>
      <c r="RCI39" s="15"/>
      <c r="RCP39" s="15"/>
      <c r="RCQ39" s="15"/>
      <c r="RCR39" s="15"/>
      <c r="RCY39" s="15"/>
      <c r="RCZ39" s="15"/>
      <c r="RDA39" s="15"/>
      <c r="RDH39" s="15"/>
      <c r="RDI39" s="15"/>
      <c r="RDJ39" s="15"/>
      <c r="RDQ39" s="15"/>
      <c r="RDR39" s="15"/>
      <c r="RDS39" s="15"/>
      <c r="RDZ39" s="15"/>
      <c r="REA39" s="15"/>
      <c r="REB39" s="15"/>
      <c r="REI39" s="15"/>
      <c r="REJ39" s="15"/>
      <c r="REK39" s="15"/>
      <c r="RER39" s="15"/>
      <c r="RES39" s="15"/>
      <c r="RET39" s="15"/>
      <c r="RFA39" s="15"/>
      <c r="RFB39" s="15"/>
      <c r="RFC39" s="15"/>
      <c r="RFJ39" s="15"/>
      <c r="RFK39" s="15"/>
      <c r="RFL39" s="15"/>
      <c r="RFS39" s="15"/>
      <c r="RFT39" s="15"/>
      <c r="RFU39" s="15"/>
      <c r="RGB39" s="15"/>
      <c r="RGC39" s="15"/>
      <c r="RGD39" s="15"/>
      <c r="RGK39" s="15"/>
      <c r="RGL39" s="15"/>
      <c r="RGM39" s="15"/>
      <c r="RGT39" s="15"/>
      <c r="RGU39" s="15"/>
      <c r="RGV39" s="15"/>
      <c r="RHC39" s="15"/>
      <c r="RHD39" s="15"/>
      <c r="RHE39" s="15"/>
      <c r="RHL39" s="15"/>
      <c r="RHM39" s="15"/>
      <c r="RHN39" s="15"/>
      <c r="RHU39" s="15"/>
      <c r="RHV39" s="15"/>
      <c r="RHW39" s="15"/>
      <c r="RID39" s="15"/>
      <c r="RIE39" s="15"/>
      <c r="RIF39" s="15"/>
      <c r="RIM39" s="15"/>
      <c r="RIN39" s="15"/>
      <c r="RIO39" s="15"/>
      <c r="RIV39" s="15"/>
      <c r="RIW39" s="15"/>
      <c r="RIX39" s="15"/>
      <c r="RJE39" s="15"/>
      <c r="RJF39" s="15"/>
      <c r="RJG39" s="15"/>
      <c r="RJN39" s="15"/>
      <c r="RJO39" s="15"/>
      <c r="RJP39" s="15"/>
      <c r="RJW39" s="15"/>
      <c r="RJX39" s="15"/>
      <c r="RJY39" s="15"/>
      <c r="RKF39" s="15"/>
      <c r="RKG39" s="15"/>
      <c r="RKH39" s="15"/>
      <c r="RKO39" s="15"/>
      <c r="RKP39" s="15"/>
      <c r="RKQ39" s="15"/>
      <c r="RKX39" s="15"/>
      <c r="RKY39" s="15"/>
      <c r="RKZ39" s="15"/>
      <c r="RLG39" s="15"/>
      <c r="RLH39" s="15"/>
      <c r="RLI39" s="15"/>
      <c r="RLP39" s="15"/>
      <c r="RLQ39" s="15"/>
      <c r="RLR39" s="15"/>
      <c r="RLY39" s="15"/>
      <c r="RLZ39" s="15"/>
      <c r="RMA39" s="15"/>
      <c r="RMH39" s="15"/>
      <c r="RMI39" s="15"/>
      <c r="RMJ39" s="15"/>
      <c r="RMQ39" s="15"/>
      <c r="RMR39" s="15"/>
      <c r="RMS39" s="15"/>
      <c r="RMZ39" s="15"/>
      <c r="RNA39" s="15"/>
      <c r="RNB39" s="15"/>
      <c r="RNI39" s="15"/>
      <c r="RNJ39" s="15"/>
      <c r="RNK39" s="15"/>
      <c r="RNR39" s="15"/>
      <c r="RNS39" s="15"/>
      <c r="RNT39" s="15"/>
      <c r="ROA39" s="15"/>
      <c r="ROB39" s="15"/>
      <c r="ROC39" s="15"/>
      <c r="ROJ39" s="15"/>
      <c r="ROK39" s="15"/>
      <c r="ROL39" s="15"/>
      <c r="ROS39" s="15"/>
      <c r="ROT39" s="15"/>
      <c r="ROU39" s="15"/>
      <c r="RPB39" s="15"/>
      <c r="RPC39" s="15"/>
      <c r="RPD39" s="15"/>
      <c r="RPK39" s="15"/>
      <c r="RPL39" s="15"/>
      <c r="RPM39" s="15"/>
      <c r="RPT39" s="15"/>
      <c r="RPU39" s="15"/>
      <c r="RPV39" s="15"/>
      <c r="RQC39" s="15"/>
      <c r="RQD39" s="15"/>
      <c r="RQE39" s="15"/>
      <c r="RQL39" s="15"/>
      <c r="RQM39" s="15"/>
      <c r="RQN39" s="15"/>
      <c r="RQU39" s="15"/>
      <c r="RQV39" s="15"/>
      <c r="RQW39" s="15"/>
      <c r="RRD39" s="15"/>
      <c r="RRE39" s="15"/>
      <c r="RRF39" s="15"/>
      <c r="RRM39" s="15"/>
      <c r="RRN39" s="15"/>
      <c r="RRO39" s="15"/>
      <c r="RRV39" s="15"/>
      <c r="RRW39" s="15"/>
      <c r="RRX39" s="15"/>
      <c r="RSE39" s="15"/>
      <c r="RSF39" s="15"/>
      <c r="RSG39" s="15"/>
      <c r="RSN39" s="15"/>
      <c r="RSO39" s="15"/>
      <c r="RSP39" s="15"/>
      <c r="RSW39" s="15"/>
      <c r="RSX39" s="15"/>
      <c r="RSY39" s="15"/>
      <c r="RTF39" s="15"/>
      <c r="RTG39" s="15"/>
      <c r="RTH39" s="15"/>
      <c r="RTO39" s="15"/>
      <c r="RTP39" s="15"/>
      <c r="RTQ39" s="15"/>
      <c r="RTX39" s="15"/>
      <c r="RTY39" s="15"/>
      <c r="RTZ39" s="15"/>
      <c r="RUG39" s="15"/>
      <c r="RUH39" s="15"/>
      <c r="RUI39" s="15"/>
      <c r="RUP39" s="15"/>
      <c r="RUQ39" s="15"/>
      <c r="RUR39" s="15"/>
      <c r="RUY39" s="15"/>
      <c r="RUZ39" s="15"/>
      <c r="RVA39" s="15"/>
      <c r="RVH39" s="15"/>
      <c r="RVI39" s="15"/>
      <c r="RVJ39" s="15"/>
      <c r="RVQ39" s="15"/>
      <c r="RVR39" s="15"/>
      <c r="RVS39" s="15"/>
      <c r="RVZ39" s="15"/>
      <c r="RWA39" s="15"/>
      <c r="RWB39" s="15"/>
      <c r="RWI39" s="15"/>
      <c r="RWJ39" s="15"/>
      <c r="RWK39" s="15"/>
      <c r="RWR39" s="15"/>
      <c r="RWS39" s="15"/>
      <c r="RWT39" s="15"/>
      <c r="RXA39" s="15"/>
      <c r="RXB39" s="15"/>
      <c r="RXC39" s="15"/>
      <c r="RXJ39" s="15"/>
      <c r="RXK39" s="15"/>
      <c r="RXL39" s="15"/>
      <c r="RXS39" s="15"/>
      <c r="RXT39" s="15"/>
      <c r="RXU39" s="15"/>
      <c r="RYB39" s="15"/>
      <c r="RYC39" s="15"/>
      <c r="RYD39" s="15"/>
      <c r="RYK39" s="15"/>
      <c r="RYL39" s="15"/>
      <c r="RYM39" s="15"/>
      <c r="RYT39" s="15"/>
      <c r="RYU39" s="15"/>
      <c r="RYV39" s="15"/>
      <c r="RZC39" s="15"/>
      <c r="RZD39" s="15"/>
      <c r="RZE39" s="15"/>
      <c r="RZL39" s="15"/>
      <c r="RZM39" s="15"/>
      <c r="RZN39" s="15"/>
      <c r="RZU39" s="15"/>
      <c r="RZV39" s="15"/>
      <c r="RZW39" s="15"/>
      <c r="SAD39" s="15"/>
      <c r="SAE39" s="15"/>
      <c r="SAF39" s="15"/>
      <c r="SAM39" s="15"/>
      <c r="SAN39" s="15"/>
      <c r="SAO39" s="15"/>
      <c r="SAV39" s="15"/>
      <c r="SAW39" s="15"/>
      <c r="SAX39" s="15"/>
      <c r="SBE39" s="15"/>
      <c r="SBF39" s="15"/>
      <c r="SBG39" s="15"/>
      <c r="SBN39" s="15"/>
      <c r="SBO39" s="15"/>
      <c r="SBP39" s="15"/>
      <c r="SBW39" s="15"/>
      <c r="SBX39" s="15"/>
      <c r="SBY39" s="15"/>
      <c r="SCF39" s="15"/>
      <c r="SCG39" s="15"/>
      <c r="SCH39" s="15"/>
      <c r="SCO39" s="15"/>
      <c r="SCP39" s="15"/>
      <c r="SCQ39" s="15"/>
      <c r="SCX39" s="15"/>
      <c r="SCY39" s="15"/>
      <c r="SCZ39" s="15"/>
      <c r="SDG39" s="15"/>
      <c r="SDH39" s="15"/>
      <c r="SDI39" s="15"/>
      <c r="SDP39" s="15"/>
      <c r="SDQ39" s="15"/>
      <c r="SDR39" s="15"/>
      <c r="SDY39" s="15"/>
      <c r="SDZ39" s="15"/>
      <c r="SEA39" s="15"/>
      <c r="SEH39" s="15"/>
      <c r="SEI39" s="15"/>
      <c r="SEJ39" s="15"/>
      <c r="SEQ39" s="15"/>
      <c r="SER39" s="15"/>
      <c r="SES39" s="15"/>
      <c r="SEZ39" s="15"/>
      <c r="SFA39" s="15"/>
      <c r="SFB39" s="15"/>
      <c r="SFI39" s="15"/>
      <c r="SFJ39" s="15"/>
      <c r="SFK39" s="15"/>
      <c r="SFR39" s="15"/>
      <c r="SFS39" s="15"/>
      <c r="SFT39" s="15"/>
      <c r="SGA39" s="15"/>
      <c r="SGB39" s="15"/>
      <c r="SGC39" s="15"/>
      <c r="SGJ39" s="15"/>
      <c r="SGK39" s="15"/>
      <c r="SGL39" s="15"/>
      <c r="SGS39" s="15"/>
      <c r="SGT39" s="15"/>
      <c r="SGU39" s="15"/>
      <c r="SHB39" s="15"/>
      <c r="SHC39" s="15"/>
      <c r="SHD39" s="15"/>
      <c r="SHK39" s="15"/>
      <c r="SHL39" s="15"/>
      <c r="SHM39" s="15"/>
      <c r="SHT39" s="15"/>
      <c r="SHU39" s="15"/>
      <c r="SHV39" s="15"/>
      <c r="SIC39" s="15"/>
      <c r="SID39" s="15"/>
      <c r="SIE39" s="15"/>
      <c r="SIL39" s="15"/>
      <c r="SIM39" s="15"/>
      <c r="SIN39" s="15"/>
      <c r="SIU39" s="15"/>
      <c r="SIV39" s="15"/>
      <c r="SIW39" s="15"/>
      <c r="SJD39" s="15"/>
      <c r="SJE39" s="15"/>
      <c r="SJF39" s="15"/>
      <c r="SJM39" s="15"/>
      <c r="SJN39" s="15"/>
      <c r="SJO39" s="15"/>
      <c r="SJV39" s="15"/>
      <c r="SJW39" s="15"/>
      <c r="SJX39" s="15"/>
      <c r="SKE39" s="15"/>
      <c r="SKF39" s="15"/>
      <c r="SKG39" s="15"/>
      <c r="SKN39" s="15"/>
      <c r="SKO39" s="15"/>
      <c r="SKP39" s="15"/>
      <c r="SKW39" s="15"/>
      <c r="SKX39" s="15"/>
      <c r="SKY39" s="15"/>
      <c r="SLF39" s="15"/>
      <c r="SLG39" s="15"/>
      <c r="SLH39" s="15"/>
      <c r="SLO39" s="15"/>
      <c r="SLP39" s="15"/>
      <c r="SLQ39" s="15"/>
      <c r="SLX39" s="15"/>
      <c r="SLY39" s="15"/>
      <c r="SLZ39" s="15"/>
      <c r="SMG39" s="15"/>
      <c r="SMH39" s="15"/>
      <c r="SMI39" s="15"/>
      <c r="SMP39" s="15"/>
      <c r="SMQ39" s="15"/>
      <c r="SMR39" s="15"/>
      <c r="SMY39" s="15"/>
      <c r="SMZ39" s="15"/>
      <c r="SNA39" s="15"/>
      <c r="SNH39" s="15"/>
      <c r="SNI39" s="15"/>
      <c r="SNJ39" s="15"/>
      <c r="SNQ39" s="15"/>
      <c r="SNR39" s="15"/>
      <c r="SNS39" s="15"/>
      <c r="SNZ39" s="15"/>
      <c r="SOA39" s="15"/>
      <c r="SOB39" s="15"/>
      <c r="SOI39" s="15"/>
      <c r="SOJ39" s="15"/>
      <c r="SOK39" s="15"/>
      <c r="SOR39" s="15"/>
      <c r="SOS39" s="15"/>
      <c r="SOT39" s="15"/>
      <c r="SPA39" s="15"/>
      <c r="SPB39" s="15"/>
      <c r="SPC39" s="15"/>
      <c r="SPJ39" s="15"/>
      <c r="SPK39" s="15"/>
      <c r="SPL39" s="15"/>
      <c r="SPS39" s="15"/>
      <c r="SPT39" s="15"/>
      <c r="SPU39" s="15"/>
      <c r="SQB39" s="15"/>
      <c r="SQC39" s="15"/>
      <c r="SQD39" s="15"/>
      <c r="SQK39" s="15"/>
      <c r="SQL39" s="15"/>
      <c r="SQM39" s="15"/>
      <c r="SQT39" s="15"/>
      <c r="SQU39" s="15"/>
      <c r="SQV39" s="15"/>
      <c r="SRC39" s="15"/>
      <c r="SRD39" s="15"/>
      <c r="SRE39" s="15"/>
      <c r="SRL39" s="15"/>
      <c r="SRM39" s="15"/>
      <c r="SRN39" s="15"/>
      <c r="SRU39" s="15"/>
      <c r="SRV39" s="15"/>
      <c r="SRW39" s="15"/>
      <c r="SSD39" s="15"/>
      <c r="SSE39" s="15"/>
      <c r="SSF39" s="15"/>
      <c r="SSM39" s="15"/>
      <c r="SSN39" s="15"/>
      <c r="SSO39" s="15"/>
      <c r="SSV39" s="15"/>
      <c r="SSW39" s="15"/>
      <c r="SSX39" s="15"/>
      <c r="STE39" s="15"/>
      <c r="STF39" s="15"/>
      <c r="STG39" s="15"/>
      <c r="STN39" s="15"/>
      <c r="STO39" s="15"/>
      <c r="STP39" s="15"/>
      <c r="STW39" s="15"/>
      <c r="STX39" s="15"/>
      <c r="STY39" s="15"/>
      <c r="SUF39" s="15"/>
      <c r="SUG39" s="15"/>
      <c r="SUH39" s="15"/>
      <c r="SUO39" s="15"/>
      <c r="SUP39" s="15"/>
      <c r="SUQ39" s="15"/>
      <c r="SUX39" s="15"/>
      <c r="SUY39" s="15"/>
      <c r="SUZ39" s="15"/>
      <c r="SVG39" s="15"/>
      <c r="SVH39" s="15"/>
      <c r="SVI39" s="15"/>
      <c r="SVP39" s="15"/>
      <c r="SVQ39" s="15"/>
      <c r="SVR39" s="15"/>
      <c r="SVY39" s="15"/>
      <c r="SVZ39" s="15"/>
      <c r="SWA39" s="15"/>
      <c r="SWH39" s="15"/>
      <c r="SWI39" s="15"/>
      <c r="SWJ39" s="15"/>
      <c r="SWQ39" s="15"/>
      <c r="SWR39" s="15"/>
      <c r="SWS39" s="15"/>
      <c r="SWZ39" s="15"/>
      <c r="SXA39" s="15"/>
      <c r="SXB39" s="15"/>
      <c r="SXI39" s="15"/>
      <c r="SXJ39" s="15"/>
      <c r="SXK39" s="15"/>
      <c r="SXR39" s="15"/>
      <c r="SXS39" s="15"/>
      <c r="SXT39" s="15"/>
      <c r="SYA39" s="15"/>
      <c r="SYB39" s="15"/>
      <c r="SYC39" s="15"/>
      <c r="SYJ39" s="15"/>
      <c r="SYK39" s="15"/>
      <c r="SYL39" s="15"/>
      <c r="SYS39" s="15"/>
      <c r="SYT39" s="15"/>
      <c r="SYU39" s="15"/>
      <c r="SZB39" s="15"/>
      <c r="SZC39" s="15"/>
      <c r="SZD39" s="15"/>
      <c r="SZK39" s="15"/>
      <c r="SZL39" s="15"/>
      <c r="SZM39" s="15"/>
      <c r="SZT39" s="15"/>
      <c r="SZU39" s="15"/>
      <c r="SZV39" s="15"/>
      <c r="TAC39" s="15"/>
      <c r="TAD39" s="15"/>
      <c r="TAE39" s="15"/>
      <c r="TAL39" s="15"/>
      <c r="TAM39" s="15"/>
      <c r="TAN39" s="15"/>
      <c r="TAU39" s="15"/>
      <c r="TAV39" s="15"/>
      <c r="TAW39" s="15"/>
      <c r="TBD39" s="15"/>
      <c r="TBE39" s="15"/>
      <c r="TBF39" s="15"/>
      <c r="TBM39" s="15"/>
      <c r="TBN39" s="15"/>
      <c r="TBO39" s="15"/>
      <c r="TBV39" s="15"/>
      <c r="TBW39" s="15"/>
      <c r="TBX39" s="15"/>
      <c r="TCE39" s="15"/>
      <c r="TCF39" s="15"/>
      <c r="TCG39" s="15"/>
      <c r="TCN39" s="15"/>
      <c r="TCO39" s="15"/>
      <c r="TCP39" s="15"/>
      <c r="TCW39" s="15"/>
      <c r="TCX39" s="15"/>
      <c r="TCY39" s="15"/>
      <c r="TDF39" s="15"/>
      <c r="TDG39" s="15"/>
      <c r="TDH39" s="15"/>
      <c r="TDO39" s="15"/>
      <c r="TDP39" s="15"/>
      <c r="TDQ39" s="15"/>
      <c r="TDX39" s="15"/>
      <c r="TDY39" s="15"/>
      <c r="TDZ39" s="15"/>
      <c r="TEG39" s="15"/>
      <c r="TEH39" s="15"/>
      <c r="TEI39" s="15"/>
      <c r="TEP39" s="15"/>
      <c r="TEQ39" s="15"/>
      <c r="TER39" s="15"/>
      <c r="TEY39" s="15"/>
      <c r="TEZ39" s="15"/>
      <c r="TFA39" s="15"/>
      <c r="TFH39" s="15"/>
      <c r="TFI39" s="15"/>
      <c r="TFJ39" s="15"/>
      <c r="TFQ39" s="15"/>
      <c r="TFR39" s="15"/>
      <c r="TFS39" s="15"/>
      <c r="TFZ39" s="15"/>
      <c r="TGA39" s="15"/>
      <c r="TGB39" s="15"/>
      <c r="TGI39" s="15"/>
      <c r="TGJ39" s="15"/>
      <c r="TGK39" s="15"/>
      <c r="TGR39" s="15"/>
      <c r="TGS39" s="15"/>
      <c r="TGT39" s="15"/>
      <c r="THA39" s="15"/>
      <c r="THB39" s="15"/>
      <c r="THC39" s="15"/>
      <c r="THJ39" s="15"/>
      <c r="THK39" s="15"/>
      <c r="THL39" s="15"/>
      <c r="THS39" s="15"/>
      <c r="THT39" s="15"/>
      <c r="THU39" s="15"/>
      <c r="TIB39" s="15"/>
      <c r="TIC39" s="15"/>
      <c r="TID39" s="15"/>
      <c r="TIK39" s="15"/>
      <c r="TIL39" s="15"/>
      <c r="TIM39" s="15"/>
      <c r="TIT39" s="15"/>
      <c r="TIU39" s="15"/>
      <c r="TIV39" s="15"/>
      <c r="TJC39" s="15"/>
      <c r="TJD39" s="15"/>
      <c r="TJE39" s="15"/>
      <c r="TJL39" s="15"/>
      <c r="TJM39" s="15"/>
      <c r="TJN39" s="15"/>
      <c r="TJU39" s="15"/>
      <c r="TJV39" s="15"/>
      <c r="TJW39" s="15"/>
      <c r="TKD39" s="15"/>
      <c r="TKE39" s="15"/>
      <c r="TKF39" s="15"/>
      <c r="TKM39" s="15"/>
      <c r="TKN39" s="15"/>
      <c r="TKO39" s="15"/>
      <c r="TKV39" s="15"/>
      <c r="TKW39" s="15"/>
      <c r="TKX39" s="15"/>
      <c r="TLE39" s="15"/>
      <c r="TLF39" s="15"/>
      <c r="TLG39" s="15"/>
      <c r="TLN39" s="15"/>
      <c r="TLO39" s="15"/>
      <c r="TLP39" s="15"/>
      <c r="TLW39" s="15"/>
      <c r="TLX39" s="15"/>
      <c r="TLY39" s="15"/>
      <c r="TMF39" s="15"/>
      <c r="TMG39" s="15"/>
      <c r="TMH39" s="15"/>
      <c r="TMO39" s="15"/>
      <c r="TMP39" s="15"/>
      <c r="TMQ39" s="15"/>
      <c r="TMX39" s="15"/>
      <c r="TMY39" s="15"/>
      <c r="TMZ39" s="15"/>
      <c r="TNG39" s="15"/>
      <c r="TNH39" s="15"/>
      <c r="TNI39" s="15"/>
      <c r="TNP39" s="15"/>
      <c r="TNQ39" s="15"/>
      <c r="TNR39" s="15"/>
      <c r="TNY39" s="15"/>
      <c r="TNZ39" s="15"/>
      <c r="TOA39" s="15"/>
      <c r="TOH39" s="15"/>
      <c r="TOI39" s="15"/>
      <c r="TOJ39" s="15"/>
      <c r="TOQ39" s="15"/>
      <c r="TOR39" s="15"/>
      <c r="TOS39" s="15"/>
      <c r="TOZ39" s="15"/>
      <c r="TPA39" s="15"/>
      <c r="TPB39" s="15"/>
      <c r="TPI39" s="15"/>
      <c r="TPJ39" s="15"/>
      <c r="TPK39" s="15"/>
      <c r="TPR39" s="15"/>
      <c r="TPS39" s="15"/>
      <c r="TPT39" s="15"/>
      <c r="TQA39" s="15"/>
      <c r="TQB39" s="15"/>
      <c r="TQC39" s="15"/>
      <c r="TQJ39" s="15"/>
      <c r="TQK39" s="15"/>
      <c r="TQL39" s="15"/>
      <c r="TQS39" s="15"/>
      <c r="TQT39" s="15"/>
      <c r="TQU39" s="15"/>
      <c r="TRB39" s="15"/>
      <c r="TRC39" s="15"/>
      <c r="TRD39" s="15"/>
      <c r="TRK39" s="15"/>
      <c r="TRL39" s="15"/>
      <c r="TRM39" s="15"/>
      <c r="TRT39" s="15"/>
      <c r="TRU39" s="15"/>
      <c r="TRV39" s="15"/>
      <c r="TSC39" s="15"/>
      <c r="TSD39" s="15"/>
      <c r="TSE39" s="15"/>
      <c r="TSL39" s="15"/>
      <c r="TSM39" s="15"/>
      <c r="TSN39" s="15"/>
      <c r="TSU39" s="15"/>
      <c r="TSV39" s="15"/>
      <c r="TSW39" s="15"/>
      <c r="TTD39" s="15"/>
      <c r="TTE39" s="15"/>
      <c r="TTF39" s="15"/>
      <c r="TTM39" s="15"/>
      <c r="TTN39" s="15"/>
      <c r="TTO39" s="15"/>
      <c r="TTV39" s="15"/>
      <c r="TTW39" s="15"/>
      <c r="TTX39" s="15"/>
      <c r="TUE39" s="15"/>
      <c r="TUF39" s="15"/>
      <c r="TUG39" s="15"/>
      <c r="TUN39" s="15"/>
      <c r="TUO39" s="15"/>
      <c r="TUP39" s="15"/>
      <c r="TUW39" s="15"/>
      <c r="TUX39" s="15"/>
      <c r="TUY39" s="15"/>
      <c r="TVF39" s="15"/>
      <c r="TVG39" s="15"/>
      <c r="TVH39" s="15"/>
      <c r="TVO39" s="15"/>
      <c r="TVP39" s="15"/>
      <c r="TVQ39" s="15"/>
      <c r="TVX39" s="15"/>
      <c r="TVY39" s="15"/>
      <c r="TVZ39" s="15"/>
      <c r="TWG39" s="15"/>
      <c r="TWH39" s="15"/>
      <c r="TWI39" s="15"/>
      <c r="TWP39" s="15"/>
      <c r="TWQ39" s="15"/>
      <c r="TWR39" s="15"/>
      <c r="TWY39" s="15"/>
      <c r="TWZ39" s="15"/>
      <c r="TXA39" s="15"/>
      <c r="TXH39" s="15"/>
      <c r="TXI39" s="15"/>
      <c r="TXJ39" s="15"/>
      <c r="TXQ39" s="15"/>
      <c r="TXR39" s="15"/>
      <c r="TXS39" s="15"/>
      <c r="TXZ39" s="15"/>
      <c r="TYA39" s="15"/>
      <c r="TYB39" s="15"/>
      <c r="TYI39" s="15"/>
      <c r="TYJ39" s="15"/>
      <c r="TYK39" s="15"/>
      <c r="TYR39" s="15"/>
      <c r="TYS39" s="15"/>
      <c r="TYT39" s="15"/>
      <c r="TZA39" s="15"/>
      <c r="TZB39" s="15"/>
      <c r="TZC39" s="15"/>
      <c r="TZJ39" s="15"/>
      <c r="TZK39" s="15"/>
      <c r="TZL39" s="15"/>
      <c r="TZS39" s="15"/>
      <c r="TZT39" s="15"/>
      <c r="TZU39" s="15"/>
      <c r="UAB39" s="15"/>
      <c r="UAC39" s="15"/>
      <c r="UAD39" s="15"/>
      <c r="UAK39" s="15"/>
      <c r="UAL39" s="15"/>
      <c r="UAM39" s="15"/>
      <c r="UAT39" s="15"/>
      <c r="UAU39" s="15"/>
      <c r="UAV39" s="15"/>
      <c r="UBC39" s="15"/>
      <c r="UBD39" s="15"/>
      <c r="UBE39" s="15"/>
      <c r="UBL39" s="15"/>
      <c r="UBM39" s="15"/>
      <c r="UBN39" s="15"/>
      <c r="UBU39" s="15"/>
      <c r="UBV39" s="15"/>
      <c r="UBW39" s="15"/>
      <c r="UCD39" s="15"/>
      <c r="UCE39" s="15"/>
      <c r="UCF39" s="15"/>
      <c r="UCM39" s="15"/>
      <c r="UCN39" s="15"/>
      <c r="UCO39" s="15"/>
      <c r="UCV39" s="15"/>
      <c r="UCW39" s="15"/>
      <c r="UCX39" s="15"/>
      <c r="UDE39" s="15"/>
      <c r="UDF39" s="15"/>
      <c r="UDG39" s="15"/>
      <c r="UDN39" s="15"/>
      <c r="UDO39" s="15"/>
      <c r="UDP39" s="15"/>
      <c r="UDW39" s="15"/>
      <c r="UDX39" s="15"/>
      <c r="UDY39" s="15"/>
      <c r="UEF39" s="15"/>
      <c r="UEG39" s="15"/>
      <c r="UEH39" s="15"/>
      <c r="UEO39" s="15"/>
      <c r="UEP39" s="15"/>
      <c r="UEQ39" s="15"/>
      <c r="UEX39" s="15"/>
      <c r="UEY39" s="15"/>
      <c r="UEZ39" s="15"/>
      <c r="UFG39" s="15"/>
      <c r="UFH39" s="15"/>
      <c r="UFI39" s="15"/>
      <c r="UFP39" s="15"/>
      <c r="UFQ39" s="15"/>
      <c r="UFR39" s="15"/>
      <c r="UFY39" s="15"/>
      <c r="UFZ39" s="15"/>
      <c r="UGA39" s="15"/>
      <c r="UGH39" s="15"/>
      <c r="UGI39" s="15"/>
      <c r="UGJ39" s="15"/>
      <c r="UGQ39" s="15"/>
      <c r="UGR39" s="15"/>
      <c r="UGS39" s="15"/>
      <c r="UGZ39" s="15"/>
      <c r="UHA39" s="15"/>
      <c r="UHB39" s="15"/>
      <c r="UHI39" s="15"/>
      <c r="UHJ39" s="15"/>
      <c r="UHK39" s="15"/>
      <c r="UHR39" s="15"/>
      <c r="UHS39" s="15"/>
      <c r="UHT39" s="15"/>
      <c r="UIA39" s="15"/>
      <c r="UIB39" s="15"/>
      <c r="UIC39" s="15"/>
      <c r="UIJ39" s="15"/>
      <c r="UIK39" s="15"/>
      <c r="UIL39" s="15"/>
      <c r="UIS39" s="15"/>
      <c r="UIT39" s="15"/>
      <c r="UIU39" s="15"/>
      <c r="UJB39" s="15"/>
      <c r="UJC39" s="15"/>
      <c r="UJD39" s="15"/>
      <c r="UJK39" s="15"/>
      <c r="UJL39" s="15"/>
      <c r="UJM39" s="15"/>
      <c r="UJT39" s="15"/>
      <c r="UJU39" s="15"/>
      <c r="UJV39" s="15"/>
      <c r="UKC39" s="15"/>
      <c r="UKD39" s="15"/>
      <c r="UKE39" s="15"/>
      <c r="UKL39" s="15"/>
      <c r="UKM39" s="15"/>
      <c r="UKN39" s="15"/>
      <c r="UKU39" s="15"/>
      <c r="UKV39" s="15"/>
      <c r="UKW39" s="15"/>
      <c r="ULD39" s="15"/>
      <c r="ULE39" s="15"/>
      <c r="ULF39" s="15"/>
      <c r="ULM39" s="15"/>
      <c r="ULN39" s="15"/>
      <c r="ULO39" s="15"/>
      <c r="ULV39" s="15"/>
      <c r="ULW39" s="15"/>
      <c r="ULX39" s="15"/>
      <c r="UME39" s="15"/>
      <c r="UMF39" s="15"/>
      <c r="UMG39" s="15"/>
      <c r="UMN39" s="15"/>
      <c r="UMO39" s="15"/>
      <c r="UMP39" s="15"/>
      <c r="UMW39" s="15"/>
      <c r="UMX39" s="15"/>
      <c r="UMY39" s="15"/>
      <c r="UNF39" s="15"/>
      <c r="UNG39" s="15"/>
      <c r="UNH39" s="15"/>
      <c r="UNO39" s="15"/>
      <c r="UNP39" s="15"/>
      <c r="UNQ39" s="15"/>
      <c r="UNX39" s="15"/>
      <c r="UNY39" s="15"/>
      <c r="UNZ39" s="15"/>
      <c r="UOG39" s="15"/>
      <c r="UOH39" s="15"/>
      <c r="UOI39" s="15"/>
      <c r="UOP39" s="15"/>
      <c r="UOQ39" s="15"/>
      <c r="UOR39" s="15"/>
      <c r="UOY39" s="15"/>
      <c r="UOZ39" s="15"/>
      <c r="UPA39" s="15"/>
      <c r="UPH39" s="15"/>
      <c r="UPI39" s="15"/>
      <c r="UPJ39" s="15"/>
      <c r="UPQ39" s="15"/>
      <c r="UPR39" s="15"/>
      <c r="UPS39" s="15"/>
      <c r="UPZ39" s="15"/>
      <c r="UQA39" s="15"/>
      <c r="UQB39" s="15"/>
      <c r="UQI39" s="15"/>
      <c r="UQJ39" s="15"/>
      <c r="UQK39" s="15"/>
      <c r="UQR39" s="15"/>
      <c r="UQS39" s="15"/>
      <c r="UQT39" s="15"/>
      <c r="URA39" s="15"/>
      <c r="URB39" s="15"/>
      <c r="URC39" s="15"/>
      <c r="URJ39" s="15"/>
      <c r="URK39" s="15"/>
      <c r="URL39" s="15"/>
      <c r="URS39" s="15"/>
      <c r="URT39" s="15"/>
      <c r="URU39" s="15"/>
      <c r="USB39" s="15"/>
      <c r="USC39" s="15"/>
      <c r="USD39" s="15"/>
      <c r="USK39" s="15"/>
      <c r="USL39" s="15"/>
      <c r="USM39" s="15"/>
      <c r="UST39" s="15"/>
      <c r="USU39" s="15"/>
      <c r="USV39" s="15"/>
      <c r="UTC39" s="15"/>
      <c r="UTD39" s="15"/>
      <c r="UTE39" s="15"/>
      <c r="UTL39" s="15"/>
      <c r="UTM39" s="15"/>
      <c r="UTN39" s="15"/>
      <c r="UTU39" s="15"/>
      <c r="UTV39" s="15"/>
      <c r="UTW39" s="15"/>
      <c r="UUD39" s="15"/>
      <c r="UUE39" s="15"/>
      <c r="UUF39" s="15"/>
      <c r="UUM39" s="15"/>
      <c r="UUN39" s="15"/>
      <c r="UUO39" s="15"/>
      <c r="UUV39" s="15"/>
      <c r="UUW39" s="15"/>
      <c r="UUX39" s="15"/>
      <c r="UVE39" s="15"/>
      <c r="UVF39" s="15"/>
      <c r="UVG39" s="15"/>
      <c r="UVN39" s="15"/>
      <c r="UVO39" s="15"/>
      <c r="UVP39" s="15"/>
      <c r="UVW39" s="15"/>
      <c r="UVX39" s="15"/>
      <c r="UVY39" s="15"/>
      <c r="UWF39" s="15"/>
      <c r="UWG39" s="15"/>
      <c r="UWH39" s="15"/>
      <c r="UWO39" s="15"/>
      <c r="UWP39" s="15"/>
      <c r="UWQ39" s="15"/>
      <c r="UWX39" s="15"/>
      <c r="UWY39" s="15"/>
      <c r="UWZ39" s="15"/>
      <c r="UXG39" s="15"/>
      <c r="UXH39" s="15"/>
      <c r="UXI39" s="15"/>
      <c r="UXP39" s="15"/>
      <c r="UXQ39" s="15"/>
      <c r="UXR39" s="15"/>
      <c r="UXY39" s="15"/>
      <c r="UXZ39" s="15"/>
      <c r="UYA39" s="15"/>
      <c r="UYH39" s="15"/>
      <c r="UYI39" s="15"/>
      <c r="UYJ39" s="15"/>
      <c r="UYQ39" s="15"/>
      <c r="UYR39" s="15"/>
      <c r="UYS39" s="15"/>
      <c r="UYZ39" s="15"/>
      <c r="UZA39" s="15"/>
      <c r="UZB39" s="15"/>
      <c r="UZI39" s="15"/>
      <c r="UZJ39" s="15"/>
      <c r="UZK39" s="15"/>
      <c r="UZR39" s="15"/>
      <c r="UZS39" s="15"/>
      <c r="UZT39" s="15"/>
      <c r="VAA39" s="15"/>
      <c r="VAB39" s="15"/>
      <c r="VAC39" s="15"/>
      <c r="VAJ39" s="15"/>
      <c r="VAK39" s="15"/>
      <c r="VAL39" s="15"/>
      <c r="VAS39" s="15"/>
      <c r="VAT39" s="15"/>
      <c r="VAU39" s="15"/>
      <c r="VBB39" s="15"/>
      <c r="VBC39" s="15"/>
      <c r="VBD39" s="15"/>
      <c r="VBK39" s="15"/>
      <c r="VBL39" s="15"/>
      <c r="VBM39" s="15"/>
      <c r="VBT39" s="15"/>
      <c r="VBU39" s="15"/>
      <c r="VBV39" s="15"/>
      <c r="VCC39" s="15"/>
      <c r="VCD39" s="15"/>
      <c r="VCE39" s="15"/>
      <c r="VCL39" s="15"/>
      <c r="VCM39" s="15"/>
      <c r="VCN39" s="15"/>
      <c r="VCU39" s="15"/>
      <c r="VCV39" s="15"/>
      <c r="VCW39" s="15"/>
      <c r="VDD39" s="15"/>
      <c r="VDE39" s="15"/>
      <c r="VDF39" s="15"/>
      <c r="VDM39" s="15"/>
      <c r="VDN39" s="15"/>
      <c r="VDO39" s="15"/>
      <c r="VDV39" s="15"/>
      <c r="VDW39" s="15"/>
      <c r="VDX39" s="15"/>
      <c r="VEE39" s="15"/>
      <c r="VEF39" s="15"/>
      <c r="VEG39" s="15"/>
      <c r="VEN39" s="15"/>
      <c r="VEO39" s="15"/>
      <c r="VEP39" s="15"/>
      <c r="VEW39" s="15"/>
      <c r="VEX39" s="15"/>
      <c r="VEY39" s="15"/>
      <c r="VFF39" s="15"/>
      <c r="VFG39" s="15"/>
      <c r="VFH39" s="15"/>
      <c r="VFO39" s="15"/>
      <c r="VFP39" s="15"/>
      <c r="VFQ39" s="15"/>
      <c r="VFX39" s="15"/>
      <c r="VFY39" s="15"/>
      <c r="VFZ39" s="15"/>
      <c r="VGG39" s="15"/>
      <c r="VGH39" s="15"/>
      <c r="VGI39" s="15"/>
      <c r="VGP39" s="15"/>
      <c r="VGQ39" s="15"/>
      <c r="VGR39" s="15"/>
      <c r="VGY39" s="15"/>
      <c r="VGZ39" s="15"/>
      <c r="VHA39" s="15"/>
      <c r="VHH39" s="15"/>
      <c r="VHI39" s="15"/>
      <c r="VHJ39" s="15"/>
      <c r="VHQ39" s="15"/>
      <c r="VHR39" s="15"/>
      <c r="VHS39" s="15"/>
      <c r="VHZ39" s="15"/>
      <c r="VIA39" s="15"/>
      <c r="VIB39" s="15"/>
      <c r="VII39" s="15"/>
      <c r="VIJ39" s="15"/>
      <c r="VIK39" s="15"/>
      <c r="VIR39" s="15"/>
      <c r="VIS39" s="15"/>
      <c r="VIT39" s="15"/>
      <c r="VJA39" s="15"/>
      <c r="VJB39" s="15"/>
      <c r="VJC39" s="15"/>
      <c r="VJJ39" s="15"/>
      <c r="VJK39" s="15"/>
      <c r="VJL39" s="15"/>
      <c r="VJS39" s="15"/>
      <c r="VJT39" s="15"/>
      <c r="VJU39" s="15"/>
      <c r="VKB39" s="15"/>
      <c r="VKC39" s="15"/>
      <c r="VKD39" s="15"/>
      <c r="VKK39" s="15"/>
      <c r="VKL39" s="15"/>
      <c r="VKM39" s="15"/>
      <c r="VKT39" s="15"/>
      <c r="VKU39" s="15"/>
      <c r="VKV39" s="15"/>
      <c r="VLC39" s="15"/>
      <c r="VLD39" s="15"/>
      <c r="VLE39" s="15"/>
      <c r="VLL39" s="15"/>
      <c r="VLM39" s="15"/>
      <c r="VLN39" s="15"/>
      <c r="VLU39" s="15"/>
      <c r="VLV39" s="15"/>
      <c r="VLW39" s="15"/>
      <c r="VMD39" s="15"/>
      <c r="VME39" s="15"/>
      <c r="VMF39" s="15"/>
      <c r="VMM39" s="15"/>
      <c r="VMN39" s="15"/>
      <c r="VMO39" s="15"/>
      <c r="VMV39" s="15"/>
      <c r="VMW39" s="15"/>
      <c r="VMX39" s="15"/>
      <c r="VNE39" s="15"/>
      <c r="VNF39" s="15"/>
      <c r="VNG39" s="15"/>
      <c r="VNN39" s="15"/>
      <c r="VNO39" s="15"/>
      <c r="VNP39" s="15"/>
      <c r="VNW39" s="15"/>
      <c r="VNX39" s="15"/>
      <c r="VNY39" s="15"/>
      <c r="VOF39" s="15"/>
      <c r="VOG39" s="15"/>
      <c r="VOH39" s="15"/>
      <c r="VOO39" s="15"/>
      <c r="VOP39" s="15"/>
      <c r="VOQ39" s="15"/>
      <c r="VOX39" s="15"/>
      <c r="VOY39" s="15"/>
      <c r="VOZ39" s="15"/>
      <c r="VPG39" s="15"/>
      <c r="VPH39" s="15"/>
      <c r="VPI39" s="15"/>
      <c r="VPP39" s="15"/>
      <c r="VPQ39" s="15"/>
      <c r="VPR39" s="15"/>
      <c r="VPY39" s="15"/>
      <c r="VPZ39" s="15"/>
      <c r="VQA39" s="15"/>
      <c r="VQH39" s="15"/>
      <c r="VQI39" s="15"/>
      <c r="VQJ39" s="15"/>
      <c r="VQQ39" s="15"/>
      <c r="VQR39" s="15"/>
      <c r="VQS39" s="15"/>
      <c r="VQZ39" s="15"/>
      <c r="VRA39" s="15"/>
      <c r="VRB39" s="15"/>
      <c r="VRI39" s="15"/>
      <c r="VRJ39" s="15"/>
      <c r="VRK39" s="15"/>
      <c r="VRR39" s="15"/>
      <c r="VRS39" s="15"/>
      <c r="VRT39" s="15"/>
      <c r="VSA39" s="15"/>
      <c r="VSB39" s="15"/>
      <c r="VSC39" s="15"/>
      <c r="VSJ39" s="15"/>
      <c r="VSK39" s="15"/>
      <c r="VSL39" s="15"/>
      <c r="VSS39" s="15"/>
      <c r="VST39" s="15"/>
      <c r="VSU39" s="15"/>
      <c r="VTB39" s="15"/>
      <c r="VTC39" s="15"/>
      <c r="VTD39" s="15"/>
      <c r="VTK39" s="15"/>
      <c r="VTL39" s="15"/>
      <c r="VTM39" s="15"/>
      <c r="VTT39" s="15"/>
      <c r="VTU39" s="15"/>
      <c r="VTV39" s="15"/>
      <c r="VUC39" s="15"/>
      <c r="VUD39" s="15"/>
      <c r="VUE39" s="15"/>
      <c r="VUL39" s="15"/>
      <c r="VUM39" s="15"/>
      <c r="VUN39" s="15"/>
      <c r="VUU39" s="15"/>
      <c r="VUV39" s="15"/>
      <c r="VUW39" s="15"/>
      <c r="VVD39" s="15"/>
      <c r="VVE39" s="15"/>
      <c r="VVF39" s="15"/>
      <c r="VVM39" s="15"/>
      <c r="VVN39" s="15"/>
      <c r="VVO39" s="15"/>
      <c r="VVV39" s="15"/>
      <c r="VVW39" s="15"/>
      <c r="VVX39" s="15"/>
      <c r="VWE39" s="15"/>
      <c r="VWF39" s="15"/>
      <c r="VWG39" s="15"/>
      <c r="VWN39" s="15"/>
      <c r="VWO39" s="15"/>
      <c r="VWP39" s="15"/>
      <c r="VWW39" s="15"/>
      <c r="VWX39" s="15"/>
      <c r="VWY39" s="15"/>
      <c r="VXF39" s="15"/>
      <c r="VXG39" s="15"/>
      <c r="VXH39" s="15"/>
      <c r="VXO39" s="15"/>
      <c r="VXP39" s="15"/>
      <c r="VXQ39" s="15"/>
      <c r="VXX39" s="15"/>
      <c r="VXY39" s="15"/>
      <c r="VXZ39" s="15"/>
      <c r="VYG39" s="15"/>
      <c r="VYH39" s="15"/>
      <c r="VYI39" s="15"/>
      <c r="VYP39" s="15"/>
      <c r="VYQ39" s="15"/>
      <c r="VYR39" s="15"/>
      <c r="VYY39" s="15"/>
      <c r="VYZ39" s="15"/>
      <c r="VZA39" s="15"/>
      <c r="VZH39" s="15"/>
      <c r="VZI39" s="15"/>
      <c r="VZJ39" s="15"/>
      <c r="VZQ39" s="15"/>
      <c r="VZR39" s="15"/>
      <c r="VZS39" s="15"/>
      <c r="VZZ39" s="15"/>
      <c r="WAA39" s="15"/>
      <c r="WAB39" s="15"/>
      <c r="WAI39" s="15"/>
      <c r="WAJ39" s="15"/>
      <c r="WAK39" s="15"/>
      <c r="WAR39" s="15"/>
      <c r="WAS39" s="15"/>
      <c r="WAT39" s="15"/>
      <c r="WBA39" s="15"/>
      <c r="WBB39" s="15"/>
      <c r="WBC39" s="15"/>
      <c r="WBJ39" s="15"/>
      <c r="WBK39" s="15"/>
      <c r="WBL39" s="15"/>
      <c r="WBS39" s="15"/>
      <c r="WBT39" s="15"/>
      <c r="WBU39" s="15"/>
      <c r="WCB39" s="15"/>
      <c r="WCC39" s="15"/>
      <c r="WCD39" s="15"/>
      <c r="WCK39" s="15"/>
      <c r="WCL39" s="15"/>
      <c r="WCM39" s="15"/>
      <c r="WCT39" s="15"/>
      <c r="WCU39" s="15"/>
      <c r="WCV39" s="15"/>
      <c r="WDC39" s="15"/>
      <c r="WDD39" s="15"/>
      <c r="WDE39" s="15"/>
      <c r="WDL39" s="15"/>
      <c r="WDM39" s="15"/>
      <c r="WDN39" s="15"/>
      <c r="WDU39" s="15"/>
      <c r="WDV39" s="15"/>
      <c r="WDW39" s="15"/>
      <c r="WED39" s="15"/>
      <c r="WEE39" s="15"/>
      <c r="WEF39" s="15"/>
      <c r="WEM39" s="15"/>
      <c r="WEN39" s="15"/>
      <c r="WEO39" s="15"/>
      <c r="WEV39" s="15"/>
      <c r="WEW39" s="15"/>
      <c r="WEX39" s="15"/>
      <c r="WFE39" s="15"/>
      <c r="WFF39" s="15"/>
      <c r="WFG39" s="15"/>
      <c r="WFN39" s="15"/>
      <c r="WFO39" s="15"/>
      <c r="WFP39" s="15"/>
      <c r="WFW39" s="15"/>
      <c r="WFX39" s="15"/>
      <c r="WFY39" s="15"/>
      <c r="WGF39" s="15"/>
      <c r="WGG39" s="15"/>
      <c r="WGH39" s="15"/>
      <c r="WGO39" s="15"/>
      <c r="WGP39" s="15"/>
      <c r="WGQ39" s="15"/>
      <c r="WGX39" s="15"/>
      <c r="WGY39" s="15"/>
      <c r="WGZ39" s="15"/>
      <c r="WHG39" s="15"/>
      <c r="WHH39" s="15"/>
      <c r="WHI39" s="15"/>
      <c r="WHP39" s="15"/>
      <c r="WHQ39" s="15"/>
      <c r="WHR39" s="15"/>
      <c r="WHY39" s="15"/>
      <c r="WHZ39" s="15"/>
      <c r="WIA39" s="15"/>
      <c r="WIH39" s="15"/>
      <c r="WII39" s="15"/>
      <c r="WIJ39" s="15"/>
      <c r="WIQ39" s="15"/>
      <c r="WIR39" s="15"/>
      <c r="WIS39" s="15"/>
      <c r="WIZ39" s="15"/>
      <c r="WJA39" s="15"/>
      <c r="WJB39" s="15"/>
      <c r="WJI39" s="15"/>
      <c r="WJJ39" s="15"/>
      <c r="WJK39" s="15"/>
      <c r="WJR39" s="15"/>
      <c r="WJS39" s="15"/>
      <c r="WJT39" s="15"/>
      <c r="WKA39" s="15"/>
      <c r="WKB39" s="15"/>
      <c r="WKC39" s="15"/>
      <c r="WKJ39" s="15"/>
      <c r="WKK39" s="15"/>
      <c r="WKL39" s="15"/>
      <c r="WKS39" s="15"/>
      <c r="WKT39" s="15"/>
      <c r="WKU39" s="15"/>
      <c r="WLB39" s="15"/>
      <c r="WLC39" s="15"/>
      <c r="WLD39" s="15"/>
      <c r="WLK39" s="15"/>
      <c r="WLL39" s="15"/>
      <c r="WLM39" s="15"/>
      <c r="WLT39" s="15"/>
      <c r="WLU39" s="15"/>
      <c r="WLV39" s="15"/>
      <c r="WMC39" s="15"/>
      <c r="WMD39" s="15"/>
      <c r="WME39" s="15"/>
      <c r="WML39" s="15"/>
      <c r="WMM39" s="15"/>
      <c r="WMN39" s="15"/>
      <c r="WMU39" s="15"/>
      <c r="WMV39" s="15"/>
      <c r="WMW39" s="15"/>
      <c r="WND39" s="15"/>
      <c r="WNE39" s="15"/>
      <c r="WNF39" s="15"/>
      <c r="WNM39" s="15"/>
      <c r="WNN39" s="15"/>
      <c r="WNO39" s="15"/>
      <c r="WNV39" s="15"/>
      <c r="WNW39" s="15"/>
      <c r="WNX39" s="15"/>
      <c r="WOE39" s="15"/>
      <c r="WOF39" s="15"/>
      <c r="WOG39" s="15"/>
      <c r="WON39" s="15"/>
      <c r="WOO39" s="15"/>
      <c r="WOP39" s="15"/>
      <c r="WOW39" s="15"/>
      <c r="WOX39" s="15"/>
      <c r="WOY39" s="15"/>
      <c r="WPF39" s="15"/>
      <c r="WPG39" s="15"/>
      <c r="WPH39" s="15"/>
      <c r="WPO39" s="15"/>
      <c r="WPP39" s="15"/>
      <c r="WPQ39" s="15"/>
      <c r="WPX39" s="15"/>
      <c r="WPY39" s="15"/>
      <c r="WPZ39" s="15"/>
      <c r="WQG39" s="15"/>
      <c r="WQH39" s="15"/>
      <c r="WQI39" s="15"/>
      <c r="WQP39" s="15"/>
      <c r="WQQ39" s="15"/>
      <c r="WQR39" s="15"/>
      <c r="WQY39" s="15"/>
      <c r="WQZ39" s="15"/>
      <c r="WRA39" s="15"/>
      <c r="WRH39" s="15"/>
      <c r="WRI39" s="15"/>
      <c r="WRJ39" s="15"/>
      <c r="WRQ39" s="15"/>
      <c r="WRR39" s="15"/>
      <c r="WRS39" s="15"/>
      <c r="WRZ39" s="15"/>
      <c r="WSA39" s="15"/>
      <c r="WSB39" s="15"/>
      <c r="WSI39" s="15"/>
      <c r="WSJ39" s="15"/>
      <c r="WSK39" s="15"/>
      <c r="WSR39" s="15"/>
      <c r="WSS39" s="15"/>
      <c r="WST39" s="15"/>
      <c r="WTA39" s="15"/>
      <c r="WTB39" s="15"/>
      <c r="WTC39" s="15"/>
      <c r="WTJ39" s="15"/>
      <c r="WTK39" s="15"/>
      <c r="WTL39" s="15"/>
      <c r="WTS39" s="15"/>
      <c r="WTT39" s="15"/>
      <c r="WTU39" s="15"/>
      <c r="WUB39" s="15"/>
      <c r="WUC39" s="15"/>
      <c r="WUD39" s="15"/>
      <c r="WUK39" s="15"/>
      <c r="WUL39" s="15"/>
      <c r="WUM39" s="15"/>
      <c r="WUT39" s="15"/>
      <c r="WUU39" s="15"/>
      <c r="WUV39" s="15"/>
      <c r="WVC39" s="15"/>
      <c r="WVD39" s="15"/>
      <c r="WVE39" s="15"/>
      <c r="WVL39" s="15"/>
      <c r="WVM39" s="15"/>
      <c r="WVN39" s="15"/>
      <c r="WVU39" s="15"/>
      <c r="WVV39" s="15"/>
      <c r="WVW39" s="15"/>
      <c r="WWD39" s="15"/>
      <c r="WWE39" s="15"/>
      <c r="WWF39" s="15"/>
      <c r="WWM39" s="15"/>
      <c r="WWN39" s="15"/>
      <c r="WWO39" s="15"/>
      <c r="WWV39" s="15"/>
      <c r="WWW39" s="15"/>
      <c r="WWX39" s="15"/>
      <c r="WXE39" s="15"/>
      <c r="WXF39" s="15"/>
      <c r="WXG39" s="15"/>
      <c r="WXN39" s="15"/>
      <c r="WXO39" s="15"/>
      <c r="WXP39" s="15"/>
      <c r="WXW39" s="15"/>
      <c r="WXX39" s="15"/>
      <c r="WXY39" s="15"/>
      <c r="WYF39" s="15"/>
      <c r="WYG39" s="15"/>
      <c r="WYH39" s="15"/>
      <c r="WYO39" s="15"/>
      <c r="WYP39" s="15"/>
      <c r="WYQ39" s="15"/>
      <c r="WYX39" s="15"/>
      <c r="WYY39" s="15"/>
      <c r="WYZ39" s="15"/>
      <c r="WZG39" s="15"/>
      <c r="WZH39" s="15"/>
      <c r="WZI39" s="15"/>
      <c r="WZP39" s="15"/>
      <c r="WZQ39" s="15"/>
      <c r="WZR39" s="15"/>
      <c r="WZY39" s="15"/>
      <c r="WZZ39" s="15"/>
      <c r="XAA39" s="15"/>
      <c r="XAH39" s="15"/>
      <c r="XAI39" s="15"/>
      <c r="XAJ39" s="15"/>
      <c r="XAQ39" s="15"/>
      <c r="XAR39" s="15"/>
      <c r="XAS39" s="15"/>
      <c r="XAZ39" s="15"/>
      <c r="XBA39" s="15"/>
      <c r="XBB39" s="15"/>
      <c r="XBI39" s="15"/>
      <c r="XBJ39" s="15"/>
      <c r="XBK39" s="15"/>
      <c r="XBR39" s="15"/>
      <c r="XBS39" s="15"/>
      <c r="XBT39" s="15"/>
      <c r="XCA39" s="15"/>
      <c r="XCB39" s="15"/>
      <c r="XCC39" s="15"/>
      <c r="XCJ39" s="15"/>
      <c r="XCK39" s="15"/>
      <c r="XCL39" s="15"/>
      <c r="XCS39" s="15"/>
      <c r="XCT39" s="15"/>
      <c r="XCU39" s="15"/>
      <c r="XDB39" s="15"/>
      <c r="XDC39" s="15"/>
      <c r="XDD39" s="15"/>
      <c r="XDK39" s="15"/>
      <c r="XDL39" s="15"/>
      <c r="XDM39" s="15"/>
      <c r="XDT39" s="15"/>
      <c r="XDU39" s="15"/>
      <c r="XDV39" s="15"/>
      <c r="XEC39" s="15"/>
      <c r="XED39" s="15"/>
      <c r="XEE39" s="15"/>
      <c r="XEL39" s="15"/>
      <c r="XEM39" s="15"/>
      <c r="XEN39" s="15"/>
      <c r="XEU39" s="15"/>
      <c r="XEV39" s="15"/>
      <c r="XEW39" s="15"/>
    </row>
    <row r="40" spans="1:1023 1030:3066 3073:4092 4099:5118 5125:6144 6151:8187 8194:9213 9220:10239 10246:12282 12289:13308 13315:14334 14341:15360 15367:16377" x14ac:dyDescent="0.25">
      <c r="A40" s="15" t="s">
        <v>14</v>
      </c>
      <c r="B40" s="15" t="s">
        <v>22</v>
      </c>
      <c r="C40" s="23">
        <v>1000</v>
      </c>
      <c r="D40" s="23">
        <v>996.81</v>
      </c>
      <c r="F40" s="29"/>
    </row>
    <row r="41" spans="1:1023 1030:3066 3073:4092 4099:5118 5125:6144 6151:8187 8194:9213 9220:10239 10246:12282 12289:13308 13315:14334 14341:15360 15367:16377" x14ac:dyDescent="0.25">
      <c r="A41" s="15" t="s">
        <v>14</v>
      </c>
      <c r="B41" s="15" t="s">
        <v>23</v>
      </c>
      <c r="C41" s="23">
        <v>500</v>
      </c>
      <c r="D41" s="23">
        <v>474.5</v>
      </c>
      <c r="F41" s="29"/>
    </row>
    <row r="42" spans="1:1023 1030:3066 3073:4092 4099:5118 5125:6144 6151:8187 8194:9213 9220:10239 10246:12282 12289:13308 13315:14334 14341:15360 15367:16377" x14ac:dyDescent="0.25">
      <c r="A42" s="15" t="s">
        <v>14</v>
      </c>
      <c r="B42" s="15" t="s">
        <v>139</v>
      </c>
      <c r="C42" s="23">
        <v>300</v>
      </c>
      <c r="D42" s="23">
        <v>1.1000000000000001</v>
      </c>
      <c r="F42" s="29"/>
    </row>
    <row r="43" spans="1:1023 1030:3066 3073:4092 4099:5118 5125:6144 6151:8187 8194:9213 9220:10239 10246:12282 12289:13308 13315:14334 14341:15360 15367:16377" x14ac:dyDescent="0.25">
      <c r="A43" s="15" t="s">
        <v>14</v>
      </c>
      <c r="B43" s="15" t="s">
        <v>24</v>
      </c>
      <c r="C43" s="23">
        <v>50</v>
      </c>
      <c r="D43" s="23">
        <v>45</v>
      </c>
      <c r="F43" s="29"/>
    </row>
    <row r="44" spans="1:1023 1030:3066 3073:4092 4099:5118 5125:6144 6151:8187 8194:9213 9220:10239 10246:12282 12289:13308 13315:14334 14341:15360 15367:16377" x14ac:dyDescent="0.25">
      <c r="A44" s="15" t="s">
        <v>14</v>
      </c>
      <c r="B44" s="15" t="s">
        <v>40</v>
      </c>
      <c r="C44" s="23">
        <v>2000</v>
      </c>
      <c r="D44" s="23">
        <v>1794.57</v>
      </c>
      <c r="F44" s="29"/>
    </row>
    <row r="45" spans="1:1023 1030:3066 3073:4092 4099:5118 5125:6144 6151:8187 8194:9213 9220:10239 10246:12282 12289:13308 13315:14334 14341:15360 15367:16377" x14ac:dyDescent="0.25">
      <c r="A45" s="25" t="s">
        <v>14</v>
      </c>
      <c r="B45" s="25" t="s">
        <v>90</v>
      </c>
      <c r="C45" s="26">
        <v>0</v>
      </c>
      <c r="D45" s="26">
        <v>0</v>
      </c>
      <c r="F45" s="29"/>
    </row>
    <row r="46" spans="1:1023 1030:3066 3073:4092 4099:5118 5125:6144 6151:8187 8194:9213 9220:10239 10246:12282 12289:13308 13315:14334 14341:15360 15367:16377" x14ac:dyDescent="0.25">
      <c r="A46" s="27" t="s">
        <v>25</v>
      </c>
      <c r="B46" s="27"/>
      <c r="C46" s="28">
        <f>SUM(C23:C45)</f>
        <v>20190</v>
      </c>
      <c r="D46" s="28">
        <f>SUM(D23:D45)</f>
        <v>18653.659999999996</v>
      </c>
    </row>
    <row r="47" spans="1:1023 1030:3066 3073:4092 4099:5118 5125:6144 6151:8187 8194:9213 9220:10239 10246:12282 12289:13308 13315:14334 14341:15360 15367:16377" ht="26.25" customHeight="1" x14ac:dyDescent="0.25">
      <c r="A47" s="32"/>
    </row>
    <row r="48" spans="1:1023 1030:3066 3073:4092 4099:5118 5125:6144 6151:8187 8194:9213 9220:10239 10246:12282 12289:13308 13315:14334 14341:15360 15367:16377" x14ac:dyDescent="0.25">
      <c r="D48" s="13">
        <f>D18-D46</f>
        <v>-9985.4799999999959</v>
      </c>
      <c r="E48" t="s">
        <v>60</v>
      </c>
    </row>
    <row r="49" spans="4:5" x14ac:dyDescent="0.25">
      <c r="D49" s="34">
        <f>D48-'Account Balance'!G7</f>
        <v>0</v>
      </c>
      <c r="E49" t="s">
        <v>194</v>
      </c>
    </row>
  </sheetData>
  <phoneticPr fontId="5" type="noConversion"/>
  <printOptions horizontalCentered="1"/>
  <pageMargins left="0.7" right="0.7" top="1" bottom="1" header="0.25" footer="0.25"/>
  <pageSetup scale="98" fitToHeight="2" orientation="portrait" horizontalDpi="1200" verticalDpi="1200" r:id="rId1"/>
  <headerFooter scaleWithDoc="0">
    <oddHeader xml:space="preserve">&amp;C&amp;"Calibri Bold,Bold"&amp;16&amp;U&amp;K000000LHSA Final Performance to Budget 2020 - 21
</oddHeader>
    <oddFooter>&amp;C&amp;"Calibri,Regular"&amp;K000000&amp;P of &amp;N</oddFooter>
  </headerFooter>
  <rowBreaks count="2" manualBreakCount="2">
    <brk id="20" max="8" man="1"/>
    <brk id="4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CB35-3476-4AC5-BA14-A988649F9380}">
  <dimension ref="A1:H8"/>
  <sheetViews>
    <sheetView workbookViewId="0">
      <selection activeCell="B27" sqref="B27"/>
    </sheetView>
  </sheetViews>
  <sheetFormatPr defaultRowHeight="15.75" x14ac:dyDescent="0.25"/>
  <cols>
    <col min="1" max="1" width="18.140625" style="15" bestFit="1" customWidth="1"/>
    <col min="2" max="2" width="20.85546875" style="15" bestFit="1" customWidth="1"/>
    <col min="3" max="3" width="16.7109375" style="15" bestFit="1" customWidth="1"/>
    <col min="4" max="4" width="17.7109375" style="15" bestFit="1" customWidth="1"/>
    <col min="5" max="6" width="12" style="15" bestFit="1" customWidth="1"/>
    <col min="7" max="7" width="19.28515625" style="15" bestFit="1" customWidth="1"/>
    <col min="8" max="16384" width="9.140625" style="15"/>
  </cols>
  <sheetData>
    <row r="1" spans="1:8" x14ac:dyDescent="0.25">
      <c r="A1" s="15" t="s">
        <v>58</v>
      </c>
      <c r="B1" s="15" t="s">
        <v>141</v>
      </c>
    </row>
    <row r="2" spans="1:8" x14ac:dyDescent="0.25">
      <c r="A2" s="15" t="s">
        <v>134</v>
      </c>
    </row>
    <row r="4" spans="1:8" x14ac:dyDescent="0.25">
      <c r="A4" s="18" t="s">
        <v>26</v>
      </c>
      <c r="B4" s="18" t="s">
        <v>59</v>
      </c>
      <c r="C4" s="18" t="s">
        <v>56</v>
      </c>
      <c r="D4" s="18" t="s">
        <v>27</v>
      </c>
      <c r="E4" s="18" t="s">
        <v>28</v>
      </c>
      <c r="F4" s="18" t="s">
        <v>29</v>
      </c>
      <c r="G4" s="18" t="s">
        <v>30</v>
      </c>
    </row>
    <row r="5" spans="1:8" x14ac:dyDescent="0.25">
      <c r="A5" s="15" t="s">
        <v>31</v>
      </c>
      <c r="B5" s="15">
        <v>8450</v>
      </c>
      <c r="C5" s="15" t="s">
        <v>57</v>
      </c>
      <c r="D5" s="29">
        <v>18462.509999999998</v>
      </c>
      <c r="E5" s="29">
        <v>44325.19</v>
      </c>
      <c r="F5" s="29">
        <v>34339.71</v>
      </c>
      <c r="G5" s="29">
        <v>8477.0300000000007</v>
      </c>
    </row>
    <row r="6" spans="1:8" x14ac:dyDescent="0.25">
      <c r="D6" s="29">
        <f>D5-'Acct Summary 2025-2026'!B4</f>
        <v>0</v>
      </c>
      <c r="E6" s="29">
        <f>E5-'Acct Summary 2025-2026'!C4</f>
        <v>0</v>
      </c>
      <c r="F6" s="29">
        <f>F5-'Acct Summary 2025-2026'!D4</f>
        <v>0</v>
      </c>
      <c r="G6" s="29">
        <f>G5-'Acct Summary 2025-2026'!E4</f>
        <v>0</v>
      </c>
    </row>
    <row r="7" spans="1:8" x14ac:dyDescent="0.25">
      <c r="G7" s="29">
        <f>F5-E5</f>
        <v>-9985.4800000000032</v>
      </c>
      <c r="H7" s="15" t="s">
        <v>60</v>
      </c>
    </row>
    <row r="8" spans="1:8" x14ac:dyDescent="0.25">
      <c r="G8" s="29">
        <f>G7-'Budget v. Actual 2025-2026'!D48</f>
        <v>0</v>
      </c>
      <c r="H8" s="15" t="s">
        <v>133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AA34-CD83-4C4F-B658-E2FA39DB8A38}">
  <dimension ref="A1:K135"/>
  <sheetViews>
    <sheetView zoomScale="85" zoomScaleNormal="85" workbookViewId="0">
      <pane ySplit="4" topLeftCell="A5" activePane="bottomLeft" state="frozen"/>
      <selection pane="bottomLeft" activeCell="F9" sqref="F9"/>
    </sheetView>
  </sheetViews>
  <sheetFormatPr defaultRowHeight="15" x14ac:dyDescent="0.25"/>
  <cols>
    <col min="1" max="1" width="30.5703125" bestFit="1" customWidth="1"/>
    <col min="2" max="2" width="22.85546875" bestFit="1" customWidth="1"/>
    <col min="3" max="3" width="21" bestFit="1" customWidth="1"/>
    <col min="4" max="4" width="16" bestFit="1" customWidth="1"/>
    <col min="5" max="5" width="26" bestFit="1" customWidth="1"/>
    <col min="6" max="6" width="73.7109375" bestFit="1" customWidth="1"/>
    <col min="7" max="7" width="73.7109375" customWidth="1"/>
    <col min="8" max="8" width="11" bestFit="1" customWidth="1"/>
    <col min="9" max="10" width="11.5703125" bestFit="1" customWidth="1"/>
  </cols>
  <sheetData>
    <row r="1" spans="1:10" x14ac:dyDescent="0.25">
      <c r="A1" t="s">
        <v>62</v>
      </c>
      <c r="C1" t="s">
        <v>109</v>
      </c>
    </row>
    <row r="2" spans="1:10" ht="15.75" x14ac:dyDescent="0.25">
      <c r="A2" s="15" t="str">
        <f>'Account Balance'!A2</f>
        <v>2025-2026 School Year</v>
      </c>
    </row>
    <row r="4" spans="1:10" x14ac:dyDescent="0.25">
      <c r="A4" s="14" t="s">
        <v>91</v>
      </c>
      <c r="B4" s="14" t="s">
        <v>92</v>
      </c>
      <c r="C4" s="14" t="s">
        <v>63</v>
      </c>
      <c r="D4" s="14" t="s">
        <v>93</v>
      </c>
      <c r="E4" s="14" t="s">
        <v>94</v>
      </c>
      <c r="F4" s="14" t="s">
        <v>47</v>
      </c>
      <c r="G4" s="14" t="s">
        <v>33</v>
      </c>
      <c r="H4" s="14" t="s">
        <v>46</v>
      </c>
      <c r="I4" s="14" t="s">
        <v>28</v>
      </c>
      <c r="J4" s="14" t="s">
        <v>29</v>
      </c>
    </row>
    <row r="5" spans="1:10" x14ac:dyDescent="0.25">
      <c r="A5" t="s">
        <v>73</v>
      </c>
      <c r="B5" t="s">
        <v>142</v>
      </c>
      <c r="C5" s="40">
        <v>45936</v>
      </c>
      <c r="D5" t="s">
        <v>96</v>
      </c>
      <c r="E5">
        <v>2036</v>
      </c>
      <c r="F5" t="s">
        <v>74</v>
      </c>
      <c r="G5" t="s">
        <v>143</v>
      </c>
      <c r="H5" t="s">
        <v>96</v>
      </c>
      <c r="I5" s="3">
        <v>130</v>
      </c>
      <c r="J5" s="3">
        <v>0</v>
      </c>
    </row>
    <row r="6" spans="1:10" x14ac:dyDescent="0.25">
      <c r="A6" t="s">
        <v>73</v>
      </c>
      <c r="B6" t="s">
        <v>142</v>
      </c>
      <c r="C6" s="40">
        <v>45938</v>
      </c>
      <c r="D6" t="s">
        <v>96</v>
      </c>
      <c r="E6" t="s">
        <v>35</v>
      </c>
      <c r="F6" t="s">
        <v>51</v>
      </c>
      <c r="G6" t="s">
        <v>144</v>
      </c>
      <c r="H6" t="s">
        <v>96</v>
      </c>
      <c r="I6" s="3">
        <v>0</v>
      </c>
      <c r="J6" s="3">
        <v>1689</v>
      </c>
    </row>
    <row r="7" spans="1:10" x14ac:dyDescent="0.25">
      <c r="A7" t="s">
        <v>73</v>
      </c>
      <c r="B7" t="s">
        <v>142</v>
      </c>
      <c r="C7" s="40">
        <v>45938</v>
      </c>
      <c r="D7" t="s">
        <v>96</v>
      </c>
      <c r="E7" t="s">
        <v>145</v>
      </c>
      <c r="F7" t="s">
        <v>74</v>
      </c>
      <c r="G7" t="s">
        <v>125</v>
      </c>
      <c r="H7" t="s">
        <v>96</v>
      </c>
      <c r="I7" s="3">
        <v>8</v>
      </c>
      <c r="J7" s="3">
        <v>0</v>
      </c>
    </row>
    <row r="8" spans="1:10" x14ac:dyDescent="0.25">
      <c r="A8" t="s">
        <v>73</v>
      </c>
      <c r="B8" t="s">
        <v>142</v>
      </c>
      <c r="C8" s="40">
        <v>45938</v>
      </c>
      <c r="D8" t="s">
        <v>96</v>
      </c>
      <c r="E8">
        <v>2037</v>
      </c>
      <c r="F8" t="s">
        <v>74</v>
      </c>
      <c r="G8" t="s">
        <v>125</v>
      </c>
      <c r="H8" t="s">
        <v>96</v>
      </c>
      <c r="I8" s="3">
        <v>50</v>
      </c>
      <c r="J8" s="3">
        <v>0</v>
      </c>
    </row>
    <row r="9" spans="1:10" x14ac:dyDescent="0.25">
      <c r="A9" t="s">
        <v>73</v>
      </c>
      <c r="B9" t="s">
        <v>142</v>
      </c>
      <c r="C9" s="40">
        <v>45940</v>
      </c>
      <c r="D9" t="s">
        <v>96</v>
      </c>
      <c r="E9" t="s">
        <v>35</v>
      </c>
      <c r="F9" t="s">
        <v>51</v>
      </c>
      <c r="G9" t="s">
        <v>144</v>
      </c>
      <c r="H9" t="s">
        <v>96</v>
      </c>
      <c r="I9" s="3">
        <v>0</v>
      </c>
      <c r="J9" s="3">
        <v>2673.57</v>
      </c>
    </row>
    <row r="10" spans="1:10" x14ac:dyDescent="0.25">
      <c r="A10" t="s">
        <v>73</v>
      </c>
      <c r="B10" t="s">
        <v>142</v>
      </c>
      <c r="C10" s="40">
        <v>45955</v>
      </c>
      <c r="D10" t="s">
        <v>96</v>
      </c>
      <c r="E10">
        <v>2040</v>
      </c>
      <c r="F10" t="s">
        <v>126</v>
      </c>
      <c r="G10" t="s">
        <v>51</v>
      </c>
      <c r="H10" t="s">
        <v>96</v>
      </c>
      <c r="I10" s="3">
        <v>4137.42</v>
      </c>
      <c r="J10" s="3">
        <v>0</v>
      </c>
    </row>
    <row r="11" spans="1:10" x14ac:dyDescent="0.25">
      <c r="A11" t="s">
        <v>73</v>
      </c>
      <c r="B11" t="s">
        <v>142</v>
      </c>
      <c r="C11" s="40">
        <v>45968</v>
      </c>
      <c r="D11" t="s">
        <v>96</v>
      </c>
      <c r="E11" t="s">
        <v>35</v>
      </c>
      <c r="F11" t="s">
        <v>51</v>
      </c>
      <c r="G11" t="s">
        <v>146</v>
      </c>
      <c r="H11" t="s">
        <v>96</v>
      </c>
      <c r="I11" s="3">
        <v>0</v>
      </c>
      <c r="J11" s="3">
        <v>5.5</v>
      </c>
    </row>
    <row r="12" spans="1:10" x14ac:dyDescent="0.25">
      <c r="A12" t="s">
        <v>73</v>
      </c>
      <c r="B12" t="s">
        <v>4</v>
      </c>
      <c r="C12" s="40">
        <v>45938</v>
      </c>
      <c r="D12" t="s">
        <v>96</v>
      </c>
      <c r="E12" t="s">
        <v>35</v>
      </c>
      <c r="F12" t="s">
        <v>147</v>
      </c>
      <c r="G12" t="s">
        <v>55</v>
      </c>
      <c r="H12" t="s">
        <v>96</v>
      </c>
      <c r="I12" s="3">
        <v>0</v>
      </c>
      <c r="J12" s="3">
        <v>1.7</v>
      </c>
    </row>
    <row r="13" spans="1:10" x14ac:dyDescent="0.25">
      <c r="A13" t="s">
        <v>73</v>
      </c>
      <c r="B13" t="s">
        <v>4</v>
      </c>
      <c r="C13" s="40">
        <v>46053</v>
      </c>
      <c r="D13" t="s">
        <v>96</v>
      </c>
      <c r="E13" t="s">
        <v>61</v>
      </c>
      <c r="F13" t="s">
        <v>4</v>
      </c>
      <c r="G13" t="s">
        <v>113</v>
      </c>
      <c r="H13" t="s">
        <v>96</v>
      </c>
      <c r="I13" s="3">
        <v>0</v>
      </c>
      <c r="J13" s="3">
        <v>118.3</v>
      </c>
    </row>
    <row r="14" spans="1:10" x14ac:dyDescent="0.25">
      <c r="A14" t="s">
        <v>73</v>
      </c>
      <c r="B14" t="s">
        <v>4</v>
      </c>
      <c r="C14" s="40">
        <v>46137</v>
      </c>
      <c r="D14" t="s">
        <v>96</v>
      </c>
      <c r="E14" t="s">
        <v>35</v>
      </c>
      <c r="F14" t="s">
        <v>35</v>
      </c>
      <c r="G14" t="s">
        <v>148</v>
      </c>
      <c r="H14" t="s">
        <v>96</v>
      </c>
      <c r="I14" s="3">
        <v>0</v>
      </c>
      <c r="J14" s="3">
        <v>17.2</v>
      </c>
    </row>
    <row r="15" spans="1:10" x14ac:dyDescent="0.25">
      <c r="A15" t="s">
        <v>73</v>
      </c>
      <c r="B15" t="s">
        <v>5</v>
      </c>
      <c r="C15" s="40">
        <v>46127</v>
      </c>
      <c r="D15" t="s">
        <v>96</v>
      </c>
      <c r="E15" t="s">
        <v>149</v>
      </c>
      <c r="F15" t="s">
        <v>149</v>
      </c>
      <c r="G15" t="s">
        <v>150</v>
      </c>
      <c r="H15" t="s">
        <v>96</v>
      </c>
      <c r="I15" s="3">
        <v>0</v>
      </c>
      <c r="J15" s="3">
        <v>57.6</v>
      </c>
    </row>
    <row r="16" spans="1:10" x14ac:dyDescent="0.25">
      <c r="A16" t="s">
        <v>73</v>
      </c>
      <c r="B16" t="s">
        <v>5</v>
      </c>
      <c r="C16" s="40">
        <v>46128</v>
      </c>
      <c r="D16" t="s">
        <v>96</v>
      </c>
      <c r="E16" t="s">
        <v>149</v>
      </c>
      <c r="F16" t="s">
        <v>149</v>
      </c>
      <c r="G16" t="s">
        <v>151</v>
      </c>
      <c r="H16" t="s">
        <v>96</v>
      </c>
      <c r="I16" s="3">
        <v>0</v>
      </c>
      <c r="J16" s="3">
        <v>230.4</v>
      </c>
    </row>
    <row r="17" spans="1:10" x14ac:dyDescent="0.25">
      <c r="A17" t="s">
        <v>73</v>
      </c>
      <c r="B17" t="s">
        <v>5</v>
      </c>
      <c r="C17" s="40">
        <v>46129</v>
      </c>
      <c r="D17" t="s">
        <v>96</v>
      </c>
      <c r="E17" t="s">
        <v>149</v>
      </c>
      <c r="F17" t="s">
        <v>149</v>
      </c>
      <c r="G17" t="s">
        <v>151</v>
      </c>
      <c r="H17" t="s">
        <v>96</v>
      </c>
      <c r="I17" s="3">
        <v>0</v>
      </c>
      <c r="J17" s="3">
        <v>230.4</v>
      </c>
    </row>
    <row r="18" spans="1:10" x14ac:dyDescent="0.25">
      <c r="A18" t="s">
        <v>73</v>
      </c>
      <c r="B18" t="s">
        <v>5</v>
      </c>
      <c r="C18" s="40">
        <v>46132</v>
      </c>
      <c r="D18" t="s">
        <v>96</v>
      </c>
      <c r="E18" t="s">
        <v>149</v>
      </c>
      <c r="F18" t="s">
        <v>149</v>
      </c>
      <c r="G18" t="s">
        <v>152</v>
      </c>
      <c r="H18" t="s">
        <v>96</v>
      </c>
      <c r="I18" s="3">
        <v>0</v>
      </c>
      <c r="J18" s="3">
        <v>76.8</v>
      </c>
    </row>
    <row r="19" spans="1:10" x14ac:dyDescent="0.25">
      <c r="A19" t="s">
        <v>73</v>
      </c>
      <c r="B19" t="s">
        <v>5</v>
      </c>
      <c r="C19" s="40">
        <v>46133</v>
      </c>
      <c r="D19" t="s">
        <v>96</v>
      </c>
      <c r="E19" t="s">
        <v>149</v>
      </c>
      <c r="F19" t="s">
        <v>149</v>
      </c>
      <c r="G19" t="s">
        <v>151</v>
      </c>
      <c r="H19" t="s">
        <v>96</v>
      </c>
      <c r="I19" s="3">
        <v>0</v>
      </c>
      <c r="J19" s="3">
        <v>249.63</v>
      </c>
    </row>
    <row r="20" spans="1:10" x14ac:dyDescent="0.25">
      <c r="A20" t="s">
        <v>73</v>
      </c>
      <c r="B20" t="s">
        <v>5</v>
      </c>
      <c r="C20" s="40">
        <v>46140</v>
      </c>
      <c r="D20" t="s">
        <v>96</v>
      </c>
      <c r="E20" t="s">
        <v>153</v>
      </c>
      <c r="F20" t="s">
        <v>149</v>
      </c>
      <c r="G20" t="s">
        <v>154</v>
      </c>
      <c r="H20" t="s">
        <v>96</v>
      </c>
      <c r="I20" s="3">
        <v>0</v>
      </c>
      <c r="J20" s="3">
        <v>460.8</v>
      </c>
    </row>
    <row r="21" spans="1:10" x14ac:dyDescent="0.25">
      <c r="A21" t="s">
        <v>73</v>
      </c>
      <c r="B21" t="s">
        <v>5</v>
      </c>
      <c r="C21" s="40">
        <v>46163</v>
      </c>
      <c r="D21" t="s">
        <v>96</v>
      </c>
      <c r="E21">
        <v>2077</v>
      </c>
      <c r="F21" t="s">
        <v>75</v>
      </c>
      <c r="G21" t="s">
        <v>155</v>
      </c>
      <c r="H21" t="s">
        <v>96</v>
      </c>
      <c r="I21" s="3">
        <v>1281.28</v>
      </c>
      <c r="J21" s="3">
        <v>0</v>
      </c>
    </row>
    <row r="22" spans="1:10" x14ac:dyDescent="0.25">
      <c r="A22" t="s">
        <v>73</v>
      </c>
      <c r="B22" t="s">
        <v>5</v>
      </c>
      <c r="C22" s="40">
        <v>46181</v>
      </c>
      <c r="D22" t="s">
        <v>96</v>
      </c>
      <c r="E22" t="s">
        <v>128</v>
      </c>
      <c r="F22" t="s">
        <v>120</v>
      </c>
      <c r="G22" t="s">
        <v>156</v>
      </c>
      <c r="H22" t="s">
        <v>96</v>
      </c>
      <c r="I22" s="3">
        <v>0</v>
      </c>
      <c r="J22" s="3">
        <v>20</v>
      </c>
    </row>
    <row r="23" spans="1:10" x14ac:dyDescent="0.25">
      <c r="A23" t="s">
        <v>73</v>
      </c>
      <c r="B23" t="s">
        <v>5</v>
      </c>
      <c r="C23" s="40">
        <v>46197</v>
      </c>
      <c r="D23" t="s">
        <v>96</v>
      </c>
      <c r="E23" t="s">
        <v>35</v>
      </c>
      <c r="F23" t="s">
        <v>120</v>
      </c>
      <c r="G23" t="s">
        <v>156</v>
      </c>
      <c r="H23" t="s">
        <v>96</v>
      </c>
      <c r="I23" s="3">
        <v>0</v>
      </c>
      <c r="J23" s="3">
        <v>60</v>
      </c>
    </row>
    <row r="24" spans="1:10" x14ac:dyDescent="0.25">
      <c r="A24" t="s">
        <v>73</v>
      </c>
      <c r="B24" t="s">
        <v>38</v>
      </c>
      <c r="C24" s="40">
        <v>45950</v>
      </c>
      <c r="D24" t="s">
        <v>96</v>
      </c>
      <c r="E24" t="s">
        <v>149</v>
      </c>
      <c r="F24" t="s">
        <v>157</v>
      </c>
      <c r="G24" t="s">
        <v>157</v>
      </c>
      <c r="H24" t="s">
        <v>96</v>
      </c>
      <c r="I24" s="3">
        <v>0</v>
      </c>
      <c r="J24" s="3">
        <v>192.01</v>
      </c>
    </row>
    <row r="25" spans="1:10" x14ac:dyDescent="0.25">
      <c r="A25" t="s">
        <v>73</v>
      </c>
      <c r="B25" t="s">
        <v>38</v>
      </c>
      <c r="C25" s="40">
        <v>45951</v>
      </c>
      <c r="D25" t="s">
        <v>96</v>
      </c>
      <c r="E25" t="s">
        <v>149</v>
      </c>
      <c r="F25" t="s">
        <v>157</v>
      </c>
      <c r="G25" t="s">
        <v>157</v>
      </c>
      <c r="H25" t="s">
        <v>96</v>
      </c>
      <c r="I25" s="3">
        <v>0</v>
      </c>
      <c r="J25" s="3">
        <v>355.24</v>
      </c>
    </row>
    <row r="26" spans="1:10" x14ac:dyDescent="0.25">
      <c r="A26" t="s">
        <v>73</v>
      </c>
      <c r="B26" t="s">
        <v>38</v>
      </c>
      <c r="C26" s="40">
        <v>45953</v>
      </c>
      <c r="D26" t="s">
        <v>96</v>
      </c>
      <c r="E26" t="s">
        <v>149</v>
      </c>
      <c r="F26" t="s">
        <v>157</v>
      </c>
      <c r="G26" t="s">
        <v>157</v>
      </c>
      <c r="H26" t="s">
        <v>96</v>
      </c>
      <c r="I26" s="3">
        <v>0</v>
      </c>
      <c r="J26" s="3">
        <v>28.8</v>
      </c>
    </row>
    <row r="27" spans="1:10" x14ac:dyDescent="0.25">
      <c r="A27" t="s">
        <v>73</v>
      </c>
      <c r="B27" t="s">
        <v>38</v>
      </c>
      <c r="C27" s="40">
        <v>45954</v>
      </c>
      <c r="D27" t="s">
        <v>96</v>
      </c>
      <c r="E27" t="s">
        <v>149</v>
      </c>
      <c r="F27" t="s">
        <v>157</v>
      </c>
      <c r="G27" t="s">
        <v>157</v>
      </c>
      <c r="H27" t="s">
        <v>96</v>
      </c>
      <c r="I27" s="3">
        <v>0</v>
      </c>
      <c r="J27" s="3">
        <v>220.82</v>
      </c>
    </row>
    <row r="28" spans="1:10" x14ac:dyDescent="0.25">
      <c r="A28" t="s">
        <v>73</v>
      </c>
      <c r="B28" t="s">
        <v>38</v>
      </c>
      <c r="C28" s="40">
        <v>45957</v>
      </c>
      <c r="D28" t="s">
        <v>96</v>
      </c>
      <c r="E28" t="s">
        <v>149</v>
      </c>
      <c r="F28" t="s">
        <v>158</v>
      </c>
      <c r="G28" t="s">
        <v>158</v>
      </c>
      <c r="H28" t="s">
        <v>96</v>
      </c>
      <c r="I28" s="3">
        <v>0</v>
      </c>
      <c r="J28" s="3">
        <v>268.82</v>
      </c>
    </row>
    <row r="29" spans="1:10" x14ac:dyDescent="0.25">
      <c r="A29" t="s">
        <v>73</v>
      </c>
      <c r="B29" t="s">
        <v>38</v>
      </c>
      <c r="C29" s="40">
        <v>45961</v>
      </c>
      <c r="D29" t="s">
        <v>96</v>
      </c>
      <c r="E29" t="s">
        <v>159</v>
      </c>
      <c r="F29" t="s">
        <v>157</v>
      </c>
      <c r="G29" t="s">
        <v>157</v>
      </c>
      <c r="H29" t="s">
        <v>96</v>
      </c>
      <c r="I29" s="3">
        <v>0</v>
      </c>
      <c r="J29" s="3">
        <v>787.2</v>
      </c>
    </row>
    <row r="30" spans="1:10" x14ac:dyDescent="0.25">
      <c r="A30" t="s">
        <v>73</v>
      </c>
      <c r="B30" t="s">
        <v>38</v>
      </c>
      <c r="C30" s="40">
        <v>45968</v>
      </c>
      <c r="D30" t="s">
        <v>96</v>
      </c>
      <c r="E30" t="s">
        <v>160</v>
      </c>
      <c r="F30" t="s">
        <v>160</v>
      </c>
      <c r="G30" t="s">
        <v>160</v>
      </c>
      <c r="H30" t="s">
        <v>96</v>
      </c>
      <c r="I30" s="3">
        <v>0</v>
      </c>
      <c r="J30" s="3">
        <v>259.11</v>
      </c>
    </row>
    <row r="31" spans="1:10" x14ac:dyDescent="0.25">
      <c r="A31" t="s">
        <v>73</v>
      </c>
      <c r="B31" t="s">
        <v>38</v>
      </c>
      <c r="C31" s="40">
        <v>45968</v>
      </c>
      <c r="D31" t="s">
        <v>96</v>
      </c>
      <c r="E31" t="s">
        <v>35</v>
      </c>
      <c r="F31" t="s">
        <v>115</v>
      </c>
      <c r="G31" t="s">
        <v>38</v>
      </c>
      <c r="H31" t="s">
        <v>96</v>
      </c>
      <c r="I31" s="3">
        <v>0</v>
      </c>
      <c r="J31" s="3">
        <v>920</v>
      </c>
    </row>
    <row r="32" spans="1:10" x14ac:dyDescent="0.25">
      <c r="A32" t="s">
        <v>73</v>
      </c>
      <c r="B32" t="s">
        <v>38</v>
      </c>
      <c r="C32" s="40">
        <v>45978</v>
      </c>
      <c r="D32" t="s">
        <v>96</v>
      </c>
      <c r="E32" t="s">
        <v>160</v>
      </c>
      <c r="F32" t="s">
        <v>161</v>
      </c>
      <c r="G32" t="s">
        <v>160</v>
      </c>
      <c r="H32" t="s">
        <v>96</v>
      </c>
      <c r="I32" s="3">
        <v>0</v>
      </c>
      <c r="J32" s="3">
        <v>220.8</v>
      </c>
    </row>
    <row r="33" spans="1:10" x14ac:dyDescent="0.25">
      <c r="A33" t="s">
        <v>73</v>
      </c>
      <c r="B33" t="s">
        <v>38</v>
      </c>
      <c r="C33" s="40">
        <v>45980</v>
      </c>
      <c r="D33" t="s">
        <v>96</v>
      </c>
      <c r="E33" t="s">
        <v>162</v>
      </c>
      <c r="F33" t="s">
        <v>114</v>
      </c>
      <c r="G33" t="s">
        <v>38</v>
      </c>
      <c r="H33" t="s">
        <v>96</v>
      </c>
      <c r="I33" s="3">
        <v>0</v>
      </c>
      <c r="J33" s="3">
        <v>420</v>
      </c>
    </row>
    <row r="34" spans="1:10" x14ac:dyDescent="0.25">
      <c r="A34" t="s">
        <v>73</v>
      </c>
      <c r="B34" t="s">
        <v>38</v>
      </c>
      <c r="C34" s="40">
        <v>45981</v>
      </c>
      <c r="D34" t="s">
        <v>96</v>
      </c>
      <c r="E34" t="s">
        <v>160</v>
      </c>
      <c r="F34" t="s">
        <v>157</v>
      </c>
      <c r="G34" t="s">
        <v>160</v>
      </c>
      <c r="H34" t="s">
        <v>96</v>
      </c>
      <c r="I34" s="3">
        <v>0</v>
      </c>
      <c r="J34" s="3">
        <v>57.87</v>
      </c>
    </row>
    <row r="35" spans="1:10" x14ac:dyDescent="0.25">
      <c r="A35" t="s">
        <v>73</v>
      </c>
      <c r="B35" t="s">
        <v>38</v>
      </c>
      <c r="C35" s="40">
        <v>45989</v>
      </c>
      <c r="D35" t="s">
        <v>96</v>
      </c>
      <c r="E35" t="s">
        <v>157</v>
      </c>
      <c r="F35" t="s">
        <v>77</v>
      </c>
      <c r="G35" t="s">
        <v>157</v>
      </c>
      <c r="H35" t="s">
        <v>96</v>
      </c>
      <c r="I35" s="3">
        <v>0</v>
      </c>
      <c r="J35" s="3">
        <v>86.41</v>
      </c>
    </row>
    <row r="36" spans="1:10" x14ac:dyDescent="0.25">
      <c r="A36" t="s">
        <v>73</v>
      </c>
      <c r="B36" t="s">
        <v>38</v>
      </c>
      <c r="C36" s="40">
        <v>46004</v>
      </c>
      <c r="D36" t="s">
        <v>96</v>
      </c>
      <c r="E36" t="s">
        <v>35</v>
      </c>
      <c r="F36" t="s">
        <v>112</v>
      </c>
      <c r="G36" t="s">
        <v>38</v>
      </c>
      <c r="H36" t="s">
        <v>96</v>
      </c>
      <c r="I36" s="3">
        <v>0</v>
      </c>
      <c r="J36" s="3">
        <v>170</v>
      </c>
    </row>
    <row r="37" spans="1:10" x14ac:dyDescent="0.25">
      <c r="A37" t="s">
        <v>73</v>
      </c>
      <c r="B37" t="s">
        <v>38</v>
      </c>
      <c r="C37" s="40">
        <v>46007</v>
      </c>
      <c r="D37" t="s">
        <v>96</v>
      </c>
      <c r="E37" t="s">
        <v>157</v>
      </c>
      <c r="F37" t="s">
        <v>157</v>
      </c>
      <c r="G37" t="s">
        <v>157</v>
      </c>
      <c r="H37" t="s">
        <v>96</v>
      </c>
      <c r="I37" s="3">
        <v>0</v>
      </c>
      <c r="J37" s="3">
        <v>28.8</v>
      </c>
    </row>
    <row r="38" spans="1:10" x14ac:dyDescent="0.25">
      <c r="A38" t="s">
        <v>73</v>
      </c>
      <c r="B38" t="s">
        <v>38</v>
      </c>
      <c r="C38" s="40">
        <v>46009</v>
      </c>
      <c r="D38" t="s">
        <v>96</v>
      </c>
      <c r="E38" t="s">
        <v>149</v>
      </c>
      <c r="F38" t="s">
        <v>163</v>
      </c>
      <c r="G38" t="s">
        <v>164</v>
      </c>
      <c r="H38" t="s">
        <v>96</v>
      </c>
      <c r="I38" s="3">
        <v>0</v>
      </c>
      <c r="J38" s="3">
        <v>24</v>
      </c>
    </row>
    <row r="39" spans="1:10" x14ac:dyDescent="0.25">
      <c r="A39" t="s">
        <v>73</v>
      </c>
      <c r="B39" t="s">
        <v>38</v>
      </c>
      <c r="C39" s="40">
        <v>46014</v>
      </c>
      <c r="D39" t="s">
        <v>96</v>
      </c>
      <c r="E39" t="s">
        <v>35</v>
      </c>
      <c r="F39" t="s">
        <v>61</v>
      </c>
      <c r="G39" t="s">
        <v>38</v>
      </c>
      <c r="H39" t="s">
        <v>96</v>
      </c>
      <c r="I39" s="3">
        <v>0</v>
      </c>
      <c r="J39" s="3">
        <v>50</v>
      </c>
    </row>
    <row r="40" spans="1:10" x14ac:dyDescent="0.25">
      <c r="A40" t="s">
        <v>73</v>
      </c>
      <c r="B40" t="s">
        <v>38</v>
      </c>
      <c r="C40" s="40">
        <v>46115</v>
      </c>
      <c r="D40" t="s">
        <v>96</v>
      </c>
      <c r="E40" t="s">
        <v>149</v>
      </c>
      <c r="F40" t="s">
        <v>149</v>
      </c>
      <c r="G40" t="s">
        <v>165</v>
      </c>
      <c r="H40" t="s">
        <v>96</v>
      </c>
      <c r="I40" s="3">
        <v>0</v>
      </c>
      <c r="J40" s="3">
        <v>28.8</v>
      </c>
    </row>
    <row r="41" spans="1:10" x14ac:dyDescent="0.25">
      <c r="A41" t="s">
        <v>73</v>
      </c>
      <c r="B41" t="s">
        <v>38</v>
      </c>
      <c r="C41" s="40">
        <v>46132</v>
      </c>
      <c r="D41" t="s">
        <v>96</v>
      </c>
      <c r="E41" t="s">
        <v>149</v>
      </c>
      <c r="F41" t="s">
        <v>149</v>
      </c>
      <c r="G41" t="s">
        <v>152</v>
      </c>
      <c r="H41" t="s">
        <v>96</v>
      </c>
      <c r="I41" s="3">
        <v>0</v>
      </c>
      <c r="J41" s="3">
        <v>28.8</v>
      </c>
    </row>
    <row r="42" spans="1:10" x14ac:dyDescent="0.25">
      <c r="A42" t="s">
        <v>73</v>
      </c>
      <c r="B42" t="s">
        <v>38</v>
      </c>
      <c r="C42" s="40">
        <v>46160</v>
      </c>
      <c r="D42" t="s">
        <v>96</v>
      </c>
      <c r="E42" t="s">
        <v>166</v>
      </c>
      <c r="F42" t="s">
        <v>166</v>
      </c>
      <c r="G42" t="s">
        <v>166</v>
      </c>
      <c r="H42" t="s">
        <v>96</v>
      </c>
      <c r="I42" s="3">
        <v>0</v>
      </c>
      <c r="J42" s="3">
        <v>28.8</v>
      </c>
    </row>
    <row r="43" spans="1:10" x14ac:dyDescent="0.25">
      <c r="A43" t="s">
        <v>73</v>
      </c>
      <c r="B43" t="s">
        <v>38</v>
      </c>
      <c r="C43" s="40">
        <v>46163</v>
      </c>
      <c r="D43" t="s">
        <v>96</v>
      </c>
      <c r="E43" t="s">
        <v>149</v>
      </c>
      <c r="F43" t="s">
        <v>149</v>
      </c>
      <c r="G43" t="s">
        <v>167</v>
      </c>
      <c r="H43" t="s">
        <v>96</v>
      </c>
      <c r="I43" s="3">
        <v>0</v>
      </c>
      <c r="J43" s="3">
        <v>28.8</v>
      </c>
    </row>
    <row r="44" spans="1:10" x14ac:dyDescent="0.25">
      <c r="A44" t="s">
        <v>73</v>
      </c>
      <c r="B44" t="s">
        <v>6</v>
      </c>
      <c r="C44" s="40">
        <v>46090</v>
      </c>
      <c r="D44" t="s">
        <v>96</v>
      </c>
      <c r="E44" t="s">
        <v>149</v>
      </c>
      <c r="F44" t="s">
        <v>149</v>
      </c>
      <c r="G44" t="s">
        <v>168</v>
      </c>
      <c r="H44" t="s">
        <v>96</v>
      </c>
      <c r="I44" s="3">
        <v>0</v>
      </c>
      <c r="J44" s="3">
        <v>15.38</v>
      </c>
    </row>
    <row r="45" spans="1:10" x14ac:dyDescent="0.25">
      <c r="A45" t="s">
        <v>73</v>
      </c>
      <c r="B45" t="s">
        <v>6</v>
      </c>
      <c r="C45" s="40">
        <v>46112</v>
      </c>
      <c r="D45" t="s">
        <v>96</v>
      </c>
      <c r="E45" t="s">
        <v>169</v>
      </c>
      <c r="F45" t="s">
        <v>169</v>
      </c>
      <c r="G45" t="s">
        <v>169</v>
      </c>
      <c r="H45" t="s">
        <v>96</v>
      </c>
      <c r="I45" s="3">
        <v>0</v>
      </c>
      <c r="J45" s="3">
        <v>1539.86</v>
      </c>
    </row>
    <row r="46" spans="1:10" x14ac:dyDescent="0.25">
      <c r="A46" t="s">
        <v>73</v>
      </c>
      <c r="B46" t="s">
        <v>6</v>
      </c>
      <c r="C46" s="40">
        <v>46114</v>
      </c>
      <c r="D46" t="s">
        <v>96</v>
      </c>
      <c r="E46" t="s">
        <v>170</v>
      </c>
      <c r="F46" t="s">
        <v>170</v>
      </c>
      <c r="G46" t="s">
        <v>170</v>
      </c>
      <c r="H46" t="s">
        <v>96</v>
      </c>
      <c r="I46" s="3">
        <v>0</v>
      </c>
      <c r="J46" s="3">
        <v>38.4</v>
      </c>
    </row>
    <row r="47" spans="1:10" x14ac:dyDescent="0.25">
      <c r="A47" t="s">
        <v>73</v>
      </c>
      <c r="B47" t="s">
        <v>6</v>
      </c>
      <c r="C47" s="40">
        <v>46115</v>
      </c>
      <c r="D47" t="s">
        <v>96</v>
      </c>
      <c r="E47" t="s">
        <v>149</v>
      </c>
      <c r="F47" t="s">
        <v>149</v>
      </c>
      <c r="G47" t="s">
        <v>165</v>
      </c>
      <c r="H47" t="s">
        <v>96</v>
      </c>
      <c r="I47" s="3">
        <v>0</v>
      </c>
      <c r="J47" s="3">
        <v>38.409999999999997</v>
      </c>
    </row>
    <row r="48" spans="1:10" x14ac:dyDescent="0.25">
      <c r="A48" t="s">
        <v>73</v>
      </c>
      <c r="B48" t="s">
        <v>6</v>
      </c>
      <c r="C48" s="40">
        <v>46118</v>
      </c>
      <c r="D48" t="s">
        <v>96</v>
      </c>
      <c r="E48" t="s">
        <v>149</v>
      </c>
      <c r="F48" t="s">
        <v>170</v>
      </c>
      <c r="G48" t="s">
        <v>170</v>
      </c>
      <c r="H48" t="s">
        <v>96</v>
      </c>
      <c r="I48" s="3">
        <v>0</v>
      </c>
      <c r="J48" s="3">
        <v>19.2</v>
      </c>
    </row>
    <row r="49" spans="1:10" x14ac:dyDescent="0.25">
      <c r="A49" t="s">
        <v>73</v>
      </c>
      <c r="B49" t="s">
        <v>6</v>
      </c>
      <c r="C49" s="40">
        <v>46121</v>
      </c>
      <c r="D49" t="s">
        <v>96</v>
      </c>
      <c r="E49" t="s">
        <v>149</v>
      </c>
      <c r="F49" t="s">
        <v>149</v>
      </c>
      <c r="G49" t="s">
        <v>102</v>
      </c>
      <c r="H49" t="s">
        <v>96</v>
      </c>
      <c r="I49" s="3">
        <v>0</v>
      </c>
      <c r="J49" s="3">
        <v>76.81</v>
      </c>
    </row>
    <row r="50" spans="1:10" x14ac:dyDescent="0.25">
      <c r="A50" t="s">
        <v>73</v>
      </c>
      <c r="B50" t="s">
        <v>6</v>
      </c>
      <c r="C50" s="40">
        <v>46122</v>
      </c>
      <c r="D50" t="s">
        <v>96</v>
      </c>
      <c r="E50" t="s">
        <v>149</v>
      </c>
      <c r="F50" t="s">
        <v>149</v>
      </c>
      <c r="G50" t="s">
        <v>102</v>
      </c>
      <c r="H50" t="s">
        <v>96</v>
      </c>
      <c r="I50" s="3">
        <v>0</v>
      </c>
      <c r="J50" s="3">
        <v>19.2</v>
      </c>
    </row>
    <row r="51" spans="1:10" x14ac:dyDescent="0.25">
      <c r="A51" t="s">
        <v>73</v>
      </c>
      <c r="B51" t="s">
        <v>6</v>
      </c>
      <c r="C51" s="40">
        <v>46125</v>
      </c>
      <c r="D51" t="s">
        <v>96</v>
      </c>
      <c r="E51" t="s">
        <v>149</v>
      </c>
      <c r="F51" t="s">
        <v>149</v>
      </c>
      <c r="G51" t="s">
        <v>102</v>
      </c>
      <c r="H51" t="s">
        <v>96</v>
      </c>
      <c r="I51" s="3">
        <v>0</v>
      </c>
      <c r="J51" s="3">
        <v>57.6</v>
      </c>
    </row>
    <row r="52" spans="1:10" x14ac:dyDescent="0.25">
      <c r="A52" t="s">
        <v>73</v>
      </c>
      <c r="B52" t="s">
        <v>6</v>
      </c>
      <c r="C52" s="40">
        <v>46126</v>
      </c>
      <c r="D52" t="s">
        <v>96</v>
      </c>
      <c r="E52" t="s">
        <v>149</v>
      </c>
      <c r="F52" t="s">
        <v>149</v>
      </c>
      <c r="G52" t="s">
        <v>102</v>
      </c>
      <c r="H52" t="s">
        <v>96</v>
      </c>
      <c r="I52" s="3">
        <v>0</v>
      </c>
      <c r="J52" s="3">
        <v>249.61</v>
      </c>
    </row>
    <row r="53" spans="1:10" x14ac:dyDescent="0.25">
      <c r="A53" t="s">
        <v>73</v>
      </c>
      <c r="B53" t="s">
        <v>6</v>
      </c>
      <c r="C53" s="40">
        <v>46127</v>
      </c>
      <c r="D53" t="s">
        <v>96</v>
      </c>
      <c r="E53" t="s">
        <v>149</v>
      </c>
      <c r="F53" t="s">
        <v>149</v>
      </c>
      <c r="G53" t="s">
        <v>150</v>
      </c>
      <c r="H53" t="s">
        <v>96</v>
      </c>
      <c r="I53" s="3">
        <v>0</v>
      </c>
      <c r="J53" s="3">
        <v>115.2</v>
      </c>
    </row>
    <row r="54" spans="1:10" x14ac:dyDescent="0.25">
      <c r="A54" t="s">
        <v>73</v>
      </c>
      <c r="B54" t="s">
        <v>6</v>
      </c>
      <c r="C54" s="40">
        <v>46132</v>
      </c>
      <c r="D54" t="s">
        <v>96</v>
      </c>
      <c r="E54" t="s">
        <v>149</v>
      </c>
      <c r="F54" t="s">
        <v>149</v>
      </c>
      <c r="G54" t="s">
        <v>152</v>
      </c>
      <c r="H54" t="s">
        <v>96</v>
      </c>
      <c r="I54" s="3">
        <v>0</v>
      </c>
      <c r="J54" s="3">
        <v>230.41</v>
      </c>
    </row>
    <row r="55" spans="1:10" x14ac:dyDescent="0.25">
      <c r="A55" t="s">
        <v>73</v>
      </c>
      <c r="B55" t="s">
        <v>6</v>
      </c>
      <c r="C55" s="40">
        <v>46157</v>
      </c>
      <c r="D55" t="s">
        <v>96</v>
      </c>
      <c r="E55">
        <v>2075</v>
      </c>
      <c r="F55" t="s">
        <v>121</v>
      </c>
      <c r="G55" t="s">
        <v>102</v>
      </c>
      <c r="H55" t="s">
        <v>96</v>
      </c>
      <c r="I55" s="3">
        <v>6019.53</v>
      </c>
      <c r="J55" s="3">
        <v>0</v>
      </c>
    </row>
    <row r="56" spans="1:10" x14ac:dyDescent="0.25">
      <c r="A56" t="s">
        <v>73</v>
      </c>
      <c r="B56" t="s">
        <v>6</v>
      </c>
      <c r="C56" s="40">
        <v>46197</v>
      </c>
      <c r="D56" t="s">
        <v>96</v>
      </c>
      <c r="E56" t="s">
        <v>35</v>
      </c>
      <c r="F56" t="s">
        <v>102</v>
      </c>
      <c r="G56" t="s">
        <v>171</v>
      </c>
      <c r="H56" t="s">
        <v>96</v>
      </c>
      <c r="I56" s="3">
        <v>0</v>
      </c>
      <c r="J56" s="3">
        <v>1220</v>
      </c>
    </row>
    <row r="57" spans="1:10" x14ac:dyDescent="0.25">
      <c r="A57" t="s">
        <v>73</v>
      </c>
      <c r="B57" t="s">
        <v>137</v>
      </c>
      <c r="C57" s="40">
        <v>46006</v>
      </c>
      <c r="D57" t="s">
        <v>96</v>
      </c>
      <c r="E57">
        <v>2046</v>
      </c>
      <c r="F57" t="s">
        <v>74</v>
      </c>
      <c r="G57" t="s">
        <v>172</v>
      </c>
      <c r="H57" t="s">
        <v>96</v>
      </c>
      <c r="I57" s="3">
        <v>220</v>
      </c>
      <c r="J57" s="3">
        <v>0</v>
      </c>
    </row>
    <row r="58" spans="1:10" x14ac:dyDescent="0.25">
      <c r="A58" t="s">
        <v>73</v>
      </c>
      <c r="B58" t="s">
        <v>137</v>
      </c>
      <c r="C58" s="40">
        <v>46008</v>
      </c>
      <c r="D58" t="s">
        <v>96</v>
      </c>
      <c r="E58">
        <v>2047</v>
      </c>
      <c r="F58" t="s">
        <v>74</v>
      </c>
      <c r="G58" t="s">
        <v>173</v>
      </c>
      <c r="H58" t="s">
        <v>96</v>
      </c>
      <c r="I58" s="3">
        <v>60</v>
      </c>
      <c r="J58" s="3">
        <v>0</v>
      </c>
    </row>
    <row r="59" spans="1:10" x14ac:dyDescent="0.25">
      <c r="A59" t="s">
        <v>73</v>
      </c>
      <c r="B59" t="s">
        <v>137</v>
      </c>
      <c r="C59" s="40">
        <v>46008</v>
      </c>
      <c r="D59" t="s">
        <v>96</v>
      </c>
      <c r="E59">
        <v>2048</v>
      </c>
      <c r="F59" t="s">
        <v>174</v>
      </c>
      <c r="G59" t="s">
        <v>175</v>
      </c>
      <c r="H59" t="s">
        <v>96</v>
      </c>
      <c r="I59" s="3">
        <v>168</v>
      </c>
      <c r="J59" s="3">
        <v>0</v>
      </c>
    </row>
    <row r="60" spans="1:10" x14ac:dyDescent="0.25">
      <c r="A60" t="s">
        <v>73</v>
      </c>
      <c r="B60" t="s">
        <v>137</v>
      </c>
      <c r="C60" s="40">
        <v>46014</v>
      </c>
      <c r="D60" t="s">
        <v>96</v>
      </c>
      <c r="E60" t="s">
        <v>35</v>
      </c>
      <c r="F60" t="s">
        <v>122</v>
      </c>
      <c r="G60" t="s">
        <v>176</v>
      </c>
      <c r="H60" t="s">
        <v>96</v>
      </c>
      <c r="I60" s="3">
        <v>0</v>
      </c>
      <c r="J60" s="3">
        <v>5414</v>
      </c>
    </row>
    <row r="61" spans="1:10" x14ac:dyDescent="0.25">
      <c r="A61" t="s">
        <v>73</v>
      </c>
      <c r="B61" t="s">
        <v>137</v>
      </c>
      <c r="C61" s="40">
        <v>46032</v>
      </c>
      <c r="D61" t="s">
        <v>96</v>
      </c>
      <c r="E61">
        <v>2049</v>
      </c>
      <c r="F61" t="s">
        <v>177</v>
      </c>
      <c r="G61" t="s">
        <v>178</v>
      </c>
      <c r="H61" t="s">
        <v>96</v>
      </c>
      <c r="I61" s="3">
        <v>1963.73</v>
      </c>
      <c r="J61" s="3">
        <v>0</v>
      </c>
    </row>
    <row r="62" spans="1:10" x14ac:dyDescent="0.25">
      <c r="A62" t="s">
        <v>73</v>
      </c>
      <c r="B62" t="s">
        <v>7</v>
      </c>
      <c r="C62" s="40">
        <v>45940</v>
      </c>
      <c r="D62" t="s">
        <v>96</v>
      </c>
      <c r="E62" t="s">
        <v>35</v>
      </c>
      <c r="F62" t="s">
        <v>110</v>
      </c>
      <c r="G62" t="s">
        <v>111</v>
      </c>
      <c r="H62" t="s">
        <v>96</v>
      </c>
      <c r="I62" s="3">
        <v>0</v>
      </c>
      <c r="J62" s="3">
        <v>437.52</v>
      </c>
    </row>
    <row r="63" spans="1:10" x14ac:dyDescent="0.25">
      <c r="A63" t="s">
        <v>73</v>
      </c>
      <c r="B63" t="s">
        <v>7</v>
      </c>
      <c r="C63" s="40">
        <v>45961</v>
      </c>
      <c r="D63" t="s">
        <v>96</v>
      </c>
      <c r="E63" t="s">
        <v>179</v>
      </c>
      <c r="F63" t="s">
        <v>179</v>
      </c>
      <c r="G63" t="s">
        <v>179</v>
      </c>
      <c r="H63" t="s">
        <v>96</v>
      </c>
      <c r="I63" s="3">
        <v>0</v>
      </c>
      <c r="J63" s="3">
        <v>124.85</v>
      </c>
    </row>
    <row r="64" spans="1:10" x14ac:dyDescent="0.25">
      <c r="A64" t="s">
        <v>73</v>
      </c>
      <c r="B64" t="s">
        <v>7</v>
      </c>
      <c r="C64" s="40">
        <v>45968</v>
      </c>
      <c r="D64" t="s">
        <v>96</v>
      </c>
      <c r="E64" t="s">
        <v>180</v>
      </c>
      <c r="F64" t="s">
        <v>179</v>
      </c>
      <c r="G64" t="s">
        <v>180</v>
      </c>
      <c r="H64" t="s">
        <v>96</v>
      </c>
      <c r="I64" s="3">
        <v>0</v>
      </c>
      <c r="J64" s="3">
        <v>192.14</v>
      </c>
    </row>
    <row r="65" spans="1:10" x14ac:dyDescent="0.25">
      <c r="A65" t="s">
        <v>73</v>
      </c>
      <c r="B65" t="s">
        <v>7</v>
      </c>
      <c r="C65" s="40">
        <v>45978</v>
      </c>
      <c r="D65" t="s">
        <v>96</v>
      </c>
      <c r="E65">
        <v>2042</v>
      </c>
      <c r="F65" t="s">
        <v>181</v>
      </c>
      <c r="G65" t="s">
        <v>182</v>
      </c>
      <c r="H65" t="s">
        <v>96</v>
      </c>
      <c r="I65" s="3">
        <v>1371</v>
      </c>
      <c r="J65" s="3">
        <v>0</v>
      </c>
    </row>
    <row r="66" spans="1:10" x14ac:dyDescent="0.25">
      <c r="A66" t="s">
        <v>73</v>
      </c>
      <c r="B66" t="s">
        <v>7</v>
      </c>
      <c r="C66" s="40">
        <v>45978</v>
      </c>
      <c r="D66" t="s">
        <v>96</v>
      </c>
      <c r="E66" t="s">
        <v>180</v>
      </c>
      <c r="F66" t="s">
        <v>179</v>
      </c>
      <c r="G66" t="s">
        <v>179</v>
      </c>
      <c r="H66" t="s">
        <v>96</v>
      </c>
      <c r="I66" s="3">
        <v>0</v>
      </c>
      <c r="J66" s="3">
        <v>499.26</v>
      </c>
    </row>
    <row r="67" spans="1:10" x14ac:dyDescent="0.25">
      <c r="A67" t="s">
        <v>73</v>
      </c>
      <c r="B67" t="s">
        <v>7</v>
      </c>
      <c r="C67" s="40">
        <v>45980</v>
      </c>
      <c r="D67" t="s">
        <v>96</v>
      </c>
      <c r="E67" t="s">
        <v>35</v>
      </c>
      <c r="F67" t="s">
        <v>115</v>
      </c>
      <c r="G67" t="s">
        <v>182</v>
      </c>
      <c r="H67" t="s">
        <v>96</v>
      </c>
      <c r="I67" s="3">
        <v>0</v>
      </c>
      <c r="J67" s="3">
        <v>800</v>
      </c>
    </row>
    <row r="68" spans="1:10" x14ac:dyDescent="0.25">
      <c r="A68" t="s">
        <v>73</v>
      </c>
      <c r="B68" t="s">
        <v>7</v>
      </c>
      <c r="C68" s="40">
        <v>45981</v>
      </c>
      <c r="D68" t="s">
        <v>96</v>
      </c>
      <c r="E68" t="s">
        <v>180</v>
      </c>
      <c r="F68" t="s">
        <v>179</v>
      </c>
      <c r="G68" t="s">
        <v>180</v>
      </c>
      <c r="H68" t="s">
        <v>96</v>
      </c>
      <c r="I68" s="3">
        <v>0</v>
      </c>
      <c r="J68" s="3">
        <v>393.35</v>
      </c>
    </row>
    <row r="69" spans="1:10" x14ac:dyDescent="0.25">
      <c r="A69" t="s">
        <v>73</v>
      </c>
      <c r="B69" t="s">
        <v>7</v>
      </c>
      <c r="C69" s="40">
        <v>45999</v>
      </c>
      <c r="D69" t="s">
        <v>96</v>
      </c>
      <c r="E69">
        <v>2044</v>
      </c>
      <c r="F69" t="s">
        <v>74</v>
      </c>
      <c r="G69" t="s">
        <v>183</v>
      </c>
      <c r="H69" t="s">
        <v>96</v>
      </c>
      <c r="I69" s="3">
        <v>60</v>
      </c>
      <c r="J69" s="3">
        <v>0</v>
      </c>
    </row>
    <row r="70" spans="1:10" x14ac:dyDescent="0.25">
      <c r="A70" t="s">
        <v>73</v>
      </c>
      <c r="B70" t="s">
        <v>7</v>
      </c>
      <c r="C70" s="40">
        <v>46004</v>
      </c>
      <c r="D70" t="s">
        <v>96</v>
      </c>
      <c r="E70" t="s">
        <v>162</v>
      </c>
      <c r="F70" t="s">
        <v>128</v>
      </c>
      <c r="G70" t="s">
        <v>184</v>
      </c>
      <c r="H70" t="s">
        <v>96</v>
      </c>
      <c r="I70" s="3">
        <v>0</v>
      </c>
      <c r="J70" s="3">
        <v>108</v>
      </c>
    </row>
    <row r="71" spans="1:10" x14ac:dyDescent="0.25">
      <c r="A71" t="s">
        <v>73</v>
      </c>
      <c r="B71" t="s">
        <v>7</v>
      </c>
      <c r="C71" s="40">
        <v>46004</v>
      </c>
      <c r="D71" t="s">
        <v>96</v>
      </c>
      <c r="E71" t="s">
        <v>35</v>
      </c>
      <c r="F71" t="s">
        <v>61</v>
      </c>
      <c r="G71" t="s">
        <v>123</v>
      </c>
      <c r="H71" t="s">
        <v>96</v>
      </c>
      <c r="I71" s="3">
        <v>0</v>
      </c>
      <c r="J71" s="3">
        <v>146.96</v>
      </c>
    </row>
    <row r="72" spans="1:10" x14ac:dyDescent="0.25">
      <c r="A72" t="s">
        <v>73</v>
      </c>
      <c r="B72" t="s">
        <v>7</v>
      </c>
      <c r="C72" s="40">
        <v>46004</v>
      </c>
      <c r="D72" t="s">
        <v>96</v>
      </c>
      <c r="E72" t="s">
        <v>35</v>
      </c>
      <c r="F72" t="s">
        <v>61</v>
      </c>
      <c r="G72" t="s">
        <v>185</v>
      </c>
      <c r="H72" t="s">
        <v>96</v>
      </c>
      <c r="I72" s="3">
        <v>0</v>
      </c>
      <c r="J72" s="3">
        <v>72.97</v>
      </c>
    </row>
    <row r="73" spans="1:10" x14ac:dyDescent="0.25">
      <c r="A73" t="s">
        <v>73</v>
      </c>
      <c r="B73" t="s">
        <v>7</v>
      </c>
      <c r="C73" s="40">
        <v>46014</v>
      </c>
      <c r="D73" t="s">
        <v>96</v>
      </c>
      <c r="E73" t="s">
        <v>35</v>
      </c>
      <c r="F73" t="s">
        <v>61</v>
      </c>
      <c r="G73" t="s">
        <v>186</v>
      </c>
      <c r="H73" t="s">
        <v>96</v>
      </c>
      <c r="I73" s="3">
        <v>0</v>
      </c>
      <c r="J73" s="3">
        <v>74.72</v>
      </c>
    </row>
    <row r="74" spans="1:10" x14ac:dyDescent="0.25">
      <c r="A74" t="s">
        <v>73</v>
      </c>
      <c r="B74" t="s">
        <v>7</v>
      </c>
      <c r="C74" s="40">
        <v>46053</v>
      </c>
      <c r="D74" t="s">
        <v>96</v>
      </c>
      <c r="E74" t="s">
        <v>61</v>
      </c>
      <c r="F74" t="s">
        <v>187</v>
      </c>
      <c r="G74" t="s">
        <v>188</v>
      </c>
      <c r="H74" t="s">
        <v>96</v>
      </c>
      <c r="I74" s="3">
        <v>0</v>
      </c>
      <c r="J74" s="3">
        <v>91</v>
      </c>
    </row>
    <row r="75" spans="1:10" x14ac:dyDescent="0.25">
      <c r="A75" t="s">
        <v>73</v>
      </c>
      <c r="B75" t="s">
        <v>7</v>
      </c>
      <c r="C75" s="40">
        <v>46081</v>
      </c>
      <c r="D75" t="s">
        <v>96</v>
      </c>
      <c r="E75" t="s">
        <v>35</v>
      </c>
      <c r="F75" t="s">
        <v>116</v>
      </c>
      <c r="G75" t="s">
        <v>189</v>
      </c>
      <c r="H75" t="s">
        <v>96</v>
      </c>
      <c r="I75" s="3">
        <v>0</v>
      </c>
      <c r="J75" s="3">
        <v>243.6</v>
      </c>
    </row>
    <row r="76" spans="1:10" x14ac:dyDescent="0.25">
      <c r="A76" t="s">
        <v>73</v>
      </c>
      <c r="B76" t="s">
        <v>7</v>
      </c>
      <c r="C76" s="40">
        <v>46081</v>
      </c>
      <c r="D76" t="s">
        <v>96</v>
      </c>
      <c r="E76" t="s">
        <v>35</v>
      </c>
      <c r="F76" t="s">
        <v>185</v>
      </c>
      <c r="G76" t="s">
        <v>111</v>
      </c>
      <c r="H76" t="s">
        <v>96</v>
      </c>
      <c r="I76" s="3">
        <v>0</v>
      </c>
      <c r="J76" s="3">
        <v>82.63</v>
      </c>
    </row>
    <row r="77" spans="1:10" x14ac:dyDescent="0.25">
      <c r="A77" t="s">
        <v>73</v>
      </c>
      <c r="B77" t="s">
        <v>7</v>
      </c>
      <c r="C77" s="40">
        <v>46120</v>
      </c>
      <c r="D77" t="s">
        <v>96</v>
      </c>
      <c r="E77" t="s">
        <v>35</v>
      </c>
      <c r="F77" t="s">
        <v>119</v>
      </c>
      <c r="G77" t="s">
        <v>190</v>
      </c>
      <c r="H77" t="s">
        <v>96</v>
      </c>
      <c r="I77" s="3">
        <v>0</v>
      </c>
      <c r="J77" s="3">
        <v>29.03</v>
      </c>
    </row>
    <row r="78" spans="1:10" x14ac:dyDescent="0.25">
      <c r="A78" t="s">
        <v>73</v>
      </c>
      <c r="B78" t="s">
        <v>7</v>
      </c>
      <c r="C78" s="40">
        <v>46120</v>
      </c>
      <c r="D78" t="s">
        <v>96</v>
      </c>
      <c r="E78" t="s">
        <v>35</v>
      </c>
      <c r="F78" t="s">
        <v>119</v>
      </c>
      <c r="G78" t="s">
        <v>191</v>
      </c>
      <c r="H78" t="s">
        <v>96</v>
      </c>
      <c r="I78" s="3">
        <v>0</v>
      </c>
      <c r="J78" s="3">
        <v>413.99</v>
      </c>
    </row>
    <row r="79" spans="1:10" x14ac:dyDescent="0.25">
      <c r="A79" t="s">
        <v>73</v>
      </c>
      <c r="B79" t="s">
        <v>7</v>
      </c>
      <c r="C79" s="40">
        <v>46120</v>
      </c>
      <c r="D79" t="s">
        <v>96</v>
      </c>
      <c r="E79" t="s">
        <v>35</v>
      </c>
      <c r="F79" t="s">
        <v>110</v>
      </c>
      <c r="G79" t="s">
        <v>192</v>
      </c>
      <c r="H79" t="s">
        <v>96</v>
      </c>
      <c r="I79" s="3">
        <v>0</v>
      </c>
      <c r="J79" s="3">
        <v>118.83</v>
      </c>
    </row>
    <row r="80" spans="1:10" x14ac:dyDescent="0.25">
      <c r="A80" t="s">
        <v>73</v>
      </c>
      <c r="B80" t="s">
        <v>7</v>
      </c>
      <c r="C80" s="40">
        <v>46120</v>
      </c>
      <c r="D80" t="s">
        <v>96</v>
      </c>
      <c r="E80" t="s">
        <v>35</v>
      </c>
      <c r="F80" t="s">
        <v>186</v>
      </c>
      <c r="G80" t="s">
        <v>193</v>
      </c>
      <c r="H80" t="s">
        <v>96</v>
      </c>
      <c r="I80" s="3">
        <v>0</v>
      </c>
      <c r="J80" s="3">
        <v>13</v>
      </c>
    </row>
    <row r="81" spans="1:10" x14ac:dyDescent="0.25">
      <c r="A81" t="s">
        <v>73</v>
      </c>
      <c r="B81" t="s">
        <v>7</v>
      </c>
      <c r="C81" s="40">
        <v>46137</v>
      </c>
      <c r="D81" t="s">
        <v>96</v>
      </c>
      <c r="E81" t="s">
        <v>35</v>
      </c>
      <c r="F81" t="s">
        <v>35</v>
      </c>
      <c r="G81" t="s">
        <v>148</v>
      </c>
      <c r="H81" t="s">
        <v>96</v>
      </c>
      <c r="I81" s="3">
        <v>0</v>
      </c>
      <c r="J81" s="3">
        <v>160</v>
      </c>
    </row>
    <row r="82" spans="1:10" x14ac:dyDescent="0.25">
      <c r="A82" t="s">
        <v>73</v>
      </c>
      <c r="B82" t="s">
        <v>7</v>
      </c>
      <c r="C82" s="40">
        <v>46181</v>
      </c>
      <c r="D82" t="s">
        <v>96</v>
      </c>
      <c r="E82" t="s">
        <v>194</v>
      </c>
      <c r="F82" t="s">
        <v>119</v>
      </c>
      <c r="G82" t="s">
        <v>195</v>
      </c>
      <c r="H82" t="s">
        <v>96</v>
      </c>
      <c r="I82" s="3">
        <v>0</v>
      </c>
      <c r="J82" s="3">
        <v>113.97</v>
      </c>
    </row>
    <row r="83" spans="1:10" x14ac:dyDescent="0.25">
      <c r="A83" t="s">
        <v>73</v>
      </c>
      <c r="B83" t="s">
        <v>7</v>
      </c>
      <c r="C83" s="40">
        <v>46181</v>
      </c>
      <c r="D83" t="s">
        <v>96</v>
      </c>
      <c r="E83" t="s">
        <v>194</v>
      </c>
      <c r="F83" t="s">
        <v>196</v>
      </c>
      <c r="G83" t="s">
        <v>195</v>
      </c>
      <c r="H83" t="s">
        <v>96</v>
      </c>
      <c r="I83" s="3">
        <v>0</v>
      </c>
      <c r="J83" s="3">
        <v>228.31</v>
      </c>
    </row>
    <row r="84" spans="1:10" x14ac:dyDescent="0.25">
      <c r="A84" t="s">
        <v>73</v>
      </c>
      <c r="B84" t="s">
        <v>7</v>
      </c>
      <c r="C84" s="40">
        <v>46181</v>
      </c>
      <c r="D84" t="s">
        <v>96</v>
      </c>
      <c r="E84" t="s">
        <v>61</v>
      </c>
      <c r="F84" t="s">
        <v>185</v>
      </c>
      <c r="G84" t="s">
        <v>195</v>
      </c>
      <c r="H84" t="s">
        <v>96</v>
      </c>
      <c r="I84" s="3">
        <v>0</v>
      </c>
      <c r="J84" s="3">
        <v>105.1</v>
      </c>
    </row>
    <row r="85" spans="1:10" x14ac:dyDescent="0.25">
      <c r="A85" t="s">
        <v>73</v>
      </c>
      <c r="B85" t="s">
        <v>36</v>
      </c>
      <c r="C85" s="40">
        <v>45876</v>
      </c>
      <c r="D85" t="s">
        <v>96</v>
      </c>
      <c r="E85">
        <v>2028</v>
      </c>
      <c r="F85" t="s">
        <v>117</v>
      </c>
      <c r="G85" t="s">
        <v>197</v>
      </c>
      <c r="H85" t="s">
        <v>96</v>
      </c>
      <c r="I85" s="3">
        <v>550</v>
      </c>
      <c r="J85" s="3">
        <v>0</v>
      </c>
    </row>
    <row r="86" spans="1:10" x14ac:dyDescent="0.25">
      <c r="A86" t="s">
        <v>73</v>
      </c>
      <c r="B86" t="s">
        <v>36</v>
      </c>
      <c r="C86" s="40">
        <v>46063</v>
      </c>
      <c r="D86" t="s">
        <v>96</v>
      </c>
      <c r="E86" t="s">
        <v>149</v>
      </c>
      <c r="F86" t="s">
        <v>198</v>
      </c>
      <c r="G86" t="s">
        <v>199</v>
      </c>
      <c r="H86" t="s">
        <v>96</v>
      </c>
      <c r="I86" s="3">
        <v>0</v>
      </c>
      <c r="J86" s="3">
        <v>864</v>
      </c>
    </row>
    <row r="87" spans="1:10" x14ac:dyDescent="0.25">
      <c r="A87" t="s">
        <v>73</v>
      </c>
      <c r="B87" t="s">
        <v>36</v>
      </c>
      <c r="C87" s="40">
        <v>46064</v>
      </c>
      <c r="D87" t="s">
        <v>96</v>
      </c>
      <c r="E87" t="s">
        <v>149</v>
      </c>
      <c r="F87" t="s">
        <v>198</v>
      </c>
      <c r="G87" t="s">
        <v>200</v>
      </c>
      <c r="H87" t="s">
        <v>96</v>
      </c>
      <c r="I87" s="3">
        <v>0</v>
      </c>
      <c r="J87" s="3">
        <v>126.72</v>
      </c>
    </row>
    <row r="88" spans="1:10" x14ac:dyDescent="0.25">
      <c r="A88" t="s">
        <v>73</v>
      </c>
      <c r="B88" t="s">
        <v>36</v>
      </c>
      <c r="C88" s="40">
        <v>46065</v>
      </c>
      <c r="D88" t="s">
        <v>96</v>
      </c>
      <c r="E88" t="s">
        <v>198</v>
      </c>
      <c r="F88" t="s">
        <v>198</v>
      </c>
      <c r="G88" t="s">
        <v>201</v>
      </c>
      <c r="H88" t="s">
        <v>96</v>
      </c>
      <c r="I88" s="3">
        <v>0</v>
      </c>
      <c r="J88" s="3">
        <v>149.76</v>
      </c>
    </row>
    <row r="89" spans="1:10" x14ac:dyDescent="0.25">
      <c r="A89" t="s">
        <v>73</v>
      </c>
      <c r="B89" t="s">
        <v>36</v>
      </c>
      <c r="C89" s="40">
        <v>46066</v>
      </c>
      <c r="D89" t="s">
        <v>96</v>
      </c>
      <c r="E89" t="s">
        <v>198</v>
      </c>
      <c r="F89" t="s">
        <v>198</v>
      </c>
      <c r="G89" t="s">
        <v>202</v>
      </c>
      <c r="H89" t="s">
        <v>96</v>
      </c>
      <c r="I89" s="3">
        <v>0</v>
      </c>
      <c r="J89" s="3">
        <v>80.64</v>
      </c>
    </row>
    <row r="90" spans="1:10" x14ac:dyDescent="0.25">
      <c r="A90" t="s">
        <v>73</v>
      </c>
      <c r="B90" t="s">
        <v>36</v>
      </c>
      <c r="C90" s="40">
        <v>46070</v>
      </c>
      <c r="D90" t="s">
        <v>96</v>
      </c>
      <c r="E90" t="s">
        <v>149</v>
      </c>
      <c r="F90" t="s">
        <v>203</v>
      </c>
      <c r="G90" t="s">
        <v>204</v>
      </c>
      <c r="H90" t="s">
        <v>96</v>
      </c>
      <c r="I90" s="3">
        <v>0</v>
      </c>
      <c r="J90" s="3">
        <v>207.36</v>
      </c>
    </row>
    <row r="91" spans="1:10" x14ac:dyDescent="0.25">
      <c r="A91" t="s">
        <v>73</v>
      </c>
      <c r="B91" t="s">
        <v>36</v>
      </c>
      <c r="C91" s="40">
        <v>46071</v>
      </c>
      <c r="D91" t="s">
        <v>96</v>
      </c>
      <c r="E91" t="s">
        <v>198</v>
      </c>
      <c r="F91" t="s">
        <v>198</v>
      </c>
      <c r="G91" t="s">
        <v>205</v>
      </c>
      <c r="H91" t="s">
        <v>96</v>
      </c>
      <c r="I91" s="3">
        <v>0</v>
      </c>
      <c r="J91" s="3">
        <v>149.76</v>
      </c>
    </row>
    <row r="92" spans="1:10" x14ac:dyDescent="0.25">
      <c r="A92" t="s">
        <v>73</v>
      </c>
      <c r="B92" t="s">
        <v>36</v>
      </c>
      <c r="C92" s="40">
        <v>46072</v>
      </c>
      <c r="D92" t="s">
        <v>96</v>
      </c>
      <c r="E92" t="s">
        <v>198</v>
      </c>
      <c r="F92" t="s">
        <v>198</v>
      </c>
      <c r="G92" t="s">
        <v>206</v>
      </c>
      <c r="H92" t="s">
        <v>96</v>
      </c>
      <c r="I92" s="3">
        <v>0</v>
      </c>
      <c r="J92" s="3">
        <v>11.52</v>
      </c>
    </row>
    <row r="93" spans="1:10" x14ac:dyDescent="0.25">
      <c r="A93" t="s">
        <v>73</v>
      </c>
      <c r="B93" t="s">
        <v>36</v>
      </c>
      <c r="C93" s="40">
        <v>46073</v>
      </c>
      <c r="D93" t="s">
        <v>96</v>
      </c>
      <c r="E93" t="s">
        <v>149</v>
      </c>
      <c r="F93" t="s">
        <v>198</v>
      </c>
      <c r="G93" t="s">
        <v>207</v>
      </c>
      <c r="H93" t="s">
        <v>96</v>
      </c>
      <c r="I93" s="3">
        <v>0</v>
      </c>
      <c r="J93" s="3">
        <v>11.52</v>
      </c>
    </row>
    <row r="94" spans="1:10" x14ac:dyDescent="0.25">
      <c r="A94" t="s">
        <v>73</v>
      </c>
      <c r="B94" t="s">
        <v>36</v>
      </c>
      <c r="C94" s="40">
        <v>46076</v>
      </c>
      <c r="D94" t="s">
        <v>96</v>
      </c>
      <c r="E94" t="s">
        <v>149</v>
      </c>
      <c r="F94" t="s">
        <v>198</v>
      </c>
      <c r="G94" t="s">
        <v>208</v>
      </c>
      <c r="H94" t="s">
        <v>96</v>
      </c>
      <c r="I94" s="3">
        <v>0</v>
      </c>
      <c r="J94" s="3">
        <v>57.6</v>
      </c>
    </row>
    <row r="95" spans="1:10" x14ac:dyDescent="0.25">
      <c r="A95" t="s">
        <v>73</v>
      </c>
      <c r="B95" t="s">
        <v>36</v>
      </c>
      <c r="C95" s="40">
        <v>46077</v>
      </c>
      <c r="D95" t="s">
        <v>96</v>
      </c>
      <c r="E95" t="s">
        <v>149</v>
      </c>
      <c r="F95" t="s">
        <v>198</v>
      </c>
      <c r="G95" t="s">
        <v>208</v>
      </c>
      <c r="H95" t="s">
        <v>96</v>
      </c>
      <c r="I95" s="3">
        <v>0</v>
      </c>
      <c r="J95" s="3">
        <v>57.6</v>
      </c>
    </row>
    <row r="96" spans="1:10" x14ac:dyDescent="0.25">
      <c r="A96" t="s">
        <v>73</v>
      </c>
      <c r="B96" t="s">
        <v>36</v>
      </c>
      <c r="C96" s="40">
        <v>46078</v>
      </c>
      <c r="D96" t="s">
        <v>96</v>
      </c>
      <c r="E96" t="s">
        <v>149</v>
      </c>
      <c r="F96" t="s">
        <v>198</v>
      </c>
      <c r="G96" t="s">
        <v>209</v>
      </c>
      <c r="H96" t="s">
        <v>96</v>
      </c>
      <c r="I96" s="3">
        <v>0</v>
      </c>
      <c r="J96" s="3">
        <v>46.08</v>
      </c>
    </row>
    <row r="97" spans="1:10" x14ac:dyDescent="0.25">
      <c r="A97" t="s">
        <v>73</v>
      </c>
      <c r="B97" t="s">
        <v>36</v>
      </c>
      <c r="C97" s="40">
        <v>46079</v>
      </c>
      <c r="D97" t="s">
        <v>96</v>
      </c>
      <c r="E97" t="s">
        <v>149</v>
      </c>
      <c r="F97" t="s">
        <v>198</v>
      </c>
      <c r="G97" t="s">
        <v>208</v>
      </c>
      <c r="H97" t="s">
        <v>96</v>
      </c>
      <c r="I97" s="3">
        <v>0</v>
      </c>
      <c r="J97" s="3">
        <v>57.6</v>
      </c>
    </row>
    <row r="98" spans="1:10" x14ac:dyDescent="0.25">
      <c r="A98" t="s">
        <v>73</v>
      </c>
      <c r="B98" t="s">
        <v>36</v>
      </c>
      <c r="C98" s="40">
        <v>46080</v>
      </c>
      <c r="D98" t="s">
        <v>96</v>
      </c>
      <c r="E98" t="s">
        <v>149</v>
      </c>
      <c r="F98" t="s">
        <v>198</v>
      </c>
      <c r="G98" t="s">
        <v>208</v>
      </c>
      <c r="H98" t="s">
        <v>96</v>
      </c>
      <c r="I98" s="3">
        <v>0</v>
      </c>
      <c r="J98" s="3">
        <v>57.6</v>
      </c>
    </row>
    <row r="99" spans="1:10" x14ac:dyDescent="0.25">
      <c r="A99" t="s">
        <v>73</v>
      </c>
      <c r="B99" t="s">
        <v>36</v>
      </c>
      <c r="C99" s="40">
        <v>46083</v>
      </c>
      <c r="D99" t="s">
        <v>96</v>
      </c>
      <c r="E99" t="s">
        <v>149</v>
      </c>
      <c r="F99" t="s">
        <v>203</v>
      </c>
      <c r="G99" t="s">
        <v>210</v>
      </c>
      <c r="H99" t="s">
        <v>96</v>
      </c>
      <c r="I99" s="3">
        <v>0</v>
      </c>
      <c r="J99" s="3">
        <v>34.56</v>
      </c>
    </row>
    <row r="100" spans="1:10" x14ac:dyDescent="0.25">
      <c r="A100" t="s">
        <v>73</v>
      </c>
      <c r="B100" t="s">
        <v>36</v>
      </c>
      <c r="C100" s="40">
        <v>46084</v>
      </c>
      <c r="D100" t="s">
        <v>96</v>
      </c>
      <c r="E100" t="s">
        <v>149</v>
      </c>
      <c r="F100" t="s">
        <v>198</v>
      </c>
      <c r="G100" t="s">
        <v>208</v>
      </c>
      <c r="H100" t="s">
        <v>96</v>
      </c>
      <c r="I100" s="3">
        <v>0</v>
      </c>
      <c r="J100" s="3">
        <v>57.6</v>
      </c>
    </row>
    <row r="101" spans="1:10" x14ac:dyDescent="0.25">
      <c r="A101" t="s">
        <v>73</v>
      </c>
      <c r="B101" t="s">
        <v>36</v>
      </c>
      <c r="C101" s="40">
        <v>46085</v>
      </c>
      <c r="D101" t="s">
        <v>96</v>
      </c>
      <c r="E101" t="s">
        <v>149</v>
      </c>
      <c r="F101" t="s">
        <v>198</v>
      </c>
      <c r="G101" t="s">
        <v>211</v>
      </c>
      <c r="H101" t="s">
        <v>96</v>
      </c>
      <c r="I101" s="3">
        <v>0</v>
      </c>
      <c r="J101" s="3">
        <v>69.12</v>
      </c>
    </row>
    <row r="102" spans="1:10" x14ac:dyDescent="0.25">
      <c r="A102" t="s">
        <v>73</v>
      </c>
      <c r="B102" t="s">
        <v>36</v>
      </c>
      <c r="C102" s="40">
        <v>46086</v>
      </c>
      <c r="D102" t="s">
        <v>96</v>
      </c>
      <c r="E102" t="s">
        <v>212</v>
      </c>
      <c r="F102" t="s">
        <v>198</v>
      </c>
      <c r="G102" t="s">
        <v>207</v>
      </c>
      <c r="H102" t="s">
        <v>96</v>
      </c>
      <c r="I102" s="3">
        <v>0</v>
      </c>
      <c r="J102" s="3">
        <v>11.52</v>
      </c>
    </row>
    <row r="103" spans="1:10" x14ac:dyDescent="0.25">
      <c r="A103" t="s">
        <v>73</v>
      </c>
      <c r="B103" t="s">
        <v>36</v>
      </c>
      <c r="C103" s="40">
        <v>46086</v>
      </c>
      <c r="D103" t="s">
        <v>96</v>
      </c>
      <c r="E103">
        <v>2063</v>
      </c>
      <c r="F103" t="s">
        <v>117</v>
      </c>
      <c r="G103" t="s">
        <v>213</v>
      </c>
      <c r="H103" t="s">
        <v>96</v>
      </c>
      <c r="I103" s="3">
        <v>550</v>
      </c>
      <c r="J103" s="3">
        <v>0</v>
      </c>
    </row>
    <row r="104" spans="1:10" x14ac:dyDescent="0.25">
      <c r="A104" t="s">
        <v>73</v>
      </c>
      <c r="B104" t="s">
        <v>36</v>
      </c>
      <c r="C104" s="40">
        <v>46087</v>
      </c>
      <c r="D104" t="s">
        <v>96</v>
      </c>
      <c r="E104" t="s">
        <v>149</v>
      </c>
      <c r="F104" t="s">
        <v>198</v>
      </c>
      <c r="G104" t="s">
        <v>210</v>
      </c>
      <c r="H104" t="s">
        <v>96</v>
      </c>
      <c r="I104" s="3">
        <v>0</v>
      </c>
      <c r="J104" s="3">
        <v>34.56</v>
      </c>
    </row>
    <row r="105" spans="1:10" x14ac:dyDescent="0.25">
      <c r="A105" t="s">
        <v>73</v>
      </c>
      <c r="B105" t="s">
        <v>36</v>
      </c>
      <c r="C105" s="40">
        <v>46090</v>
      </c>
      <c r="D105" t="s">
        <v>96</v>
      </c>
      <c r="E105">
        <v>2064</v>
      </c>
      <c r="F105" t="s">
        <v>76</v>
      </c>
      <c r="G105" t="s">
        <v>214</v>
      </c>
      <c r="H105" t="s">
        <v>96</v>
      </c>
      <c r="I105" s="3">
        <v>582.66</v>
      </c>
      <c r="J105" s="3">
        <v>0</v>
      </c>
    </row>
    <row r="106" spans="1:10" x14ac:dyDescent="0.25">
      <c r="A106" t="s">
        <v>73</v>
      </c>
      <c r="B106" t="s">
        <v>36</v>
      </c>
      <c r="C106" s="40">
        <v>46090</v>
      </c>
      <c r="D106" t="s">
        <v>96</v>
      </c>
      <c r="E106">
        <v>2065</v>
      </c>
      <c r="F106" t="s">
        <v>118</v>
      </c>
      <c r="G106" t="s">
        <v>215</v>
      </c>
      <c r="H106" t="s">
        <v>96</v>
      </c>
      <c r="I106" s="3">
        <v>389.08</v>
      </c>
      <c r="J106" s="3">
        <v>0</v>
      </c>
    </row>
    <row r="107" spans="1:10" x14ac:dyDescent="0.25">
      <c r="A107" t="s">
        <v>73</v>
      </c>
      <c r="B107" t="s">
        <v>36</v>
      </c>
      <c r="C107" s="40">
        <v>46090</v>
      </c>
      <c r="D107" t="s">
        <v>96</v>
      </c>
      <c r="E107" t="s">
        <v>149</v>
      </c>
      <c r="F107" t="s">
        <v>149</v>
      </c>
      <c r="G107" t="s">
        <v>168</v>
      </c>
      <c r="H107" t="s">
        <v>96</v>
      </c>
      <c r="I107" s="3">
        <v>0</v>
      </c>
      <c r="J107" s="3">
        <v>345.6</v>
      </c>
    </row>
    <row r="108" spans="1:10" x14ac:dyDescent="0.25">
      <c r="A108" t="s">
        <v>73</v>
      </c>
      <c r="B108" t="s">
        <v>36</v>
      </c>
      <c r="C108" s="40">
        <v>46120</v>
      </c>
      <c r="D108" t="s">
        <v>96</v>
      </c>
      <c r="E108" t="s">
        <v>35</v>
      </c>
      <c r="F108" t="s">
        <v>128</v>
      </c>
      <c r="G108" t="s">
        <v>216</v>
      </c>
      <c r="H108" t="s">
        <v>96</v>
      </c>
      <c r="I108" s="3">
        <v>0</v>
      </c>
      <c r="J108" s="3">
        <v>37</v>
      </c>
    </row>
    <row r="109" spans="1:10" x14ac:dyDescent="0.25">
      <c r="A109" t="s">
        <v>73</v>
      </c>
      <c r="B109" t="s">
        <v>8</v>
      </c>
      <c r="C109" s="40">
        <v>46009</v>
      </c>
      <c r="D109" t="s">
        <v>96</v>
      </c>
      <c r="E109" t="s">
        <v>149</v>
      </c>
      <c r="F109" t="s">
        <v>163</v>
      </c>
      <c r="G109" t="s">
        <v>164</v>
      </c>
      <c r="H109" t="s">
        <v>96</v>
      </c>
      <c r="I109" s="3">
        <v>0</v>
      </c>
      <c r="J109" s="3">
        <v>4550.8500000000004</v>
      </c>
    </row>
    <row r="110" spans="1:10" x14ac:dyDescent="0.25">
      <c r="A110" t="s">
        <v>73</v>
      </c>
      <c r="B110" t="s">
        <v>8</v>
      </c>
      <c r="C110" s="40">
        <v>46010</v>
      </c>
      <c r="D110" t="s">
        <v>96</v>
      </c>
      <c r="E110" t="s">
        <v>149</v>
      </c>
      <c r="F110" t="s">
        <v>217</v>
      </c>
      <c r="G110" t="s">
        <v>217</v>
      </c>
      <c r="H110" t="s">
        <v>96</v>
      </c>
      <c r="I110" s="3">
        <v>0</v>
      </c>
      <c r="J110" s="3">
        <v>4.49</v>
      </c>
    </row>
    <row r="111" spans="1:10" x14ac:dyDescent="0.25">
      <c r="A111" t="s">
        <v>73</v>
      </c>
      <c r="B111" t="s">
        <v>8</v>
      </c>
      <c r="C111" s="40">
        <v>46013</v>
      </c>
      <c r="D111" t="s">
        <v>96</v>
      </c>
      <c r="E111" t="s">
        <v>149</v>
      </c>
      <c r="F111" t="s">
        <v>217</v>
      </c>
      <c r="G111" t="s">
        <v>217</v>
      </c>
      <c r="H111" t="s">
        <v>96</v>
      </c>
      <c r="I111" s="3">
        <v>0</v>
      </c>
      <c r="J111" s="3">
        <v>842.94</v>
      </c>
    </row>
    <row r="112" spans="1:10" x14ac:dyDescent="0.25">
      <c r="A112" t="s">
        <v>73</v>
      </c>
      <c r="B112" t="s">
        <v>8</v>
      </c>
      <c r="C112" s="40">
        <v>46014</v>
      </c>
      <c r="D112" t="s">
        <v>96</v>
      </c>
      <c r="E112" t="s">
        <v>149</v>
      </c>
      <c r="F112" t="s">
        <v>218</v>
      </c>
      <c r="G112" t="s">
        <v>218</v>
      </c>
      <c r="H112" t="s">
        <v>96</v>
      </c>
      <c r="I112" s="3">
        <v>0</v>
      </c>
      <c r="J112" s="3">
        <v>316.43</v>
      </c>
    </row>
    <row r="113" spans="1:10" x14ac:dyDescent="0.25">
      <c r="A113" t="s">
        <v>73</v>
      </c>
      <c r="B113" t="s">
        <v>8</v>
      </c>
      <c r="C113" s="40">
        <v>46015</v>
      </c>
      <c r="D113" t="s">
        <v>96</v>
      </c>
      <c r="E113" t="s">
        <v>149</v>
      </c>
      <c r="F113" t="s">
        <v>217</v>
      </c>
      <c r="G113" t="s">
        <v>217</v>
      </c>
      <c r="H113" t="s">
        <v>96</v>
      </c>
      <c r="I113" s="3">
        <v>0</v>
      </c>
      <c r="J113" s="3">
        <v>86.41</v>
      </c>
    </row>
    <row r="114" spans="1:10" x14ac:dyDescent="0.25">
      <c r="A114" t="s">
        <v>73</v>
      </c>
      <c r="B114" t="s">
        <v>8</v>
      </c>
      <c r="C114" s="40">
        <v>46017</v>
      </c>
      <c r="D114" t="s">
        <v>96</v>
      </c>
      <c r="E114" t="s">
        <v>149</v>
      </c>
      <c r="F114" t="s">
        <v>217</v>
      </c>
      <c r="G114" t="s">
        <v>217</v>
      </c>
      <c r="H114" t="s">
        <v>96</v>
      </c>
      <c r="I114" s="3">
        <v>0</v>
      </c>
      <c r="J114" s="3">
        <v>57.61</v>
      </c>
    </row>
    <row r="115" spans="1:10" x14ac:dyDescent="0.25">
      <c r="A115" t="s">
        <v>73</v>
      </c>
      <c r="B115" t="s">
        <v>8</v>
      </c>
      <c r="C115" s="40">
        <v>46020</v>
      </c>
      <c r="D115" t="s">
        <v>96</v>
      </c>
      <c r="E115" t="s">
        <v>149</v>
      </c>
      <c r="F115" t="s">
        <v>217</v>
      </c>
      <c r="G115" t="s">
        <v>217</v>
      </c>
      <c r="H115" t="s">
        <v>96</v>
      </c>
      <c r="I115" s="3">
        <v>0</v>
      </c>
      <c r="J115" s="3">
        <v>9.6</v>
      </c>
    </row>
    <row r="116" spans="1:10" x14ac:dyDescent="0.25">
      <c r="A116" t="s">
        <v>73</v>
      </c>
      <c r="B116" t="s">
        <v>8</v>
      </c>
      <c r="C116" s="40">
        <v>46028</v>
      </c>
      <c r="D116" t="s">
        <v>96</v>
      </c>
      <c r="E116" t="s">
        <v>149</v>
      </c>
      <c r="F116" t="s">
        <v>217</v>
      </c>
      <c r="G116" t="s">
        <v>217</v>
      </c>
      <c r="H116" t="s">
        <v>96</v>
      </c>
      <c r="I116" s="3">
        <v>0</v>
      </c>
      <c r="J116" s="3">
        <v>19.2</v>
      </c>
    </row>
    <row r="117" spans="1:10" x14ac:dyDescent="0.25">
      <c r="A117" t="s">
        <v>73</v>
      </c>
      <c r="B117" t="s">
        <v>8</v>
      </c>
      <c r="C117" s="40">
        <v>46029</v>
      </c>
      <c r="D117" t="s">
        <v>96</v>
      </c>
      <c r="E117" t="s">
        <v>149</v>
      </c>
      <c r="F117" t="s">
        <v>217</v>
      </c>
      <c r="G117" t="s">
        <v>217</v>
      </c>
      <c r="H117" t="s">
        <v>96</v>
      </c>
      <c r="I117" s="3">
        <v>0</v>
      </c>
      <c r="J117" s="3">
        <v>57.61</v>
      </c>
    </row>
    <row r="118" spans="1:10" x14ac:dyDescent="0.25">
      <c r="A118" t="s">
        <v>73</v>
      </c>
      <c r="B118" t="s">
        <v>8</v>
      </c>
      <c r="C118" s="40">
        <v>46030</v>
      </c>
      <c r="D118" t="s">
        <v>96</v>
      </c>
      <c r="E118" t="s">
        <v>219</v>
      </c>
      <c r="F118" t="s">
        <v>220</v>
      </c>
      <c r="G118" t="s">
        <v>220</v>
      </c>
      <c r="H118" t="s">
        <v>96</v>
      </c>
      <c r="I118" s="3">
        <v>120</v>
      </c>
      <c r="J118" s="3">
        <v>0</v>
      </c>
    </row>
    <row r="119" spans="1:10" x14ac:dyDescent="0.25">
      <c r="A119" t="s">
        <v>73</v>
      </c>
      <c r="B119" t="s">
        <v>8</v>
      </c>
      <c r="C119" s="40">
        <v>46032</v>
      </c>
      <c r="D119" t="s">
        <v>96</v>
      </c>
      <c r="E119">
        <v>2050</v>
      </c>
      <c r="F119" t="s">
        <v>78</v>
      </c>
      <c r="G119" t="s">
        <v>221</v>
      </c>
      <c r="H119" t="s">
        <v>96</v>
      </c>
      <c r="I119" s="3">
        <v>484</v>
      </c>
      <c r="J119" s="3">
        <v>0</v>
      </c>
    </row>
    <row r="120" spans="1:10" x14ac:dyDescent="0.25">
      <c r="A120" t="s">
        <v>73</v>
      </c>
      <c r="B120" t="s">
        <v>8</v>
      </c>
      <c r="C120" s="40">
        <v>46032</v>
      </c>
      <c r="D120" t="s">
        <v>96</v>
      </c>
      <c r="E120">
        <v>2051</v>
      </c>
      <c r="F120" t="s">
        <v>222</v>
      </c>
      <c r="G120" t="s">
        <v>223</v>
      </c>
      <c r="H120" t="s">
        <v>96</v>
      </c>
      <c r="I120" s="3">
        <v>990</v>
      </c>
      <c r="J120" s="3">
        <v>0</v>
      </c>
    </row>
    <row r="121" spans="1:10" x14ac:dyDescent="0.25">
      <c r="A121" t="s">
        <v>73</v>
      </c>
      <c r="B121" t="s">
        <v>8</v>
      </c>
      <c r="C121" s="40">
        <v>46032</v>
      </c>
      <c r="D121" t="s">
        <v>96</v>
      </c>
      <c r="E121">
        <v>2052</v>
      </c>
      <c r="F121" t="s">
        <v>87</v>
      </c>
      <c r="G121" t="s">
        <v>224</v>
      </c>
      <c r="H121" t="s">
        <v>96</v>
      </c>
      <c r="I121" s="3">
        <v>0</v>
      </c>
      <c r="J121" s="3">
        <v>0</v>
      </c>
    </row>
    <row r="122" spans="1:10" x14ac:dyDescent="0.25">
      <c r="A122" t="s">
        <v>73</v>
      </c>
      <c r="B122" t="s">
        <v>8</v>
      </c>
      <c r="C122" s="40">
        <v>46034</v>
      </c>
      <c r="D122" t="s">
        <v>96</v>
      </c>
      <c r="E122">
        <v>2053</v>
      </c>
      <c r="F122" t="s">
        <v>87</v>
      </c>
      <c r="G122" t="s">
        <v>225</v>
      </c>
      <c r="H122" t="s">
        <v>96</v>
      </c>
      <c r="I122" s="3">
        <v>4040</v>
      </c>
      <c r="J122" s="3">
        <v>0</v>
      </c>
    </row>
    <row r="123" spans="1:10" x14ac:dyDescent="0.25">
      <c r="A123" t="s">
        <v>73</v>
      </c>
      <c r="B123" t="s">
        <v>8</v>
      </c>
      <c r="C123" s="40">
        <v>46034</v>
      </c>
      <c r="D123" t="s">
        <v>96</v>
      </c>
      <c r="E123">
        <v>2054</v>
      </c>
      <c r="F123" t="s">
        <v>226</v>
      </c>
      <c r="G123" t="s">
        <v>227</v>
      </c>
      <c r="H123" t="s">
        <v>96</v>
      </c>
      <c r="I123" s="3">
        <v>120</v>
      </c>
      <c r="J123" s="3">
        <v>0</v>
      </c>
    </row>
    <row r="124" spans="1:10" x14ac:dyDescent="0.25">
      <c r="A124" t="s">
        <v>73</v>
      </c>
      <c r="B124" t="s">
        <v>8</v>
      </c>
      <c r="C124" s="40">
        <v>46034</v>
      </c>
      <c r="D124" t="s">
        <v>96</v>
      </c>
      <c r="E124" t="s">
        <v>149</v>
      </c>
      <c r="F124" t="s">
        <v>149</v>
      </c>
      <c r="G124" t="s">
        <v>218</v>
      </c>
      <c r="H124" t="s">
        <v>96</v>
      </c>
      <c r="I124" s="3">
        <v>0</v>
      </c>
      <c r="J124" s="3">
        <v>92.17</v>
      </c>
    </row>
    <row r="125" spans="1:10" x14ac:dyDescent="0.25">
      <c r="A125" t="s">
        <v>73</v>
      </c>
      <c r="B125" t="s">
        <v>8</v>
      </c>
      <c r="C125" s="40">
        <v>46035</v>
      </c>
      <c r="D125" t="s">
        <v>96</v>
      </c>
      <c r="E125" t="s">
        <v>149</v>
      </c>
      <c r="F125" t="s">
        <v>149</v>
      </c>
      <c r="G125" t="s">
        <v>217</v>
      </c>
      <c r="H125" t="s">
        <v>96</v>
      </c>
      <c r="I125" s="3">
        <v>0</v>
      </c>
      <c r="J125" s="3">
        <v>19.2</v>
      </c>
    </row>
    <row r="126" spans="1:10" x14ac:dyDescent="0.25">
      <c r="A126" t="s">
        <v>73</v>
      </c>
      <c r="B126" t="s">
        <v>8</v>
      </c>
      <c r="C126" s="40">
        <v>46036</v>
      </c>
      <c r="D126" t="s">
        <v>96</v>
      </c>
      <c r="E126" t="s">
        <v>149</v>
      </c>
      <c r="F126" t="s">
        <v>149</v>
      </c>
      <c r="G126" t="s">
        <v>218</v>
      </c>
      <c r="H126" t="s">
        <v>96</v>
      </c>
      <c r="I126" s="3">
        <v>0</v>
      </c>
      <c r="J126" s="3">
        <v>92.17</v>
      </c>
    </row>
    <row r="127" spans="1:10" x14ac:dyDescent="0.25">
      <c r="A127" t="s">
        <v>73</v>
      </c>
      <c r="B127" t="s">
        <v>8</v>
      </c>
      <c r="C127" s="40">
        <v>46036</v>
      </c>
      <c r="D127" t="s">
        <v>96</v>
      </c>
      <c r="E127">
        <v>2055</v>
      </c>
      <c r="F127" t="s">
        <v>87</v>
      </c>
      <c r="G127" t="s">
        <v>228</v>
      </c>
      <c r="H127" t="s">
        <v>96</v>
      </c>
      <c r="I127" s="3">
        <v>240</v>
      </c>
      <c r="J127" s="3">
        <v>0</v>
      </c>
    </row>
    <row r="128" spans="1:10" x14ac:dyDescent="0.25">
      <c r="A128" t="s">
        <v>73</v>
      </c>
      <c r="B128" t="s">
        <v>8</v>
      </c>
      <c r="C128" s="40">
        <v>46036</v>
      </c>
      <c r="D128" t="s">
        <v>96</v>
      </c>
      <c r="E128" t="s">
        <v>35</v>
      </c>
      <c r="F128" t="s">
        <v>229</v>
      </c>
      <c r="G128" t="s">
        <v>229</v>
      </c>
      <c r="H128" t="s">
        <v>96</v>
      </c>
      <c r="I128" s="3">
        <v>0</v>
      </c>
      <c r="J128" s="3">
        <v>250</v>
      </c>
    </row>
    <row r="129" spans="1:11" x14ac:dyDescent="0.25">
      <c r="A129" t="s">
        <v>73</v>
      </c>
      <c r="B129" t="s">
        <v>8</v>
      </c>
      <c r="C129" s="40">
        <v>46037</v>
      </c>
      <c r="D129" t="s">
        <v>96</v>
      </c>
      <c r="E129">
        <v>2057</v>
      </c>
      <c r="F129" t="s">
        <v>230</v>
      </c>
      <c r="G129" t="s">
        <v>231</v>
      </c>
      <c r="H129" t="s">
        <v>96</v>
      </c>
      <c r="I129" s="3">
        <v>60</v>
      </c>
      <c r="J129" s="3">
        <v>0</v>
      </c>
    </row>
    <row r="130" spans="1:11" x14ac:dyDescent="0.25">
      <c r="A130" t="s">
        <v>73</v>
      </c>
      <c r="B130" t="s">
        <v>8</v>
      </c>
      <c r="C130" s="40">
        <v>46079</v>
      </c>
      <c r="D130" t="s">
        <v>96</v>
      </c>
      <c r="E130">
        <v>2062</v>
      </c>
      <c r="F130" t="s">
        <v>68</v>
      </c>
      <c r="G130" t="s">
        <v>232</v>
      </c>
      <c r="H130" t="s">
        <v>96</v>
      </c>
      <c r="I130" s="3">
        <v>192.81</v>
      </c>
      <c r="J130" s="3">
        <v>0</v>
      </c>
    </row>
    <row r="131" spans="1:11" x14ac:dyDescent="0.25">
      <c r="A131" t="s">
        <v>73</v>
      </c>
      <c r="B131" t="s">
        <v>8</v>
      </c>
      <c r="C131" s="40">
        <v>46081</v>
      </c>
      <c r="D131" t="s">
        <v>96</v>
      </c>
      <c r="E131" t="s">
        <v>97</v>
      </c>
      <c r="F131" t="s">
        <v>127</v>
      </c>
      <c r="G131" t="s">
        <v>55</v>
      </c>
      <c r="H131" t="s">
        <v>96</v>
      </c>
      <c r="I131" s="3">
        <v>0</v>
      </c>
      <c r="J131" s="3">
        <v>10</v>
      </c>
    </row>
    <row r="132" spans="1:11" x14ac:dyDescent="0.25">
      <c r="A132" s="33"/>
      <c r="H132" s="37"/>
      <c r="I132" s="37"/>
      <c r="J132" s="37"/>
    </row>
    <row r="133" spans="1:11" ht="15.75" thickBot="1" x14ac:dyDescent="0.3">
      <c r="I133" s="39">
        <f>SUM(I5:I131)</f>
        <v>23787.510000000002</v>
      </c>
      <c r="J133" s="39">
        <f>SUM(J5:J131)</f>
        <v>32455.689999999991</v>
      </c>
      <c r="K133" s="39"/>
    </row>
    <row r="134" spans="1:11" ht="15.75" thickTop="1" x14ac:dyDescent="0.25">
      <c r="J134" s="41">
        <f>J133-I133</f>
        <v>8668.1799999999894</v>
      </c>
      <c r="K134" s="36" t="s">
        <v>60</v>
      </c>
    </row>
    <row r="135" spans="1:11" x14ac:dyDescent="0.25">
      <c r="J135" s="57">
        <f>J134-'Budget v. Actual 2025-2026'!D18</f>
        <v>0</v>
      </c>
      <c r="K135" s="3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1609-5DAE-46F6-BA39-734A8751CEF4}">
  <dimension ref="A1:K53"/>
  <sheetViews>
    <sheetView zoomScale="85" zoomScaleNormal="85" workbookViewId="0">
      <selection activeCell="G56" sqref="G56"/>
    </sheetView>
  </sheetViews>
  <sheetFormatPr defaultRowHeight="15" x14ac:dyDescent="0.25"/>
  <cols>
    <col min="1" max="1" width="11.5703125" customWidth="1"/>
    <col min="2" max="3" width="32" bestFit="1" customWidth="1"/>
    <col min="4" max="4" width="16" bestFit="1" customWidth="1"/>
    <col min="5" max="5" width="23.85546875" bestFit="1" customWidth="1"/>
    <col min="6" max="6" width="49.42578125" bestFit="1" customWidth="1"/>
    <col min="7" max="7" width="49.42578125" customWidth="1"/>
    <col min="8" max="8" width="10.85546875" bestFit="1" customWidth="1"/>
    <col min="9" max="9" width="11.5703125" bestFit="1" customWidth="1"/>
    <col min="10" max="10" width="9.7109375" bestFit="1" customWidth="1"/>
  </cols>
  <sheetData>
    <row r="1" spans="1:10" x14ac:dyDescent="0.25">
      <c r="A1" t="s">
        <v>65</v>
      </c>
      <c r="C1" t="s">
        <v>109</v>
      </c>
    </row>
    <row r="2" spans="1:10" ht="15.75" x14ac:dyDescent="0.25">
      <c r="A2" s="15" t="str">
        <f>'Fundraising Income &amp; Expense'!A2</f>
        <v>2025-2026 School Year</v>
      </c>
    </row>
    <row r="4" spans="1:10" x14ac:dyDescent="0.25">
      <c r="A4" s="14" t="s">
        <v>91</v>
      </c>
      <c r="B4" s="14" t="s">
        <v>92</v>
      </c>
      <c r="C4" s="14" t="s">
        <v>63</v>
      </c>
      <c r="D4" s="14" t="s">
        <v>93</v>
      </c>
      <c r="E4" s="14" t="s">
        <v>94</v>
      </c>
      <c r="F4" s="14" t="s">
        <v>47</v>
      </c>
      <c r="G4" s="14" t="s">
        <v>33</v>
      </c>
      <c r="H4" s="14" t="s">
        <v>46</v>
      </c>
      <c r="I4" s="14" t="s">
        <v>28</v>
      </c>
      <c r="J4" s="14" t="s">
        <v>29</v>
      </c>
    </row>
    <row r="5" spans="1:10" x14ac:dyDescent="0.25">
      <c r="A5" t="s">
        <v>82</v>
      </c>
      <c r="B5" t="s">
        <v>138</v>
      </c>
      <c r="C5" s="40">
        <v>45918</v>
      </c>
      <c r="D5" t="s">
        <v>96</v>
      </c>
      <c r="E5">
        <v>2034</v>
      </c>
      <c r="F5" t="s">
        <v>54</v>
      </c>
      <c r="G5" t="s">
        <v>233</v>
      </c>
      <c r="H5" t="s">
        <v>96</v>
      </c>
      <c r="I5" s="3">
        <v>4000</v>
      </c>
      <c r="J5" s="3">
        <v>0</v>
      </c>
    </row>
    <row r="6" spans="1:10" x14ac:dyDescent="0.25">
      <c r="A6" t="s">
        <v>82</v>
      </c>
      <c r="B6" t="s">
        <v>138</v>
      </c>
      <c r="C6" s="40">
        <v>46100</v>
      </c>
      <c r="D6" t="s">
        <v>96</v>
      </c>
      <c r="E6">
        <v>2066</v>
      </c>
      <c r="F6" t="s">
        <v>54</v>
      </c>
      <c r="G6" t="s">
        <v>234</v>
      </c>
      <c r="H6" t="s">
        <v>96</v>
      </c>
      <c r="I6" s="3">
        <v>4000</v>
      </c>
      <c r="J6" s="3">
        <v>0</v>
      </c>
    </row>
    <row r="7" spans="1:10" x14ac:dyDescent="0.25">
      <c r="A7" t="s">
        <v>82</v>
      </c>
      <c r="B7" t="s">
        <v>15</v>
      </c>
      <c r="C7" s="40">
        <v>45902</v>
      </c>
      <c r="D7" t="s">
        <v>96</v>
      </c>
      <c r="E7">
        <v>2030</v>
      </c>
      <c r="F7" t="s">
        <v>235</v>
      </c>
      <c r="G7" t="s">
        <v>236</v>
      </c>
      <c r="H7" t="s">
        <v>96</v>
      </c>
      <c r="I7" s="3">
        <v>1265</v>
      </c>
      <c r="J7" s="3">
        <v>0</v>
      </c>
    </row>
    <row r="8" spans="1:10" x14ac:dyDescent="0.25">
      <c r="A8" t="s">
        <v>82</v>
      </c>
      <c r="B8" t="s">
        <v>15</v>
      </c>
      <c r="C8" s="40">
        <v>46002</v>
      </c>
      <c r="D8" t="s">
        <v>96</v>
      </c>
      <c r="E8">
        <v>2045</v>
      </c>
      <c r="F8" t="s">
        <v>237</v>
      </c>
      <c r="G8" t="s">
        <v>238</v>
      </c>
      <c r="H8" t="s">
        <v>96</v>
      </c>
      <c r="I8" s="3">
        <v>350</v>
      </c>
      <c r="J8" s="3">
        <v>0</v>
      </c>
    </row>
    <row r="9" spans="1:10" x14ac:dyDescent="0.25">
      <c r="A9" t="s">
        <v>82</v>
      </c>
      <c r="B9" t="s">
        <v>15</v>
      </c>
      <c r="C9" s="40">
        <v>46043</v>
      </c>
      <c r="D9" t="s">
        <v>96</v>
      </c>
      <c r="E9">
        <v>2058</v>
      </c>
      <c r="F9" t="s">
        <v>239</v>
      </c>
      <c r="G9" t="s">
        <v>240</v>
      </c>
      <c r="H9" t="s">
        <v>96</v>
      </c>
      <c r="I9" s="3">
        <v>450</v>
      </c>
      <c r="J9" s="3">
        <v>0</v>
      </c>
    </row>
    <row r="10" spans="1:10" x14ac:dyDescent="0.25">
      <c r="A10" t="s">
        <v>82</v>
      </c>
      <c r="B10" t="s">
        <v>15</v>
      </c>
      <c r="C10" s="40">
        <v>46119</v>
      </c>
      <c r="D10" t="s">
        <v>96</v>
      </c>
      <c r="E10">
        <v>2071</v>
      </c>
      <c r="F10" t="s">
        <v>237</v>
      </c>
      <c r="G10" t="s">
        <v>241</v>
      </c>
      <c r="H10" t="s">
        <v>96</v>
      </c>
      <c r="I10" s="3">
        <v>1605</v>
      </c>
      <c r="J10" s="3">
        <v>0</v>
      </c>
    </row>
    <row r="11" spans="1:10" x14ac:dyDescent="0.25">
      <c r="A11" t="s">
        <v>82</v>
      </c>
      <c r="B11" t="s">
        <v>85</v>
      </c>
      <c r="C11" s="40">
        <v>46043</v>
      </c>
      <c r="D11" t="s">
        <v>96</v>
      </c>
      <c r="E11">
        <v>2059</v>
      </c>
      <c r="F11" t="s">
        <v>242</v>
      </c>
      <c r="G11" t="s">
        <v>243</v>
      </c>
      <c r="H11" t="s">
        <v>96</v>
      </c>
      <c r="I11" s="3">
        <v>2000</v>
      </c>
      <c r="J11" s="3">
        <v>0</v>
      </c>
    </row>
    <row r="12" spans="1:10" x14ac:dyDescent="0.25">
      <c r="A12" t="s">
        <v>82</v>
      </c>
      <c r="B12" t="s">
        <v>85</v>
      </c>
      <c r="C12" s="40">
        <v>46155</v>
      </c>
      <c r="D12" t="s">
        <v>96</v>
      </c>
      <c r="E12">
        <v>2074</v>
      </c>
      <c r="F12" t="s">
        <v>244</v>
      </c>
      <c r="G12" t="s">
        <v>85</v>
      </c>
      <c r="H12" t="s">
        <v>96</v>
      </c>
      <c r="I12" s="3">
        <v>557.5</v>
      </c>
      <c r="J12" s="3">
        <v>0</v>
      </c>
    </row>
    <row r="13" spans="1:10" x14ac:dyDescent="0.25">
      <c r="A13" t="s">
        <v>82</v>
      </c>
      <c r="B13" t="s">
        <v>17</v>
      </c>
      <c r="C13" s="40">
        <v>46052</v>
      </c>
      <c r="D13" t="s">
        <v>96</v>
      </c>
      <c r="E13">
        <v>2060</v>
      </c>
      <c r="F13" t="s">
        <v>74</v>
      </c>
      <c r="G13" t="s">
        <v>245</v>
      </c>
      <c r="H13" t="s">
        <v>96</v>
      </c>
      <c r="I13" s="3">
        <v>315</v>
      </c>
      <c r="J13" s="3">
        <v>0</v>
      </c>
    </row>
    <row r="14" spans="1:10" x14ac:dyDescent="0.25">
      <c r="A14" t="s">
        <v>82</v>
      </c>
      <c r="B14" t="s">
        <v>17</v>
      </c>
      <c r="C14" s="40">
        <v>46053</v>
      </c>
      <c r="D14" t="s">
        <v>96</v>
      </c>
      <c r="E14" t="s">
        <v>128</v>
      </c>
      <c r="F14" t="s">
        <v>74</v>
      </c>
      <c r="G14" t="s">
        <v>246</v>
      </c>
      <c r="H14" t="s">
        <v>96</v>
      </c>
      <c r="I14" s="3">
        <v>0</v>
      </c>
      <c r="J14" s="3">
        <v>804</v>
      </c>
    </row>
    <row r="15" spans="1:10" x14ac:dyDescent="0.25">
      <c r="A15" t="s">
        <v>82</v>
      </c>
      <c r="B15" t="s">
        <v>17</v>
      </c>
      <c r="C15" s="40">
        <v>46055</v>
      </c>
      <c r="D15" t="s">
        <v>96</v>
      </c>
      <c r="E15">
        <v>2061</v>
      </c>
      <c r="F15" t="s">
        <v>105</v>
      </c>
      <c r="G15" t="s">
        <v>247</v>
      </c>
      <c r="H15" t="s">
        <v>96</v>
      </c>
      <c r="I15" s="3">
        <v>350.74</v>
      </c>
      <c r="J15" s="3">
        <v>0</v>
      </c>
    </row>
    <row r="16" spans="1:10" x14ac:dyDescent="0.25">
      <c r="A16" t="s">
        <v>82</v>
      </c>
      <c r="B16" t="s">
        <v>19</v>
      </c>
      <c r="C16" s="40">
        <v>46161</v>
      </c>
      <c r="D16" t="s">
        <v>96</v>
      </c>
      <c r="E16">
        <v>2076</v>
      </c>
      <c r="F16" t="s">
        <v>75</v>
      </c>
      <c r="G16" t="s">
        <v>248</v>
      </c>
      <c r="H16" t="s">
        <v>96</v>
      </c>
      <c r="I16" s="3">
        <v>99.9</v>
      </c>
      <c r="J16" s="3">
        <v>0</v>
      </c>
    </row>
    <row r="17" spans="1:10" x14ac:dyDescent="0.25">
      <c r="A17" t="s">
        <v>82</v>
      </c>
      <c r="B17" t="s">
        <v>37</v>
      </c>
      <c r="C17" s="40">
        <v>46169</v>
      </c>
      <c r="D17" t="s">
        <v>96</v>
      </c>
      <c r="E17">
        <v>2078</v>
      </c>
      <c r="F17" t="s">
        <v>43</v>
      </c>
      <c r="G17" t="s">
        <v>55</v>
      </c>
      <c r="H17" t="s">
        <v>96</v>
      </c>
      <c r="I17" s="3">
        <v>250</v>
      </c>
      <c r="J17" s="3">
        <v>0</v>
      </c>
    </row>
    <row r="18" spans="1:10" x14ac:dyDescent="0.25">
      <c r="A18" t="s">
        <v>82</v>
      </c>
      <c r="B18" t="s">
        <v>20</v>
      </c>
      <c r="C18" s="40">
        <v>45964</v>
      </c>
      <c r="D18" t="s">
        <v>96</v>
      </c>
      <c r="E18">
        <v>2041</v>
      </c>
      <c r="F18" t="s">
        <v>52</v>
      </c>
      <c r="G18" t="s">
        <v>249</v>
      </c>
      <c r="H18" t="s">
        <v>96</v>
      </c>
      <c r="I18" s="3">
        <v>146.82</v>
      </c>
      <c r="J18" s="3">
        <v>0</v>
      </c>
    </row>
    <row r="19" spans="1:10" x14ac:dyDescent="0.25">
      <c r="A19" t="s">
        <v>82</v>
      </c>
      <c r="B19" t="s">
        <v>21</v>
      </c>
      <c r="C19" s="40">
        <v>45931</v>
      </c>
      <c r="D19" t="s">
        <v>96</v>
      </c>
      <c r="E19">
        <v>2035</v>
      </c>
      <c r="F19" t="s">
        <v>53</v>
      </c>
      <c r="G19" t="s">
        <v>250</v>
      </c>
      <c r="H19" t="s">
        <v>96</v>
      </c>
      <c r="I19" s="3">
        <v>144</v>
      </c>
      <c r="J19" s="3">
        <v>0</v>
      </c>
    </row>
    <row r="20" spans="1:10" x14ac:dyDescent="0.25">
      <c r="A20" t="s">
        <v>82</v>
      </c>
      <c r="B20" t="s">
        <v>39</v>
      </c>
      <c r="C20" s="40">
        <v>45953</v>
      </c>
      <c r="D20" t="s">
        <v>96</v>
      </c>
      <c r="E20">
        <v>2039</v>
      </c>
      <c r="F20" t="s">
        <v>68</v>
      </c>
      <c r="G20" t="s">
        <v>251</v>
      </c>
      <c r="H20" t="s">
        <v>96</v>
      </c>
      <c r="I20" s="3">
        <v>20</v>
      </c>
      <c r="J20" s="3">
        <v>0</v>
      </c>
    </row>
    <row r="21" spans="1:10" x14ac:dyDescent="0.25">
      <c r="A21" t="s">
        <v>82</v>
      </c>
      <c r="B21" t="s">
        <v>22</v>
      </c>
      <c r="C21" s="40">
        <v>46118</v>
      </c>
      <c r="D21" t="s">
        <v>96</v>
      </c>
      <c r="E21">
        <v>2067</v>
      </c>
      <c r="F21" t="s">
        <v>54</v>
      </c>
      <c r="G21" t="s">
        <v>252</v>
      </c>
      <c r="H21" t="s">
        <v>96</v>
      </c>
      <c r="I21" s="3">
        <v>100</v>
      </c>
      <c r="J21" s="3">
        <v>0</v>
      </c>
    </row>
    <row r="22" spans="1:10" x14ac:dyDescent="0.25">
      <c r="A22" t="s">
        <v>82</v>
      </c>
      <c r="B22" t="s">
        <v>22</v>
      </c>
      <c r="C22" s="40">
        <v>46118</v>
      </c>
      <c r="D22" t="s">
        <v>96</v>
      </c>
      <c r="E22">
        <v>2068</v>
      </c>
      <c r="F22" t="s">
        <v>48</v>
      </c>
      <c r="G22" t="s">
        <v>253</v>
      </c>
      <c r="H22" t="s">
        <v>96</v>
      </c>
      <c r="I22" s="3">
        <v>309.63</v>
      </c>
      <c r="J22" s="3">
        <v>0</v>
      </c>
    </row>
    <row r="23" spans="1:10" x14ac:dyDescent="0.25">
      <c r="A23" t="s">
        <v>82</v>
      </c>
      <c r="B23" t="s">
        <v>22</v>
      </c>
      <c r="C23" s="40">
        <v>46118</v>
      </c>
      <c r="D23" t="s">
        <v>96</v>
      </c>
      <c r="E23">
        <v>2069</v>
      </c>
      <c r="F23" t="s">
        <v>129</v>
      </c>
      <c r="G23" t="s">
        <v>83</v>
      </c>
      <c r="H23" t="s">
        <v>96</v>
      </c>
      <c r="I23" s="3">
        <v>380</v>
      </c>
      <c r="J23" s="3">
        <v>0</v>
      </c>
    </row>
    <row r="24" spans="1:10" x14ac:dyDescent="0.25">
      <c r="A24" t="s">
        <v>82</v>
      </c>
      <c r="B24" t="s">
        <v>22</v>
      </c>
      <c r="C24" s="40">
        <v>46118</v>
      </c>
      <c r="D24" t="s">
        <v>96</v>
      </c>
      <c r="E24">
        <v>2070</v>
      </c>
      <c r="F24" t="s">
        <v>98</v>
      </c>
      <c r="G24" t="s">
        <v>42</v>
      </c>
      <c r="H24" t="s">
        <v>96</v>
      </c>
      <c r="I24" s="3">
        <v>190.7</v>
      </c>
      <c r="J24" s="3">
        <v>0</v>
      </c>
    </row>
    <row r="25" spans="1:10" x14ac:dyDescent="0.25">
      <c r="A25" t="s">
        <v>82</v>
      </c>
      <c r="B25" t="s">
        <v>22</v>
      </c>
      <c r="C25" s="40">
        <v>46119</v>
      </c>
      <c r="D25" t="s">
        <v>96</v>
      </c>
      <c r="E25">
        <v>2072</v>
      </c>
      <c r="F25" t="s">
        <v>53</v>
      </c>
      <c r="G25" t="s">
        <v>254</v>
      </c>
      <c r="H25" t="s">
        <v>96</v>
      </c>
      <c r="I25" s="3">
        <v>16.48</v>
      </c>
      <c r="J25" s="3">
        <v>0</v>
      </c>
    </row>
    <row r="26" spans="1:10" x14ac:dyDescent="0.25">
      <c r="A26" t="s">
        <v>82</v>
      </c>
      <c r="B26" t="s">
        <v>23</v>
      </c>
      <c r="C26" s="40">
        <v>45887</v>
      </c>
      <c r="D26" t="s">
        <v>96</v>
      </c>
      <c r="E26">
        <v>2029</v>
      </c>
      <c r="F26" t="s">
        <v>49</v>
      </c>
      <c r="G26" t="s">
        <v>255</v>
      </c>
      <c r="H26" t="s">
        <v>96</v>
      </c>
      <c r="I26" s="3">
        <v>474.5</v>
      </c>
      <c r="J26" s="3">
        <v>0</v>
      </c>
    </row>
    <row r="27" spans="1:10" x14ac:dyDescent="0.25">
      <c r="A27" t="s">
        <v>82</v>
      </c>
      <c r="B27" t="s">
        <v>139</v>
      </c>
      <c r="C27" s="40">
        <v>46160</v>
      </c>
      <c r="D27" t="s">
        <v>96</v>
      </c>
      <c r="E27" t="s">
        <v>166</v>
      </c>
      <c r="F27" t="s">
        <v>166</v>
      </c>
      <c r="G27" t="s">
        <v>166</v>
      </c>
      <c r="H27" t="s">
        <v>96</v>
      </c>
      <c r="I27" s="3">
        <v>0</v>
      </c>
      <c r="J27" s="3">
        <v>480.01</v>
      </c>
    </row>
    <row r="28" spans="1:10" x14ac:dyDescent="0.25">
      <c r="A28" t="s">
        <v>82</v>
      </c>
      <c r="B28" t="s">
        <v>139</v>
      </c>
      <c r="C28" s="40">
        <v>46161</v>
      </c>
      <c r="D28" t="s">
        <v>96</v>
      </c>
      <c r="E28" t="s">
        <v>256</v>
      </c>
      <c r="F28" t="s">
        <v>257</v>
      </c>
      <c r="G28" t="s">
        <v>257</v>
      </c>
      <c r="H28" t="s">
        <v>96</v>
      </c>
      <c r="I28" s="3">
        <v>0</v>
      </c>
      <c r="J28" s="3">
        <v>96</v>
      </c>
    </row>
    <row r="29" spans="1:10" x14ac:dyDescent="0.25">
      <c r="A29" t="s">
        <v>82</v>
      </c>
      <c r="B29" t="s">
        <v>139</v>
      </c>
      <c r="C29" s="40">
        <v>46162</v>
      </c>
      <c r="D29" t="s">
        <v>96</v>
      </c>
      <c r="E29" t="s">
        <v>149</v>
      </c>
      <c r="F29" t="s">
        <v>257</v>
      </c>
      <c r="G29" t="s">
        <v>257</v>
      </c>
      <c r="H29" t="s">
        <v>96</v>
      </c>
      <c r="I29" s="3">
        <v>0</v>
      </c>
      <c r="J29" s="3">
        <v>76.81</v>
      </c>
    </row>
    <row r="30" spans="1:10" x14ac:dyDescent="0.25">
      <c r="A30" t="s">
        <v>82</v>
      </c>
      <c r="B30" t="s">
        <v>139</v>
      </c>
      <c r="C30" s="40">
        <v>46163</v>
      </c>
      <c r="D30" t="s">
        <v>96</v>
      </c>
      <c r="E30" t="s">
        <v>149</v>
      </c>
      <c r="F30" t="s">
        <v>149</v>
      </c>
      <c r="G30" t="s">
        <v>167</v>
      </c>
      <c r="H30" t="s">
        <v>96</v>
      </c>
      <c r="I30" s="3">
        <v>0</v>
      </c>
      <c r="J30" s="3">
        <v>43.2</v>
      </c>
    </row>
    <row r="31" spans="1:10" x14ac:dyDescent="0.25">
      <c r="A31" t="s">
        <v>82</v>
      </c>
      <c r="B31" t="s">
        <v>139</v>
      </c>
      <c r="C31" s="40">
        <v>46169</v>
      </c>
      <c r="D31" t="s">
        <v>96</v>
      </c>
      <c r="E31" t="s">
        <v>149</v>
      </c>
      <c r="F31" t="s">
        <v>258</v>
      </c>
      <c r="H31" t="s">
        <v>96</v>
      </c>
      <c r="I31" s="3">
        <v>0</v>
      </c>
      <c r="J31" s="3">
        <v>72</v>
      </c>
    </row>
    <row r="32" spans="1:10" x14ac:dyDescent="0.25">
      <c r="A32" t="s">
        <v>82</v>
      </c>
      <c r="B32" t="s">
        <v>139</v>
      </c>
      <c r="C32" s="40">
        <v>46171</v>
      </c>
      <c r="D32" t="s">
        <v>96</v>
      </c>
      <c r="E32">
        <v>2079</v>
      </c>
      <c r="F32" t="s">
        <v>259</v>
      </c>
      <c r="G32" t="s">
        <v>260</v>
      </c>
      <c r="H32" t="s">
        <v>96</v>
      </c>
      <c r="I32" s="3">
        <v>698</v>
      </c>
      <c r="J32" s="3">
        <v>0</v>
      </c>
    </row>
    <row r="33" spans="1:10" x14ac:dyDescent="0.25">
      <c r="A33" t="s">
        <v>82</v>
      </c>
      <c r="B33" t="s">
        <v>139</v>
      </c>
      <c r="C33" s="40">
        <v>46171</v>
      </c>
      <c r="D33" t="s">
        <v>96</v>
      </c>
      <c r="E33" t="s">
        <v>149</v>
      </c>
      <c r="F33" t="s">
        <v>149</v>
      </c>
      <c r="G33" t="s">
        <v>261</v>
      </c>
      <c r="H33" t="s">
        <v>96</v>
      </c>
      <c r="I33" s="3">
        <v>0</v>
      </c>
      <c r="J33" s="3">
        <v>24</v>
      </c>
    </row>
    <row r="34" spans="1:10" x14ac:dyDescent="0.25">
      <c r="A34" t="s">
        <v>82</v>
      </c>
      <c r="B34" t="s">
        <v>139</v>
      </c>
      <c r="C34" s="40">
        <v>46174</v>
      </c>
      <c r="D34" t="s">
        <v>96</v>
      </c>
      <c r="E34" t="s">
        <v>149</v>
      </c>
      <c r="F34" t="s">
        <v>149</v>
      </c>
      <c r="G34" t="s">
        <v>257</v>
      </c>
      <c r="H34" t="s">
        <v>96</v>
      </c>
      <c r="I34" s="3">
        <v>0</v>
      </c>
      <c r="J34" s="3">
        <v>48</v>
      </c>
    </row>
    <row r="35" spans="1:10" x14ac:dyDescent="0.25">
      <c r="A35" t="s">
        <v>82</v>
      </c>
      <c r="B35" t="s">
        <v>139</v>
      </c>
      <c r="C35" s="40">
        <v>46175</v>
      </c>
      <c r="D35" t="s">
        <v>96</v>
      </c>
      <c r="E35" t="s">
        <v>149</v>
      </c>
      <c r="F35" t="s">
        <v>149</v>
      </c>
      <c r="G35" t="s">
        <v>262</v>
      </c>
      <c r="H35" t="s">
        <v>96</v>
      </c>
      <c r="I35" s="3">
        <v>0</v>
      </c>
      <c r="J35" s="3">
        <v>24</v>
      </c>
    </row>
    <row r="36" spans="1:10" x14ac:dyDescent="0.25">
      <c r="A36" t="s">
        <v>82</v>
      </c>
      <c r="B36" t="s">
        <v>139</v>
      </c>
      <c r="C36" s="40">
        <v>46177</v>
      </c>
      <c r="D36" t="s">
        <v>96</v>
      </c>
      <c r="E36" t="s">
        <v>149</v>
      </c>
      <c r="F36" t="s">
        <v>149</v>
      </c>
      <c r="G36" t="s">
        <v>262</v>
      </c>
      <c r="H36" t="s">
        <v>96</v>
      </c>
      <c r="I36" s="3">
        <v>0</v>
      </c>
      <c r="J36" s="3">
        <v>144</v>
      </c>
    </row>
    <row r="37" spans="1:10" x14ac:dyDescent="0.25">
      <c r="A37" t="s">
        <v>82</v>
      </c>
      <c r="B37" t="s">
        <v>139</v>
      </c>
      <c r="C37" s="40">
        <v>46181</v>
      </c>
      <c r="D37" t="s">
        <v>96</v>
      </c>
      <c r="E37" t="s">
        <v>149</v>
      </c>
      <c r="F37" t="s">
        <v>149</v>
      </c>
      <c r="G37" t="s">
        <v>263</v>
      </c>
      <c r="H37" t="s">
        <v>96</v>
      </c>
      <c r="I37" s="3">
        <v>0</v>
      </c>
      <c r="J37" s="3">
        <v>48</v>
      </c>
    </row>
    <row r="38" spans="1:10" x14ac:dyDescent="0.25">
      <c r="A38" t="s">
        <v>82</v>
      </c>
      <c r="B38" t="s">
        <v>139</v>
      </c>
      <c r="C38" s="40">
        <v>46181</v>
      </c>
      <c r="D38" t="s">
        <v>96</v>
      </c>
      <c r="E38">
        <v>2080</v>
      </c>
      <c r="F38" t="s">
        <v>264</v>
      </c>
      <c r="G38" t="s">
        <v>265</v>
      </c>
      <c r="H38" t="s">
        <v>96</v>
      </c>
      <c r="I38" s="3">
        <v>83.98</v>
      </c>
      <c r="J38" s="3">
        <v>0</v>
      </c>
    </row>
    <row r="39" spans="1:10" x14ac:dyDescent="0.25">
      <c r="A39" t="s">
        <v>82</v>
      </c>
      <c r="B39" t="s">
        <v>139</v>
      </c>
      <c r="C39" s="40">
        <v>46181</v>
      </c>
      <c r="D39" t="s">
        <v>96</v>
      </c>
      <c r="E39">
        <v>2081</v>
      </c>
      <c r="F39" t="s">
        <v>266</v>
      </c>
      <c r="G39" t="s">
        <v>265</v>
      </c>
      <c r="H39" t="s">
        <v>96</v>
      </c>
      <c r="I39" s="3">
        <v>204.14</v>
      </c>
      <c r="J39" s="3">
        <v>0</v>
      </c>
    </row>
    <row r="40" spans="1:10" x14ac:dyDescent="0.25">
      <c r="A40" t="s">
        <v>82</v>
      </c>
      <c r="B40" t="s">
        <v>139</v>
      </c>
      <c r="C40" s="40">
        <v>46181</v>
      </c>
      <c r="D40" t="s">
        <v>96</v>
      </c>
      <c r="E40">
        <v>2082</v>
      </c>
      <c r="F40" t="s">
        <v>68</v>
      </c>
      <c r="G40" t="s">
        <v>267</v>
      </c>
      <c r="H40" t="s">
        <v>96</v>
      </c>
      <c r="I40" s="3">
        <v>70</v>
      </c>
      <c r="J40" s="3">
        <v>0</v>
      </c>
    </row>
    <row r="41" spans="1:10" x14ac:dyDescent="0.25">
      <c r="A41" t="s">
        <v>82</v>
      </c>
      <c r="B41" t="s">
        <v>139</v>
      </c>
      <c r="C41" s="40">
        <v>46183</v>
      </c>
      <c r="D41" t="s">
        <v>96</v>
      </c>
      <c r="E41" t="s">
        <v>149</v>
      </c>
      <c r="F41" t="s">
        <v>268</v>
      </c>
      <c r="G41" t="s">
        <v>268</v>
      </c>
      <c r="H41" t="s">
        <v>96</v>
      </c>
      <c r="I41" s="3">
        <v>0</v>
      </c>
      <c r="J41" s="3">
        <v>24</v>
      </c>
    </row>
    <row r="42" spans="1:10" x14ac:dyDescent="0.25">
      <c r="A42" t="s">
        <v>82</v>
      </c>
      <c r="B42" t="s">
        <v>139</v>
      </c>
      <c r="C42" s="40">
        <v>46184</v>
      </c>
      <c r="D42" t="s">
        <v>96</v>
      </c>
      <c r="E42" t="s">
        <v>219</v>
      </c>
      <c r="F42" t="s">
        <v>219</v>
      </c>
      <c r="G42" t="s">
        <v>219</v>
      </c>
      <c r="H42" t="s">
        <v>96</v>
      </c>
      <c r="I42" s="3">
        <v>25</v>
      </c>
      <c r="J42" s="3">
        <v>0</v>
      </c>
    </row>
    <row r="43" spans="1:10" x14ac:dyDescent="0.25">
      <c r="A43" t="s">
        <v>82</v>
      </c>
      <c r="B43" t="s">
        <v>24</v>
      </c>
      <c r="C43" s="40">
        <v>46036</v>
      </c>
      <c r="D43" t="s">
        <v>96</v>
      </c>
      <c r="E43">
        <v>2056</v>
      </c>
      <c r="F43" t="s">
        <v>269</v>
      </c>
      <c r="G43" t="s">
        <v>270</v>
      </c>
      <c r="H43" t="s">
        <v>96</v>
      </c>
      <c r="I43" s="3">
        <v>45</v>
      </c>
      <c r="J43" s="3">
        <v>0</v>
      </c>
    </row>
    <row r="44" spans="1:10" x14ac:dyDescent="0.25">
      <c r="A44" t="s">
        <v>82</v>
      </c>
      <c r="B44" t="s">
        <v>40</v>
      </c>
      <c r="C44" s="40">
        <v>45918</v>
      </c>
      <c r="D44" t="s">
        <v>96</v>
      </c>
      <c r="E44">
        <v>2031</v>
      </c>
      <c r="F44" t="s">
        <v>75</v>
      </c>
      <c r="G44" t="s">
        <v>271</v>
      </c>
      <c r="H44" t="s">
        <v>96</v>
      </c>
      <c r="I44" s="3">
        <v>368.95</v>
      </c>
      <c r="J44" s="3">
        <v>0</v>
      </c>
    </row>
    <row r="45" spans="1:10" x14ac:dyDescent="0.25">
      <c r="A45" t="s">
        <v>82</v>
      </c>
      <c r="B45" t="s">
        <v>40</v>
      </c>
      <c r="C45" s="40">
        <v>45939</v>
      </c>
      <c r="D45" t="s">
        <v>96</v>
      </c>
      <c r="E45">
        <v>2038</v>
      </c>
      <c r="F45" t="s">
        <v>75</v>
      </c>
      <c r="G45" t="s">
        <v>272</v>
      </c>
      <c r="H45" t="s">
        <v>96</v>
      </c>
      <c r="I45" s="3">
        <v>140.35</v>
      </c>
      <c r="J45" s="3">
        <v>0</v>
      </c>
    </row>
    <row r="46" spans="1:10" x14ac:dyDescent="0.25">
      <c r="A46" t="s">
        <v>82</v>
      </c>
      <c r="B46" t="s">
        <v>40</v>
      </c>
      <c r="C46" s="40">
        <v>45981</v>
      </c>
      <c r="D46" t="s">
        <v>96</v>
      </c>
      <c r="E46">
        <v>2043</v>
      </c>
      <c r="F46" t="s">
        <v>75</v>
      </c>
      <c r="G46" t="s">
        <v>273</v>
      </c>
      <c r="H46" t="s">
        <v>96</v>
      </c>
      <c r="I46" s="3">
        <v>141.49</v>
      </c>
      <c r="J46" s="3">
        <v>0</v>
      </c>
    </row>
    <row r="47" spans="1:10" x14ac:dyDescent="0.25">
      <c r="A47" t="s">
        <v>82</v>
      </c>
      <c r="B47" t="s">
        <v>40</v>
      </c>
      <c r="C47" s="40">
        <v>46150</v>
      </c>
      <c r="D47" t="s">
        <v>96</v>
      </c>
      <c r="E47">
        <v>2073</v>
      </c>
      <c r="F47" t="s">
        <v>75</v>
      </c>
      <c r="G47" t="s">
        <v>274</v>
      </c>
      <c r="H47" t="s">
        <v>96</v>
      </c>
      <c r="I47" s="3">
        <v>700</v>
      </c>
      <c r="J47" s="3">
        <v>0</v>
      </c>
    </row>
    <row r="48" spans="1:10" x14ac:dyDescent="0.25">
      <c r="A48" t="s">
        <v>82</v>
      </c>
      <c r="B48" t="s">
        <v>40</v>
      </c>
      <c r="C48" s="40">
        <v>46161</v>
      </c>
      <c r="D48" t="s">
        <v>96</v>
      </c>
      <c r="E48">
        <v>2076</v>
      </c>
      <c r="F48" t="s">
        <v>75</v>
      </c>
      <c r="G48" t="s">
        <v>248</v>
      </c>
      <c r="H48" t="s">
        <v>96</v>
      </c>
      <c r="I48" s="3">
        <v>443.78</v>
      </c>
      <c r="J48" s="3">
        <v>0</v>
      </c>
    </row>
    <row r="49" spans="1:11" x14ac:dyDescent="0.25">
      <c r="A49" s="33"/>
      <c r="H49" s="38"/>
      <c r="I49" s="38"/>
    </row>
    <row r="51" spans="1:11" ht="15.75" thickBot="1" x14ac:dyDescent="0.3">
      <c r="I51" s="39">
        <f>SUM(I5:I48)</f>
        <v>19945.959999999995</v>
      </c>
      <c r="J51" s="39">
        <f>SUM(J5:J48)</f>
        <v>1884.02</v>
      </c>
    </row>
    <row r="52" spans="1:11" ht="15.75" thickTop="1" x14ac:dyDescent="0.25">
      <c r="J52" s="41">
        <f>J51-I51</f>
        <v>-18061.939999999995</v>
      </c>
      <c r="K52" s="12" t="s">
        <v>60</v>
      </c>
    </row>
    <row r="53" spans="1:11" x14ac:dyDescent="0.25">
      <c r="J53" s="3">
        <f>J52+'General Operating Exp'!J12+'Budget v. Actual 2025-2026'!D46</f>
        <v>0</v>
      </c>
      <c r="K5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4D66-2F62-40B7-AB22-1B1DCFEFA40B}">
  <dimension ref="A1:K19"/>
  <sheetViews>
    <sheetView workbookViewId="0">
      <selection activeCell="F29" sqref="F29"/>
    </sheetView>
  </sheetViews>
  <sheetFormatPr defaultRowHeight="15" x14ac:dyDescent="0.25"/>
  <cols>
    <col min="1" max="1" width="25.7109375" bestFit="1" customWidth="1"/>
    <col min="2" max="2" width="21.85546875" bestFit="1" customWidth="1"/>
    <col min="3" max="3" width="23.5703125" bestFit="1" customWidth="1"/>
    <col min="4" max="4" width="16" bestFit="1" customWidth="1"/>
    <col min="5" max="6" width="30.42578125" bestFit="1" customWidth="1"/>
    <col min="7" max="7" width="23.5703125" bestFit="1" customWidth="1"/>
    <col min="8" max="9" width="9.85546875" bestFit="1" customWidth="1"/>
  </cols>
  <sheetData>
    <row r="1" spans="1:11" x14ac:dyDescent="0.25">
      <c r="A1" t="s">
        <v>64</v>
      </c>
      <c r="C1" t="s">
        <v>109</v>
      </c>
    </row>
    <row r="2" spans="1:11" ht="15.75" x14ac:dyDescent="0.25">
      <c r="A2" s="15" t="str">
        <f>'Supported Programs Income &amp; Exp'!A2</f>
        <v>2025-2026 School Year</v>
      </c>
    </row>
    <row r="4" spans="1:11" x14ac:dyDescent="0.25">
      <c r="A4" s="14" t="s">
        <v>91</v>
      </c>
      <c r="B4" s="14" t="s">
        <v>92</v>
      </c>
      <c r="C4" s="14" t="s">
        <v>63</v>
      </c>
      <c r="D4" s="14" t="s">
        <v>93</v>
      </c>
      <c r="E4" s="14" t="s">
        <v>94</v>
      </c>
      <c r="F4" s="14" t="s">
        <v>47</v>
      </c>
      <c r="G4" s="14" t="s">
        <v>33</v>
      </c>
      <c r="H4" s="14" t="s">
        <v>46</v>
      </c>
      <c r="I4" s="14" t="s">
        <v>28</v>
      </c>
      <c r="J4" s="14" t="s">
        <v>29</v>
      </c>
    </row>
    <row r="5" spans="1:11" x14ac:dyDescent="0.25">
      <c r="A5" t="s">
        <v>80</v>
      </c>
      <c r="B5" t="s">
        <v>12</v>
      </c>
      <c r="C5" s="40">
        <v>45905</v>
      </c>
      <c r="D5" t="s">
        <v>96</v>
      </c>
      <c r="E5">
        <v>2032</v>
      </c>
      <c r="F5" t="s">
        <v>50</v>
      </c>
      <c r="G5" t="s">
        <v>275</v>
      </c>
      <c r="H5" t="s">
        <v>96</v>
      </c>
      <c r="I5" s="3">
        <v>350</v>
      </c>
      <c r="J5" s="3">
        <v>0</v>
      </c>
    </row>
    <row r="6" spans="1:11" x14ac:dyDescent="0.25">
      <c r="A6" t="s">
        <v>80</v>
      </c>
      <c r="B6" t="s">
        <v>140</v>
      </c>
      <c r="C6" s="40">
        <v>46022</v>
      </c>
      <c r="D6" t="s">
        <v>96</v>
      </c>
      <c r="E6" t="s">
        <v>276</v>
      </c>
      <c r="F6" t="s">
        <v>276</v>
      </c>
      <c r="G6" t="s">
        <v>276</v>
      </c>
      <c r="H6" t="s">
        <v>96</v>
      </c>
      <c r="I6" s="3">
        <v>1.52</v>
      </c>
      <c r="J6" s="3">
        <v>0</v>
      </c>
    </row>
    <row r="7" spans="1:11" x14ac:dyDescent="0.25">
      <c r="A7" t="s">
        <v>80</v>
      </c>
      <c r="B7" t="s">
        <v>81</v>
      </c>
      <c r="C7" s="40">
        <v>45918</v>
      </c>
      <c r="D7" t="s">
        <v>96</v>
      </c>
      <c r="E7">
        <v>2033</v>
      </c>
      <c r="F7" t="s">
        <v>88</v>
      </c>
      <c r="G7" t="s">
        <v>81</v>
      </c>
      <c r="H7" t="s">
        <v>96</v>
      </c>
      <c r="I7" s="3">
        <v>139</v>
      </c>
      <c r="J7" s="3">
        <v>0</v>
      </c>
    </row>
    <row r="8" spans="1:11" x14ac:dyDescent="0.25">
      <c r="A8" t="s">
        <v>80</v>
      </c>
      <c r="B8" t="s">
        <v>72</v>
      </c>
      <c r="C8" s="40">
        <v>46115</v>
      </c>
      <c r="D8" t="s">
        <v>96</v>
      </c>
      <c r="E8" t="s">
        <v>277</v>
      </c>
      <c r="F8" t="s">
        <v>278</v>
      </c>
      <c r="G8" t="s">
        <v>279</v>
      </c>
      <c r="H8" t="s">
        <v>96</v>
      </c>
      <c r="I8" s="3">
        <v>101.2</v>
      </c>
      <c r="J8" s="3">
        <v>0</v>
      </c>
    </row>
    <row r="9" spans="1:11" x14ac:dyDescent="0.25">
      <c r="A9" s="33"/>
      <c r="G9" s="3"/>
    </row>
    <row r="10" spans="1:11" x14ac:dyDescent="0.25">
      <c r="A10" s="33"/>
      <c r="G10" s="3"/>
    </row>
    <row r="11" spans="1:11" ht="15.75" thickBot="1" x14ac:dyDescent="0.3">
      <c r="A11" s="33"/>
      <c r="G11" s="3"/>
      <c r="I11" s="35">
        <f>SUM(I5:I9)</f>
        <v>591.72</v>
      </c>
      <c r="J11" s="35">
        <f>SUM(J5:J9)</f>
        <v>0</v>
      </c>
    </row>
    <row r="12" spans="1:11" ht="15.75" thickTop="1" x14ac:dyDescent="0.25">
      <c r="A12" s="33"/>
      <c r="G12" s="3"/>
      <c r="J12" s="36">
        <f>J11-I11</f>
        <v>-591.72</v>
      </c>
      <c r="K12" s="12" t="s">
        <v>60</v>
      </c>
    </row>
    <row r="13" spans="1:11" x14ac:dyDescent="0.25">
      <c r="A13" s="33"/>
      <c r="G13" s="3"/>
    </row>
    <row r="14" spans="1:11" x14ac:dyDescent="0.25">
      <c r="A14" s="33"/>
      <c r="G14" s="3"/>
    </row>
    <row r="15" spans="1:11" x14ac:dyDescent="0.25">
      <c r="A15" s="33"/>
      <c r="G15" s="3"/>
    </row>
    <row r="16" spans="1:11" x14ac:dyDescent="0.25">
      <c r="A16" s="33"/>
      <c r="G16" s="3"/>
    </row>
    <row r="17" spans="1:7" x14ac:dyDescent="0.25">
      <c r="A17" s="33"/>
      <c r="G17" s="3"/>
    </row>
    <row r="18" spans="1:7" x14ac:dyDescent="0.25">
      <c r="A18" s="33"/>
      <c r="G18" s="3"/>
    </row>
    <row r="19" spans="1:7" x14ac:dyDescent="0.25">
      <c r="A19" s="33"/>
      <c r="G1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B1CF-C9AB-4B1D-9092-6ACABD9A69DC}">
  <dimension ref="A1:F63"/>
  <sheetViews>
    <sheetView workbookViewId="0">
      <selection activeCell="I6" sqref="I6"/>
    </sheetView>
  </sheetViews>
  <sheetFormatPr defaultRowHeight="15" x14ac:dyDescent="0.25"/>
  <cols>
    <col min="1" max="1" width="20.5703125" bestFit="1" customWidth="1"/>
    <col min="2" max="2" width="8.140625" bestFit="1" customWidth="1"/>
    <col min="3" max="3" width="51.85546875" bestFit="1" customWidth="1"/>
    <col min="4" max="4" width="44.140625" bestFit="1" customWidth="1"/>
    <col min="5" max="5" width="7.85546875" bestFit="1" customWidth="1"/>
    <col min="6" max="6" width="10.85546875" bestFit="1" customWidth="1"/>
  </cols>
  <sheetData>
    <row r="1" spans="1:6" x14ac:dyDescent="0.25">
      <c r="A1" t="s">
        <v>45</v>
      </c>
      <c r="C1" t="s">
        <v>130</v>
      </c>
    </row>
    <row r="2" spans="1:6" x14ac:dyDescent="0.25">
      <c r="A2" t="str">
        <f>'General Operating Exp'!A2</f>
        <v>2025-2026 School Year</v>
      </c>
    </row>
    <row r="5" spans="1:6" x14ac:dyDescent="0.25">
      <c r="A5" s="14" t="s">
        <v>63</v>
      </c>
      <c r="B5" s="14" t="s">
        <v>94</v>
      </c>
      <c r="C5" s="14" t="s">
        <v>33</v>
      </c>
      <c r="D5" s="14" t="s">
        <v>47</v>
      </c>
      <c r="E5" s="14" t="s">
        <v>99</v>
      </c>
      <c r="F5" s="14" t="s">
        <v>28</v>
      </c>
    </row>
    <row r="6" spans="1:6" x14ac:dyDescent="0.25">
      <c r="A6" s="40">
        <v>45876</v>
      </c>
      <c r="B6">
        <v>2028</v>
      </c>
      <c r="C6" t="s">
        <v>117</v>
      </c>
      <c r="D6" t="s">
        <v>197</v>
      </c>
      <c r="E6" t="s">
        <v>96</v>
      </c>
      <c r="F6" s="3">
        <v>550</v>
      </c>
    </row>
    <row r="7" spans="1:6" x14ac:dyDescent="0.25">
      <c r="A7" s="40">
        <v>45887</v>
      </c>
      <c r="B7">
        <v>2029</v>
      </c>
      <c r="C7" t="s">
        <v>49</v>
      </c>
      <c r="D7" t="s">
        <v>255</v>
      </c>
      <c r="E7" t="s">
        <v>96</v>
      </c>
      <c r="F7" s="3">
        <v>474.5</v>
      </c>
    </row>
    <row r="8" spans="1:6" x14ac:dyDescent="0.25">
      <c r="A8" s="40">
        <v>45902</v>
      </c>
      <c r="B8">
        <v>2030</v>
      </c>
      <c r="C8" t="s">
        <v>235</v>
      </c>
      <c r="D8" t="s">
        <v>236</v>
      </c>
      <c r="E8" t="s">
        <v>96</v>
      </c>
      <c r="F8" s="3">
        <v>1265</v>
      </c>
    </row>
    <row r="9" spans="1:6" x14ac:dyDescent="0.25">
      <c r="A9" s="40">
        <v>45918</v>
      </c>
      <c r="B9">
        <v>2031</v>
      </c>
      <c r="C9" t="s">
        <v>75</v>
      </c>
      <c r="D9" t="s">
        <v>271</v>
      </c>
      <c r="E9" t="s">
        <v>96</v>
      </c>
      <c r="F9" s="3">
        <v>368.95</v>
      </c>
    </row>
    <row r="10" spans="1:6" x14ac:dyDescent="0.25">
      <c r="A10" s="40">
        <v>45905</v>
      </c>
      <c r="B10">
        <v>2032</v>
      </c>
      <c r="C10" t="s">
        <v>50</v>
      </c>
      <c r="D10" t="s">
        <v>275</v>
      </c>
      <c r="E10" t="s">
        <v>96</v>
      </c>
      <c r="F10" s="3">
        <v>350</v>
      </c>
    </row>
    <row r="11" spans="1:6" x14ac:dyDescent="0.25">
      <c r="A11" s="40">
        <v>45918</v>
      </c>
      <c r="B11">
        <v>2033</v>
      </c>
      <c r="C11" t="s">
        <v>88</v>
      </c>
      <c r="D11" t="s">
        <v>81</v>
      </c>
      <c r="E11" t="s">
        <v>96</v>
      </c>
      <c r="F11" s="3">
        <v>139</v>
      </c>
    </row>
    <row r="12" spans="1:6" x14ac:dyDescent="0.25">
      <c r="A12" s="40">
        <v>45918</v>
      </c>
      <c r="B12">
        <v>2034</v>
      </c>
      <c r="C12" t="s">
        <v>54</v>
      </c>
      <c r="D12" t="s">
        <v>233</v>
      </c>
      <c r="E12" t="s">
        <v>96</v>
      </c>
      <c r="F12" s="3">
        <v>4000</v>
      </c>
    </row>
    <row r="13" spans="1:6" x14ac:dyDescent="0.25">
      <c r="A13" s="40">
        <v>45931</v>
      </c>
      <c r="B13">
        <v>2035</v>
      </c>
      <c r="C13" t="s">
        <v>53</v>
      </c>
      <c r="D13" t="s">
        <v>250</v>
      </c>
      <c r="E13" t="s">
        <v>96</v>
      </c>
      <c r="F13" s="3">
        <v>144</v>
      </c>
    </row>
    <row r="14" spans="1:6" x14ac:dyDescent="0.25">
      <c r="A14" s="40">
        <v>45936</v>
      </c>
      <c r="B14">
        <v>2036</v>
      </c>
      <c r="C14" t="s">
        <v>74</v>
      </c>
      <c r="D14" t="s">
        <v>143</v>
      </c>
      <c r="E14" t="s">
        <v>96</v>
      </c>
      <c r="F14" s="3">
        <v>130</v>
      </c>
    </row>
    <row r="15" spans="1:6" x14ac:dyDescent="0.25">
      <c r="A15" s="40">
        <v>45938</v>
      </c>
      <c r="B15">
        <v>2037</v>
      </c>
      <c r="C15" t="s">
        <v>74</v>
      </c>
      <c r="D15" t="s">
        <v>125</v>
      </c>
      <c r="E15" t="s">
        <v>96</v>
      </c>
      <c r="F15" s="3">
        <v>50</v>
      </c>
    </row>
    <row r="16" spans="1:6" x14ac:dyDescent="0.25">
      <c r="A16" s="40">
        <v>45939</v>
      </c>
      <c r="B16">
        <v>2038</v>
      </c>
      <c r="C16" t="s">
        <v>75</v>
      </c>
      <c r="D16" t="s">
        <v>272</v>
      </c>
      <c r="E16" t="s">
        <v>96</v>
      </c>
      <c r="F16" s="3">
        <v>140.35</v>
      </c>
    </row>
    <row r="17" spans="1:6" x14ac:dyDescent="0.25">
      <c r="A17" s="40">
        <v>45953</v>
      </c>
      <c r="B17">
        <v>2039</v>
      </c>
      <c r="C17" t="s">
        <v>68</v>
      </c>
      <c r="D17" t="s">
        <v>251</v>
      </c>
      <c r="E17" t="s">
        <v>96</v>
      </c>
      <c r="F17" s="3">
        <v>20</v>
      </c>
    </row>
    <row r="18" spans="1:6" x14ac:dyDescent="0.25">
      <c r="A18" s="40">
        <v>45955</v>
      </c>
      <c r="B18">
        <v>2040</v>
      </c>
      <c r="C18" t="s">
        <v>126</v>
      </c>
      <c r="D18" t="s">
        <v>51</v>
      </c>
      <c r="E18" t="s">
        <v>96</v>
      </c>
      <c r="F18" s="3">
        <v>4137.42</v>
      </c>
    </row>
    <row r="19" spans="1:6" x14ac:dyDescent="0.25">
      <c r="A19" s="40">
        <v>45964</v>
      </c>
      <c r="B19">
        <v>2041</v>
      </c>
      <c r="C19" t="s">
        <v>52</v>
      </c>
      <c r="D19" t="s">
        <v>249</v>
      </c>
      <c r="E19" t="s">
        <v>96</v>
      </c>
      <c r="F19" s="3">
        <v>146.82</v>
      </c>
    </row>
    <row r="20" spans="1:6" x14ac:dyDescent="0.25">
      <c r="A20" s="40">
        <v>45978</v>
      </c>
      <c r="B20">
        <v>2042</v>
      </c>
      <c r="C20" t="s">
        <v>181</v>
      </c>
      <c r="D20" t="s">
        <v>182</v>
      </c>
      <c r="E20" t="s">
        <v>96</v>
      </c>
      <c r="F20" s="3">
        <v>1371</v>
      </c>
    </row>
    <row r="21" spans="1:6" x14ac:dyDescent="0.25">
      <c r="A21" s="40">
        <v>45981</v>
      </c>
      <c r="B21">
        <v>2043</v>
      </c>
      <c r="C21" t="s">
        <v>75</v>
      </c>
      <c r="D21" t="s">
        <v>273</v>
      </c>
      <c r="E21" t="s">
        <v>96</v>
      </c>
      <c r="F21" s="3">
        <v>141.49</v>
      </c>
    </row>
    <row r="22" spans="1:6" x14ac:dyDescent="0.25">
      <c r="A22" s="40">
        <v>45999</v>
      </c>
      <c r="B22">
        <v>2044</v>
      </c>
      <c r="C22" t="s">
        <v>74</v>
      </c>
      <c r="D22" t="s">
        <v>183</v>
      </c>
      <c r="E22" t="s">
        <v>96</v>
      </c>
      <c r="F22" s="3">
        <v>60</v>
      </c>
    </row>
    <row r="23" spans="1:6" x14ac:dyDescent="0.25">
      <c r="A23" s="40">
        <v>46002</v>
      </c>
      <c r="B23">
        <v>2045</v>
      </c>
      <c r="C23" t="s">
        <v>237</v>
      </c>
      <c r="D23" t="s">
        <v>238</v>
      </c>
      <c r="E23" t="s">
        <v>96</v>
      </c>
      <c r="F23" s="3">
        <v>350</v>
      </c>
    </row>
    <row r="24" spans="1:6" x14ac:dyDescent="0.25">
      <c r="A24" s="40">
        <v>46006</v>
      </c>
      <c r="B24">
        <v>2046</v>
      </c>
      <c r="C24" t="s">
        <v>74</v>
      </c>
      <c r="D24" t="s">
        <v>172</v>
      </c>
      <c r="E24" t="s">
        <v>96</v>
      </c>
      <c r="F24" s="3">
        <v>220</v>
      </c>
    </row>
    <row r="25" spans="1:6" x14ac:dyDescent="0.25">
      <c r="A25" s="40">
        <v>46008</v>
      </c>
      <c r="B25">
        <v>2047</v>
      </c>
      <c r="C25" t="s">
        <v>74</v>
      </c>
      <c r="D25" t="s">
        <v>173</v>
      </c>
      <c r="E25" t="s">
        <v>96</v>
      </c>
      <c r="F25" s="3">
        <v>60</v>
      </c>
    </row>
    <row r="26" spans="1:6" x14ac:dyDescent="0.25">
      <c r="A26" s="40">
        <v>46008</v>
      </c>
      <c r="B26">
        <v>2048</v>
      </c>
      <c r="C26" t="s">
        <v>174</v>
      </c>
      <c r="D26" t="s">
        <v>175</v>
      </c>
      <c r="E26" t="s">
        <v>96</v>
      </c>
      <c r="F26" s="3">
        <v>168</v>
      </c>
    </row>
    <row r="27" spans="1:6" x14ac:dyDescent="0.25">
      <c r="A27" s="40">
        <v>46032</v>
      </c>
      <c r="B27">
        <v>2049</v>
      </c>
      <c r="C27" t="s">
        <v>177</v>
      </c>
      <c r="D27" t="s">
        <v>178</v>
      </c>
      <c r="E27" t="s">
        <v>96</v>
      </c>
      <c r="F27" s="3">
        <v>1963.73</v>
      </c>
    </row>
    <row r="28" spans="1:6" x14ac:dyDescent="0.25">
      <c r="A28" s="40">
        <v>46032</v>
      </c>
      <c r="B28">
        <v>2050</v>
      </c>
      <c r="C28" t="s">
        <v>78</v>
      </c>
      <c r="D28" t="s">
        <v>221</v>
      </c>
      <c r="E28" t="s">
        <v>96</v>
      </c>
      <c r="F28" s="3">
        <v>484</v>
      </c>
    </row>
    <row r="29" spans="1:6" x14ac:dyDescent="0.25">
      <c r="A29" s="40">
        <v>46032</v>
      </c>
      <c r="B29">
        <v>2051</v>
      </c>
      <c r="C29" t="s">
        <v>222</v>
      </c>
      <c r="D29" t="s">
        <v>223</v>
      </c>
      <c r="E29" t="s">
        <v>96</v>
      </c>
      <c r="F29" s="3">
        <v>990</v>
      </c>
    </row>
    <row r="30" spans="1:6" x14ac:dyDescent="0.25">
      <c r="A30" s="40">
        <v>46032</v>
      </c>
      <c r="B30">
        <v>2052</v>
      </c>
      <c r="C30" t="s">
        <v>87</v>
      </c>
      <c r="D30" t="s">
        <v>224</v>
      </c>
      <c r="E30" t="s">
        <v>96</v>
      </c>
      <c r="F30" s="3">
        <v>0</v>
      </c>
    </row>
    <row r="31" spans="1:6" x14ac:dyDescent="0.25">
      <c r="A31" s="40">
        <v>46034</v>
      </c>
      <c r="B31">
        <v>2053</v>
      </c>
      <c r="C31" t="s">
        <v>87</v>
      </c>
      <c r="D31" t="s">
        <v>225</v>
      </c>
      <c r="E31" t="s">
        <v>96</v>
      </c>
      <c r="F31" s="3">
        <v>4040</v>
      </c>
    </row>
    <row r="32" spans="1:6" x14ac:dyDescent="0.25">
      <c r="A32" s="40">
        <v>46034</v>
      </c>
      <c r="B32">
        <v>2054</v>
      </c>
      <c r="C32" t="s">
        <v>226</v>
      </c>
      <c r="D32" t="s">
        <v>227</v>
      </c>
      <c r="E32" t="s">
        <v>96</v>
      </c>
      <c r="F32" s="3">
        <v>120</v>
      </c>
    </row>
    <row r="33" spans="1:6" x14ac:dyDescent="0.25">
      <c r="A33" s="40">
        <v>46036</v>
      </c>
      <c r="B33">
        <v>2055</v>
      </c>
      <c r="C33" t="s">
        <v>87</v>
      </c>
      <c r="D33" t="s">
        <v>228</v>
      </c>
      <c r="E33" t="s">
        <v>96</v>
      </c>
      <c r="F33" s="3">
        <v>240</v>
      </c>
    </row>
    <row r="34" spans="1:6" x14ac:dyDescent="0.25">
      <c r="A34" s="40">
        <v>46036</v>
      </c>
      <c r="B34">
        <v>2056</v>
      </c>
      <c r="C34" t="s">
        <v>269</v>
      </c>
      <c r="D34" t="s">
        <v>270</v>
      </c>
      <c r="E34" t="s">
        <v>96</v>
      </c>
      <c r="F34" s="3">
        <v>45</v>
      </c>
    </row>
    <row r="35" spans="1:6" x14ac:dyDescent="0.25">
      <c r="A35" s="40">
        <v>46037</v>
      </c>
      <c r="B35">
        <v>2057</v>
      </c>
      <c r="C35" t="s">
        <v>230</v>
      </c>
      <c r="D35" t="s">
        <v>231</v>
      </c>
      <c r="E35" t="s">
        <v>96</v>
      </c>
      <c r="F35" s="3">
        <v>60</v>
      </c>
    </row>
    <row r="36" spans="1:6" x14ac:dyDescent="0.25">
      <c r="A36" s="40">
        <v>46043</v>
      </c>
      <c r="B36">
        <v>2058</v>
      </c>
      <c r="C36" t="s">
        <v>239</v>
      </c>
      <c r="D36" t="s">
        <v>240</v>
      </c>
      <c r="E36" t="s">
        <v>96</v>
      </c>
      <c r="F36" s="3">
        <v>450</v>
      </c>
    </row>
    <row r="37" spans="1:6" x14ac:dyDescent="0.25">
      <c r="A37" s="40">
        <v>46043</v>
      </c>
      <c r="B37">
        <v>2059</v>
      </c>
      <c r="C37" t="s">
        <v>242</v>
      </c>
      <c r="D37" t="s">
        <v>243</v>
      </c>
      <c r="E37" t="s">
        <v>96</v>
      </c>
      <c r="F37" s="3">
        <v>2000</v>
      </c>
    </row>
    <row r="38" spans="1:6" x14ac:dyDescent="0.25">
      <c r="A38" s="40">
        <v>46052</v>
      </c>
      <c r="B38">
        <v>2060</v>
      </c>
      <c r="C38" t="s">
        <v>74</v>
      </c>
      <c r="D38" t="s">
        <v>245</v>
      </c>
      <c r="E38" t="s">
        <v>96</v>
      </c>
      <c r="F38" s="3">
        <v>315</v>
      </c>
    </row>
    <row r="39" spans="1:6" x14ac:dyDescent="0.25">
      <c r="A39" s="40">
        <v>46055</v>
      </c>
      <c r="B39">
        <v>2061</v>
      </c>
      <c r="C39" t="s">
        <v>105</v>
      </c>
      <c r="D39" t="s">
        <v>247</v>
      </c>
      <c r="E39" t="s">
        <v>96</v>
      </c>
      <c r="F39" s="3">
        <v>350.74</v>
      </c>
    </row>
    <row r="40" spans="1:6" x14ac:dyDescent="0.25">
      <c r="A40" s="40">
        <v>46079</v>
      </c>
      <c r="B40">
        <v>2062</v>
      </c>
      <c r="C40" t="s">
        <v>68</v>
      </c>
      <c r="D40" t="s">
        <v>232</v>
      </c>
      <c r="E40" t="s">
        <v>96</v>
      </c>
      <c r="F40" s="3">
        <v>192.81</v>
      </c>
    </row>
    <row r="41" spans="1:6" x14ac:dyDescent="0.25">
      <c r="A41" s="40">
        <v>46086</v>
      </c>
      <c r="B41">
        <v>2063</v>
      </c>
      <c r="C41" t="s">
        <v>117</v>
      </c>
      <c r="D41" t="s">
        <v>213</v>
      </c>
      <c r="E41" t="s">
        <v>96</v>
      </c>
      <c r="F41" s="3">
        <v>550</v>
      </c>
    </row>
    <row r="42" spans="1:6" x14ac:dyDescent="0.25">
      <c r="A42" s="40">
        <v>46090</v>
      </c>
      <c r="B42">
        <v>2064</v>
      </c>
      <c r="C42" t="s">
        <v>76</v>
      </c>
      <c r="D42" t="s">
        <v>214</v>
      </c>
      <c r="E42" t="s">
        <v>96</v>
      </c>
      <c r="F42" s="3">
        <v>582.66</v>
      </c>
    </row>
    <row r="43" spans="1:6" x14ac:dyDescent="0.25">
      <c r="A43" s="40">
        <v>46090</v>
      </c>
      <c r="B43">
        <v>2065</v>
      </c>
      <c r="C43" t="s">
        <v>118</v>
      </c>
      <c r="D43" t="s">
        <v>215</v>
      </c>
      <c r="E43" t="s">
        <v>96</v>
      </c>
      <c r="F43" s="3">
        <v>389.08</v>
      </c>
    </row>
    <row r="44" spans="1:6" x14ac:dyDescent="0.25">
      <c r="A44" s="40">
        <v>46100</v>
      </c>
      <c r="B44">
        <v>2066</v>
      </c>
      <c r="C44" t="s">
        <v>54</v>
      </c>
      <c r="D44" t="s">
        <v>234</v>
      </c>
      <c r="E44" t="s">
        <v>96</v>
      </c>
      <c r="F44" s="3">
        <v>4000</v>
      </c>
    </row>
    <row r="45" spans="1:6" x14ac:dyDescent="0.25">
      <c r="A45" s="40">
        <v>46118</v>
      </c>
      <c r="B45">
        <v>2067</v>
      </c>
      <c r="C45" t="s">
        <v>54</v>
      </c>
      <c r="D45" t="s">
        <v>252</v>
      </c>
      <c r="E45" t="s">
        <v>96</v>
      </c>
      <c r="F45" s="3">
        <v>100</v>
      </c>
    </row>
    <row r="46" spans="1:6" x14ac:dyDescent="0.25">
      <c r="A46" s="40">
        <v>46118</v>
      </c>
      <c r="B46">
        <v>2068</v>
      </c>
      <c r="C46" t="s">
        <v>48</v>
      </c>
      <c r="D46" t="s">
        <v>253</v>
      </c>
      <c r="E46" t="s">
        <v>96</v>
      </c>
      <c r="F46" s="3">
        <v>309.63</v>
      </c>
    </row>
    <row r="47" spans="1:6" x14ac:dyDescent="0.25">
      <c r="A47" s="40">
        <v>46118</v>
      </c>
      <c r="B47">
        <v>2069</v>
      </c>
      <c r="C47" t="s">
        <v>129</v>
      </c>
      <c r="D47" t="s">
        <v>83</v>
      </c>
      <c r="E47" t="s">
        <v>96</v>
      </c>
      <c r="F47" s="3">
        <v>380</v>
      </c>
    </row>
    <row r="48" spans="1:6" x14ac:dyDescent="0.25">
      <c r="A48" s="40">
        <v>46118</v>
      </c>
      <c r="B48">
        <v>2070</v>
      </c>
      <c r="C48" t="s">
        <v>98</v>
      </c>
      <c r="D48" t="s">
        <v>42</v>
      </c>
      <c r="E48" t="s">
        <v>96</v>
      </c>
      <c r="F48" s="3">
        <v>190.7</v>
      </c>
    </row>
    <row r="49" spans="1:6" x14ac:dyDescent="0.25">
      <c r="A49" s="40">
        <v>46119</v>
      </c>
      <c r="B49">
        <v>2071</v>
      </c>
      <c r="C49" t="s">
        <v>237</v>
      </c>
      <c r="D49" t="s">
        <v>241</v>
      </c>
      <c r="E49" t="s">
        <v>96</v>
      </c>
      <c r="F49" s="3">
        <v>1605</v>
      </c>
    </row>
    <row r="50" spans="1:6" x14ac:dyDescent="0.25">
      <c r="A50" s="40">
        <v>46119</v>
      </c>
      <c r="B50">
        <v>2072</v>
      </c>
      <c r="C50" t="s">
        <v>53</v>
      </c>
      <c r="D50" t="s">
        <v>254</v>
      </c>
      <c r="E50" t="s">
        <v>96</v>
      </c>
      <c r="F50" s="3">
        <v>16.48</v>
      </c>
    </row>
    <row r="51" spans="1:6" x14ac:dyDescent="0.25">
      <c r="A51" s="40">
        <v>46150</v>
      </c>
      <c r="B51">
        <v>2073</v>
      </c>
      <c r="C51" t="s">
        <v>75</v>
      </c>
      <c r="D51" t="s">
        <v>274</v>
      </c>
      <c r="E51" t="s">
        <v>96</v>
      </c>
      <c r="F51" s="3">
        <v>700</v>
      </c>
    </row>
    <row r="52" spans="1:6" x14ac:dyDescent="0.25">
      <c r="A52" s="40">
        <v>46155</v>
      </c>
      <c r="B52">
        <v>2074</v>
      </c>
      <c r="C52" t="s">
        <v>244</v>
      </c>
      <c r="D52" t="s">
        <v>85</v>
      </c>
      <c r="E52" t="s">
        <v>96</v>
      </c>
      <c r="F52" s="3">
        <v>557.5</v>
      </c>
    </row>
    <row r="53" spans="1:6" x14ac:dyDescent="0.25">
      <c r="A53" s="40">
        <v>46157</v>
      </c>
      <c r="B53">
        <v>2075</v>
      </c>
      <c r="C53" t="s">
        <v>121</v>
      </c>
      <c r="D53" t="s">
        <v>102</v>
      </c>
      <c r="E53" t="s">
        <v>96</v>
      </c>
      <c r="F53" s="3">
        <v>6019.53</v>
      </c>
    </row>
    <row r="54" spans="1:6" x14ac:dyDescent="0.25">
      <c r="A54" s="40">
        <v>46161</v>
      </c>
      <c r="B54">
        <v>2076</v>
      </c>
      <c r="C54" t="s">
        <v>75</v>
      </c>
      <c r="D54" t="s">
        <v>248</v>
      </c>
      <c r="E54" t="s">
        <v>96</v>
      </c>
      <c r="F54" s="3">
        <f>99.9+443.78</f>
        <v>543.67999999999995</v>
      </c>
    </row>
    <row r="55" spans="1:6" x14ac:dyDescent="0.25">
      <c r="A55" s="40">
        <v>46163</v>
      </c>
      <c r="B55">
        <v>2077</v>
      </c>
      <c r="C55" t="s">
        <v>75</v>
      </c>
      <c r="D55" t="s">
        <v>155</v>
      </c>
      <c r="E55" t="s">
        <v>96</v>
      </c>
      <c r="F55" s="3">
        <v>1281.28</v>
      </c>
    </row>
    <row r="56" spans="1:6" x14ac:dyDescent="0.25">
      <c r="A56" s="40">
        <v>46169</v>
      </c>
      <c r="B56">
        <v>2078</v>
      </c>
      <c r="C56" t="s">
        <v>43</v>
      </c>
      <c r="D56" t="s">
        <v>55</v>
      </c>
      <c r="E56" t="s">
        <v>96</v>
      </c>
      <c r="F56" s="3">
        <v>250</v>
      </c>
    </row>
    <row r="57" spans="1:6" x14ac:dyDescent="0.25">
      <c r="A57" s="40">
        <v>46171</v>
      </c>
      <c r="B57">
        <v>2079</v>
      </c>
      <c r="C57" t="s">
        <v>259</v>
      </c>
      <c r="D57" t="s">
        <v>260</v>
      </c>
      <c r="E57" t="s">
        <v>96</v>
      </c>
      <c r="F57" s="3">
        <v>698</v>
      </c>
    </row>
    <row r="58" spans="1:6" x14ac:dyDescent="0.25">
      <c r="A58" s="40">
        <v>46181</v>
      </c>
      <c r="B58">
        <v>2080</v>
      </c>
      <c r="C58" t="s">
        <v>264</v>
      </c>
      <c r="D58" t="s">
        <v>265</v>
      </c>
      <c r="E58" t="s">
        <v>96</v>
      </c>
      <c r="F58" s="3">
        <v>83.98</v>
      </c>
    </row>
    <row r="59" spans="1:6" x14ac:dyDescent="0.25">
      <c r="A59" s="40">
        <v>46181</v>
      </c>
      <c r="B59">
        <v>2081</v>
      </c>
      <c r="C59" t="s">
        <v>266</v>
      </c>
      <c r="D59" t="s">
        <v>265</v>
      </c>
      <c r="E59" t="s">
        <v>96</v>
      </c>
      <c r="F59" s="3">
        <v>204.14</v>
      </c>
    </row>
    <row r="60" spans="1:6" x14ac:dyDescent="0.25">
      <c r="A60" s="40">
        <v>46181</v>
      </c>
      <c r="B60">
        <v>2082</v>
      </c>
      <c r="C60" t="s">
        <v>68</v>
      </c>
      <c r="D60" t="s">
        <v>267</v>
      </c>
      <c r="E60" t="s">
        <v>96</v>
      </c>
      <c r="F60" s="3">
        <v>70</v>
      </c>
    </row>
    <row r="63" spans="1:6" x14ac:dyDescent="0.25">
      <c r="F63" s="3">
        <f>SUM(F6:F60)</f>
        <v>44069.470000000008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9"/>
  <sheetViews>
    <sheetView topLeftCell="A85" zoomScale="85" zoomScaleNormal="85" zoomScaleSheetLayoutView="85" workbookViewId="0">
      <selection activeCell="B117" sqref="B117"/>
    </sheetView>
  </sheetViews>
  <sheetFormatPr defaultColWidth="8.85546875" defaultRowHeight="18.75" x14ac:dyDescent="0.3"/>
  <cols>
    <col min="1" max="1" width="14.7109375" style="1" customWidth="1"/>
    <col min="2" max="2" width="60.5703125" style="1" customWidth="1"/>
    <col min="3" max="3" width="16" style="1" bestFit="1" customWidth="1"/>
    <col min="4" max="4" width="16.42578125" style="44" bestFit="1" customWidth="1"/>
    <col min="5" max="5" width="19.7109375" style="1" customWidth="1"/>
    <col min="6" max="6" width="7.5703125" style="1" customWidth="1"/>
    <col min="7" max="7" width="19.28515625" style="1" customWidth="1"/>
    <col min="8" max="8" width="12.28515625" style="1" bestFit="1" customWidth="1"/>
    <col min="9" max="10" width="8.85546875" style="1"/>
    <col min="11" max="11" width="14.5703125" style="1" bestFit="1" customWidth="1"/>
    <col min="12" max="12" width="8.85546875" style="1"/>
    <col min="13" max="13" width="10" style="1" bestFit="1" customWidth="1"/>
    <col min="14" max="14" width="12.85546875" style="1" bestFit="1" customWidth="1"/>
    <col min="15" max="16384" width="8.85546875" style="1"/>
  </cols>
  <sheetData>
    <row r="1" spans="1:14" x14ac:dyDescent="0.3">
      <c r="B1" s="5"/>
      <c r="C1" s="45"/>
      <c r="D1" s="45"/>
      <c r="E1" s="5"/>
    </row>
    <row r="2" spans="1:14" x14ac:dyDescent="0.3">
      <c r="B2" s="5"/>
    </row>
    <row r="3" spans="1:14" s="6" customFormat="1" x14ac:dyDescent="0.3">
      <c r="A3" s="2" t="s">
        <v>26</v>
      </c>
      <c r="B3" s="2" t="s">
        <v>27</v>
      </c>
      <c r="C3" s="2" t="s">
        <v>28</v>
      </c>
      <c r="D3" s="46" t="s">
        <v>29</v>
      </c>
      <c r="E3" s="47" t="s">
        <v>30</v>
      </c>
      <c r="H3" s="1"/>
      <c r="I3" s="1"/>
      <c r="J3" s="1"/>
      <c r="K3" s="1"/>
      <c r="L3" s="1"/>
      <c r="M3" s="1"/>
      <c r="N3" s="1"/>
    </row>
    <row r="4" spans="1:14" x14ac:dyDescent="0.3">
      <c r="A4" s="7" t="s">
        <v>31</v>
      </c>
      <c r="B4" s="11">
        <v>18462.509999999998</v>
      </c>
      <c r="C4" s="11">
        <v>44325.19</v>
      </c>
      <c r="D4" s="48">
        <v>34339.71</v>
      </c>
      <c r="E4" s="11">
        <v>8477.0300000000007</v>
      </c>
      <c r="G4" s="5">
        <f>B4-C4+D4-E4</f>
        <v>0</v>
      </c>
      <c r="H4" s="5"/>
      <c r="I4" s="49"/>
      <c r="K4" s="44"/>
      <c r="L4" s="5"/>
      <c r="M4" s="5"/>
      <c r="N4" s="45"/>
    </row>
    <row r="5" spans="1:14" x14ac:dyDescent="0.3">
      <c r="B5" s="4">
        <f>B4-'Account Balance'!D5</f>
        <v>0</v>
      </c>
      <c r="C5" s="4">
        <f>C4-'Account Balance'!E5</f>
        <v>0</v>
      </c>
      <c r="D5" s="4">
        <f>D4-'Account Balance'!F5</f>
        <v>0</v>
      </c>
      <c r="E5" s="4">
        <f>E4-'Account Balance'!G5</f>
        <v>0</v>
      </c>
      <c r="G5" s="5"/>
      <c r="K5" s="5"/>
    </row>
    <row r="6" spans="1:14" x14ac:dyDescent="0.3">
      <c r="A6" s="1" t="s">
        <v>280</v>
      </c>
      <c r="B6" s="5"/>
      <c r="C6" s="5"/>
      <c r="E6" s="5"/>
      <c r="G6" s="49"/>
      <c r="K6" s="43"/>
    </row>
    <row r="7" spans="1:14" s="6" customFormat="1" x14ac:dyDescent="0.3">
      <c r="A7" s="2" t="s">
        <v>32</v>
      </c>
      <c r="B7" s="2" t="s">
        <v>33</v>
      </c>
      <c r="C7" s="2" t="s">
        <v>28</v>
      </c>
      <c r="D7" s="46" t="s">
        <v>29</v>
      </c>
    </row>
    <row r="8" spans="1:14" s="6" customFormat="1" x14ac:dyDescent="0.3">
      <c r="A8" s="9" t="s">
        <v>41</v>
      </c>
      <c r="B8" s="9" t="s">
        <v>281</v>
      </c>
      <c r="C8" s="44">
        <v>550</v>
      </c>
      <c r="D8" s="50"/>
      <c r="G8" s="51"/>
      <c r="H8" s="51"/>
    </row>
    <row r="9" spans="1:14" s="6" customFormat="1" x14ac:dyDescent="0.3">
      <c r="A9" s="9" t="s">
        <v>41</v>
      </c>
      <c r="B9" s="9" t="s">
        <v>282</v>
      </c>
      <c r="C9" s="44">
        <v>474.5</v>
      </c>
      <c r="D9" s="44"/>
      <c r="G9" s="51"/>
      <c r="H9" s="51"/>
    </row>
    <row r="10" spans="1:14" s="6" customFormat="1" x14ac:dyDescent="0.3">
      <c r="A10" s="9" t="s">
        <v>41</v>
      </c>
      <c r="B10" s="9" t="s">
        <v>283</v>
      </c>
      <c r="C10" s="44">
        <v>1265</v>
      </c>
      <c r="D10" s="44"/>
      <c r="G10" s="51"/>
      <c r="H10" s="51"/>
    </row>
    <row r="11" spans="1:14" s="6" customFormat="1" x14ac:dyDescent="0.3">
      <c r="A11" s="9" t="s">
        <v>41</v>
      </c>
      <c r="B11" s="9" t="s">
        <v>284</v>
      </c>
      <c r="C11" s="44">
        <v>350</v>
      </c>
      <c r="D11" s="44"/>
      <c r="G11" s="51"/>
      <c r="H11" s="51"/>
    </row>
    <row r="12" spans="1:14" s="6" customFormat="1" x14ac:dyDescent="0.3">
      <c r="A12" s="9" t="s">
        <v>41</v>
      </c>
      <c r="B12" s="9" t="s">
        <v>81</v>
      </c>
      <c r="C12" s="44">
        <v>139</v>
      </c>
      <c r="D12" s="44"/>
      <c r="G12" s="51"/>
      <c r="H12" s="51"/>
    </row>
    <row r="13" spans="1:14" s="6" customFormat="1" x14ac:dyDescent="0.3">
      <c r="A13" s="9" t="s">
        <v>41</v>
      </c>
      <c r="B13" s="9" t="s">
        <v>233</v>
      </c>
      <c r="C13" s="44">
        <v>4000</v>
      </c>
      <c r="D13" s="44"/>
      <c r="G13" s="51"/>
      <c r="H13" s="51"/>
    </row>
    <row r="14" spans="1:14" s="6" customFormat="1" x14ac:dyDescent="0.3">
      <c r="A14" s="9" t="s">
        <v>41</v>
      </c>
      <c r="B14" s="9" t="s">
        <v>271</v>
      </c>
      <c r="C14" s="44">
        <v>368.95</v>
      </c>
      <c r="D14" s="44"/>
      <c r="G14" s="51"/>
      <c r="H14" s="51"/>
    </row>
    <row r="15" spans="1:14" s="6" customFormat="1" x14ac:dyDescent="0.3">
      <c r="A15" s="9" t="s">
        <v>41</v>
      </c>
      <c r="B15" s="9" t="s">
        <v>285</v>
      </c>
      <c r="C15" s="44">
        <v>144</v>
      </c>
      <c r="D15" s="44"/>
      <c r="G15" s="51"/>
      <c r="H15" s="51"/>
    </row>
    <row r="16" spans="1:14" s="6" customFormat="1" x14ac:dyDescent="0.3">
      <c r="A16" s="9" t="s">
        <v>41</v>
      </c>
      <c r="B16" s="9" t="s">
        <v>143</v>
      </c>
      <c r="C16" s="44">
        <v>130</v>
      </c>
      <c r="D16" s="44"/>
      <c r="G16" s="51"/>
      <c r="H16" s="51"/>
    </row>
    <row r="17" spans="1:8" s="6" customFormat="1" x14ac:dyDescent="0.3">
      <c r="A17" s="9" t="s">
        <v>41</v>
      </c>
      <c r="B17" s="9" t="s">
        <v>143</v>
      </c>
      <c r="C17" s="44">
        <v>50</v>
      </c>
      <c r="D17" s="44"/>
      <c r="G17" s="51"/>
      <c r="H17" s="51"/>
    </row>
    <row r="18" spans="1:8" s="6" customFormat="1" x14ac:dyDescent="0.3">
      <c r="A18" s="9" t="s">
        <v>41</v>
      </c>
      <c r="B18" s="9" t="s">
        <v>143</v>
      </c>
      <c r="C18" s="44">
        <v>8</v>
      </c>
      <c r="D18" s="44"/>
      <c r="G18" s="51"/>
      <c r="H18" s="51"/>
    </row>
    <row r="19" spans="1:8" s="6" customFormat="1" x14ac:dyDescent="0.3">
      <c r="A19" s="9" t="s">
        <v>35</v>
      </c>
      <c r="B19" s="9" t="s">
        <v>147</v>
      </c>
      <c r="C19" s="44"/>
      <c r="D19" s="44">
        <v>1.7</v>
      </c>
      <c r="G19" s="51"/>
      <c r="H19" s="51"/>
    </row>
    <row r="20" spans="1:8" s="6" customFormat="1" x14ac:dyDescent="0.3">
      <c r="A20" s="9" t="s">
        <v>35</v>
      </c>
      <c r="B20" s="9" t="s">
        <v>286</v>
      </c>
      <c r="C20" s="44"/>
      <c r="D20" s="44">
        <v>1689</v>
      </c>
      <c r="G20" s="51"/>
      <c r="H20" s="51"/>
    </row>
    <row r="21" spans="1:8" s="6" customFormat="1" x14ac:dyDescent="0.3">
      <c r="A21" s="9" t="s">
        <v>41</v>
      </c>
      <c r="B21" s="9" t="s">
        <v>272</v>
      </c>
      <c r="C21" s="44">
        <v>140.35</v>
      </c>
      <c r="D21" s="44"/>
      <c r="E21" s="52"/>
      <c r="G21" s="51"/>
      <c r="H21" s="51"/>
    </row>
    <row r="22" spans="1:8" s="6" customFormat="1" x14ac:dyDescent="0.3">
      <c r="A22" s="9" t="s">
        <v>35</v>
      </c>
      <c r="B22" s="9" t="s">
        <v>286</v>
      </c>
      <c r="C22" s="44"/>
      <c r="D22" s="44">
        <v>2673.57</v>
      </c>
      <c r="G22" s="51"/>
      <c r="H22" s="51"/>
    </row>
    <row r="23" spans="1:8" s="6" customFormat="1" x14ac:dyDescent="0.3">
      <c r="A23" s="9" t="s">
        <v>35</v>
      </c>
      <c r="B23" s="9" t="s">
        <v>287</v>
      </c>
      <c r="C23" s="44"/>
      <c r="D23" s="44">
        <v>437.52</v>
      </c>
      <c r="G23" s="51"/>
      <c r="H23" s="51"/>
    </row>
    <row r="24" spans="1:8" s="6" customFormat="1" x14ac:dyDescent="0.3">
      <c r="A24" s="9" t="s">
        <v>41</v>
      </c>
      <c r="B24" s="9" t="s">
        <v>251</v>
      </c>
      <c r="C24" s="44">
        <v>20</v>
      </c>
      <c r="D24" s="44"/>
      <c r="G24" s="51"/>
      <c r="H24" s="51"/>
    </row>
    <row r="25" spans="1:8" s="6" customFormat="1" x14ac:dyDescent="0.3">
      <c r="A25" s="9" t="s">
        <v>41</v>
      </c>
      <c r="B25" s="9" t="s">
        <v>288</v>
      </c>
      <c r="C25" s="44">
        <v>4137.42</v>
      </c>
      <c r="D25" s="44"/>
      <c r="G25" s="51"/>
      <c r="H25" s="51"/>
    </row>
    <row r="26" spans="1:8" s="6" customFormat="1" x14ac:dyDescent="0.3">
      <c r="A26" s="9" t="s">
        <v>41</v>
      </c>
      <c r="B26" s="9" t="s">
        <v>289</v>
      </c>
      <c r="C26" s="44">
        <v>146.82</v>
      </c>
      <c r="D26" s="44"/>
      <c r="G26" s="51"/>
      <c r="H26" s="51"/>
    </row>
    <row r="27" spans="1:8" s="6" customFormat="1" x14ac:dyDescent="0.3">
      <c r="A27" s="9" t="s">
        <v>35</v>
      </c>
      <c r="B27" s="9" t="s">
        <v>290</v>
      </c>
      <c r="C27" s="44"/>
      <c r="D27" s="44">
        <v>2390.67</v>
      </c>
      <c r="G27" s="51"/>
      <c r="H27" s="51"/>
    </row>
    <row r="28" spans="1:8" s="6" customFormat="1" x14ac:dyDescent="0.3">
      <c r="A28" s="9" t="s">
        <v>35</v>
      </c>
      <c r="B28" s="9" t="s">
        <v>291</v>
      </c>
      <c r="C28" s="44"/>
      <c r="D28" s="44">
        <v>920</v>
      </c>
      <c r="G28" s="51"/>
      <c r="H28" s="51"/>
    </row>
    <row r="29" spans="1:8" s="6" customFormat="1" x14ac:dyDescent="0.3">
      <c r="A29" s="9" t="s">
        <v>35</v>
      </c>
      <c r="B29" s="9" t="s">
        <v>292</v>
      </c>
      <c r="C29" s="44"/>
      <c r="D29" s="44">
        <v>420</v>
      </c>
      <c r="G29" s="51"/>
      <c r="H29" s="51"/>
    </row>
    <row r="30" spans="1:8" s="6" customFormat="1" x14ac:dyDescent="0.3">
      <c r="A30" s="9" t="s">
        <v>35</v>
      </c>
      <c r="B30" s="9" t="s">
        <v>293</v>
      </c>
      <c r="C30" s="44"/>
      <c r="D30" s="44">
        <v>5.5</v>
      </c>
      <c r="G30" s="51"/>
      <c r="H30" s="51"/>
    </row>
    <row r="31" spans="1:8" s="6" customFormat="1" x14ac:dyDescent="0.3">
      <c r="A31" s="9" t="s">
        <v>35</v>
      </c>
      <c r="B31" s="9" t="s">
        <v>294</v>
      </c>
      <c r="C31" s="44"/>
      <c r="D31" s="44">
        <v>1209.5999999999999</v>
      </c>
      <c r="G31" s="51"/>
      <c r="H31" s="51"/>
    </row>
    <row r="32" spans="1:8" s="6" customFormat="1" x14ac:dyDescent="0.3">
      <c r="A32" s="9" t="s">
        <v>35</v>
      </c>
      <c r="B32" s="9" t="s">
        <v>295</v>
      </c>
      <c r="C32" s="44"/>
      <c r="D32" s="44">
        <v>800</v>
      </c>
      <c r="G32" s="51"/>
      <c r="H32" s="51"/>
    </row>
    <row r="33" spans="1:8" s="6" customFormat="1" x14ac:dyDescent="0.3">
      <c r="A33" s="9" t="s">
        <v>41</v>
      </c>
      <c r="B33" s="9" t="s">
        <v>296</v>
      </c>
      <c r="C33" s="44">
        <v>1371</v>
      </c>
      <c r="D33" s="44"/>
      <c r="G33" s="51"/>
      <c r="H33" s="51"/>
    </row>
    <row r="34" spans="1:8" s="6" customFormat="1" x14ac:dyDescent="0.3">
      <c r="A34" s="9" t="s">
        <v>41</v>
      </c>
      <c r="B34" s="9" t="s">
        <v>273</v>
      </c>
      <c r="C34" s="44">
        <v>141.49</v>
      </c>
      <c r="D34" s="44"/>
      <c r="G34" s="51"/>
      <c r="H34" s="51"/>
    </row>
    <row r="35" spans="1:8" s="6" customFormat="1" x14ac:dyDescent="0.3">
      <c r="A35" s="9" t="s">
        <v>35</v>
      </c>
      <c r="B35" s="9" t="s">
        <v>161</v>
      </c>
      <c r="C35" s="44"/>
      <c r="D35" s="44">
        <v>139.20999999999998</v>
      </c>
      <c r="G35" s="51"/>
      <c r="H35" s="51"/>
    </row>
    <row r="36" spans="1:8" s="6" customFormat="1" x14ac:dyDescent="0.3">
      <c r="A36" s="9" t="s">
        <v>35</v>
      </c>
      <c r="B36" s="9" t="s">
        <v>297</v>
      </c>
      <c r="C36" s="44"/>
      <c r="D36" s="44">
        <v>220</v>
      </c>
      <c r="G36" s="51"/>
      <c r="H36" s="51"/>
    </row>
    <row r="37" spans="1:8" s="6" customFormat="1" x14ac:dyDescent="0.3">
      <c r="A37" s="9" t="s">
        <v>41</v>
      </c>
      <c r="B37" s="9" t="s">
        <v>298</v>
      </c>
      <c r="C37" s="44">
        <v>60</v>
      </c>
      <c r="D37" s="44"/>
      <c r="G37" s="51"/>
      <c r="H37" s="51"/>
    </row>
    <row r="38" spans="1:8" s="6" customFormat="1" x14ac:dyDescent="0.3">
      <c r="A38" s="9" t="s">
        <v>41</v>
      </c>
      <c r="B38" s="9" t="s">
        <v>238</v>
      </c>
      <c r="C38" s="44">
        <v>350</v>
      </c>
      <c r="D38" s="44"/>
      <c r="G38" s="51"/>
      <c r="H38" s="51"/>
    </row>
    <row r="39" spans="1:8" s="6" customFormat="1" x14ac:dyDescent="0.3">
      <c r="A39" s="9" t="s">
        <v>35</v>
      </c>
      <c r="B39" s="9" t="s">
        <v>184</v>
      </c>
      <c r="C39" s="44"/>
      <c r="D39" s="44">
        <v>108</v>
      </c>
      <c r="G39" s="51"/>
      <c r="H39" s="51"/>
    </row>
    <row r="40" spans="1:8" s="6" customFormat="1" x14ac:dyDescent="0.3">
      <c r="A40" s="9" t="s">
        <v>35</v>
      </c>
      <c r="B40" s="9" t="s">
        <v>124</v>
      </c>
      <c r="C40" s="44"/>
      <c r="D40" s="44">
        <v>146.96</v>
      </c>
      <c r="G40" s="51"/>
      <c r="H40" s="51"/>
    </row>
    <row r="41" spans="1:8" s="6" customFormat="1" x14ac:dyDescent="0.3">
      <c r="A41" s="9" t="s">
        <v>35</v>
      </c>
      <c r="B41" s="9" t="s">
        <v>131</v>
      </c>
      <c r="C41" s="44"/>
      <c r="D41" s="44">
        <v>72.97</v>
      </c>
      <c r="G41" s="51"/>
      <c r="H41" s="51"/>
    </row>
    <row r="42" spans="1:8" s="6" customFormat="1" x14ac:dyDescent="0.3">
      <c r="A42" s="9" t="s">
        <v>35</v>
      </c>
      <c r="B42" s="9" t="s">
        <v>299</v>
      </c>
      <c r="C42" s="44"/>
      <c r="D42" s="44">
        <v>74.72</v>
      </c>
      <c r="G42" s="51"/>
      <c r="H42" s="51"/>
    </row>
    <row r="43" spans="1:8" s="6" customFormat="1" x14ac:dyDescent="0.3">
      <c r="A43" s="9" t="s">
        <v>41</v>
      </c>
      <c r="B43" s="1" t="s">
        <v>172</v>
      </c>
      <c r="C43" s="44">
        <v>280</v>
      </c>
      <c r="D43" s="44"/>
      <c r="G43" s="51"/>
      <c r="H43" s="51"/>
    </row>
    <row r="44" spans="1:8" s="6" customFormat="1" x14ac:dyDescent="0.3">
      <c r="A44" s="9" t="s">
        <v>41</v>
      </c>
      <c r="B44" s="9" t="s">
        <v>175</v>
      </c>
      <c r="C44" s="44">
        <v>168</v>
      </c>
      <c r="D44" s="44"/>
      <c r="G44" s="51"/>
      <c r="H44" s="51"/>
    </row>
    <row r="45" spans="1:8" s="6" customFormat="1" x14ac:dyDescent="0.3">
      <c r="A45" s="9" t="s">
        <v>35</v>
      </c>
      <c r="B45" s="9" t="s">
        <v>300</v>
      </c>
      <c r="C45" s="44"/>
      <c r="D45" s="44">
        <v>5414</v>
      </c>
      <c r="G45" s="51"/>
      <c r="H45" s="51"/>
    </row>
    <row r="46" spans="1:8" s="6" customFormat="1" x14ac:dyDescent="0.3">
      <c r="A46" s="9" t="s">
        <v>41</v>
      </c>
      <c r="B46" s="9" t="s">
        <v>301</v>
      </c>
      <c r="C46" s="44">
        <v>1963.73</v>
      </c>
      <c r="D46" s="44"/>
      <c r="G46" s="51"/>
      <c r="H46" s="51"/>
    </row>
    <row r="47" spans="1:8" s="6" customFormat="1" x14ac:dyDescent="0.3">
      <c r="A47" s="9" t="s">
        <v>35</v>
      </c>
      <c r="B47" s="9" t="s">
        <v>302</v>
      </c>
      <c r="C47" s="44"/>
      <c r="D47" s="44">
        <v>6148.68</v>
      </c>
      <c r="G47" s="51"/>
      <c r="H47" s="51"/>
    </row>
    <row r="48" spans="1:8" s="6" customFormat="1" x14ac:dyDescent="0.3">
      <c r="A48" s="9" t="s">
        <v>41</v>
      </c>
      <c r="B48" s="9" t="s">
        <v>303</v>
      </c>
      <c r="C48" s="44">
        <v>120</v>
      </c>
      <c r="D48" s="44"/>
      <c r="G48" s="51"/>
      <c r="H48" s="51"/>
    </row>
    <row r="49" spans="1:8" s="6" customFormat="1" x14ac:dyDescent="0.3">
      <c r="A49" s="9" t="s">
        <v>35</v>
      </c>
      <c r="B49" s="9" t="s">
        <v>304</v>
      </c>
      <c r="C49" s="44"/>
      <c r="D49" s="44">
        <v>250</v>
      </c>
      <c r="G49" s="51"/>
      <c r="H49" s="51"/>
    </row>
    <row r="50" spans="1:8" s="6" customFormat="1" x14ac:dyDescent="0.3">
      <c r="A50" s="9" t="s">
        <v>41</v>
      </c>
      <c r="B50" s="9" t="s">
        <v>78</v>
      </c>
      <c r="C50" s="44">
        <v>484</v>
      </c>
      <c r="D50" s="44"/>
      <c r="G50" s="51"/>
      <c r="H50" s="51"/>
    </row>
    <row r="51" spans="1:8" s="6" customFormat="1" x14ac:dyDescent="0.3">
      <c r="A51" s="9" t="s">
        <v>41</v>
      </c>
      <c r="B51" s="9" t="s">
        <v>222</v>
      </c>
      <c r="C51" s="44">
        <v>990</v>
      </c>
      <c r="D51" s="44"/>
      <c r="G51" s="51"/>
      <c r="H51" s="51"/>
    </row>
    <row r="52" spans="1:8" s="6" customFormat="1" x14ac:dyDescent="0.3">
      <c r="A52" s="9" t="s">
        <v>41</v>
      </c>
      <c r="B52" s="9" t="s">
        <v>87</v>
      </c>
      <c r="C52" s="44">
        <v>4040</v>
      </c>
      <c r="D52" s="44"/>
      <c r="G52" s="51"/>
      <c r="H52" s="51"/>
    </row>
    <row r="53" spans="1:8" s="6" customFormat="1" x14ac:dyDescent="0.3">
      <c r="A53" s="9" t="s">
        <v>41</v>
      </c>
      <c r="B53" s="9" t="s">
        <v>305</v>
      </c>
      <c r="C53" s="44">
        <v>120</v>
      </c>
      <c r="D53" s="44"/>
      <c r="G53" s="51"/>
      <c r="H53" s="51"/>
    </row>
    <row r="54" spans="1:8" s="6" customFormat="1" x14ac:dyDescent="0.3">
      <c r="A54" s="9" t="s">
        <v>41</v>
      </c>
      <c r="B54" s="9" t="s">
        <v>306</v>
      </c>
      <c r="C54" s="44">
        <v>60</v>
      </c>
      <c r="D54" s="44"/>
      <c r="G54" s="51"/>
      <c r="H54" s="51"/>
    </row>
    <row r="55" spans="1:8" s="6" customFormat="1" x14ac:dyDescent="0.3">
      <c r="A55" s="9" t="s">
        <v>41</v>
      </c>
      <c r="B55" s="9" t="s">
        <v>87</v>
      </c>
      <c r="C55" s="44">
        <v>240</v>
      </c>
      <c r="D55" s="44"/>
      <c r="G55" s="51"/>
    </row>
    <row r="56" spans="1:8" s="6" customFormat="1" x14ac:dyDescent="0.3">
      <c r="A56" s="9" t="s">
        <v>41</v>
      </c>
      <c r="B56" s="9" t="s">
        <v>140</v>
      </c>
      <c r="C56" s="44">
        <v>1.52</v>
      </c>
      <c r="D56" s="44"/>
      <c r="G56" s="51"/>
    </row>
    <row r="57" spans="1:8" s="6" customFormat="1" x14ac:dyDescent="0.3">
      <c r="A57" s="9" t="s">
        <v>41</v>
      </c>
      <c r="B57" s="9" t="s">
        <v>270</v>
      </c>
      <c r="C57" s="44">
        <v>45</v>
      </c>
      <c r="D57" s="44"/>
      <c r="G57" s="51"/>
    </row>
    <row r="58" spans="1:8" s="6" customFormat="1" x14ac:dyDescent="0.3">
      <c r="A58" s="9" t="s">
        <v>41</v>
      </c>
      <c r="B58" s="9" t="s">
        <v>307</v>
      </c>
      <c r="C58" s="44">
        <v>450</v>
      </c>
      <c r="D58" s="44"/>
      <c r="G58" s="51"/>
    </row>
    <row r="59" spans="1:8" s="6" customFormat="1" x14ac:dyDescent="0.3">
      <c r="A59" s="9" t="s">
        <v>41</v>
      </c>
      <c r="B59" s="9" t="s">
        <v>308</v>
      </c>
      <c r="C59" s="44">
        <v>2000</v>
      </c>
      <c r="D59" s="44"/>
      <c r="G59" s="51"/>
    </row>
    <row r="60" spans="1:8" s="6" customFormat="1" x14ac:dyDescent="0.3">
      <c r="A60" s="9" t="s">
        <v>41</v>
      </c>
      <c r="B60" s="9" t="s">
        <v>245</v>
      </c>
      <c r="C60" s="44">
        <v>315</v>
      </c>
      <c r="D60" s="44"/>
    </row>
    <row r="61" spans="1:8" s="6" customFormat="1" x14ac:dyDescent="0.3">
      <c r="A61" s="9" t="s">
        <v>35</v>
      </c>
      <c r="B61" s="9" t="s">
        <v>246</v>
      </c>
      <c r="C61" s="44"/>
      <c r="D61" s="44">
        <v>804</v>
      </c>
    </row>
    <row r="62" spans="1:8" s="6" customFormat="1" x14ac:dyDescent="0.3">
      <c r="A62" s="9" t="s">
        <v>41</v>
      </c>
      <c r="B62" s="9" t="s">
        <v>247</v>
      </c>
      <c r="C62" s="44">
        <v>350.74</v>
      </c>
      <c r="D62" s="44"/>
    </row>
    <row r="63" spans="1:8" s="6" customFormat="1" x14ac:dyDescent="0.3">
      <c r="A63" s="9" t="s">
        <v>35</v>
      </c>
      <c r="B63" s="9" t="s">
        <v>113</v>
      </c>
      <c r="C63" s="44"/>
      <c r="D63" s="44">
        <v>118.3</v>
      </c>
    </row>
    <row r="64" spans="1:8" s="6" customFormat="1" x14ac:dyDescent="0.3">
      <c r="A64" s="9" t="s">
        <v>35</v>
      </c>
      <c r="B64" s="9" t="s">
        <v>309</v>
      </c>
      <c r="C64" s="44"/>
      <c r="D64" s="44">
        <v>91</v>
      </c>
    </row>
    <row r="65" spans="1:4" s="6" customFormat="1" x14ac:dyDescent="0.3">
      <c r="A65" s="9" t="s">
        <v>35</v>
      </c>
      <c r="B65" s="9" t="s">
        <v>310</v>
      </c>
      <c r="C65" s="44"/>
      <c r="D65" s="44">
        <v>1589.76</v>
      </c>
    </row>
    <row r="66" spans="1:4" s="6" customFormat="1" x14ac:dyDescent="0.3">
      <c r="A66" s="9" t="s">
        <v>41</v>
      </c>
      <c r="B66" s="9" t="s">
        <v>232</v>
      </c>
      <c r="C66" s="44">
        <v>192.81</v>
      </c>
      <c r="D66" s="44"/>
    </row>
    <row r="67" spans="1:4" s="6" customFormat="1" x14ac:dyDescent="0.3">
      <c r="A67" s="9" t="s">
        <v>35</v>
      </c>
      <c r="B67" s="9" t="s">
        <v>311</v>
      </c>
      <c r="C67" s="44"/>
      <c r="D67" s="44">
        <v>10</v>
      </c>
    </row>
    <row r="68" spans="1:4" s="6" customFormat="1" x14ac:dyDescent="0.3">
      <c r="A68" s="9" t="s">
        <v>35</v>
      </c>
      <c r="B68" s="9" t="s">
        <v>312</v>
      </c>
      <c r="C68" s="44"/>
      <c r="D68" s="44">
        <v>840.96</v>
      </c>
    </row>
    <row r="69" spans="1:4" s="6" customFormat="1" x14ac:dyDescent="0.3">
      <c r="A69" s="9" t="s">
        <v>35</v>
      </c>
      <c r="B69" s="9" t="s">
        <v>313</v>
      </c>
      <c r="C69" s="44"/>
      <c r="D69" s="44">
        <v>37</v>
      </c>
    </row>
    <row r="70" spans="1:4" s="6" customFormat="1" x14ac:dyDescent="0.3">
      <c r="A70" s="9" t="s">
        <v>35</v>
      </c>
      <c r="B70" s="9" t="s">
        <v>314</v>
      </c>
      <c r="C70" s="44"/>
      <c r="D70" s="44">
        <v>243.6</v>
      </c>
    </row>
    <row r="71" spans="1:4" s="6" customFormat="1" x14ac:dyDescent="0.3">
      <c r="A71" s="9" t="s">
        <v>35</v>
      </c>
      <c r="B71" s="9" t="s">
        <v>315</v>
      </c>
      <c r="C71" s="44"/>
      <c r="D71" s="44">
        <v>82.63</v>
      </c>
    </row>
    <row r="72" spans="1:4" s="6" customFormat="1" x14ac:dyDescent="0.3">
      <c r="A72" s="9" t="s">
        <v>41</v>
      </c>
      <c r="B72" s="9" t="s">
        <v>316</v>
      </c>
      <c r="C72" s="44">
        <v>550</v>
      </c>
      <c r="D72" s="44"/>
    </row>
    <row r="73" spans="1:4" s="6" customFormat="1" x14ac:dyDescent="0.3">
      <c r="A73" s="9" t="s">
        <v>41</v>
      </c>
      <c r="B73" s="9" t="s">
        <v>317</v>
      </c>
      <c r="C73" s="44">
        <v>582.66</v>
      </c>
      <c r="D73" s="44"/>
    </row>
    <row r="74" spans="1:4" s="6" customFormat="1" x14ac:dyDescent="0.3">
      <c r="A74" s="9" t="s">
        <v>41</v>
      </c>
      <c r="B74" s="9" t="s">
        <v>318</v>
      </c>
      <c r="C74" s="44">
        <v>389.08</v>
      </c>
      <c r="D74" s="44"/>
    </row>
    <row r="75" spans="1:4" s="6" customFormat="1" x14ac:dyDescent="0.3">
      <c r="A75" s="9" t="s">
        <v>35</v>
      </c>
      <c r="B75" s="9" t="s">
        <v>319</v>
      </c>
      <c r="C75" s="44"/>
      <c r="D75" s="44">
        <v>2400.08</v>
      </c>
    </row>
    <row r="76" spans="1:4" s="6" customFormat="1" x14ac:dyDescent="0.3">
      <c r="A76" s="9" t="s">
        <v>41</v>
      </c>
      <c r="B76" s="9" t="s">
        <v>234</v>
      </c>
      <c r="C76" s="44">
        <v>4000</v>
      </c>
      <c r="D76" s="44"/>
    </row>
    <row r="77" spans="1:4" s="6" customFormat="1" x14ac:dyDescent="0.3">
      <c r="A77" s="9" t="s">
        <v>35</v>
      </c>
      <c r="B77" s="9" t="s">
        <v>38</v>
      </c>
      <c r="C77" s="44"/>
      <c r="D77" s="44">
        <v>57.6</v>
      </c>
    </row>
    <row r="78" spans="1:4" s="6" customFormat="1" x14ac:dyDescent="0.3">
      <c r="A78" s="9" t="s">
        <v>41</v>
      </c>
      <c r="B78" s="9" t="s">
        <v>279</v>
      </c>
      <c r="C78" s="44">
        <v>101.2</v>
      </c>
      <c r="D78" s="44"/>
    </row>
    <row r="79" spans="1:4" s="6" customFormat="1" x14ac:dyDescent="0.3">
      <c r="A79" s="9" t="s">
        <v>41</v>
      </c>
      <c r="B79" s="9" t="s">
        <v>320</v>
      </c>
      <c r="C79" s="44">
        <v>100</v>
      </c>
      <c r="D79" s="44"/>
    </row>
    <row r="80" spans="1:4" s="6" customFormat="1" x14ac:dyDescent="0.3">
      <c r="A80" s="9" t="s">
        <v>41</v>
      </c>
      <c r="B80" s="9" t="s">
        <v>253</v>
      </c>
      <c r="C80" s="44">
        <v>309.63</v>
      </c>
      <c r="D80" s="44"/>
    </row>
    <row r="81" spans="1:4" s="6" customFormat="1" x14ac:dyDescent="0.3">
      <c r="A81" s="9" t="s">
        <v>41</v>
      </c>
      <c r="B81" s="9" t="s">
        <v>83</v>
      </c>
      <c r="C81" s="44">
        <v>380</v>
      </c>
      <c r="D81" s="44"/>
    </row>
    <row r="82" spans="1:4" s="6" customFormat="1" x14ac:dyDescent="0.3">
      <c r="A82" s="9" t="s">
        <v>41</v>
      </c>
      <c r="B82" s="9" t="s">
        <v>42</v>
      </c>
      <c r="C82" s="44">
        <v>190.7</v>
      </c>
      <c r="D82" s="44"/>
    </row>
    <row r="83" spans="1:4" s="6" customFormat="1" x14ac:dyDescent="0.3">
      <c r="A83" s="9" t="s">
        <v>41</v>
      </c>
      <c r="B83" s="9" t="s">
        <v>254</v>
      </c>
      <c r="C83" s="44">
        <v>16.48</v>
      </c>
      <c r="D83" s="44"/>
    </row>
    <row r="84" spans="1:4" s="6" customFormat="1" x14ac:dyDescent="0.3">
      <c r="A84" s="9" t="s">
        <v>41</v>
      </c>
      <c r="B84" s="9" t="s">
        <v>241</v>
      </c>
      <c r="C84" s="44">
        <v>1605</v>
      </c>
      <c r="D84" s="44"/>
    </row>
    <row r="85" spans="1:4" s="6" customFormat="1" x14ac:dyDescent="0.3">
      <c r="A85" s="9" t="s">
        <v>35</v>
      </c>
      <c r="B85" s="9" t="s">
        <v>190</v>
      </c>
      <c r="C85" s="44"/>
      <c r="D85" s="44">
        <v>29.03</v>
      </c>
    </row>
    <row r="86" spans="1:4" s="6" customFormat="1" x14ac:dyDescent="0.3">
      <c r="A86" s="9" t="s">
        <v>35</v>
      </c>
      <c r="B86" s="9" t="s">
        <v>191</v>
      </c>
      <c r="C86" s="44"/>
      <c r="D86" s="44">
        <v>413.99</v>
      </c>
    </row>
    <row r="87" spans="1:4" s="6" customFormat="1" x14ac:dyDescent="0.3">
      <c r="A87" s="9" t="s">
        <v>35</v>
      </c>
      <c r="B87" s="9" t="s">
        <v>192</v>
      </c>
      <c r="C87" s="44"/>
      <c r="D87" s="44">
        <v>118.83</v>
      </c>
    </row>
    <row r="88" spans="1:4" s="6" customFormat="1" x14ac:dyDescent="0.3">
      <c r="A88" s="9" t="s">
        <v>35</v>
      </c>
      <c r="B88" s="9" t="s">
        <v>193</v>
      </c>
      <c r="C88" s="44"/>
      <c r="D88" s="44">
        <v>13</v>
      </c>
    </row>
    <row r="89" spans="1:4" s="6" customFormat="1" x14ac:dyDescent="0.3">
      <c r="A89" s="9" t="s">
        <v>35</v>
      </c>
      <c r="B89" s="9" t="s">
        <v>321</v>
      </c>
      <c r="C89" s="44"/>
      <c r="D89" s="44">
        <v>595.20000000000005</v>
      </c>
    </row>
    <row r="90" spans="1:4" s="6" customFormat="1" x14ac:dyDescent="0.3">
      <c r="A90" s="9" t="s">
        <v>35</v>
      </c>
      <c r="B90" s="9" t="s">
        <v>322</v>
      </c>
      <c r="C90" s="44"/>
      <c r="D90" s="44">
        <v>710.43000000000006</v>
      </c>
    </row>
    <row r="91" spans="1:4" s="6" customFormat="1" x14ac:dyDescent="0.3">
      <c r="A91" s="9" t="s">
        <v>35</v>
      </c>
      <c r="B91" s="9" t="s">
        <v>4</v>
      </c>
      <c r="C91" s="44"/>
      <c r="D91" s="44">
        <v>17.2</v>
      </c>
    </row>
    <row r="92" spans="1:4" s="6" customFormat="1" x14ac:dyDescent="0.3">
      <c r="A92" s="9" t="s">
        <v>35</v>
      </c>
      <c r="B92" s="9" t="s">
        <v>323</v>
      </c>
      <c r="C92" s="44"/>
      <c r="D92" s="44">
        <v>160</v>
      </c>
    </row>
    <row r="93" spans="1:4" s="6" customFormat="1" x14ac:dyDescent="0.3">
      <c r="A93" s="9" t="s">
        <v>41</v>
      </c>
      <c r="B93" s="9" t="s">
        <v>324</v>
      </c>
      <c r="C93" s="44">
        <v>700</v>
      </c>
      <c r="D93" s="44"/>
    </row>
    <row r="94" spans="1:4" s="6" customFormat="1" x14ac:dyDescent="0.3">
      <c r="A94" s="9" t="s">
        <v>41</v>
      </c>
      <c r="B94" s="9" t="s">
        <v>325</v>
      </c>
      <c r="C94" s="44">
        <v>557.5</v>
      </c>
      <c r="D94" s="44"/>
    </row>
    <row r="95" spans="1:4" s="6" customFormat="1" x14ac:dyDescent="0.3">
      <c r="A95" s="9" t="s">
        <v>41</v>
      </c>
      <c r="B95" s="9" t="s">
        <v>326</v>
      </c>
      <c r="C95" s="44">
        <v>6019.53</v>
      </c>
      <c r="D95" s="44"/>
    </row>
    <row r="96" spans="1:4" s="6" customFormat="1" x14ac:dyDescent="0.3">
      <c r="A96" s="9" t="s">
        <v>35</v>
      </c>
      <c r="B96" s="9" t="s">
        <v>38</v>
      </c>
      <c r="C96" s="44"/>
      <c r="D96" s="44">
        <v>57.6</v>
      </c>
    </row>
    <row r="97" spans="1:7" s="6" customFormat="1" x14ac:dyDescent="0.3">
      <c r="A97" s="9" t="s">
        <v>35</v>
      </c>
      <c r="B97" s="9" t="s">
        <v>327</v>
      </c>
      <c r="C97" s="44"/>
      <c r="D97" s="44">
        <v>696.02</v>
      </c>
    </row>
    <row r="98" spans="1:7" s="6" customFormat="1" x14ac:dyDescent="0.3">
      <c r="A98" s="9" t="s">
        <v>41</v>
      </c>
      <c r="B98" s="9" t="s">
        <v>132</v>
      </c>
      <c r="C98" s="44">
        <v>99.9</v>
      </c>
      <c r="D98" s="44"/>
    </row>
    <row r="99" spans="1:7" s="6" customFormat="1" x14ac:dyDescent="0.3">
      <c r="A99" s="9" t="s">
        <v>41</v>
      </c>
      <c r="B99" s="9" t="s">
        <v>328</v>
      </c>
      <c r="C99" s="44">
        <v>443.78</v>
      </c>
      <c r="D99" s="44"/>
    </row>
    <row r="100" spans="1:7" s="6" customFormat="1" x14ac:dyDescent="0.3">
      <c r="A100" s="9" t="s">
        <v>35</v>
      </c>
      <c r="B100" s="9" t="s">
        <v>329</v>
      </c>
      <c r="C100" s="44"/>
      <c r="D100" s="44">
        <v>72</v>
      </c>
    </row>
    <row r="101" spans="1:7" s="6" customFormat="1" x14ac:dyDescent="0.3">
      <c r="A101" s="9" t="s">
        <v>41</v>
      </c>
      <c r="B101" s="9" t="s">
        <v>330</v>
      </c>
      <c r="C101" s="44">
        <v>1281.28</v>
      </c>
      <c r="D101" s="44"/>
    </row>
    <row r="102" spans="1:7" s="6" customFormat="1" x14ac:dyDescent="0.3">
      <c r="A102" s="9" t="s">
        <v>41</v>
      </c>
      <c r="B102" s="9" t="s">
        <v>331</v>
      </c>
      <c r="C102" s="44">
        <v>250</v>
      </c>
      <c r="D102" s="44"/>
    </row>
    <row r="103" spans="1:7" s="6" customFormat="1" x14ac:dyDescent="0.3">
      <c r="A103" s="9" t="s">
        <v>35</v>
      </c>
      <c r="B103" s="9" t="s">
        <v>332</v>
      </c>
      <c r="C103" s="44"/>
      <c r="D103" s="44">
        <v>312</v>
      </c>
    </row>
    <row r="104" spans="1:7" s="6" customFormat="1" x14ac:dyDescent="0.3">
      <c r="A104" s="9" t="s">
        <v>41</v>
      </c>
      <c r="B104" s="9" t="s">
        <v>260</v>
      </c>
      <c r="C104" s="44">
        <v>698</v>
      </c>
      <c r="D104" s="44"/>
      <c r="G104" s="56"/>
    </row>
    <row r="105" spans="1:7" s="6" customFormat="1" x14ac:dyDescent="0.3">
      <c r="A105" s="9" t="s">
        <v>41</v>
      </c>
      <c r="B105" s="9" t="s">
        <v>265</v>
      </c>
      <c r="C105" s="44">
        <v>83.98</v>
      </c>
      <c r="D105" s="44"/>
    </row>
    <row r="106" spans="1:7" s="6" customFormat="1" x14ac:dyDescent="0.3">
      <c r="A106" s="9" t="s">
        <v>41</v>
      </c>
      <c r="B106" s="9" t="s">
        <v>265</v>
      </c>
      <c r="C106" s="44">
        <v>204.14</v>
      </c>
      <c r="D106" s="44"/>
    </row>
    <row r="107" spans="1:7" s="6" customFormat="1" x14ac:dyDescent="0.3">
      <c r="A107" s="9" t="s">
        <v>41</v>
      </c>
      <c r="B107" s="9" t="s">
        <v>267</v>
      </c>
      <c r="C107" s="44">
        <v>70</v>
      </c>
      <c r="D107" s="44"/>
    </row>
    <row r="108" spans="1:7" s="6" customFormat="1" x14ac:dyDescent="0.3">
      <c r="A108" s="9" t="s">
        <v>41</v>
      </c>
      <c r="B108" s="9" t="s">
        <v>219</v>
      </c>
      <c r="C108" s="44">
        <v>25</v>
      </c>
      <c r="D108" s="44"/>
    </row>
    <row r="109" spans="1:7" s="6" customFormat="1" x14ac:dyDescent="0.3">
      <c r="A109" s="9" t="s">
        <v>35</v>
      </c>
      <c r="B109" s="9" t="s">
        <v>333</v>
      </c>
      <c r="C109" s="44"/>
      <c r="D109" s="44">
        <v>80</v>
      </c>
    </row>
    <row r="110" spans="1:7" s="6" customFormat="1" x14ac:dyDescent="0.3">
      <c r="A110" s="9" t="s">
        <v>35</v>
      </c>
      <c r="B110" s="9" t="s">
        <v>334</v>
      </c>
      <c r="C110" s="44"/>
      <c r="D110" s="44">
        <v>1220</v>
      </c>
    </row>
    <row r="111" spans="1:7" s="6" customFormat="1" x14ac:dyDescent="0.3">
      <c r="A111" s="9" t="s">
        <v>35</v>
      </c>
      <c r="B111" s="9" t="s">
        <v>119</v>
      </c>
      <c r="C111" s="44"/>
      <c r="D111" s="44">
        <v>113.97</v>
      </c>
    </row>
    <row r="112" spans="1:7" s="6" customFormat="1" x14ac:dyDescent="0.3">
      <c r="A112" s="9" t="s">
        <v>35</v>
      </c>
      <c r="B112" s="9" t="s">
        <v>196</v>
      </c>
      <c r="C112" s="44"/>
      <c r="D112" s="44">
        <v>228.31</v>
      </c>
    </row>
    <row r="113" spans="1:7" s="6" customFormat="1" x14ac:dyDescent="0.3">
      <c r="A113" s="9" t="s">
        <v>35</v>
      </c>
      <c r="B113" s="9" t="s">
        <v>185</v>
      </c>
      <c r="C113" s="44"/>
      <c r="D113" s="44">
        <v>105.1</v>
      </c>
    </row>
    <row r="114" spans="1:7" s="6" customFormat="1" x14ac:dyDescent="0.3">
      <c r="A114" s="9"/>
      <c r="B114" s="9"/>
      <c r="C114" s="44"/>
      <c r="D114" s="44"/>
    </row>
    <row r="115" spans="1:7" s="6" customFormat="1" x14ac:dyDescent="0.3">
      <c r="A115" s="9"/>
      <c r="B115" s="9"/>
      <c r="C115" s="44"/>
      <c r="D115" s="44"/>
    </row>
    <row r="116" spans="1:7" s="6" customFormat="1" x14ac:dyDescent="0.3">
      <c r="A116" s="9"/>
      <c r="B116" s="9"/>
      <c r="C116" s="44"/>
      <c r="D116" s="44"/>
    </row>
    <row r="117" spans="1:7" x14ac:dyDescent="0.3">
      <c r="B117" s="8"/>
      <c r="C117" s="55">
        <f>SUM(C8:C114)</f>
        <v>44325.19000000001</v>
      </c>
      <c r="D117" s="10">
        <f>SUM(D8:D114)</f>
        <v>34339.709999999992</v>
      </c>
      <c r="G117" s="53"/>
    </row>
    <row r="118" spans="1:7" x14ac:dyDescent="0.3">
      <c r="C118" s="42">
        <f>C117-C4</f>
        <v>0</v>
      </c>
      <c r="D118" s="42">
        <f>D117-D4</f>
        <v>0</v>
      </c>
      <c r="E118" s="1" t="s">
        <v>79</v>
      </c>
      <c r="G118" s="43"/>
    </row>
    <row r="119" spans="1:7" x14ac:dyDescent="0.3">
      <c r="C119" s="54">
        <f>C117-'Data - Categories'!I178</f>
        <v>0</v>
      </c>
      <c r="D119" s="54">
        <f>D117-'Data - Categories'!J178</f>
        <v>0</v>
      </c>
      <c r="E119" s="1" t="s">
        <v>79</v>
      </c>
    </row>
  </sheetData>
  <phoneticPr fontId="5" type="noConversion"/>
  <printOptions horizontalCentered="1" verticalCentered="1"/>
  <pageMargins left="0.7" right="0.7" top="1" bottom="1" header="0.25" footer="0.25"/>
  <pageSetup scale="29" orientation="portrait" horizontalDpi="1200" verticalDpi="1200" r:id="rId1"/>
  <headerFooter>
    <oddHeader>&amp;C&amp;"Calibri Bold,Bold"&amp;16&amp;U&amp;K000000
&amp;24LHSA Account Summary 2021-22 School Year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9B8DE-694B-479B-AB2C-26B409E1135B}">
  <dimension ref="A1:K179"/>
  <sheetViews>
    <sheetView workbookViewId="0">
      <selection activeCell="K180" sqref="K180"/>
    </sheetView>
  </sheetViews>
  <sheetFormatPr defaultRowHeight="15" x14ac:dyDescent="0.25"/>
  <cols>
    <col min="9" max="10" width="10.85546875" bestFit="1" customWidth="1"/>
  </cols>
  <sheetData>
    <row r="1" spans="1:11" x14ac:dyDescent="0.25">
      <c r="A1" t="s">
        <v>91</v>
      </c>
      <c r="B1" t="s">
        <v>92</v>
      </c>
      <c r="C1" t="s">
        <v>63</v>
      </c>
      <c r="D1" t="s">
        <v>93</v>
      </c>
      <c r="E1" t="s">
        <v>94</v>
      </c>
      <c r="F1" t="s">
        <v>47</v>
      </c>
      <c r="G1" t="s">
        <v>33</v>
      </c>
      <c r="H1" t="s">
        <v>46</v>
      </c>
      <c r="I1" t="s">
        <v>28</v>
      </c>
      <c r="J1" t="s">
        <v>29</v>
      </c>
      <c r="K1" t="s">
        <v>95</v>
      </c>
    </row>
    <row r="2" spans="1:11" x14ac:dyDescent="0.25">
      <c r="A2" t="s">
        <v>73</v>
      </c>
      <c r="B2" t="s">
        <v>142</v>
      </c>
      <c r="C2" s="40">
        <v>45936</v>
      </c>
      <c r="D2" t="s">
        <v>96</v>
      </c>
      <c r="E2">
        <v>2036</v>
      </c>
      <c r="F2" t="s">
        <v>74</v>
      </c>
      <c r="G2" t="s">
        <v>143</v>
      </c>
      <c r="H2" t="s">
        <v>96</v>
      </c>
      <c r="I2" s="3">
        <v>130</v>
      </c>
      <c r="J2" s="3">
        <v>0</v>
      </c>
      <c r="K2" s="3">
        <v>-130</v>
      </c>
    </row>
    <row r="3" spans="1:11" x14ac:dyDescent="0.25">
      <c r="A3" t="s">
        <v>73</v>
      </c>
      <c r="B3" t="s">
        <v>142</v>
      </c>
      <c r="C3" s="40">
        <v>45938</v>
      </c>
      <c r="D3" t="s">
        <v>96</v>
      </c>
      <c r="E3" t="s">
        <v>35</v>
      </c>
      <c r="F3" t="s">
        <v>51</v>
      </c>
      <c r="G3" t="s">
        <v>144</v>
      </c>
      <c r="H3" t="s">
        <v>96</v>
      </c>
      <c r="I3" s="3">
        <v>0</v>
      </c>
      <c r="J3" s="3">
        <v>1689</v>
      </c>
      <c r="K3" s="3">
        <v>1559</v>
      </c>
    </row>
    <row r="4" spans="1:11" x14ac:dyDescent="0.25">
      <c r="A4" t="s">
        <v>73</v>
      </c>
      <c r="B4" t="s">
        <v>142</v>
      </c>
      <c r="C4" s="40">
        <v>45938</v>
      </c>
      <c r="D4" t="s">
        <v>96</v>
      </c>
      <c r="E4" t="s">
        <v>145</v>
      </c>
      <c r="F4" t="s">
        <v>74</v>
      </c>
      <c r="G4" t="s">
        <v>125</v>
      </c>
      <c r="H4" t="s">
        <v>96</v>
      </c>
      <c r="I4" s="3">
        <v>8</v>
      </c>
      <c r="J4" s="3">
        <v>0</v>
      </c>
      <c r="K4" s="3">
        <v>1551</v>
      </c>
    </row>
    <row r="5" spans="1:11" x14ac:dyDescent="0.25">
      <c r="A5" t="s">
        <v>73</v>
      </c>
      <c r="B5" t="s">
        <v>142</v>
      </c>
      <c r="C5" s="40">
        <v>45938</v>
      </c>
      <c r="D5" t="s">
        <v>96</v>
      </c>
      <c r="E5">
        <v>2037</v>
      </c>
      <c r="F5" t="s">
        <v>74</v>
      </c>
      <c r="G5" t="s">
        <v>125</v>
      </c>
      <c r="H5" t="s">
        <v>96</v>
      </c>
      <c r="I5" s="3">
        <v>50</v>
      </c>
      <c r="J5" s="3">
        <v>0</v>
      </c>
      <c r="K5" s="3">
        <v>1501</v>
      </c>
    </row>
    <row r="6" spans="1:11" x14ac:dyDescent="0.25">
      <c r="A6" t="s">
        <v>73</v>
      </c>
      <c r="B6" t="s">
        <v>142</v>
      </c>
      <c r="C6" s="40">
        <v>45940</v>
      </c>
      <c r="D6" t="s">
        <v>96</v>
      </c>
      <c r="E6" t="s">
        <v>35</v>
      </c>
      <c r="F6" t="s">
        <v>51</v>
      </c>
      <c r="G6" t="s">
        <v>144</v>
      </c>
      <c r="H6" t="s">
        <v>96</v>
      </c>
      <c r="I6" s="3">
        <v>0</v>
      </c>
      <c r="J6" s="3">
        <v>2673.57</v>
      </c>
      <c r="K6" s="3">
        <v>4174.57</v>
      </c>
    </row>
    <row r="7" spans="1:11" x14ac:dyDescent="0.25">
      <c r="A7" t="s">
        <v>73</v>
      </c>
      <c r="B7" t="s">
        <v>142</v>
      </c>
      <c r="C7" s="40">
        <v>45955</v>
      </c>
      <c r="D7" t="s">
        <v>96</v>
      </c>
      <c r="E7">
        <v>2040</v>
      </c>
      <c r="F7" t="s">
        <v>126</v>
      </c>
      <c r="G7" t="s">
        <v>51</v>
      </c>
      <c r="H7" t="s">
        <v>96</v>
      </c>
      <c r="I7" s="3">
        <v>4137.42</v>
      </c>
      <c r="J7" s="3">
        <v>0</v>
      </c>
      <c r="K7" s="3">
        <v>37.15</v>
      </c>
    </row>
    <row r="8" spans="1:11" x14ac:dyDescent="0.25">
      <c r="A8" t="s">
        <v>73</v>
      </c>
      <c r="B8" t="s">
        <v>142</v>
      </c>
      <c r="C8" s="40">
        <v>45968</v>
      </c>
      <c r="D8" t="s">
        <v>96</v>
      </c>
      <c r="E8" t="s">
        <v>35</v>
      </c>
      <c r="F8" t="s">
        <v>51</v>
      </c>
      <c r="G8" t="s">
        <v>146</v>
      </c>
      <c r="H8" t="s">
        <v>96</v>
      </c>
      <c r="I8" s="3">
        <v>0</v>
      </c>
      <c r="J8" s="3">
        <v>5.5</v>
      </c>
      <c r="K8" s="3">
        <v>42.65</v>
      </c>
    </row>
    <row r="9" spans="1:11" x14ac:dyDescent="0.25">
      <c r="A9" t="s">
        <v>73</v>
      </c>
      <c r="B9" t="s">
        <v>4</v>
      </c>
      <c r="C9" s="40">
        <v>45938</v>
      </c>
      <c r="D9" t="s">
        <v>96</v>
      </c>
      <c r="E9" t="s">
        <v>35</v>
      </c>
      <c r="F9" t="s">
        <v>147</v>
      </c>
      <c r="G9" t="s">
        <v>55</v>
      </c>
      <c r="H9" t="s">
        <v>96</v>
      </c>
      <c r="I9" s="3">
        <v>0</v>
      </c>
      <c r="J9" s="3">
        <v>1.7</v>
      </c>
      <c r="K9" s="3">
        <v>1.7</v>
      </c>
    </row>
    <row r="10" spans="1:11" x14ac:dyDescent="0.25">
      <c r="A10" t="s">
        <v>73</v>
      </c>
      <c r="B10" t="s">
        <v>4</v>
      </c>
      <c r="C10" s="40">
        <v>46053</v>
      </c>
      <c r="D10" t="s">
        <v>96</v>
      </c>
      <c r="E10" t="s">
        <v>61</v>
      </c>
      <c r="F10" t="s">
        <v>4</v>
      </c>
      <c r="G10" t="s">
        <v>113</v>
      </c>
      <c r="H10" t="s">
        <v>96</v>
      </c>
      <c r="I10" s="3">
        <v>0</v>
      </c>
      <c r="J10" s="3">
        <v>118.3</v>
      </c>
      <c r="K10" s="3">
        <v>120</v>
      </c>
    </row>
    <row r="11" spans="1:11" x14ac:dyDescent="0.25">
      <c r="A11" t="s">
        <v>73</v>
      </c>
      <c r="B11" t="s">
        <v>4</v>
      </c>
      <c r="C11" s="40">
        <v>46137</v>
      </c>
      <c r="D11" t="s">
        <v>96</v>
      </c>
      <c r="E11" t="s">
        <v>35</v>
      </c>
      <c r="F11" t="s">
        <v>35</v>
      </c>
      <c r="G11" t="s">
        <v>148</v>
      </c>
      <c r="H11" t="s">
        <v>96</v>
      </c>
      <c r="I11" s="3">
        <v>0</v>
      </c>
      <c r="J11" s="3">
        <v>17.2</v>
      </c>
      <c r="K11" s="3">
        <v>137.19999999999999</v>
      </c>
    </row>
    <row r="12" spans="1:11" x14ac:dyDescent="0.25">
      <c r="A12" t="s">
        <v>73</v>
      </c>
      <c r="B12" t="s">
        <v>5</v>
      </c>
      <c r="C12" s="40">
        <v>46127</v>
      </c>
      <c r="D12" t="s">
        <v>96</v>
      </c>
      <c r="E12" t="s">
        <v>149</v>
      </c>
      <c r="F12" t="s">
        <v>149</v>
      </c>
      <c r="G12" t="s">
        <v>150</v>
      </c>
      <c r="H12" t="s">
        <v>96</v>
      </c>
      <c r="I12" s="3">
        <v>0</v>
      </c>
      <c r="J12" s="3">
        <v>57.6</v>
      </c>
      <c r="K12" s="3">
        <v>57.6</v>
      </c>
    </row>
    <row r="13" spans="1:11" x14ac:dyDescent="0.25">
      <c r="A13" t="s">
        <v>73</v>
      </c>
      <c r="B13" t="s">
        <v>5</v>
      </c>
      <c r="C13" s="40">
        <v>46128</v>
      </c>
      <c r="D13" t="s">
        <v>96</v>
      </c>
      <c r="E13" t="s">
        <v>149</v>
      </c>
      <c r="F13" t="s">
        <v>149</v>
      </c>
      <c r="G13" t="s">
        <v>151</v>
      </c>
      <c r="H13" t="s">
        <v>96</v>
      </c>
      <c r="I13" s="3">
        <v>0</v>
      </c>
      <c r="J13" s="3">
        <v>230.4</v>
      </c>
      <c r="K13" s="3">
        <v>288</v>
      </c>
    </row>
    <row r="14" spans="1:11" x14ac:dyDescent="0.25">
      <c r="A14" t="s">
        <v>73</v>
      </c>
      <c r="B14" t="s">
        <v>5</v>
      </c>
      <c r="C14" s="40">
        <v>46129</v>
      </c>
      <c r="D14" t="s">
        <v>96</v>
      </c>
      <c r="E14" t="s">
        <v>149</v>
      </c>
      <c r="F14" t="s">
        <v>149</v>
      </c>
      <c r="G14" t="s">
        <v>151</v>
      </c>
      <c r="H14" t="s">
        <v>96</v>
      </c>
      <c r="I14" s="3">
        <v>0</v>
      </c>
      <c r="J14" s="3">
        <v>230.4</v>
      </c>
      <c r="K14" s="3">
        <v>518.4</v>
      </c>
    </row>
    <row r="15" spans="1:11" x14ac:dyDescent="0.25">
      <c r="A15" t="s">
        <v>73</v>
      </c>
      <c r="B15" t="s">
        <v>5</v>
      </c>
      <c r="C15" s="40">
        <v>46132</v>
      </c>
      <c r="D15" t="s">
        <v>96</v>
      </c>
      <c r="E15" t="s">
        <v>149</v>
      </c>
      <c r="F15" t="s">
        <v>149</v>
      </c>
      <c r="G15" t="s">
        <v>152</v>
      </c>
      <c r="H15" t="s">
        <v>96</v>
      </c>
      <c r="I15" s="3">
        <v>0</v>
      </c>
      <c r="J15" s="3">
        <v>76.8</v>
      </c>
      <c r="K15" s="3">
        <v>595.20000000000005</v>
      </c>
    </row>
    <row r="16" spans="1:11" x14ac:dyDescent="0.25">
      <c r="A16" t="s">
        <v>73</v>
      </c>
      <c r="B16" t="s">
        <v>5</v>
      </c>
      <c r="C16" s="40">
        <v>46133</v>
      </c>
      <c r="D16" t="s">
        <v>96</v>
      </c>
      <c r="E16" t="s">
        <v>149</v>
      </c>
      <c r="F16" t="s">
        <v>149</v>
      </c>
      <c r="G16" t="s">
        <v>151</v>
      </c>
      <c r="H16" t="s">
        <v>96</v>
      </c>
      <c r="I16" s="3">
        <v>0</v>
      </c>
      <c r="J16" s="3">
        <v>249.63</v>
      </c>
      <c r="K16" s="3">
        <v>844.83</v>
      </c>
    </row>
    <row r="17" spans="1:11" x14ac:dyDescent="0.25">
      <c r="A17" t="s">
        <v>73</v>
      </c>
      <c r="B17" t="s">
        <v>5</v>
      </c>
      <c r="C17" s="40">
        <v>46140</v>
      </c>
      <c r="D17" t="s">
        <v>96</v>
      </c>
      <c r="E17" t="s">
        <v>153</v>
      </c>
      <c r="F17" t="s">
        <v>149</v>
      </c>
      <c r="G17" t="s">
        <v>154</v>
      </c>
      <c r="H17" t="s">
        <v>96</v>
      </c>
      <c r="I17" s="3">
        <v>0</v>
      </c>
      <c r="J17" s="3">
        <v>460.8</v>
      </c>
      <c r="K17" s="3">
        <v>1305.6300000000001</v>
      </c>
    </row>
    <row r="18" spans="1:11" x14ac:dyDescent="0.25">
      <c r="A18" t="s">
        <v>73</v>
      </c>
      <c r="B18" t="s">
        <v>5</v>
      </c>
      <c r="C18" s="40">
        <v>46163</v>
      </c>
      <c r="D18" t="s">
        <v>96</v>
      </c>
      <c r="E18">
        <v>2077</v>
      </c>
      <c r="F18" t="s">
        <v>75</v>
      </c>
      <c r="G18" t="s">
        <v>155</v>
      </c>
      <c r="H18" t="s">
        <v>96</v>
      </c>
      <c r="I18" s="3">
        <v>1281.28</v>
      </c>
      <c r="J18" s="3">
        <v>0</v>
      </c>
      <c r="K18" s="3">
        <v>24.35</v>
      </c>
    </row>
    <row r="19" spans="1:11" x14ac:dyDescent="0.25">
      <c r="A19" t="s">
        <v>73</v>
      </c>
      <c r="B19" t="s">
        <v>5</v>
      </c>
      <c r="C19" s="40">
        <v>46181</v>
      </c>
      <c r="D19" t="s">
        <v>96</v>
      </c>
      <c r="E19" t="s">
        <v>128</v>
      </c>
      <c r="F19" t="s">
        <v>120</v>
      </c>
      <c r="G19" t="s">
        <v>156</v>
      </c>
      <c r="H19" t="s">
        <v>96</v>
      </c>
      <c r="I19" s="3">
        <v>0</v>
      </c>
      <c r="J19" s="3">
        <v>20</v>
      </c>
      <c r="K19" s="3">
        <v>44.35</v>
      </c>
    </row>
    <row r="20" spans="1:11" x14ac:dyDescent="0.25">
      <c r="A20" t="s">
        <v>73</v>
      </c>
      <c r="B20" t="s">
        <v>5</v>
      </c>
      <c r="C20" s="40">
        <v>46197</v>
      </c>
      <c r="D20" t="s">
        <v>96</v>
      </c>
      <c r="E20" t="s">
        <v>35</v>
      </c>
      <c r="F20" t="s">
        <v>120</v>
      </c>
      <c r="G20" t="s">
        <v>156</v>
      </c>
      <c r="H20" t="s">
        <v>96</v>
      </c>
      <c r="I20" s="3">
        <v>0</v>
      </c>
      <c r="J20" s="3">
        <v>60</v>
      </c>
      <c r="K20" s="3">
        <v>104.35</v>
      </c>
    </row>
    <row r="21" spans="1:11" x14ac:dyDescent="0.25">
      <c r="A21" t="s">
        <v>73</v>
      </c>
      <c r="B21" t="s">
        <v>38</v>
      </c>
      <c r="C21" s="40">
        <v>45950</v>
      </c>
      <c r="D21" t="s">
        <v>96</v>
      </c>
      <c r="E21" t="s">
        <v>149</v>
      </c>
      <c r="F21" t="s">
        <v>157</v>
      </c>
      <c r="G21" t="s">
        <v>157</v>
      </c>
      <c r="H21" t="s">
        <v>96</v>
      </c>
      <c r="I21" s="3">
        <v>0</v>
      </c>
      <c r="J21" s="3">
        <v>192.01</v>
      </c>
      <c r="K21" s="3">
        <v>192.01</v>
      </c>
    </row>
    <row r="22" spans="1:11" x14ac:dyDescent="0.25">
      <c r="A22" t="s">
        <v>73</v>
      </c>
      <c r="B22" t="s">
        <v>38</v>
      </c>
      <c r="C22" s="40">
        <v>45951</v>
      </c>
      <c r="D22" t="s">
        <v>96</v>
      </c>
      <c r="E22" t="s">
        <v>149</v>
      </c>
      <c r="F22" t="s">
        <v>157</v>
      </c>
      <c r="G22" t="s">
        <v>157</v>
      </c>
      <c r="H22" t="s">
        <v>96</v>
      </c>
      <c r="I22" s="3">
        <v>0</v>
      </c>
      <c r="J22" s="3">
        <v>355.24</v>
      </c>
      <c r="K22" s="3">
        <v>547.25</v>
      </c>
    </row>
    <row r="23" spans="1:11" x14ac:dyDescent="0.25">
      <c r="A23" t="s">
        <v>73</v>
      </c>
      <c r="B23" t="s">
        <v>38</v>
      </c>
      <c r="C23" s="40">
        <v>45953</v>
      </c>
      <c r="D23" t="s">
        <v>96</v>
      </c>
      <c r="E23" t="s">
        <v>149</v>
      </c>
      <c r="F23" t="s">
        <v>157</v>
      </c>
      <c r="G23" t="s">
        <v>157</v>
      </c>
      <c r="H23" t="s">
        <v>96</v>
      </c>
      <c r="I23" s="3">
        <v>0</v>
      </c>
      <c r="J23" s="3">
        <v>28.8</v>
      </c>
      <c r="K23" s="3">
        <v>576.04999999999995</v>
      </c>
    </row>
    <row r="24" spans="1:11" x14ac:dyDescent="0.25">
      <c r="A24" t="s">
        <v>73</v>
      </c>
      <c r="B24" t="s">
        <v>38</v>
      </c>
      <c r="C24" s="40">
        <v>45954</v>
      </c>
      <c r="D24" t="s">
        <v>96</v>
      </c>
      <c r="E24" t="s">
        <v>149</v>
      </c>
      <c r="F24" t="s">
        <v>157</v>
      </c>
      <c r="G24" t="s">
        <v>157</v>
      </c>
      <c r="H24" t="s">
        <v>96</v>
      </c>
      <c r="I24" s="3">
        <v>0</v>
      </c>
      <c r="J24" s="3">
        <v>220.82</v>
      </c>
      <c r="K24" s="3">
        <v>796.87</v>
      </c>
    </row>
    <row r="25" spans="1:11" x14ac:dyDescent="0.25">
      <c r="A25" t="s">
        <v>73</v>
      </c>
      <c r="B25" t="s">
        <v>38</v>
      </c>
      <c r="C25" s="40">
        <v>45957</v>
      </c>
      <c r="D25" t="s">
        <v>96</v>
      </c>
      <c r="E25" t="s">
        <v>149</v>
      </c>
      <c r="F25" t="s">
        <v>158</v>
      </c>
      <c r="G25" t="s">
        <v>158</v>
      </c>
      <c r="H25" t="s">
        <v>96</v>
      </c>
      <c r="I25" s="3">
        <v>0</v>
      </c>
      <c r="J25" s="3">
        <v>268.82</v>
      </c>
      <c r="K25" s="3">
        <v>1065.69</v>
      </c>
    </row>
    <row r="26" spans="1:11" x14ac:dyDescent="0.25">
      <c r="A26" t="s">
        <v>73</v>
      </c>
      <c r="B26" t="s">
        <v>38</v>
      </c>
      <c r="C26" s="40">
        <v>45961</v>
      </c>
      <c r="D26" t="s">
        <v>96</v>
      </c>
      <c r="E26" t="s">
        <v>159</v>
      </c>
      <c r="F26" t="s">
        <v>157</v>
      </c>
      <c r="G26" t="s">
        <v>157</v>
      </c>
      <c r="H26" t="s">
        <v>96</v>
      </c>
      <c r="I26" s="3">
        <v>0</v>
      </c>
      <c r="J26" s="3">
        <v>787.2</v>
      </c>
      <c r="K26" s="3">
        <v>1852.89</v>
      </c>
    </row>
    <row r="27" spans="1:11" x14ac:dyDescent="0.25">
      <c r="A27" t="s">
        <v>73</v>
      </c>
      <c r="B27" t="s">
        <v>38</v>
      </c>
      <c r="C27" s="40">
        <v>45968</v>
      </c>
      <c r="D27" t="s">
        <v>96</v>
      </c>
      <c r="E27" t="s">
        <v>160</v>
      </c>
      <c r="F27" t="s">
        <v>160</v>
      </c>
      <c r="G27" t="s">
        <v>160</v>
      </c>
      <c r="H27" t="s">
        <v>96</v>
      </c>
      <c r="I27" s="3">
        <v>0</v>
      </c>
      <c r="J27" s="3">
        <v>259.11</v>
      </c>
      <c r="K27" s="3">
        <v>2112</v>
      </c>
    </row>
    <row r="28" spans="1:11" x14ac:dyDescent="0.25">
      <c r="A28" t="s">
        <v>73</v>
      </c>
      <c r="B28" t="s">
        <v>38</v>
      </c>
      <c r="C28" s="40">
        <v>45968</v>
      </c>
      <c r="D28" t="s">
        <v>96</v>
      </c>
      <c r="E28" t="s">
        <v>35</v>
      </c>
      <c r="F28" t="s">
        <v>115</v>
      </c>
      <c r="G28" t="s">
        <v>38</v>
      </c>
      <c r="H28" t="s">
        <v>96</v>
      </c>
      <c r="I28" s="3">
        <v>0</v>
      </c>
      <c r="J28" s="3">
        <v>920</v>
      </c>
      <c r="K28" s="3">
        <v>3032</v>
      </c>
    </row>
    <row r="29" spans="1:11" x14ac:dyDescent="0.25">
      <c r="A29" t="s">
        <v>73</v>
      </c>
      <c r="B29" t="s">
        <v>38</v>
      </c>
      <c r="C29" s="40">
        <v>45978</v>
      </c>
      <c r="D29" t="s">
        <v>96</v>
      </c>
      <c r="E29" t="s">
        <v>160</v>
      </c>
      <c r="F29" t="s">
        <v>161</v>
      </c>
      <c r="G29" t="s">
        <v>160</v>
      </c>
      <c r="H29" t="s">
        <v>96</v>
      </c>
      <c r="I29" s="3">
        <v>0</v>
      </c>
      <c r="J29" s="3">
        <v>220.8</v>
      </c>
      <c r="K29" s="3">
        <v>3252.8</v>
      </c>
    </row>
    <row r="30" spans="1:11" x14ac:dyDescent="0.25">
      <c r="A30" t="s">
        <v>73</v>
      </c>
      <c r="B30" t="s">
        <v>38</v>
      </c>
      <c r="C30" s="40">
        <v>45980</v>
      </c>
      <c r="D30" t="s">
        <v>96</v>
      </c>
      <c r="E30" t="s">
        <v>162</v>
      </c>
      <c r="F30" t="s">
        <v>114</v>
      </c>
      <c r="G30" t="s">
        <v>38</v>
      </c>
      <c r="H30" t="s">
        <v>96</v>
      </c>
      <c r="I30" s="3">
        <v>0</v>
      </c>
      <c r="J30" s="3">
        <v>420</v>
      </c>
      <c r="K30" s="3">
        <v>3672.8</v>
      </c>
    </row>
    <row r="31" spans="1:11" x14ac:dyDescent="0.25">
      <c r="A31" t="s">
        <v>73</v>
      </c>
      <c r="B31" t="s">
        <v>38</v>
      </c>
      <c r="C31" s="40">
        <v>45981</v>
      </c>
      <c r="D31" t="s">
        <v>96</v>
      </c>
      <c r="E31" t="s">
        <v>160</v>
      </c>
      <c r="F31" t="s">
        <v>157</v>
      </c>
      <c r="G31" t="s">
        <v>160</v>
      </c>
      <c r="H31" t="s">
        <v>96</v>
      </c>
      <c r="I31" s="3">
        <v>0</v>
      </c>
      <c r="J31" s="3">
        <v>57.87</v>
      </c>
      <c r="K31" s="3">
        <v>3730.67</v>
      </c>
    </row>
    <row r="32" spans="1:11" x14ac:dyDescent="0.25">
      <c r="A32" t="s">
        <v>73</v>
      </c>
      <c r="B32" t="s">
        <v>38</v>
      </c>
      <c r="C32" s="40">
        <v>45989</v>
      </c>
      <c r="D32" t="s">
        <v>96</v>
      </c>
      <c r="E32" t="s">
        <v>157</v>
      </c>
      <c r="F32" t="s">
        <v>77</v>
      </c>
      <c r="G32" t="s">
        <v>157</v>
      </c>
      <c r="H32" t="s">
        <v>96</v>
      </c>
      <c r="I32" s="3">
        <v>0</v>
      </c>
      <c r="J32" s="3">
        <v>86.41</v>
      </c>
      <c r="K32" s="3">
        <v>3817.08</v>
      </c>
    </row>
    <row r="33" spans="1:11" x14ac:dyDescent="0.25">
      <c r="A33" t="s">
        <v>73</v>
      </c>
      <c r="B33" t="s">
        <v>38</v>
      </c>
      <c r="C33" s="40">
        <v>46004</v>
      </c>
      <c r="D33" t="s">
        <v>96</v>
      </c>
      <c r="E33" t="s">
        <v>35</v>
      </c>
      <c r="F33" t="s">
        <v>112</v>
      </c>
      <c r="G33" t="s">
        <v>38</v>
      </c>
      <c r="H33" t="s">
        <v>96</v>
      </c>
      <c r="I33" s="3">
        <v>0</v>
      </c>
      <c r="J33" s="3">
        <v>170</v>
      </c>
      <c r="K33" s="3">
        <v>3987.08</v>
      </c>
    </row>
    <row r="34" spans="1:11" x14ac:dyDescent="0.25">
      <c r="A34" t="s">
        <v>73</v>
      </c>
      <c r="B34" t="s">
        <v>38</v>
      </c>
      <c r="C34" s="40">
        <v>46007</v>
      </c>
      <c r="D34" t="s">
        <v>96</v>
      </c>
      <c r="E34" t="s">
        <v>157</v>
      </c>
      <c r="F34" t="s">
        <v>157</v>
      </c>
      <c r="G34" t="s">
        <v>157</v>
      </c>
      <c r="H34" t="s">
        <v>96</v>
      </c>
      <c r="I34" s="3">
        <v>0</v>
      </c>
      <c r="J34" s="3">
        <v>28.8</v>
      </c>
      <c r="K34" s="3">
        <v>4015.88</v>
      </c>
    </row>
    <row r="35" spans="1:11" x14ac:dyDescent="0.25">
      <c r="A35" t="s">
        <v>73</v>
      </c>
      <c r="B35" t="s">
        <v>38</v>
      </c>
      <c r="C35" s="40">
        <v>46009</v>
      </c>
      <c r="D35" t="s">
        <v>96</v>
      </c>
      <c r="E35" t="s">
        <v>149</v>
      </c>
      <c r="F35" t="s">
        <v>163</v>
      </c>
      <c r="G35" t="s">
        <v>164</v>
      </c>
      <c r="H35" t="s">
        <v>96</v>
      </c>
      <c r="I35" s="3">
        <v>0</v>
      </c>
      <c r="J35" s="3">
        <v>24</v>
      </c>
      <c r="K35" s="3">
        <v>4039.88</v>
      </c>
    </row>
    <row r="36" spans="1:11" x14ac:dyDescent="0.25">
      <c r="A36" t="s">
        <v>73</v>
      </c>
      <c r="B36" t="s">
        <v>38</v>
      </c>
      <c r="C36" s="40">
        <v>46014</v>
      </c>
      <c r="D36" t="s">
        <v>96</v>
      </c>
      <c r="E36" t="s">
        <v>35</v>
      </c>
      <c r="F36" t="s">
        <v>61</v>
      </c>
      <c r="G36" t="s">
        <v>38</v>
      </c>
      <c r="H36" t="s">
        <v>96</v>
      </c>
      <c r="I36" s="3">
        <v>0</v>
      </c>
      <c r="J36" s="3">
        <v>50</v>
      </c>
      <c r="K36" s="3">
        <v>4089.88</v>
      </c>
    </row>
    <row r="37" spans="1:11" x14ac:dyDescent="0.25">
      <c r="A37" t="s">
        <v>73</v>
      </c>
      <c r="B37" t="s">
        <v>38</v>
      </c>
      <c r="C37" s="40">
        <v>46115</v>
      </c>
      <c r="D37" t="s">
        <v>96</v>
      </c>
      <c r="E37" t="s">
        <v>149</v>
      </c>
      <c r="F37" t="s">
        <v>149</v>
      </c>
      <c r="G37" t="s">
        <v>165</v>
      </c>
      <c r="H37" t="s">
        <v>96</v>
      </c>
      <c r="I37" s="3">
        <v>0</v>
      </c>
      <c r="J37" s="3">
        <v>28.8</v>
      </c>
      <c r="K37" s="3">
        <v>4118.68</v>
      </c>
    </row>
    <row r="38" spans="1:11" x14ac:dyDescent="0.25">
      <c r="A38" t="s">
        <v>73</v>
      </c>
      <c r="B38" t="s">
        <v>38</v>
      </c>
      <c r="C38" s="40">
        <v>46132</v>
      </c>
      <c r="D38" t="s">
        <v>96</v>
      </c>
      <c r="E38" t="s">
        <v>149</v>
      </c>
      <c r="F38" t="s">
        <v>149</v>
      </c>
      <c r="G38" t="s">
        <v>152</v>
      </c>
      <c r="H38" t="s">
        <v>96</v>
      </c>
      <c r="I38" s="3">
        <v>0</v>
      </c>
      <c r="J38" s="3">
        <v>28.8</v>
      </c>
      <c r="K38" s="3">
        <v>4147.4799999999996</v>
      </c>
    </row>
    <row r="39" spans="1:11" x14ac:dyDescent="0.25">
      <c r="A39" t="s">
        <v>73</v>
      </c>
      <c r="B39" t="s">
        <v>38</v>
      </c>
      <c r="C39" s="40">
        <v>46160</v>
      </c>
      <c r="D39" t="s">
        <v>96</v>
      </c>
      <c r="E39" t="s">
        <v>166</v>
      </c>
      <c r="F39" t="s">
        <v>166</v>
      </c>
      <c r="G39" t="s">
        <v>166</v>
      </c>
      <c r="H39" t="s">
        <v>96</v>
      </c>
      <c r="I39" s="3">
        <v>0</v>
      </c>
      <c r="J39" s="3">
        <v>28.8</v>
      </c>
      <c r="K39" s="3">
        <v>4176.28</v>
      </c>
    </row>
    <row r="40" spans="1:11" x14ac:dyDescent="0.25">
      <c r="A40" t="s">
        <v>73</v>
      </c>
      <c r="B40" t="s">
        <v>38</v>
      </c>
      <c r="C40" s="40">
        <v>46163</v>
      </c>
      <c r="D40" t="s">
        <v>96</v>
      </c>
      <c r="E40" t="s">
        <v>149</v>
      </c>
      <c r="F40" t="s">
        <v>149</v>
      </c>
      <c r="G40" t="s">
        <v>167</v>
      </c>
      <c r="H40" t="s">
        <v>96</v>
      </c>
      <c r="I40" s="3">
        <v>0</v>
      </c>
      <c r="J40" s="3">
        <v>28.8</v>
      </c>
      <c r="K40" s="3">
        <v>4205.08</v>
      </c>
    </row>
    <row r="41" spans="1:11" x14ac:dyDescent="0.25">
      <c r="A41" t="s">
        <v>73</v>
      </c>
      <c r="B41" t="s">
        <v>6</v>
      </c>
      <c r="C41" s="40">
        <v>46090</v>
      </c>
      <c r="D41" t="s">
        <v>96</v>
      </c>
      <c r="E41" t="s">
        <v>149</v>
      </c>
      <c r="F41" t="s">
        <v>149</v>
      </c>
      <c r="G41" t="s">
        <v>168</v>
      </c>
      <c r="H41" t="s">
        <v>96</v>
      </c>
      <c r="I41" s="3">
        <v>0</v>
      </c>
      <c r="J41" s="3">
        <v>15.38</v>
      </c>
      <c r="K41" s="3">
        <v>15.38</v>
      </c>
    </row>
    <row r="42" spans="1:11" x14ac:dyDescent="0.25">
      <c r="A42" t="s">
        <v>73</v>
      </c>
      <c r="B42" t="s">
        <v>6</v>
      </c>
      <c r="C42" s="40">
        <v>46112</v>
      </c>
      <c r="D42" t="s">
        <v>96</v>
      </c>
      <c r="E42" t="s">
        <v>169</v>
      </c>
      <c r="F42" t="s">
        <v>169</v>
      </c>
      <c r="G42" t="s">
        <v>169</v>
      </c>
      <c r="H42" t="s">
        <v>96</v>
      </c>
      <c r="I42" s="3">
        <v>0</v>
      </c>
      <c r="J42" s="3">
        <v>1539.86</v>
      </c>
      <c r="K42" s="3">
        <v>1555.24</v>
      </c>
    </row>
    <row r="43" spans="1:11" x14ac:dyDescent="0.25">
      <c r="A43" t="s">
        <v>73</v>
      </c>
      <c r="B43" t="s">
        <v>6</v>
      </c>
      <c r="C43" s="40">
        <v>46114</v>
      </c>
      <c r="D43" t="s">
        <v>96</v>
      </c>
      <c r="E43" t="s">
        <v>170</v>
      </c>
      <c r="F43" t="s">
        <v>170</v>
      </c>
      <c r="G43" t="s">
        <v>170</v>
      </c>
      <c r="H43" t="s">
        <v>96</v>
      </c>
      <c r="I43" s="3">
        <v>0</v>
      </c>
      <c r="J43" s="3">
        <v>38.4</v>
      </c>
      <c r="K43" s="3">
        <v>1593.64</v>
      </c>
    </row>
    <row r="44" spans="1:11" x14ac:dyDescent="0.25">
      <c r="A44" t="s">
        <v>73</v>
      </c>
      <c r="B44" t="s">
        <v>6</v>
      </c>
      <c r="C44" s="40">
        <v>46115</v>
      </c>
      <c r="D44" t="s">
        <v>96</v>
      </c>
      <c r="E44" t="s">
        <v>149</v>
      </c>
      <c r="F44" t="s">
        <v>149</v>
      </c>
      <c r="G44" t="s">
        <v>165</v>
      </c>
      <c r="H44" t="s">
        <v>96</v>
      </c>
      <c r="I44" s="3">
        <v>0</v>
      </c>
      <c r="J44" s="3">
        <v>38.409999999999997</v>
      </c>
      <c r="K44" s="3">
        <v>1632.05</v>
      </c>
    </row>
    <row r="45" spans="1:11" x14ac:dyDescent="0.25">
      <c r="A45" t="s">
        <v>73</v>
      </c>
      <c r="B45" t="s">
        <v>6</v>
      </c>
      <c r="C45" s="40">
        <v>46118</v>
      </c>
      <c r="D45" t="s">
        <v>96</v>
      </c>
      <c r="E45" t="s">
        <v>149</v>
      </c>
      <c r="F45" t="s">
        <v>170</v>
      </c>
      <c r="G45" t="s">
        <v>170</v>
      </c>
      <c r="H45" t="s">
        <v>96</v>
      </c>
      <c r="I45" s="3">
        <v>0</v>
      </c>
      <c r="J45" s="3">
        <v>19.2</v>
      </c>
      <c r="K45" s="3">
        <v>1651.25</v>
      </c>
    </row>
    <row r="46" spans="1:11" x14ac:dyDescent="0.25">
      <c r="A46" t="s">
        <v>73</v>
      </c>
      <c r="B46" t="s">
        <v>6</v>
      </c>
      <c r="C46" s="40">
        <v>46121</v>
      </c>
      <c r="D46" t="s">
        <v>96</v>
      </c>
      <c r="E46" t="s">
        <v>149</v>
      </c>
      <c r="F46" t="s">
        <v>149</v>
      </c>
      <c r="G46" t="s">
        <v>102</v>
      </c>
      <c r="H46" t="s">
        <v>96</v>
      </c>
      <c r="I46" s="3">
        <v>0</v>
      </c>
      <c r="J46" s="3">
        <v>76.81</v>
      </c>
      <c r="K46" s="3">
        <v>1728.06</v>
      </c>
    </row>
    <row r="47" spans="1:11" x14ac:dyDescent="0.25">
      <c r="A47" t="s">
        <v>73</v>
      </c>
      <c r="B47" t="s">
        <v>6</v>
      </c>
      <c r="C47" s="40">
        <v>46122</v>
      </c>
      <c r="D47" t="s">
        <v>96</v>
      </c>
      <c r="E47" t="s">
        <v>149</v>
      </c>
      <c r="F47" t="s">
        <v>149</v>
      </c>
      <c r="G47" t="s">
        <v>102</v>
      </c>
      <c r="H47" t="s">
        <v>96</v>
      </c>
      <c r="I47" s="3">
        <v>0</v>
      </c>
      <c r="J47" s="3">
        <v>19.2</v>
      </c>
      <c r="K47" s="3">
        <v>1747.26</v>
      </c>
    </row>
    <row r="48" spans="1:11" x14ac:dyDescent="0.25">
      <c r="A48" t="s">
        <v>73</v>
      </c>
      <c r="B48" t="s">
        <v>6</v>
      </c>
      <c r="C48" s="40">
        <v>46125</v>
      </c>
      <c r="D48" t="s">
        <v>96</v>
      </c>
      <c r="E48" t="s">
        <v>149</v>
      </c>
      <c r="F48" t="s">
        <v>149</v>
      </c>
      <c r="G48" t="s">
        <v>102</v>
      </c>
      <c r="H48" t="s">
        <v>96</v>
      </c>
      <c r="I48" s="3">
        <v>0</v>
      </c>
      <c r="J48" s="3">
        <v>57.6</v>
      </c>
      <c r="K48" s="3">
        <v>1804.86</v>
      </c>
    </row>
    <row r="49" spans="1:11" x14ac:dyDescent="0.25">
      <c r="A49" t="s">
        <v>73</v>
      </c>
      <c r="B49" t="s">
        <v>6</v>
      </c>
      <c r="C49" s="40">
        <v>46126</v>
      </c>
      <c r="D49" t="s">
        <v>96</v>
      </c>
      <c r="E49" t="s">
        <v>149</v>
      </c>
      <c r="F49" t="s">
        <v>149</v>
      </c>
      <c r="G49" t="s">
        <v>102</v>
      </c>
      <c r="H49" t="s">
        <v>96</v>
      </c>
      <c r="I49" s="3">
        <v>0</v>
      </c>
      <c r="J49" s="3">
        <v>249.61</v>
      </c>
      <c r="K49" s="3">
        <v>2054.4699999999998</v>
      </c>
    </row>
    <row r="50" spans="1:11" x14ac:dyDescent="0.25">
      <c r="A50" t="s">
        <v>73</v>
      </c>
      <c r="B50" t="s">
        <v>6</v>
      </c>
      <c r="C50" s="40">
        <v>46127</v>
      </c>
      <c r="D50" t="s">
        <v>96</v>
      </c>
      <c r="E50" t="s">
        <v>149</v>
      </c>
      <c r="F50" t="s">
        <v>149</v>
      </c>
      <c r="G50" t="s">
        <v>150</v>
      </c>
      <c r="H50" t="s">
        <v>96</v>
      </c>
      <c r="I50" s="3">
        <v>0</v>
      </c>
      <c r="J50" s="3">
        <v>115.2</v>
      </c>
      <c r="K50" s="3">
        <v>2169.67</v>
      </c>
    </row>
    <row r="51" spans="1:11" x14ac:dyDescent="0.25">
      <c r="A51" t="s">
        <v>73</v>
      </c>
      <c r="B51" t="s">
        <v>6</v>
      </c>
      <c r="C51" s="40">
        <v>46132</v>
      </c>
      <c r="D51" t="s">
        <v>96</v>
      </c>
      <c r="E51" t="s">
        <v>149</v>
      </c>
      <c r="F51" t="s">
        <v>149</v>
      </c>
      <c r="G51" t="s">
        <v>152</v>
      </c>
      <c r="H51" t="s">
        <v>96</v>
      </c>
      <c r="I51" s="3">
        <v>0</v>
      </c>
      <c r="J51" s="3">
        <v>230.41</v>
      </c>
      <c r="K51" s="3">
        <v>2400.08</v>
      </c>
    </row>
    <row r="52" spans="1:11" x14ac:dyDescent="0.25">
      <c r="A52" t="s">
        <v>73</v>
      </c>
      <c r="B52" t="s">
        <v>6</v>
      </c>
      <c r="C52" s="40">
        <v>46157</v>
      </c>
      <c r="D52" t="s">
        <v>96</v>
      </c>
      <c r="E52">
        <v>2075</v>
      </c>
      <c r="F52" t="s">
        <v>121</v>
      </c>
      <c r="G52" t="s">
        <v>102</v>
      </c>
      <c r="H52" t="s">
        <v>96</v>
      </c>
      <c r="I52" s="3">
        <v>6019.53</v>
      </c>
      <c r="J52" s="3">
        <v>0</v>
      </c>
      <c r="K52" s="3">
        <v>-3619.45</v>
      </c>
    </row>
    <row r="53" spans="1:11" x14ac:dyDescent="0.25">
      <c r="A53" t="s">
        <v>73</v>
      </c>
      <c r="B53" t="s">
        <v>6</v>
      </c>
      <c r="C53" s="40">
        <v>46197</v>
      </c>
      <c r="D53" t="s">
        <v>96</v>
      </c>
      <c r="E53" t="s">
        <v>35</v>
      </c>
      <c r="F53" t="s">
        <v>102</v>
      </c>
      <c r="G53" t="s">
        <v>171</v>
      </c>
      <c r="H53" t="s">
        <v>96</v>
      </c>
      <c r="I53" s="3">
        <v>0</v>
      </c>
      <c r="J53" s="3">
        <v>1220</v>
      </c>
      <c r="K53" s="3">
        <v>-2399.4499999999998</v>
      </c>
    </row>
    <row r="54" spans="1:11" x14ac:dyDescent="0.25">
      <c r="A54" t="s">
        <v>73</v>
      </c>
      <c r="B54" t="s">
        <v>137</v>
      </c>
      <c r="C54" s="40">
        <v>46006</v>
      </c>
      <c r="D54" t="s">
        <v>96</v>
      </c>
      <c r="E54">
        <v>2046</v>
      </c>
      <c r="F54" t="s">
        <v>74</v>
      </c>
      <c r="G54" t="s">
        <v>172</v>
      </c>
      <c r="H54" t="s">
        <v>96</v>
      </c>
      <c r="I54" s="3">
        <v>220</v>
      </c>
      <c r="J54" s="3">
        <v>0</v>
      </c>
      <c r="K54" s="3">
        <v>-220</v>
      </c>
    </row>
    <row r="55" spans="1:11" x14ac:dyDescent="0.25">
      <c r="A55" t="s">
        <v>73</v>
      </c>
      <c r="B55" t="s">
        <v>137</v>
      </c>
      <c r="C55" s="40">
        <v>46008</v>
      </c>
      <c r="D55" t="s">
        <v>96</v>
      </c>
      <c r="E55">
        <v>2047</v>
      </c>
      <c r="F55" t="s">
        <v>74</v>
      </c>
      <c r="G55" t="s">
        <v>173</v>
      </c>
      <c r="H55" t="s">
        <v>96</v>
      </c>
      <c r="I55" s="3">
        <v>60</v>
      </c>
      <c r="J55" s="3">
        <v>0</v>
      </c>
      <c r="K55" s="3">
        <v>-280</v>
      </c>
    </row>
    <row r="56" spans="1:11" x14ac:dyDescent="0.25">
      <c r="A56" t="s">
        <v>73</v>
      </c>
      <c r="B56" t="s">
        <v>137</v>
      </c>
      <c r="C56" s="40">
        <v>46008</v>
      </c>
      <c r="D56" t="s">
        <v>96</v>
      </c>
      <c r="E56">
        <v>2048</v>
      </c>
      <c r="F56" t="s">
        <v>174</v>
      </c>
      <c r="G56" t="s">
        <v>175</v>
      </c>
      <c r="H56" t="s">
        <v>96</v>
      </c>
      <c r="I56" s="3">
        <v>168</v>
      </c>
      <c r="J56" s="3">
        <v>0</v>
      </c>
      <c r="K56" s="3">
        <v>-448</v>
      </c>
    </row>
    <row r="57" spans="1:11" x14ac:dyDescent="0.25">
      <c r="A57" t="s">
        <v>73</v>
      </c>
      <c r="B57" t="s">
        <v>137</v>
      </c>
      <c r="C57" s="40">
        <v>46014</v>
      </c>
      <c r="D57" t="s">
        <v>96</v>
      </c>
      <c r="E57" t="s">
        <v>35</v>
      </c>
      <c r="F57" t="s">
        <v>122</v>
      </c>
      <c r="G57" t="s">
        <v>176</v>
      </c>
      <c r="H57" t="s">
        <v>96</v>
      </c>
      <c r="I57" s="3">
        <v>0</v>
      </c>
      <c r="J57" s="3">
        <v>5414</v>
      </c>
      <c r="K57" s="3">
        <v>4966</v>
      </c>
    </row>
    <row r="58" spans="1:11" x14ac:dyDescent="0.25">
      <c r="A58" t="s">
        <v>73</v>
      </c>
      <c r="B58" t="s">
        <v>137</v>
      </c>
      <c r="C58" s="40">
        <v>46032</v>
      </c>
      <c r="D58" t="s">
        <v>96</v>
      </c>
      <c r="E58">
        <v>2049</v>
      </c>
      <c r="F58" t="s">
        <v>177</v>
      </c>
      <c r="G58" t="s">
        <v>178</v>
      </c>
      <c r="H58" t="s">
        <v>96</v>
      </c>
      <c r="I58" s="3">
        <v>1963.73</v>
      </c>
      <c r="J58" s="3">
        <v>0</v>
      </c>
      <c r="K58" s="3">
        <v>3002.27</v>
      </c>
    </row>
    <row r="59" spans="1:11" x14ac:dyDescent="0.25">
      <c r="A59" t="s">
        <v>73</v>
      </c>
      <c r="B59" t="s">
        <v>7</v>
      </c>
      <c r="C59" s="40">
        <v>45940</v>
      </c>
      <c r="D59" t="s">
        <v>96</v>
      </c>
      <c r="E59" t="s">
        <v>35</v>
      </c>
      <c r="F59" t="s">
        <v>110</v>
      </c>
      <c r="G59" t="s">
        <v>111</v>
      </c>
      <c r="H59" t="s">
        <v>96</v>
      </c>
      <c r="I59" s="3">
        <v>0</v>
      </c>
      <c r="J59" s="3">
        <v>437.52</v>
      </c>
      <c r="K59" s="3">
        <v>437.52</v>
      </c>
    </row>
    <row r="60" spans="1:11" x14ac:dyDescent="0.25">
      <c r="A60" t="s">
        <v>73</v>
      </c>
      <c r="B60" t="s">
        <v>7</v>
      </c>
      <c r="C60" s="40">
        <v>45961</v>
      </c>
      <c r="D60" t="s">
        <v>96</v>
      </c>
      <c r="E60" t="s">
        <v>179</v>
      </c>
      <c r="F60" t="s">
        <v>179</v>
      </c>
      <c r="G60" t="s">
        <v>179</v>
      </c>
      <c r="H60" t="s">
        <v>96</v>
      </c>
      <c r="I60" s="3">
        <v>0</v>
      </c>
      <c r="J60" s="3">
        <v>124.85</v>
      </c>
      <c r="K60" s="3">
        <v>562.37</v>
      </c>
    </row>
    <row r="61" spans="1:11" x14ac:dyDescent="0.25">
      <c r="A61" t="s">
        <v>73</v>
      </c>
      <c r="B61" t="s">
        <v>7</v>
      </c>
      <c r="C61" s="40">
        <v>45968</v>
      </c>
      <c r="D61" t="s">
        <v>96</v>
      </c>
      <c r="E61" t="s">
        <v>180</v>
      </c>
      <c r="F61" t="s">
        <v>179</v>
      </c>
      <c r="G61" t="s">
        <v>180</v>
      </c>
      <c r="H61" t="s">
        <v>96</v>
      </c>
      <c r="I61" s="3">
        <v>0</v>
      </c>
      <c r="J61" s="3">
        <v>192.14</v>
      </c>
      <c r="K61" s="3">
        <v>754.51</v>
      </c>
    </row>
    <row r="62" spans="1:11" x14ac:dyDescent="0.25">
      <c r="A62" t="s">
        <v>73</v>
      </c>
      <c r="B62" t="s">
        <v>7</v>
      </c>
      <c r="C62" s="40">
        <v>45978</v>
      </c>
      <c r="D62" t="s">
        <v>96</v>
      </c>
      <c r="E62">
        <v>2042</v>
      </c>
      <c r="F62" t="s">
        <v>181</v>
      </c>
      <c r="G62" t="s">
        <v>182</v>
      </c>
      <c r="H62" t="s">
        <v>96</v>
      </c>
      <c r="I62" s="3">
        <v>1371</v>
      </c>
      <c r="J62" s="3">
        <v>0</v>
      </c>
      <c r="K62" s="3">
        <v>-616.49</v>
      </c>
    </row>
    <row r="63" spans="1:11" x14ac:dyDescent="0.25">
      <c r="A63" t="s">
        <v>73</v>
      </c>
      <c r="B63" t="s">
        <v>7</v>
      </c>
      <c r="C63" s="40">
        <v>45978</v>
      </c>
      <c r="D63" t="s">
        <v>96</v>
      </c>
      <c r="E63" t="s">
        <v>180</v>
      </c>
      <c r="F63" t="s">
        <v>179</v>
      </c>
      <c r="G63" t="s">
        <v>179</v>
      </c>
      <c r="H63" t="s">
        <v>96</v>
      </c>
      <c r="I63" s="3">
        <v>0</v>
      </c>
      <c r="J63" s="3">
        <v>499.26</v>
      </c>
      <c r="K63" s="3">
        <v>-117.23</v>
      </c>
    </row>
    <row r="64" spans="1:11" x14ac:dyDescent="0.25">
      <c r="A64" t="s">
        <v>73</v>
      </c>
      <c r="B64" t="s">
        <v>7</v>
      </c>
      <c r="C64" s="40">
        <v>45980</v>
      </c>
      <c r="D64" t="s">
        <v>96</v>
      </c>
      <c r="E64" t="s">
        <v>35</v>
      </c>
      <c r="F64" t="s">
        <v>115</v>
      </c>
      <c r="G64" t="s">
        <v>182</v>
      </c>
      <c r="H64" t="s">
        <v>96</v>
      </c>
      <c r="I64" s="3">
        <v>0</v>
      </c>
      <c r="J64" s="3">
        <v>800</v>
      </c>
      <c r="K64" s="3">
        <v>682.77</v>
      </c>
    </row>
    <row r="65" spans="1:11" x14ac:dyDescent="0.25">
      <c r="A65" t="s">
        <v>73</v>
      </c>
      <c r="B65" t="s">
        <v>7</v>
      </c>
      <c r="C65" s="40">
        <v>45981</v>
      </c>
      <c r="D65" t="s">
        <v>96</v>
      </c>
      <c r="E65" t="s">
        <v>180</v>
      </c>
      <c r="F65" t="s">
        <v>179</v>
      </c>
      <c r="G65" t="s">
        <v>180</v>
      </c>
      <c r="H65" t="s">
        <v>96</v>
      </c>
      <c r="I65" s="3">
        <v>0</v>
      </c>
      <c r="J65" s="3">
        <v>393.35</v>
      </c>
      <c r="K65" s="3">
        <v>1076.1199999999999</v>
      </c>
    </row>
    <row r="66" spans="1:11" x14ac:dyDescent="0.25">
      <c r="A66" t="s">
        <v>73</v>
      </c>
      <c r="B66" t="s">
        <v>7</v>
      </c>
      <c r="C66" s="40">
        <v>45999</v>
      </c>
      <c r="D66" t="s">
        <v>96</v>
      </c>
      <c r="E66">
        <v>2044</v>
      </c>
      <c r="F66" t="s">
        <v>74</v>
      </c>
      <c r="G66" t="s">
        <v>183</v>
      </c>
      <c r="H66" t="s">
        <v>96</v>
      </c>
      <c r="I66" s="3">
        <v>60</v>
      </c>
      <c r="J66" s="3">
        <v>0</v>
      </c>
      <c r="K66" s="3">
        <v>1016.12</v>
      </c>
    </row>
    <row r="67" spans="1:11" x14ac:dyDescent="0.25">
      <c r="A67" t="s">
        <v>73</v>
      </c>
      <c r="B67" t="s">
        <v>7</v>
      </c>
      <c r="C67" s="40">
        <v>46004</v>
      </c>
      <c r="D67" t="s">
        <v>96</v>
      </c>
      <c r="E67" t="s">
        <v>162</v>
      </c>
      <c r="F67" t="s">
        <v>128</v>
      </c>
      <c r="G67" t="s">
        <v>184</v>
      </c>
      <c r="H67" t="s">
        <v>96</v>
      </c>
      <c r="I67" s="3">
        <v>0</v>
      </c>
      <c r="J67" s="3">
        <v>108</v>
      </c>
      <c r="K67" s="3">
        <v>1124.1199999999999</v>
      </c>
    </row>
    <row r="68" spans="1:11" x14ac:dyDescent="0.25">
      <c r="A68" t="s">
        <v>73</v>
      </c>
      <c r="B68" t="s">
        <v>7</v>
      </c>
      <c r="C68" s="40">
        <v>46004</v>
      </c>
      <c r="D68" t="s">
        <v>96</v>
      </c>
      <c r="E68" t="s">
        <v>35</v>
      </c>
      <c r="F68" t="s">
        <v>61</v>
      </c>
      <c r="G68" t="s">
        <v>123</v>
      </c>
      <c r="H68" t="s">
        <v>96</v>
      </c>
      <c r="I68" s="3">
        <v>0</v>
      </c>
      <c r="J68" s="3">
        <v>146.96</v>
      </c>
      <c r="K68" s="3">
        <v>1271.08</v>
      </c>
    </row>
    <row r="69" spans="1:11" x14ac:dyDescent="0.25">
      <c r="A69" t="s">
        <v>73</v>
      </c>
      <c r="B69" t="s">
        <v>7</v>
      </c>
      <c r="C69" s="40">
        <v>46004</v>
      </c>
      <c r="D69" t="s">
        <v>96</v>
      </c>
      <c r="E69" t="s">
        <v>35</v>
      </c>
      <c r="F69" t="s">
        <v>61</v>
      </c>
      <c r="G69" t="s">
        <v>185</v>
      </c>
      <c r="H69" t="s">
        <v>96</v>
      </c>
      <c r="I69" s="3">
        <v>0</v>
      </c>
      <c r="J69" s="3">
        <v>72.97</v>
      </c>
      <c r="K69" s="3">
        <v>1344.05</v>
      </c>
    </row>
    <row r="70" spans="1:11" x14ac:dyDescent="0.25">
      <c r="A70" t="s">
        <v>73</v>
      </c>
      <c r="B70" t="s">
        <v>7</v>
      </c>
      <c r="C70" s="40">
        <v>46014</v>
      </c>
      <c r="D70" t="s">
        <v>96</v>
      </c>
      <c r="E70" t="s">
        <v>35</v>
      </c>
      <c r="F70" t="s">
        <v>61</v>
      </c>
      <c r="G70" t="s">
        <v>186</v>
      </c>
      <c r="H70" t="s">
        <v>96</v>
      </c>
      <c r="I70" s="3">
        <v>0</v>
      </c>
      <c r="J70" s="3">
        <v>74.72</v>
      </c>
      <c r="K70" s="3">
        <v>1418.77</v>
      </c>
    </row>
    <row r="71" spans="1:11" x14ac:dyDescent="0.25">
      <c r="A71" t="s">
        <v>73</v>
      </c>
      <c r="B71" t="s">
        <v>7</v>
      </c>
      <c r="C71" s="40">
        <v>46053</v>
      </c>
      <c r="D71" t="s">
        <v>96</v>
      </c>
      <c r="E71" t="s">
        <v>61</v>
      </c>
      <c r="F71" t="s">
        <v>187</v>
      </c>
      <c r="G71" t="s">
        <v>188</v>
      </c>
      <c r="H71" t="s">
        <v>96</v>
      </c>
      <c r="I71" s="3">
        <v>0</v>
      </c>
      <c r="J71" s="3">
        <v>91</v>
      </c>
      <c r="K71" s="3">
        <v>1509.77</v>
      </c>
    </row>
    <row r="72" spans="1:11" x14ac:dyDescent="0.25">
      <c r="A72" t="s">
        <v>73</v>
      </c>
      <c r="B72" t="s">
        <v>7</v>
      </c>
      <c r="C72" s="40">
        <v>46081</v>
      </c>
      <c r="D72" t="s">
        <v>96</v>
      </c>
      <c r="E72" t="s">
        <v>35</v>
      </c>
      <c r="F72" t="s">
        <v>116</v>
      </c>
      <c r="G72" t="s">
        <v>189</v>
      </c>
      <c r="H72" t="s">
        <v>96</v>
      </c>
      <c r="I72" s="3">
        <v>0</v>
      </c>
      <c r="J72" s="3">
        <v>243.6</v>
      </c>
      <c r="K72" s="3">
        <v>1753.37</v>
      </c>
    </row>
    <row r="73" spans="1:11" x14ac:dyDescent="0.25">
      <c r="A73" t="s">
        <v>73</v>
      </c>
      <c r="B73" t="s">
        <v>7</v>
      </c>
      <c r="C73" s="40">
        <v>46081</v>
      </c>
      <c r="D73" t="s">
        <v>96</v>
      </c>
      <c r="E73" t="s">
        <v>35</v>
      </c>
      <c r="F73" t="s">
        <v>185</v>
      </c>
      <c r="G73" t="s">
        <v>111</v>
      </c>
      <c r="H73" t="s">
        <v>96</v>
      </c>
      <c r="I73" s="3">
        <v>0</v>
      </c>
      <c r="J73" s="3">
        <v>82.63</v>
      </c>
      <c r="K73" s="3">
        <v>1836</v>
      </c>
    </row>
    <row r="74" spans="1:11" x14ac:dyDescent="0.25">
      <c r="A74" t="s">
        <v>73</v>
      </c>
      <c r="B74" t="s">
        <v>7</v>
      </c>
      <c r="C74" s="40">
        <v>46120</v>
      </c>
      <c r="D74" t="s">
        <v>96</v>
      </c>
      <c r="E74" t="s">
        <v>35</v>
      </c>
      <c r="F74" t="s">
        <v>119</v>
      </c>
      <c r="G74" t="s">
        <v>190</v>
      </c>
      <c r="H74" t="s">
        <v>96</v>
      </c>
      <c r="I74" s="3">
        <v>0</v>
      </c>
      <c r="J74" s="3">
        <v>29.03</v>
      </c>
      <c r="K74" s="3">
        <v>1865.03</v>
      </c>
    </row>
    <row r="75" spans="1:11" x14ac:dyDescent="0.25">
      <c r="A75" t="s">
        <v>73</v>
      </c>
      <c r="B75" t="s">
        <v>7</v>
      </c>
      <c r="C75" s="40">
        <v>46120</v>
      </c>
      <c r="D75" t="s">
        <v>96</v>
      </c>
      <c r="E75" t="s">
        <v>35</v>
      </c>
      <c r="F75" t="s">
        <v>119</v>
      </c>
      <c r="G75" t="s">
        <v>191</v>
      </c>
      <c r="H75" t="s">
        <v>96</v>
      </c>
      <c r="I75" s="3">
        <v>0</v>
      </c>
      <c r="J75" s="3">
        <v>413.99</v>
      </c>
      <c r="K75" s="3">
        <v>2279.02</v>
      </c>
    </row>
    <row r="76" spans="1:11" x14ac:dyDescent="0.25">
      <c r="A76" t="s">
        <v>73</v>
      </c>
      <c r="B76" t="s">
        <v>7</v>
      </c>
      <c r="C76" s="40">
        <v>46120</v>
      </c>
      <c r="D76" t="s">
        <v>96</v>
      </c>
      <c r="E76" t="s">
        <v>35</v>
      </c>
      <c r="F76" t="s">
        <v>110</v>
      </c>
      <c r="G76" t="s">
        <v>192</v>
      </c>
      <c r="H76" t="s">
        <v>96</v>
      </c>
      <c r="I76" s="3">
        <v>0</v>
      </c>
      <c r="J76" s="3">
        <v>118.83</v>
      </c>
      <c r="K76" s="3">
        <v>2397.85</v>
      </c>
    </row>
    <row r="77" spans="1:11" x14ac:dyDescent="0.25">
      <c r="A77" t="s">
        <v>73</v>
      </c>
      <c r="B77" t="s">
        <v>7</v>
      </c>
      <c r="C77" s="40">
        <v>46120</v>
      </c>
      <c r="D77" t="s">
        <v>96</v>
      </c>
      <c r="E77" t="s">
        <v>35</v>
      </c>
      <c r="F77" t="s">
        <v>186</v>
      </c>
      <c r="G77" t="s">
        <v>193</v>
      </c>
      <c r="H77" t="s">
        <v>96</v>
      </c>
      <c r="I77" s="3">
        <v>0</v>
      </c>
      <c r="J77" s="3">
        <v>13</v>
      </c>
      <c r="K77" s="3">
        <v>2410.85</v>
      </c>
    </row>
    <row r="78" spans="1:11" x14ac:dyDescent="0.25">
      <c r="A78" t="s">
        <v>73</v>
      </c>
      <c r="B78" t="s">
        <v>7</v>
      </c>
      <c r="C78" s="40">
        <v>46137</v>
      </c>
      <c r="D78" t="s">
        <v>96</v>
      </c>
      <c r="E78" t="s">
        <v>35</v>
      </c>
      <c r="F78" t="s">
        <v>35</v>
      </c>
      <c r="G78" t="s">
        <v>148</v>
      </c>
      <c r="H78" t="s">
        <v>96</v>
      </c>
      <c r="I78" s="3">
        <v>0</v>
      </c>
      <c r="J78" s="3">
        <v>160</v>
      </c>
      <c r="K78" s="3">
        <v>2570.85</v>
      </c>
    </row>
    <row r="79" spans="1:11" x14ac:dyDescent="0.25">
      <c r="A79" t="s">
        <v>73</v>
      </c>
      <c r="B79" t="s">
        <v>7</v>
      </c>
      <c r="C79" s="40">
        <v>46181</v>
      </c>
      <c r="D79" t="s">
        <v>96</v>
      </c>
      <c r="E79" t="s">
        <v>194</v>
      </c>
      <c r="F79" t="s">
        <v>119</v>
      </c>
      <c r="G79" t="s">
        <v>195</v>
      </c>
      <c r="H79" t="s">
        <v>96</v>
      </c>
      <c r="I79" s="3">
        <v>0</v>
      </c>
      <c r="J79" s="3">
        <v>113.97</v>
      </c>
      <c r="K79" s="3">
        <v>2684.82</v>
      </c>
    </row>
    <row r="80" spans="1:11" x14ac:dyDescent="0.25">
      <c r="A80" t="s">
        <v>73</v>
      </c>
      <c r="B80" t="s">
        <v>7</v>
      </c>
      <c r="C80" s="40">
        <v>46181</v>
      </c>
      <c r="D80" t="s">
        <v>96</v>
      </c>
      <c r="E80" t="s">
        <v>194</v>
      </c>
      <c r="F80" t="s">
        <v>196</v>
      </c>
      <c r="G80" t="s">
        <v>195</v>
      </c>
      <c r="H80" t="s">
        <v>96</v>
      </c>
      <c r="I80" s="3">
        <v>0</v>
      </c>
      <c r="J80" s="3">
        <v>228.31</v>
      </c>
      <c r="K80" s="3">
        <v>2913.13</v>
      </c>
    </row>
    <row r="81" spans="1:11" x14ac:dyDescent="0.25">
      <c r="A81" t="s">
        <v>73</v>
      </c>
      <c r="B81" t="s">
        <v>7</v>
      </c>
      <c r="C81" s="40">
        <v>46181</v>
      </c>
      <c r="D81" t="s">
        <v>96</v>
      </c>
      <c r="E81" t="s">
        <v>61</v>
      </c>
      <c r="F81" t="s">
        <v>185</v>
      </c>
      <c r="G81" t="s">
        <v>195</v>
      </c>
      <c r="H81" t="s">
        <v>96</v>
      </c>
      <c r="I81" s="3">
        <v>0</v>
      </c>
      <c r="J81" s="3">
        <v>105.1</v>
      </c>
      <c r="K81" s="3">
        <v>3018.23</v>
      </c>
    </row>
    <row r="82" spans="1:11" x14ac:dyDescent="0.25">
      <c r="A82" t="s">
        <v>73</v>
      </c>
      <c r="B82" t="s">
        <v>36</v>
      </c>
      <c r="C82" s="40">
        <v>45876</v>
      </c>
      <c r="D82" t="s">
        <v>96</v>
      </c>
      <c r="E82">
        <v>2028</v>
      </c>
      <c r="F82" t="s">
        <v>117</v>
      </c>
      <c r="G82" t="s">
        <v>197</v>
      </c>
      <c r="H82" t="s">
        <v>96</v>
      </c>
      <c r="I82" s="3">
        <v>550</v>
      </c>
      <c r="J82" s="3">
        <v>0</v>
      </c>
      <c r="K82" s="3">
        <v>-550</v>
      </c>
    </row>
    <row r="83" spans="1:11" x14ac:dyDescent="0.25">
      <c r="A83" t="s">
        <v>73</v>
      </c>
      <c r="B83" t="s">
        <v>36</v>
      </c>
      <c r="C83" s="40">
        <v>46063</v>
      </c>
      <c r="D83" t="s">
        <v>96</v>
      </c>
      <c r="E83" t="s">
        <v>149</v>
      </c>
      <c r="F83" t="s">
        <v>198</v>
      </c>
      <c r="G83" t="s">
        <v>199</v>
      </c>
      <c r="H83" t="s">
        <v>96</v>
      </c>
      <c r="I83" s="3">
        <v>0</v>
      </c>
      <c r="J83" s="3">
        <v>864</v>
      </c>
      <c r="K83" s="3">
        <v>314</v>
      </c>
    </row>
    <row r="84" spans="1:11" x14ac:dyDescent="0.25">
      <c r="A84" t="s">
        <v>73</v>
      </c>
      <c r="B84" t="s">
        <v>36</v>
      </c>
      <c r="C84" s="40">
        <v>46064</v>
      </c>
      <c r="D84" t="s">
        <v>96</v>
      </c>
      <c r="E84" t="s">
        <v>149</v>
      </c>
      <c r="F84" t="s">
        <v>198</v>
      </c>
      <c r="G84" t="s">
        <v>200</v>
      </c>
      <c r="H84" t="s">
        <v>96</v>
      </c>
      <c r="I84" s="3">
        <v>0</v>
      </c>
      <c r="J84" s="3">
        <v>126.72</v>
      </c>
      <c r="K84" s="3">
        <v>440.72</v>
      </c>
    </row>
    <row r="85" spans="1:11" x14ac:dyDescent="0.25">
      <c r="A85" t="s">
        <v>73</v>
      </c>
      <c r="B85" t="s">
        <v>36</v>
      </c>
      <c r="C85" s="40">
        <v>46065</v>
      </c>
      <c r="D85" t="s">
        <v>96</v>
      </c>
      <c r="E85" t="s">
        <v>198</v>
      </c>
      <c r="F85" t="s">
        <v>198</v>
      </c>
      <c r="G85" t="s">
        <v>201</v>
      </c>
      <c r="H85" t="s">
        <v>96</v>
      </c>
      <c r="I85" s="3">
        <v>0</v>
      </c>
      <c r="J85" s="3">
        <v>149.76</v>
      </c>
      <c r="K85" s="3">
        <v>590.48</v>
      </c>
    </row>
    <row r="86" spans="1:11" x14ac:dyDescent="0.25">
      <c r="A86" t="s">
        <v>73</v>
      </c>
      <c r="B86" t="s">
        <v>36</v>
      </c>
      <c r="C86" s="40">
        <v>46066</v>
      </c>
      <c r="D86" t="s">
        <v>96</v>
      </c>
      <c r="E86" t="s">
        <v>198</v>
      </c>
      <c r="F86" t="s">
        <v>198</v>
      </c>
      <c r="G86" t="s">
        <v>202</v>
      </c>
      <c r="H86" t="s">
        <v>96</v>
      </c>
      <c r="I86" s="3">
        <v>0</v>
      </c>
      <c r="J86" s="3">
        <v>80.64</v>
      </c>
      <c r="K86" s="3">
        <v>671.12</v>
      </c>
    </row>
    <row r="87" spans="1:11" x14ac:dyDescent="0.25">
      <c r="A87" t="s">
        <v>73</v>
      </c>
      <c r="B87" t="s">
        <v>36</v>
      </c>
      <c r="C87" s="40">
        <v>46070</v>
      </c>
      <c r="D87" t="s">
        <v>96</v>
      </c>
      <c r="E87" t="s">
        <v>149</v>
      </c>
      <c r="F87" t="s">
        <v>203</v>
      </c>
      <c r="G87" t="s">
        <v>204</v>
      </c>
      <c r="H87" t="s">
        <v>96</v>
      </c>
      <c r="I87" s="3">
        <v>0</v>
      </c>
      <c r="J87" s="3">
        <v>207.36</v>
      </c>
      <c r="K87" s="3">
        <v>878.48</v>
      </c>
    </row>
    <row r="88" spans="1:11" x14ac:dyDescent="0.25">
      <c r="A88" t="s">
        <v>73</v>
      </c>
      <c r="B88" t="s">
        <v>36</v>
      </c>
      <c r="C88" s="40">
        <v>46071</v>
      </c>
      <c r="D88" t="s">
        <v>96</v>
      </c>
      <c r="E88" t="s">
        <v>198</v>
      </c>
      <c r="F88" t="s">
        <v>198</v>
      </c>
      <c r="G88" t="s">
        <v>205</v>
      </c>
      <c r="H88" t="s">
        <v>96</v>
      </c>
      <c r="I88" s="3">
        <v>0</v>
      </c>
      <c r="J88" s="3">
        <v>149.76</v>
      </c>
      <c r="K88" s="3">
        <v>1028.24</v>
      </c>
    </row>
    <row r="89" spans="1:11" x14ac:dyDescent="0.25">
      <c r="A89" t="s">
        <v>73</v>
      </c>
      <c r="B89" t="s">
        <v>36</v>
      </c>
      <c r="C89" s="40">
        <v>46072</v>
      </c>
      <c r="D89" t="s">
        <v>96</v>
      </c>
      <c r="E89" t="s">
        <v>198</v>
      </c>
      <c r="F89" t="s">
        <v>198</v>
      </c>
      <c r="G89" t="s">
        <v>206</v>
      </c>
      <c r="H89" t="s">
        <v>96</v>
      </c>
      <c r="I89" s="3">
        <v>0</v>
      </c>
      <c r="J89" s="3">
        <v>11.52</v>
      </c>
      <c r="K89" s="3">
        <v>1039.76</v>
      </c>
    </row>
    <row r="90" spans="1:11" x14ac:dyDescent="0.25">
      <c r="A90" t="s">
        <v>73</v>
      </c>
      <c r="B90" t="s">
        <v>36</v>
      </c>
      <c r="C90" s="40">
        <v>46073</v>
      </c>
      <c r="D90" t="s">
        <v>96</v>
      </c>
      <c r="E90" t="s">
        <v>149</v>
      </c>
      <c r="F90" t="s">
        <v>198</v>
      </c>
      <c r="G90" t="s">
        <v>207</v>
      </c>
      <c r="H90" t="s">
        <v>96</v>
      </c>
      <c r="I90" s="3">
        <v>0</v>
      </c>
      <c r="J90" s="3">
        <v>11.52</v>
      </c>
      <c r="K90" s="3">
        <v>1051.28</v>
      </c>
    </row>
    <row r="91" spans="1:11" x14ac:dyDescent="0.25">
      <c r="A91" t="s">
        <v>73</v>
      </c>
      <c r="B91" t="s">
        <v>36</v>
      </c>
      <c r="C91" s="40">
        <v>46076</v>
      </c>
      <c r="D91" t="s">
        <v>96</v>
      </c>
      <c r="E91" t="s">
        <v>149</v>
      </c>
      <c r="F91" t="s">
        <v>198</v>
      </c>
      <c r="G91" t="s">
        <v>208</v>
      </c>
      <c r="H91" t="s">
        <v>96</v>
      </c>
      <c r="I91" s="3">
        <v>0</v>
      </c>
      <c r="J91" s="3">
        <v>57.6</v>
      </c>
      <c r="K91" s="3">
        <v>1108.8800000000001</v>
      </c>
    </row>
    <row r="92" spans="1:11" x14ac:dyDescent="0.25">
      <c r="A92" t="s">
        <v>73</v>
      </c>
      <c r="B92" t="s">
        <v>36</v>
      </c>
      <c r="C92" s="40">
        <v>46077</v>
      </c>
      <c r="D92" t="s">
        <v>96</v>
      </c>
      <c r="E92" t="s">
        <v>149</v>
      </c>
      <c r="F92" t="s">
        <v>198</v>
      </c>
      <c r="G92" t="s">
        <v>208</v>
      </c>
      <c r="H92" t="s">
        <v>96</v>
      </c>
      <c r="I92" s="3">
        <v>0</v>
      </c>
      <c r="J92" s="3">
        <v>57.6</v>
      </c>
      <c r="K92" s="3">
        <v>1166.48</v>
      </c>
    </row>
    <row r="93" spans="1:11" x14ac:dyDescent="0.25">
      <c r="A93" t="s">
        <v>73</v>
      </c>
      <c r="B93" t="s">
        <v>36</v>
      </c>
      <c r="C93" s="40">
        <v>46078</v>
      </c>
      <c r="D93" t="s">
        <v>96</v>
      </c>
      <c r="E93" t="s">
        <v>149</v>
      </c>
      <c r="F93" t="s">
        <v>198</v>
      </c>
      <c r="G93" t="s">
        <v>209</v>
      </c>
      <c r="H93" t="s">
        <v>96</v>
      </c>
      <c r="I93" s="3">
        <v>0</v>
      </c>
      <c r="J93" s="3">
        <v>46.08</v>
      </c>
      <c r="K93" s="3">
        <v>1212.56</v>
      </c>
    </row>
    <row r="94" spans="1:11" x14ac:dyDescent="0.25">
      <c r="A94" t="s">
        <v>73</v>
      </c>
      <c r="B94" t="s">
        <v>36</v>
      </c>
      <c r="C94" s="40">
        <v>46079</v>
      </c>
      <c r="D94" t="s">
        <v>96</v>
      </c>
      <c r="E94" t="s">
        <v>149</v>
      </c>
      <c r="F94" t="s">
        <v>198</v>
      </c>
      <c r="G94" t="s">
        <v>208</v>
      </c>
      <c r="H94" t="s">
        <v>96</v>
      </c>
      <c r="I94" s="3">
        <v>0</v>
      </c>
      <c r="J94" s="3">
        <v>57.6</v>
      </c>
      <c r="K94" s="3">
        <v>1270.1600000000001</v>
      </c>
    </row>
    <row r="95" spans="1:11" x14ac:dyDescent="0.25">
      <c r="A95" t="s">
        <v>73</v>
      </c>
      <c r="B95" t="s">
        <v>36</v>
      </c>
      <c r="C95" s="40">
        <v>46080</v>
      </c>
      <c r="D95" t="s">
        <v>96</v>
      </c>
      <c r="E95" t="s">
        <v>149</v>
      </c>
      <c r="F95" t="s">
        <v>198</v>
      </c>
      <c r="G95" t="s">
        <v>208</v>
      </c>
      <c r="H95" t="s">
        <v>96</v>
      </c>
      <c r="I95" s="3">
        <v>0</v>
      </c>
      <c r="J95" s="3">
        <v>57.6</v>
      </c>
      <c r="K95" s="3">
        <v>1327.76</v>
      </c>
    </row>
    <row r="96" spans="1:11" x14ac:dyDescent="0.25">
      <c r="A96" t="s">
        <v>73</v>
      </c>
      <c r="B96" t="s">
        <v>36</v>
      </c>
      <c r="C96" s="40">
        <v>46083</v>
      </c>
      <c r="D96" t="s">
        <v>96</v>
      </c>
      <c r="E96" t="s">
        <v>149</v>
      </c>
      <c r="F96" t="s">
        <v>203</v>
      </c>
      <c r="G96" t="s">
        <v>210</v>
      </c>
      <c r="H96" t="s">
        <v>96</v>
      </c>
      <c r="I96" s="3">
        <v>0</v>
      </c>
      <c r="J96" s="3">
        <v>34.56</v>
      </c>
      <c r="K96" s="3">
        <v>1362.32</v>
      </c>
    </row>
    <row r="97" spans="1:11" x14ac:dyDescent="0.25">
      <c r="A97" t="s">
        <v>73</v>
      </c>
      <c r="B97" t="s">
        <v>36</v>
      </c>
      <c r="C97" s="40">
        <v>46084</v>
      </c>
      <c r="D97" t="s">
        <v>96</v>
      </c>
      <c r="E97" t="s">
        <v>149</v>
      </c>
      <c r="F97" t="s">
        <v>198</v>
      </c>
      <c r="G97" t="s">
        <v>208</v>
      </c>
      <c r="H97" t="s">
        <v>96</v>
      </c>
      <c r="I97" s="3">
        <v>0</v>
      </c>
      <c r="J97" s="3">
        <v>57.6</v>
      </c>
      <c r="K97" s="3">
        <v>1419.92</v>
      </c>
    </row>
    <row r="98" spans="1:11" x14ac:dyDescent="0.25">
      <c r="A98" t="s">
        <v>73</v>
      </c>
      <c r="B98" t="s">
        <v>36</v>
      </c>
      <c r="C98" s="40">
        <v>46085</v>
      </c>
      <c r="D98" t="s">
        <v>96</v>
      </c>
      <c r="E98" t="s">
        <v>149</v>
      </c>
      <c r="F98" t="s">
        <v>198</v>
      </c>
      <c r="G98" t="s">
        <v>211</v>
      </c>
      <c r="H98" t="s">
        <v>96</v>
      </c>
      <c r="I98" s="3">
        <v>0</v>
      </c>
      <c r="J98" s="3">
        <v>69.12</v>
      </c>
      <c r="K98" s="3">
        <v>1489.04</v>
      </c>
    </row>
    <row r="99" spans="1:11" x14ac:dyDescent="0.25">
      <c r="A99" t="s">
        <v>73</v>
      </c>
      <c r="B99" t="s">
        <v>36</v>
      </c>
      <c r="C99" s="40">
        <v>46086</v>
      </c>
      <c r="D99" t="s">
        <v>96</v>
      </c>
      <c r="E99" t="s">
        <v>212</v>
      </c>
      <c r="F99" t="s">
        <v>198</v>
      </c>
      <c r="G99" t="s">
        <v>207</v>
      </c>
      <c r="H99" t="s">
        <v>96</v>
      </c>
      <c r="I99" s="3">
        <v>0</v>
      </c>
      <c r="J99" s="3">
        <v>11.52</v>
      </c>
      <c r="K99" s="3">
        <v>1500.56</v>
      </c>
    </row>
    <row r="100" spans="1:11" x14ac:dyDescent="0.25">
      <c r="A100" t="s">
        <v>73</v>
      </c>
      <c r="B100" t="s">
        <v>36</v>
      </c>
      <c r="C100" s="40">
        <v>46086</v>
      </c>
      <c r="D100" t="s">
        <v>96</v>
      </c>
      <c r="E100">
        <v>2063</v>
      </c>
      <c r="F100" t="s">
        <v>117</v>
      </c>
      <c r="G100" t="s">
        <v>213</v>
      </c>
      <c r="H100" t="s">
        <v>96</v>
      </c>
      <c r="I100" s="3">
        <v>550</v>
      </c>
      <c r="J100" s="3">
        <v>0</v>
      </c>
      <c r="K100" s="3">
        <v>950.56</v>
      </c>
    </row>
    <row r="101" spans="1:11" x14ac:dyDescent="0.25">
      <c r="A101" t="s">
        <v>73</v>
      </c>
      <c r="B101" t="s">
        <v>36</v>
      </c>
      <c r="C101" s="40">
        <v>46087</v>
      </c>
      <c r="D101" t="s">
        <v>96</v>
      </c>
      <c r="E101" t="s">
        <v>149</v>
      </c>
      <c r="F101" t="s">
        <v>198</v>
      </c>
      <c r="G101" t="s">
        <v>210</v>
      </c>
      <c r="H101" t="s">
        <v>96</v>
      </c>
      <c r="I101" s="3">
        <v>0</v>
      </c>
      <c r="J101" s="3">
        <v>34.56</v>
      </c>
      <c r="K101" s="3">
        <v>985.12</v>
      </c>
    </row>
    <row r="102" spans="1:11" x14ac:dyDescent="0.25">
      <c r="A102" t="s">
        <v>73</v>
      </c>
      <c r="B102" t="s">
        <v>36</v>
      </c>
      <c r="C102" s="40">
        <v>46090</v>
      </c>
      <c r="D102" t="s">
        <v>96</v>
      </c>
      <c r="E102">
        <v>2064</v>
      </c>
      <c r="F102" t="s">
        <v>76</v>
      </c>
      <c r="G102" t="s">
        <v>214</v>
      </c>
      <c r="H102" t="s">
        <v>96</v>
      </c>
      <c r="I102" s="3">
        <v>582.66</v>
      </c>
      <c r="J102" s="3">
        <v>0</v>
      </c>
      <c r="K102" s="3">
        <v>402.46</v>
      </c>
    </row>
    <row r="103" spans="1:11" x14ac:dyDescent="0.25">
      <c r="A103" t="s">
        <v>73</v>
      </c>
      <c r="B103" t="s">
        <v>36</v>
      </c>
      <c r="C103" s="40">
        <v>46090</v>
      </c>
      <c r="D103" t="s">
        <v>96</v>
      </c>
      <c r="E103">
        <v>2065</v>
      </c>
      <c r="F103" t="s">
        <v>118</v>
      </c>
      <c r="G103" t="s">
        <v>215</v>
      </c>
      <c r="H103" t="s">
        <v>96</v>
      </c>
      <c r="I103" s="3">
        <v>389.08</v>
      </c>
      <c r="J103" s="3">
        <v>0</v>
      </c>
      <c r="K103" s="3">
        <v>13.38</v>
      </c>
    </row>
    <row r="104" spans="1:11" x14ac:dyDescent="0.25">
      <c r="A104" t="s">
        <v>73</v>
      </c>
      <c r="B104" t="s">
        <v>36</v>
      </c>
      <c r="C104" s="40">
        <v>46090</v>
      </c>
      <c r="D104" t="s">
        <v>96</v>
      </c>
      <c r="E104" t="s">
        <v>149</v>
      </c>
      <c r="F104" t="s">
        <v>149</v>
      </c>
      <c r="G104" t="s">
        <v>168</v>
      </c>
      <c r="H104" t="s">
        <v>96</v>
      </c>
      <c r="I104" s="3">
        <v>0</v>
      </c>
      <c r="J104" s="3">
        <v>345.6</v>
      </c>
      <c r="K104" s="3">
        <v>358.98</v>
      </c>
    </row>
    <row r="105" spans="1:11" x14ac:dyDescent="0.25">
      <c r="A105" t="s">
        <v>73</v>
      </c>
      <c r="B105" t="s">
        <v>36</v>
      </c>
      <c r="C105" s="40">
        <v>46120</v>
      </c>
      <c r="D105" t="s">
        <v>96</v>
      </c>
      <c r="E105" t="s">
        <v>35</v>
      </c>
      <c r="F105" t="s">
        <v>128</v>
      </c>
      <c r="G105" t="s">
        <v>216</v>
      </c>
      <c r="H105" t="s">
        <v>96</v>
      </c>
      <c r="I105" s="3">
        <v>0</v>
      </c>
      <c r="J105" s="3">
        <v>37</v>
      </c>
      <c r="K105" s="3">
        <v>395.98</v>
      </c>
    </row>
    <row r="106" spans="1:11" x14ac:dyDescent="0.25">
      <c r="A106" t="s">
        <v>73</v>
      </c>
      <c r="B106" t="s">
        <v>8</v>
      </c>
      <c r="C106" s="40">
        <v>46009</v>
      </c>
      <c r="D106" t="s">
        <v>96</v>
      </c>
      <c r="E106" t="s">
        <v>149</v>
      </c>
      <c r="F106" t="s">
        <v>163</v>
      </c>
      <c r="G106" t="s">
        <v>164</v>
      </c>
      <c r="H106" t="s">
        <v>96</v>
      </c>
      <c r="I106" s="3">
        <v>0</v>
      </c>
      <c r="J106" s="3">
        <v>4550.8500000000004</v>
      </c>
      <c r="K106" s="3">
        <v>4550.8500000000004</v>
      </c>
    </row>
    <row r="107" spans="1:11" x14ac:dyDescent="0.25">
      <c r="A107" t="s">
        <v>73</v>
      </c>
      <c r="B107" t="s">
        <v>8</v>
      </c>
      <c r="C107" s="40">
        <v>46010</v>
      </c>
      <c r="D107" t="s">
        <v>96</v>
      </c>
      <c r="E107" t="s">
        <v>149</v>
      </c>
      <c r="F107" t="s">
        <v>217</v>
      </c>
      <c r="G107" t="s">
        <v>217</v>
      </c>
      <c r="H107" t="s">
        <v>96</v>
      </c>
      <c r="I107" s="3">
        <v>0</v>
      </c>
      <c r="J107" s="3">
        <v>4.49</v>
      </c>
      <c r="K107" s="3">
        <v>4555.34</v>
      </c>
    </row>
    <row r="108" spans="1:11" x14ac:dyDescent="0.25">
      <c r="A108" t="s">
        <v>73</v>
      </c>
      <c r="B108" t="s">
        <v>8</v>
      </c>
      <c r="C108" s="40">
        <v>46013</v>
      </c>
      <c r="D108" t="s">
        <v>96</v>
      </c>
      <c r="E108" t="s">
        <v>149</v>
      </c>
      <c r="F108" t="s">
        <v>217</v>
      </c>
      <c r="G108" t="s">
        <v>217</v>
      </c>
      <c r="H108" t="s">
        <v>96</v>
      </c>
      <c r="I108" s="3">
        <v>0</v>
      </c>
      <c r="J108" s="3">
        <v>842.94</v>
      </c>
      <c r="K108" s="3">
        <v>5398.28</v>
      </c>
    </row>
    <row r="109" spans="1:11" x14ac:dyDescent="0.25">
      <c r="A109" t="s">
        <v>73</v>
      </c>
      <c r="B109" t="s">
        <v>8</v>
      </c>
      <c r="C109" s="40">
        <v>46014</v>
      </c>
      <c r="D109" t="s">
        <v>96</v>
      </c>
      <c r="E109" t="s">
        <v>149</v>
      </c>
      <c r="F109" t="s">
        <v>218</v>
      </c>
      <c r="G109" t="s">
        <v>218</v>
      </c>
      <c r="H109" t="s">
        <v>96</v>
      </c>
      <c r="I109" s="3">
        <v>0</v>
      </c>
      <c r="J109" s="3">
        <v>316.43</v>
      </c>
      <c r="K109" s="3">
        <v>5714.71</v>
      </c>
    </row>
    <row r="110" spans="1:11" x14ac:dyDescent="0.25">
      <c r="A110" t="s">
        <v>73</v>
      </c>
      <c r="B110" t="s">
        <v>8</v>
      </c>
      <c r="C110" s="40">
        <v>46015</v>
      </c>
      <c r="D110" t="s">
        <v>96</v>
      </c>
      <c r="E110" t="s">
        <v>149</v>
      </c>
      <c r="F110" t="s">
        <v>217</v>
      </c>
      <c r="G110" t="s">
        <v>217</v>
      </c>
      <c r="H110" t="s">
        <v>96</v>
      </c>
      <c r="I110" s="3">
        <v>0</v>
      </c>
      <c r="J110" s="3">
        <v>86.41</v>
      </c>
      <c r="K110" s="3">
        <v>5801.12</v>
      </c>
    </row>
    <row r="111" spans="1:11" x14ac:dyDescent="0.25">
      <c r="A111" t="s">
        <v>73</v>
      </c>
      <c r="B111" t="s">
        <v>8</v>
      </c>
      <c r="C111" s="40">
        <v>46017</v>
      </c>
      <c r="D111" t="s">
        <v>96</v>
      </c>
      <c r="E111" t="s">
        <v>149</v>
      </c>
      <c r="F111" t="s">
        <v>217</v>
      </c>
      <c r="G111" t="s">
        <v>217</v>
      </c>
      <c r="H111" t="s">
        <v>96</v>
      </c>
      <c r="I111" s="3">
        <v>0</v>
      </c>
      <c r="J111" s="3">
        <v>57.61</v>
      </c>
      <c r="K111" s="3">
        <v>5858.73</v>
      </c>
    </row>
    <row r="112" spans="1:11" x14ac:dyDescent="0.25">
      <c r="A112" t="s">
        <v>73</v>
      </c>
      <c r="B112" t="s">
        <v>8</v>
      </c>
      <c r="C112" s="40">
        <v>46020</v>
      </c>
      <c r="D112" t="s">
        <v>96</v>
      </c>
      <c r="E112" t="s">
        <v>149</v>
      </c>
      <c r="F112" t="s">
        <v>217</v>
      </c>
      <c r="G112" t="s">
        <v>217</v>
      </c>
      <c r="H112" t="s">
        <v>96</v>
      </c>
      <c r="I112" s="3">
        <v>0</v>
      </c>
      <c r="J112" s="3">
        <v>9.6</v>
      </c>
      <c r="K112" s="3">
        <v>5868.33</v>
      </c>
    </row>
    <row r="113" spans="1:11" x14ac:dyDescent="0.25">
      <c r="A113" t="s">
        <v>73</v>
      </c>
      <c r="B113" t="s">
        <v>8</v>
      </c>
      <c r="C113" s="40">
        <v>46028</v>
      </c>
      <c r="D113" t="s">
        <v>96</v>
      </c>
      <c r="E113" t="s">
        <v>149</v>
      </c>
      <c r="F113" t="s">
        <v>217</v>
      </c>
      <c r="G113" t="s">
        <v>217</v>
      </c>
      <c r="H113" t="s">
        <v>96</v>
      </c>
      <c r="I113" s="3">
        <v>0</v>
      </c>
      <c r="J113" s="3">
        <v>19.2</v>
      </c>
      <c r="K113" s="3">
        <v>5887.53</v>
      </c>
    </row>
    <row r="114" spans="1:11" x14ac:dyDescent="0.25">
      <c r="A114" t="s">
        <v>73</v>
      </c>
      <c r="B114" t="s">
        <v>8</v>
      </c>
      <c r="C114" s="40">
        <v>46029</v>
      </c>
      <c r="D114" t="s">
        <v>96</v>
      </c>
      <c r="E114" t="s">
        <v>149</v>
      </c>
      <c r="F114" t="s">
        <v>217</v>
      </c>
      <c r="G114" t="s">
        <v>217</v>
      </c>
      <c r="H114" t="s">
        <v>96</v>
      </c>
      <c r="I114" s="3">
        <v>0</v>
      </c>
      <c r="J114" s="3">
        <v>57.61</v>
      </c>
      <c r="K114" s="3">
        <v>5945.14</v>
      </c>
    </row>
    <row r="115" spans="1:11" x14ac:dyDescent="0.25">
      <c r="A115" t="s">
        <v>73</v>
      </c>
      <c r="B115" t="s">
        <v>8</v>
      </c>
      <c r="C115" s="40">
        <v>46030</v>
      </c>
      <c r="D115" t="s">
        <v>96</v>
      </c>
      <c r="E115" t="s">
        <v>219</v>
      </c>
      <c r="F115" t="s">
        <v>220</v>
      </c>
      <c r="G115" t="s">
        <v>220</v>
      </c>
      <c r="H115" t="s">
        <v>96</v>
      </c>
      <c r="I115" s="3">
        <v>120</v>
      </c>
      <c r="J115" s="3">
        <v>0</v>
      </c>
      <c r="K115" s="3">
        <v>5825.14</v>
      </c>
    </row>
    <row r="116" spans="1:11" x14ac:dyDescent="0.25">
      <c r="A116" t="s">
        <v>73</v>
      </c>
      <c r="B116" t="s">
        <v>8</v>
      </c>
      <c r="C116" s="40">
        <v>46032</v>
      </c>
      <c r="D116" t="s">
        <v>96</v>
      </c>
      <c r="E116">
        <v>2050</v>
      </c>
      <c r="F116" t="s">
        <v>78</v>
      </c>
      <c r="G116" t="s">
        <v>221</v>
      </c>
      <c r="H116" t="s">
        <v>96</v>
      </c>
      <c r="I116" s="3">
        <v>484</v>
      </c>
      <c r="J116" s="3">
        <v>0</v>
      </c>
      <c r="K116" s="3">
        <v>5341.14</v>
      </c>
    </row>
    <row r="117" spans="1:11" x14ac:dyDescent="0.25">
      <c r="A117" t="s">
        <v>73</v>
      </c>
      <c r="B117" t="s">
        <v>8</v>
      </c>
      <c r="C117" s="40">
        <v>46032</v>
      </c>
      <c r="D117" t="s">
        <v>96</v>
      </c>
      <c r="E117">
        <v>2051</v>
      </c>
      <c r="F117" t="s">
        <v>222</v>
      </c>
      <c r="G117" t="s">
        <v>223</v>
      </c>
      <c r="H117" t="s">
        <v>96</v>
      </c>
      <c r="I117" s="3">
        <v>990</v>
      </c>
      <c r="J117" s="3">
        <v>0</v>
      </c>
      <c r="K117" s="3">
        <v>4351.1400000000003</v>
      </c>
    </row>
    <row r="118" spans="1:11" x14ac:dyDescent="0.25">
      <c r="A118" t="s">
        <v>73</v>
      </c>
      <c r="B118" t="s">
        <v>8</v>
      </c>
      <c r="C118" s="40">
        <v>46032</v>
      </c>
      <c r="D118" t="s">
        <v>96</v>
      </c>
      <c r="E118">
        <v>2052</v>
      </c>
      <c r="F118" t="s">
        <v>87</v>
      </c>
      <c r="G118" t="s">
        <v>224</v>
      </c>
      <c r="H118" t="s">
        <v>96</v>
      </c>
      <c r="I118" s="3">
        <v>0</v>
      </c>
      <c r="J118" s="3">
        <v>0</v>
      </c>
      <c r="K118" s="3">
        <v>4351.1400000000003</v>
      </c>
    </row>
    <row r="119" spans="1:11" x14ac:dyDescent="0.25">
      <c r="A119" t="s">
        <v>73</v>
      </c>
      <c r="B119" t="s">
        <v>8</v>
      </c>
      <c r="C119" s="40">
        <v>46034</v>
      </c>
      <c r="D119" t="s">
        <v>96</v>
      </c>
      <c r="E119">
        <v>2053</v>
      </c>
      <c r="F119" t="s">
        <v>87</v>
      </c>
      <c r="G119" t="s">
        <v>225</v>
      </c>
      <c r="H119" t="s">
        <v>96</v>
      </c>
      <c r="I119" s="3">
        <v>4040</v>
      </c>
      <c r="J119" s="3">
        <v>0</v>
      </c>
      <c r="K119" s="3">
        <v>311.14</v>
      </c>
    </row>
    <row r="120" spans="1:11" x14ac:dyDescent="0.25">
      <c r="A120" t="s">
        <v>73</v>
      </c>
      <c r="B120" t="s">
        <v>8</v>
      </c>
      <c r="C120" s="40">
        <v>46034</v>
      </c>
      <c r="D120" t="s">
        <v>96</v>
      </c>
      <c r="E120">
        <v>2054</v>
      </c>
      <c r="F120" t="s">
        <v>226</v>
      </c>
      <c r="G120" t="s">
        <v>227</v>
      </c>
      <c r="H120" t="s">
        <v>96</v>
      </c>
      <c r="I120" s="3">
        <v>120</v>
      </c>
      <c r="J120" s="3">
        <v>0</v>
      </c>
      <c r="K120" s="3">
        <v>191.14</v>
      </c>
    </row>
    <row r="121" spans="1:11" x14ac:dyDescent="0.25">
      <c r="A121" t="s">
        <v>73</v>
      </c>
      <c r="B121" t="s">
        <v>8</v>
      </c>
      <c r="C121" s="40">
        <v>46034</v>
      </c>
      <c r="D121" t="s">
        <v>96</v>
      </c>
      <c r="E121" t="s">
        <v>149</v>
      </c>
      <c r="F121" t="s">
        <v>149</v>
      </c>
      <c r="G121" t="s">
        <v>218</v>
      </c>
      <c r="H121" t="s">
        <v>96</v>
      </c>
      <c r="I121" s="3">
        <v>0</v>
      </c>
      <c r="J121" s="3">
        <v>92.17</v>
      </c>
      <c r="K121" s="3">
        <v>283.31</v>
      </c>
    </row>
    <row r="122" spans="1:11" x14ac:dyDescent="0.25">
      <c r="A122" t="s">
        <v>73</v>
      </c>
      <c r="B122" t="s">
        <v>8</v>
      </c>
      <c r="C122" s="40">
        <v>46035</v>
      </c>
      <c r="D122" t="s">
        <v>96</v>
      </c>
      <c r="E122" t="s">
        <v>149</v>
      </c>
      <c r="F122" t="s">
        <v>149</v>
      </c>
      <c r="G122" t="s">
        <v>217</v>
      </c>
      <c r="H122" t="s">
        <v>96</v>
      </c>
      <c r="I122" s="3">
        <v>0</v>
      </c>
      <c r="J122" s="3">
        <v>19.2</v>
      </c>
      <c r="K122" s="3">
        <v>302.51</v>
      </c>
    </row>
    <row r="123" spans="1:11" x14ac:dyDescent="0.25">
      <c r="A123" t="s">
        <v>73</v>
      </c>
      <c r="B123" t="s">
        <v>8</v>
      </c>
      <c r="C123" s="40">
        <v>46036</v>
      </c>
      <c r="D123" t="s">
        <v>96</v>
      </c>
      <c r="E123" t="s">
        <v>149</v>
      </c>
      <c r="F123" t="s">
        <v>149</v>
      </c>
      <c r="G123" t="s">
        <v>218</v>
      </c>
      <c r="H123" t="s">
        <v>96</v>
      </c>
      <c r="I123" s="3">
        <v>0</v>
      </c>
      <c r="J123" s="3">
        <v>92.17</v>
      </c>
      <c r="K123" s="3">
        <v>394.68</v>
      </c>
    </row>
    <row r="124" spans="1:11" x14ac:dyDescent="0.25">
      <c r="A124" t="s">
        <v>73</v>
      </c>
      <c r="B124" t="s">
        <v>8</v>
      </c>
      <c r="C124" s="40">
        <v>46036</v>
      </c>
      <c r="D124" t="s">
        <v>96</v>
      </c>
      <c r="E124">
        <v>2055</v>
      </c>
      <c r="F124" t="s">
        <v>87</v>
      </c>
      <c r="G124" t="s">
        <v>228</v>
      </c>
      <c r="H124" t="s">
        <v>96</v>
      </c>
      <c r="I124" s="3">
        <v>240</v>
      </c>
      <c r="J124" s="3">
        <v>0</v>
      </c>
      <c r="K124" s="3">
        <v>154.68</v>
      </c>
    </row>
    <row r="125" spans="1:11" x14ac:dyDescent="0.25">
      <c r="A125" t="s">
        <v>73</v>
      </c>
      <c r="B125" t="s">
        <v>8</v>
      </c>
      <c r="C125" s="40">
        <v>46036</v>
      </c>
      <c r="D125" t="s">
        <v>96</v>
      </c>
      <c r="E125" t="s">
        <v>35</v>
      </c>
      <c r="F125" t="s">
        <v>229</v>
      </c>
      <c r="G125" t="s">
        <v>229</v>
      </c>
      <c r="H125" t="s">
        <v>96</v>
      </c>
      <c r="I125" s="3">
        <v>0</v>
      </c>
      <c r="J125" s="3">
        <v>250</v>
      </c>
      <c r="K125" s="3">
        <v>404.68</v>
      </c>
    </row>
    <row r="126" spans="1:11" x14ac:dyDescent="0.25">
      <c r="A126" t="s">
        <v>73</v>
      </c>
      <c r="B126" t="s">
        <v>8</v>
      </c>
      <c r="C126" s="40">
        <v>46037</v>
      </c>
      <c r="D126" t="s">
        <v>96</v>
      </c>
      <c r="E126">
        <v>2057</v>
      </c>
      <c r="F126" t="s">
        <v>230</v>
      </c>
      <c r="G126" t="s">
        <v>231</v>
      </c>
      <c r="H126" t="s">
        <v>96</v>
      </c>
      <c r="I126" s="3">
        <v>60</v>
      </c>
      <c r="J126" s="3">
        <v>0</v>
      </c>
      <c r="K126" s="3">
        <v>344.68</v>
      </c>
    </row>
    <row r="127" spans="1:11" x14ac:dyDescent="0.25">
      <c r="A127" t="s">
        <v>73</v>
      </c>
      <c r="B127" t="s">
        <v>8</v>
      </c>
      <c r="C127" s="40">
        <v>46079</v>
      </c>
      <c r="D127" t="s">
        <v>96</v>
      </c>
      <c r="E127">
        <v>2062</v>
      </c>
      <c r="F127" t="s">
        <v>68</v>
      </c>
      <c r="G127" t="s">
        <v>232</v>
      </c>
      <c r="H127" t="s">
        <v>96</v>
      </c>
      <c r="I127" s="3">
        <v>192.81</v>
      </c>
      <c r="J127" s="3">
        <v>0</v>
      </c>
      <c r="K127" s="3">
        <v>151.87</v>
      </c>
    </row>
    <row r="128" spans="1:11" x14ac:dyDescent="0.25">
      <c r="A128" t="s">
        <v>73</v>
      </c>
      <c r="B128" t="s">
        <v>8</v>
      </c>
      <c r="C128" s="40">
        <v>46081</v>
      </c>
      <c r="D128" t="s">
        <v>96</v>
      </c>
      <c r="E128" t="s">
        <v>97</v>
      </c>
      <c r="F128" t="s">
        <v>127</v>
      </c>
      <c r="G128" t="s">
        <v>55</v>
      </c>
      <c r="H128" t="s">
        <v>96</v>
      </c>
      <c r="I128" s="3">
        <v>0</v>
      </c>
      <c r="J128" s="3">
        <v>10</v>
      </c>
      <c r="K128" s="3">
        <v>161.87</v>
      </c>
    </row>
    <row r="129" spans="1:11" x14ac:dyDescent="0.25">
      <c r="A129" t="s">
        <v>80</v>
      </c>
      <c r="B129" t="s">
        <v>12</v>
      </c>
      <c r="C129" s="40">
        <v>45905</v>
      </c>
      <c r="D129" t="s">
        <v>96</v>
      </c>
      <c r="E129">
        <v>2032</v>
      </c>
      <c r="F129" t="s">
        <v>50</v>
      </c>
      <c r="G129" t="s">
        <v>275</v>
      </c>
      <c r="H129" t="s">
        <v>96</v>
      </c>
      <c r="I129" s="3">
        <v>350</v>
      </c>
      <c r="J129" s="3">
        <v>0</v>
      </c>
      <c r="K129" s="3">
        <v>-350</v>
      </c>
    </row>
    <row r="130" spans="1:11" x14ac:dyDescent="0.25">
      <c r="A130" t="s">
        <v>80</v>
      </c>
      <c r="B130" t="s">
        <v>140</v>
      </c>
      <c r="C130" s="40">
        <v>46022</v>
      </c>
      <c r="D130" t="s">
        <v>96</v>
      </c>
      <c r="E130" t="s">
        <v>276</v>
      </c>
      <c r="F130" t="s">
        <v>276</v>
      </c>
      <c r="G130" t="s">
        <v>276</v>
      </c>
      <c r="H130" t="s">
        <v>96</v>
      </c>
      <c r="I130" s="3">
        <v>1.52</v>
      </c>
      <c r="J130" s="3">
        <v>0</v>
      </c>
      <c r="K130" s="3">
        <v>-1.52</v>
      </c>
    </row>
    <row r="131" spans="1:11" x14ac:dyDescent="0.25">
      <c r="A131" t="s">
        <v>80</v>
      </c>
      <c r="B131" t="s">
        <v>81</v>
      </c>
      <c r="C131" s="40">
        <v>45918</v>
      </c>
      <c r="D131" t="s">
        <v>96</v>
      </c>
      <c r="E131">
        <v>2033</v>
      </c>
      <c r="F131" t="s">
        <v>88</v>
      </c>
      <c r="G131" t="s">
        <v>81</v>
      </c>
      <c r="H131" t="s">
        <v>96</v>
      </c>
      <c r="I131" s="3">
        <v>139</v>
      </c>
      <c r="J131" s="3">
        <v>0</v>
      </c>
      <c r="K131" s="3">
        <v>-139</v>
      </c>
    </row>
    <row r="132" spans="1:11" x14ac:dyDescent="0.25">
      <c r="A132" t="s">
        <v>80</v>
      </c>
      <c r="B132" t="s">
        <v>72</v>
      </c>
      <c r="C132" s="40">
        <v>46115</v>
      </c>
      <c r="D132" t="s">
        <v>96</v>
      </c>
      <c r="E132" t="s">
        <v>277</v>
      </c>
      <c r="F132" t="s">
        <v>278</v>
      </c>
      <c r="G132" t="s">
        <v>279</v>
      </c>
      <c r="H132" t="s">
        <v>96</v>
      </c>
      <c r="I132" s="3">
        <v>101.2</v>
      </c>
      <c r="J132" s="3">
        <v>0</v>
      </c>
      <c r="K132" s="3">
        <v>-101.2</v>
      </c>
    </row>
    <row r="133" spans="1:11" x14ac:dyDescent="0.25">
      <c r="A133" t="s">
        <v>82</v>
      </c>
      <c r="B133" t="s">
        <v>138</v>
      </c>
      <c r="C133" s="40">
        <v>45918</v>
      </c>
      <c r="D133" t="s">
        <v>96</v>
      </c>
      <c r="E133">
        <v>2034</v>
      </c>
      <c r="F133" t="s">
        <v>54</v>
      </c>
      <c r="G133" t="s">
        <v>233</v>
      </c>
      <c r="H133" t="s">
        <v>96</v>
      </c>
      <c r="I133" s="3">
        <v>4000</v>
      </c>
      <c r="J133" s="3">
        <v>0</v>
      </c>
      <c r="K133" s="3">
        <v>-4000</v>
      </c>
    </row>
    <row r="134" spans="1:11" x14ac:dyDescent="0.25">
      <c r="A134" t="s">
        <v>82</v>
      </c>
      <c r="B134" t="s">
        <v>138</v>
      </c>
      <c r="C134" s="40">
        <v>46100</v>
      </c>
      <c r="D134" t="s">
        <v>96</v>
      </c>
      <c r="E134">
        <v>2066</v>
      </c>
      <c r="F134" t="s">
        <v>54</v>
      </c>
      <c r="G134" t="s">
        <v>234</v>
      </c>
      <c r="H134" t="s">
        <v>96</v>
      </c>
      <c r="I134" s="3">
        <v>4000</v>
      </c>
      <c r="J134" s="3">
        <v>0</v>
      </c>
      <c r="K134" s="3">
        <v>-8000</v>
      </c>
    </row>
    <row r="135" spans="1:11" x14ac:dyDescent="0.25">
      <c r="A135" t="s">
        <v>82</v>
      </c>
      <c r="B135" t="s">
        <v>15</v>
      </c>
      <c r="C135" s="40">
        <v>45902</v>
      </c>
      <c r="D135" t="s">
        <v>96</v>
      </c>
      <c r="E135">
        <v>2030</v>
      </c>
      <c r="F135" t="s">
        <v>235</v>
      </c>
      <c r="G135" t="s">
        <v>236</v>
      </c>
      <c r="H135" t="s">
        <v>96</v>
      </c>
      <c r="I135" s="3">
        <v>1265</v>
      </c>
      <c r="J135" s="3">
        <v>0</v>
      </c>
      <c r="K135" s="3">
        <v>-1265</v>
      </c>
    </row>
    <row r="136" spans="1:11" x14ac:dyDescent="0.25">
      <c r="A136" t="s">
        <v>82</v>
      </c>
      <c r="B136" t="s">
        <v>15</v>
      </c>
      <c r="C136" s="40">
        <v>46002</v>
      </c>
      <c r="D136" t="s">
        <v>96</v>
      </c>
      <c r="E136">
        <v>2045</v>
      </c>
      <c r="F136" t="s">
        <v>237</v>
      </c>
      <c r="G136" t="s">
        <v>238</v>
      </c>
      <c r="H136" t="s">
        <v>96</v>
      </c>
      <c r="I136" s="3">
        <v>350</v>
      </c>
      <c r="J136" s="3">
        <v>0</v>
      </c>
      <c r="K136" s="3">
        <v>-1615</v>
      </c>
    </row>
    <row r="137" spans="1:11" x14ac:dyDescent="0.25">
      <c r="A137" t="s">
        <v>82</v>
      </c>
      <c r="B137" t="s">
        <v>15</v>
      </c>
      <c r="C137" s="40">
        <v>46043</v>
      </c>
      <c r="D137" t="s">
        <v>96</v>
      </c>
      <c r="E137">
        <v>2058</v>
      </c>
      <c r="F137" t="s">
        <v>239</v>
      </c>
      <c r="G137" t="s">
        <v>240</v>
      </c>
      <c r="H137" t="s">
        <v>96</v>
      </c>
      <c r="I137" s="3">
        <v>450</v>
      </c>
      <c r="J137" s="3">
        <v>0</v>
      </c>
      <c r="K137" s="3">
        <v>-2065</v>
      </c>
    </row>
    <row r="138" spans="1:11" x14ac:dyDescent="0.25">
      <c r="A138" t="s">
        <v>82</v>
      </c>
      <c r="B138" t="s">
        <v>15</v>
      </c>
      <c r="C138" s="40">
        <v>46119</v>
      </c>
      <c r="D138" t="s">
        <v>96</v>
      </c>
      <c r="E138">
        <v>2071</v>
      </c>
      <c r="F138" t="s">
        <v>237</v>
      </c>
      <c r="G138" t="s">
        <v>241</v>
      </c>
      <c r="H138" t="s">
        <v>96</v>
      </c>
      <c r="I138" s="3">
        <v>1605</v>
      </c>
      <c r="J138" s="3">
        <v>0</v>
      </c>
      <c r="K138" s="3">
        <v>-3670</v>
      </c>
    </row>
    <row r="139" spans="1:11" x14ac:dyDescent="0.25">
      <c r="A139" t="s">
        <v>82</v>
      </c>
      <c r="B139" t="s">
        <v>85</v>
      </c>
      <c r="C139" s="40">
        <v>46043</v>
      </c>
      <c r="D139" t="s">
        <v>96</v>
      </c>
      <c r="E139">
        <v>2059</v>
      </c>
      <c r="F139" t="s">
        <v>242</v>
      </c>
      <c r="G139" t="s">
        <v>243</v>
      </c>
      <c r="H139" t="s">
        <v>96</v>
      </c>
      <c r="I139" s="3">
        <v>2000</v>
      </c>
      <c r="J139" s="3">
        <v>0</v>
      </c>
      <c r="K139" s="3">
        <v>-2000</v>
      </c>
    </row>
    <row r="140" spans="1:11" x14ac:dyDescent="0.25">
      <c r="A140" t="s">
        <v>82</v>
      </c>
      <c r="B140" t="s">
        <v>85</v>
      </c>
      <c r="C140" s="40">
        <v>46155</v>
      </c>
      <c r="D140" t="s">
        <v>96</v>
      </c>
      <c r="E140">
        <v>2074</v>
      </c>
      <c r="F140" t="s">
        <v>244</v>
      </c>
      <c r="G140" t="s">
        <v>85</v>
      </c>
      <c r="H140" t="s">
        <v>96</v>
      </c>
      <c r="I140" s="3">
        <v>557.5</v>
      </c>
      <c r="J140" s="3">
        <v>0</v>
      </c>
      <c r="K140" s="3">
        <v>-2557.5</v>
      </c>
    </row>
    <row r="141" spans="1:11" x14ac:dyDescent="0.25">
      <c r="A141" t="s">
        <v>82</v>
      </c>
      <c r="B141" t="s">
        <v>17</v>
      </c>
      <c r="C141" s="40">
        <v>46052</v>
      </c>
      <c r="D141" t="s">
        <v>96</v>
      </c>
      <c r="E141">
        <v>2060</v>
      </c>
      <c r="F141" t="s">
        <v>74</v>
      </c>
      <c r="G141" t="s">
        <v>245</v>
      </c>
      <c r="H141" t="s">
        <v>96</v>
      </c>
      <c r="I141" s="3">
        <v>315</v>
      </c>
      <c r="J141" s="3">
        <v>0</v>
      </c>
      <c r="K141" s="3">
        <v>-315</v>
      </c>
    </row>
    <row r="142" spans="1:11" x14ac:dyDescent="0.25">
      <c r="A142" t="s">
        <v>82</v>
      </c>
      <c r="B142" t="s">
        <v>17</v>
      </c>
      <c r="C142" s="40">
        <v>46053</v>
      </c>
      <c r="D142" t="s">
        <v>96</v>
      </c>
      <c r="E142" t="s">
        <v>128</v>
      </c>
      <c r="F142" t="s">
        <v>74</v>
      </c>
      <c r="G142" t="s">
        <v>246</v>
      </c>
      <c r="H142" t="s">
        <v>96</v>
      </c>
      <c r="I142" s="3">
        <v>0</v>
      </c>
      <c r="J142" s="3">
        <v>804</v>
      </c>
      <c r="K142" s="3">
        <v>489</v>
      </c>
    </row>
    <row r="143" spans="1:11" x14ac:dyDescent="0.25">
      <c r="A143" t="s">
        <v>82</v>
      </c>
      <c r="B143" t="s">
        <v>17</v>
      </c>
      <c r="C143" s="40">
        <v>46055</v>
      </c>
      <c r="D143" t="s">
        <v>96</v>
      </c>
      <c r="E143">
        <v>2061</v>
      </c>
      <c r="F143" t="s">
        <v>105</v>
      </c>
      <c r="G143" t="s">
        <v>247</v>
      </c>
      <c r="H143" t="s">
        <v>96</v>
      </c>
      <c r="I143" s="3">
        <v>350.74</v>
      </c>
      <c r="J143" s="3">
        <v>0</v>
      </c>
      <c r="K143" s="3">
        <v>138.26</v>
      </c>
    </row>
    <row r="144" spans="1:11" x14ac:dyDescent="0.25">
      <c r="A144" t="s">
        <v>82</v>
      </c>
      <c r="B144" t="s">
        <v>19</v>
      </c>
      <c r="C144" s="40">
        <v>46161</v>
      </c>
      <c r="D144" t="s">
        <v>96</v>
      </c>
      <c r="E144">
        <v>2076</v>
      </c>
      <c r="F144" t="s">
        <v>75</v>
      </c>
      <c r="G144" t="s">
        <v>248</v>
      </c>
      <c r="H144" t="s">
        <v>96</v>
      </c>
      <c r="I144" s="3">
        <v>99.9</v>
      </c>
      <c r="J144" s="3">
        <v>0</v>
      </c>
      <c r="K144" s="3">
        <v>-99.9</v>
      </c>
    </row>
    <row r="145" spans="1:11" x14ac:dyDescent="0.25">
      <c r="A145" t="s">
        <v>82</v>
      </c>
      <c r="B145" t="s">
        <v>37</v>
      </c>
      <c r="C145" s="40">
        <v>46169</v>
      </c>
      <c r="D145" t="s">
        <v>96</v>
      </c>
      <c r="E145">
        <v>2078</v>
      </c>
      <c r="F145" t="s">
        <v>43</v>
      </c>
      <c r="G145" t="s">
        <v>55</v>
      </c>
      <c r="H145" t="s">
        <v>96</v>
      </c>
      <c r="I145" s="3">
        <v>250</v>
      </c>
      <c r="J145" s="3">
        <v>0</v>
      </c>
      <c r="K145" s="3">
        <v>-250</v>
      </c>
    </row>
    <row r="146" spans="1:11" x14ac:dyDescent="0.25">
      <c r="A146" t="s">
        <v>82</v>
      </c>
      <c r="B146" t="s">
        <v>20</v>
      </c>
      <c r="C146" s="40">
        <v>45964</v>
      </c>
      <c r="D146" t="s">
        <v>96</v>
      </c>
      <c r="E146">
        <v>2041</v>
      </c>
      <c r="F146" t="s">
        <v>52</v>
      </c>
      <c r="G146" t="s">
        <v>249</v>
      </c>
      <c r="H146" t="s">
        <v>96</v>
      </c>
      <c r="I146" s="3">
        <v>146.82</v>
      </c>
      <c r="J146" s="3">
        <v>0</v>
      </c>
      <c r="K146" s="3">
        <v>-146.82</v>
      </c>
    </row>
    <row r="147" spans="1:11" x14ac:dyDescent="0.25">
      <c r="A147" t="s">
        <v>82</v>
      </c>
      <c r="B147" t="s">
        <v>21</v>
      </c>
      <c r="C147" s="40">
        <v>45931</v>
      </c>
      <c r="D147" t="s">
        <v>96</v>
      </c>
      <c r="E147">
        <v>2035</v>
      </c>
      <c r="F147" t="s">
        <v>53</v>
      </c>
      <c r="G147" t="s">
        <v>250</v>
      </c>
      <c r="H147" t="s">
        <v>96</v>
      </c>
      <c r="I147" s="3">
        <v>144</v>
      </c>
      <c r="J147" s="3">
        <v>0</v>
      </c>
      <c r="K147" s="3">
        <v>-144</v>
      </c>
    </row>
    <row r="148" spans="1:11" x14ac:dyDescent="0.25">
      <c r="A148" t="s">
        <v>82</v>
      </c>
      <c r="B148" t="s">
        <v>39</v>
      </c>
      <c r="C148" s="40">
        <v>45953</v>
      </c>
      <c r="D148" t="s">
        <v>96</v>
      </c>
      <c r="E148">
        <v>2039</v>
      </c>
      <c r="F148" t="s">
        <v>68</v>
      </c>
      <c r="G148" t="s">
        <v>251</v>
      </c>
      <c r="H148" t="s">
        <v>96</v>
      </c>
      <c r="I148" s="3">
        <v>20</v>
      </c>
      <c r="J148" s="3">
        <v>0</v>
      </c>
      <c r="K148" s="3">
        <v>-20</v>
      </c>
    </row>
    <row r="149" spans="1:11" x14ac:dyDescent="0.25">
      <c r="A149" t="s">
        <v>82</v>
      </c>
      <c r="B149" t="s">
        <v>22</v>
      </c>
      <c r="C149" s="40">
        <v>46118</v>
      </c>
      <c r="D149" t="s">
        <v>96</v>
      </c>
      <c r="E149">
        <v>2067</v>
      </c>
      <c r="F149" t="s">
        <v>54</v>
      </c>
      <c r="G149" t="s">
        <v>252</v>
      </c>
      <c r="H149" t="s">
        <v>96</v>
      </c>
      <c r="I149" s="3">
        <v>100</v>
      </c>
      <c r="J149" s="3">
        <v>0</v>
      </c>
      <c r="K149" s="3">
        <v>-100</v>
      </c>
    </row>
    <row r="150" spans="1:11" x14ac:dyDescent="0.25">
      <c r="A150" t="s">
        <v>82</v>
      </c>
      <c r="B150" t="s">
        <v>22</v>
      </c>
      <c r="C150" s="40">
        <v>46118</v>
      </c>
      <c r="D150" t="s">
        <v>96</v>
      </c>
      <c r="E150">
        <v>2068</v>
      </c>
      <c r="F150" t="s">
        <v>48</v>
      </c>
      <c r="G150" t="s">
        <v>253</v>
      </c>
      <c r="H150" t="s">
        <v>96</v>
      </c>
      <c r="I150" s="3">
        <v>309.63</v>
      </c>
      <c r="J150" s="3">
        <v>0</v>
      </c>
      <c r="K150" s="3">
        <v>-409.63</v>
      </c>
    </row>
    <row r="151" spans="1:11" x14ac:dyDescent="0.25">
      <c r="A151" t="s">
        <v>82</v>
      </c>
      <c r="B151" t="s">
        <v>22</v>
      </c>
      <c r="C151" s="40">
        <v>46118</v>
      </c>
      <c r="D151" t="s">
        <v>96</v>
      </c>
      <c r="E151">
        <v>2069</v>
      </c>
      <c r="F151" t="s">
        <v>129</v>
      </c>
      <c r="G151" t="s">
        <v>83</v>
      </c>
      <c r="H151" t="s">
        <v>96</v>
      </c>
      <c r="I151" s="3">
        <v>380</v>
      </c>
      <c r="J151" s="3">
        <v>0</v>
      </c>
      <c r="K151" s="3">
        <v>-789.63</v>
      </c>
    </row>
    <row r="152" spans="1:11" x14ac:dyDescent="0.25">
      <c r="A152" t="s">
        <v>82</v>
      </c>
      <c r="B152" t="s">
        <v>22</v>
      </c>
      <c r="C152" s="40">
        <v>46118</v>
      </c>
      <c r="D152" t="s">
        <v>96</v>
      </c>
      <c r="E152">
        <v>2070</v>
      </c>
      <c r="F152" t="s">
        <v>98</v>
      </c>
      <c r="G152" t="s">
        <v>42</v>
      </c>
      <c r="H152" t="s">
        <v>96</v>
      </c>
      <c r="I152" s="3">
        <v>190.7</v>
      </c>
      <c r="J152" s="3">
        <v>0</v>
      </c>
      <c r="K152" s="3">
        <v>-980.33</v>
      </c>
    </row>
    <row r="153" spans="1:11" x14ac:dyDescent="0.25">
      <c r="A153" t="s">
        <v>82</v>
      </c>
      <c r="B153" t="s">
        <v>22</v>
      </c>
      <c r="C153" s="40">
        <v>46119</v>
      </c>
      <c r="D153" t="s">
        <v>96</v>
      </c>
      <c r="E153">
        <v>2072</v>
      </c>
      <c r="F153" t="s">
        <v>53</v>
      </c>
      <c r="G153" t="s">
        <v>254</v>
      </c>
      <c r="H153" t="s">
        <v>96</v>
      </c>
      <c r="I153" s="3">
        <v>16.48</v>
      </c>
      <c r="J153" s="3">
        <v>0</v>
      </c>
      <c r="K153" s="3">
        <v>-996.81</v>
      </c>
    </row>
    <row r="154" spans="1:11" x14ac:dyDescent="0.25">
      <c r="A154" t="s">
        <v>82</v>
      </c>
      <c r="B154" t="s">
        <v>23</v>
      </c>
      <c r="C154" s="40">
        <v>45887</v>
      </c>
      <c r="D154" t="s">
        <v>96</v>
      </c>
      <c r="E154">
        <v>2029</v>
      </c>
      <c r="F154" t="s">
        <v>49</v>
      </c>
      <c r="G154" t="s">
        <v>255</v>
      </c>
      <c r="H154" t="s">
        <v>96</v>
      </c>
      <c r="I154" s="3">
        <v>474.5</v>
      </c>
      <c r="J154" s="3">
        <v>0</v>
      </c>
      <c r="K154" s="3">
        <v>-474.5</v>
      </c>
    </row>
    <row r="155" spans="1:11" x14ac:dyDescent="0.25">
      <c r="A155" t="s">
        <v>82</v>
      </c>
      <c r="B155" t="s">
        <v>139</v>
      </c>
      <c r="C155" s="40">
        <v>46160</v>
      </c>
      <c r="D155" t="s">
        <v>96</v>
      </c>
      <c r="E155" t="s">
        <v>166</v>
      </c>
      <c r="F155" t="s">
        <v>166</v>
      </c>
      <c r="G155" t="s">
        <v>166</v>
      </c>
      <c r="H155" t="s">
        <v>96</v>
      </c>
      <c r="I155" s="3">
        <v>0</v>
      </c>
      <c r="J155" s="3">
        <v>480.01</v>
      </c>
      <c r="K155" s="3">
        <v>480.01</v>
      </c>
    </row>
    <row r="156" spans="1:11" x14ac:dyDescent="0.25">
      <c r="A156" t="s">
        <v>82</v>
      </c>
      <c r="B156" t="s">
        <v>139</v>
      </c>
      <c r="C156" s="40">
        <v>46161</v>
      </c>
      <c r="D156" t="s">
        <v>96</v>
      </c>
      <c r="E156" t="s">
        <v>256</v>
      </c>
      <c r="F156" t="s">
        <v>257</v>
      </c>
      <c r="G156" t="s">
        <v>257</v>
      </c>
      <c r="H156" t="s">
        <v>96</v>
      </c>
      <c r="I156" s="3">
        <v>0</v>
      </c>
      <c r="J156" s="3">
        <v>96</v>
      </c>
      <c r="K156" s="3">
        <v>576.01</v>
      </c>
    </row>
    <row r="157" spans="1:11" x14ac:dyDescent="0.25">
      <c r="A157" t="s">
        <v>82</v>
      </c>
      <c r="B157" t="s">
        <v>139</v>
      </c>
      <c r="C157" s="40">
        <v>46162</v>
      </c>
      <c r="D157" t="s">
        <v>96</v>
      </c>
      <c r="E157" t="s">
        <v>149</v>
      </c>
      <c r="F157" t="s">
        <v>257</v>
      </c>
      <c r="G157" t="s">
        <v>257</v>
      </c>
      <c r="H157" t="s">
        <v>96</v>
      </c>
      <c r="I157" s="3">
        <v>0</v>
      </c>
      <c r="J157" s="3">
        <v>76.81</v>
      </c>
      <c r="K157" s="3">
        <v>652.82000000000005</v>
      </c>
    </row>
    <row r="158" spans="1:11" x14ac:dyDescent="0.25">
      <c r="A158" t="s">
        <v>82</v>
      </c>
      <c r="B158" t="s">
        <v>139</v>
      </c>
      <c r="C158" s="40">
        <v>46163</v>
      </c>
      <c r="D158" t="s">
        <v>96</v>
      </c>
      <c r="E158" t="s">
        <v>149</v>
      </c>
      <c r="F158" t="s">
        <v>149</v>
      </c>
      <c r="G158" t="s">
        <v>167</v>
      </c>
      <c r="H158" t="s">
        <v>96</v>
      </c>
      <c r="I158" s="3">
        <v>0</v>
      </c>
      <c r="J158" s="3">
        <v>43.2</v>
      </c>
      <c r="K158" s="3">
        <v>696.02</v>
      </c>
    </row>
    <row r="159" spans="1:11" x14ac:dyDescent="0.25">
      <c r="A159" t="s">
        <v>82</v>
      </c>
      <c r="B159" t="s">
        <v>139</v>
      </c>
      <c r="C159" s="40">
        <v>46169</v>
      </c>
      <c r="D159" t="s">
        <v>96</v>
      </c>
      <c r="E159" t="s">
        <v>149</v>
      </c>
      <c r="F159" t="s">
        <v>258</v>
      </c>
      <c r="H159" t="s">
        <v>96</v>
      </c>
      <c r="I159" s="3">
        <v>0</v>
      </c>
      <c r="J159" s="3">
        <v>72</v>
      </c>
      <c r="K159" s="3">
        <v>768.02</v>
      </c>
    </row>
    <row r="160" spans="1:11" x14ac:dyDescent="0.25">
      <c r="A160" t="s">
        <v>82</v>
      </c>
      <c r="B160" t="s">
        <v>139</v>
      </c>
      <c r="C160" s="40">
        <v>46171</v>
      </c>
      <c r="D160" t="s">
        <v>96</v>
      </c>
      <c r="E160">
        <v>2079</v>
      </c>
      <c r="F160" t="s">
        <v>259</v>
      </c>
      <c r="G160" t="s">
        <v>260</v>
      </c>
      <c r="H160" t="s">
        <v>96</v>
      </c>
      <c r="I160" s="3">
        <v>698</v>
      </c>
      <c r="J160" s="3">
        <v>0</v>
      </c>
      <c r="K160" s="3">
        <v>70.02</v>
      </c>
    </row>
    <row r="161" spans="1:11" x14ac:dyDescent="0.25">
      <c r="A161" t="s">
        <v>82</v>
      </c>
      <c r="B161" t="s">
        <v>139</v>
      </c>
      <c r="C161" s="40">
        <v>46171</v>
      </c>
      <c r="D161" t="s">
        <v>96</v>
      </c>
      <c r="E161" t="s">
        <v>149</v>
      </c>
      <c r="F161" t="s">
        <v>149</v>
      </c>
      <c r="G161" t="s">
        <v>261</v>
      </c>
      <c r="H161" t="s">
        <v>96</v>
      </c>
      <c r="I161" s="3">
        <v>0</v>
      </c>
      <c r="J161" s="3">
        <v>24</v>
      </c>
      <c r="K161" s="3">
        <v>94.02</v>
      </c>
    </row>
    <row r="162" spans="1:11" x14ac:dyDescent="0.25">
      <c r="A162" t="s">
        <v>82</v>
      </c>
      <c r="B162" t="s">
        <v>139</v>
      </c>
      <c r="C162" s="40">
        <v>46174</v>
      </c>
      <c r="D162" t="s">
        <v>96</v>
      </c>
      <c r="E162" t="s">
        <v>149</v>
      </c>
      <c r="F162" t="s">
        <v>149</v>
      </c>
      <c r="G162" t="s">
        <v>257</v>
      </c>
      <c r="H162" t="s">
        <v>96</v>
      </c>
      <c r="I162" s="3">
        <v>0</v>
      </c>
      <c r="J162" s="3">
        <v>48</v>
      </c>
      <c r="K162" s="3">
        <v>142.02000000000001</v>
      </c>
    </row>
    <row r="163" spans="1:11" x14ac:dyDescent="0.25">
      <c r="A163" t="s">
        <v>82</v>
      </c>
      <c r="B163" t="s">
        <v>139</v>
      </c>
      <c r="C163" s="40">
        <v>46175</v>
      </c>
      <c r="D163" t="s">
        <v>96</v>
      </c>
      <c r="E163" t="s">
        <v>149</v>
      </c>
      <c r="F163" t="s">
        <v>149</v>
      </c>
      <c r="G163" t="s">
        <v>262</v>
      </c>
      <c r="H163" t="s">
        <v>96</v>
      </c>
      <c r="I163" s="3">
        <v>0</v>
      </c>
      <c r="J163" s="3">
        <v>24</v>
      </c>
      <c r="K163" s="3">
        <v>166.02</v>
      </c>
    </row>
    <row r="164" spans="1:11" x14ac:dyDescent="0.25">
      <c r="A164" t="s">
        <v>82</v>
      </c>
      <c r="B164" t="s">
        <v>139</v>
      </c>
      <c r="C164" s="40">
        <v>46177</v>
      </c>
      <c r="D164" t="s">
        <v>96</v>
      </c>
      <c r="E164" t="s">
        <v>149</v>
      </c>
      <c r="F164" t="s">
        <v>149</v>
      </c>
      <c r="G164" t="s">
        <v>262</v>
      </c>
      <c r="H164" t="s">
        <v>96</v>
      </c>
      <c r="I164" s="3">
        <v>0</v>
      </c>
      <c r="J164" s="3">
        <v>144</v>
      </c>
      <c r="K164" s="3">
        <v>310.02</v>
      </c>
    </row>
    <row r="165" spans="1:11" x14ac:dyDescent="0.25">
      <c r="A165" t="s">
        <v>82</v>
      </c>
      <c r="B165" t="s">
        <v>139</v>
      </c>
      <c r="C165" s="40">
        <v>46181</v>
      </c>
      <c r="D165" t="s">
        <v>96</v>
      </c>
      <c r="E165" t="s">
        <v>149</v>
      </c>
      <c r="F165" t="s">
        <v>149</v>
      </c>
      <c r="G165" t="s">
        <v>263</v>
      </c>
      <c r="H165" t="s">
        <v>96</v>
      </c>
      <c r="I165" s="3">
        <v>0</v>
      </c>
      <c r="J165" s="3">
        <v>48</v>
      </c>
      <c r="K165" s="3">
        <v>358.02</v>
      </c>
    </row>
    <row r="166" spans="1:11" x14ac:dyDescent="0.25">
      <c r="A166" t="s">
        <v>82</v>
      </c>
      <c r="B166" t="s">
        <v>139</v>
      </c>
      <c r="C166" s="40">
        <v>46181</v>
      </c>
      <c r="D166" t="s">
        <v>96</v>
      </c>
      <c r="E166">
        <v>2080</v>
      </c>
      <c r="F166" t="s">
        <v>264</v>
      </c>
      <c r="G166" t="s">
        <v>265</v>
      </c>
      <c r="H166" t="s">
        <v>96</v>
      </c>
      <c r="I166" s="3">
        <v>83.98</v>
      </c>
      <c r="J166" s="3">
        <v>0</v>
      </c>
      <c r="K166" s="3">
        <v>274.04000000000002</v>
      </c>
    </row>
    <row r="167" spans="1:11" x14ac:dyDescent="0.25">
      <c r="A167" t="s">
        <v>82</v>
      </c>
      <c r="B167" t="s">
        <v>139</v>
      </c>
      <c r="C167" s="40">
        <v>46181</v>
      </c>
      <c r="D167" t="s">
        <v>96</v>
      </c>
      <c r="E167">
        <v>2081</v>
      </c>
      <c r="F167" t="s">
        <v>266</v>
      </c>
      <c r="G167" t="s">
        <v>265</v>
      </c>
      <c r="H167" t="s">
        <v>96</v>
      </c>
      <c r="I167" s="3">
        <v>204.14</v>
      </c>
      <c r="J167" s="3">
        <v>0</v>
      </c>
      <c r="K167" s="3">
        <v>69.900000000000006</v>
      </c>
    </row>
    <row r="168" spans="1:11" x14ac:dyDescent="0.25">
      <c r="A168" t="s">
        <v>82</v>
      </c>
      <c r="B168" t="s">
        <v>139</v>
      </c>
      <c r="C168" s="40">
        <v>46181</v>
      </c>
      <c r="D168" t="s">
        <v>96</v>
      </c>
      <c r="E168">
        <v>2082</v>
      </c>
      <c r="F168" t="s">
        <v>68</v>
      </c>
      <c r="G168" t="s">
        <v>267</v>
      </c>
      <c r="H168" t="s">
        <v>96</v>
      </c>
      <c r="I168" s="3">
        <v>70</v>
      </c>
      <c r="J168" s="3">
        <v>0</v>
      </c>
      <c r="K168" s="3">
        <v>-0.1</v>
      </c>
    </row>
    <row r="169" spans="1:11" x14ac:dyDescent="0.25">
      <c r="A169" t="s">
        <v>82</v>
      </c>
      <c r="B169" t="s">
        <v>139</v>
      </c>
      <c r="C169" s="40">
        <v>46183</v>
      </c>
      <c r="D169" t="s">
        <v>96</v>
      </c>
      <c r="E169" t="s">
        <v>149</v>
      </c>
      <c r="F169" t="s">
        <v>268</v>
      </c>
      <c r="G169" t="s">
        <v>268</v>
      </c>
      <c r="H169" t="s">
        <v>96</v>
      </c>
      <c r="I169" s="3">
        <v>0</v>
      </c>
      <c r="J169" s="3">
        <v>24</v>
      </c>
      <c r="K169" s="3">
        <v>23.9</v>
      </c>
    </row>
    <row r="170" spans="1:11" x14ac:dyDescent="0.25">
      <c r="A170" t="s">
        <v>82</v>
      </c>
      <c r="B170" t="s">
        <v>139</v>
      </c>
      <c r="C170" s="40">
        <v>46184</v>
      </c>
      <c r="D170" t="s">
        <v>96</v>
      </c>
      <c r="E170" t="s">
        <v>219</v>
      </c>
      <c r="F170" t="s">
        <v>219</v>
      </c>
      <c r="G170" t="s">
        <v>219</v>
      </c>
      <c r="H170" t="s">
        <v>96</v>
      </c>
      <c r="I170" s="3">
        <v>25</v>
      </c>
      <c r="J170" s="3">
        <v>0</v>
      </c>
      <c r="K170" s="3">
        <v>-1.1000000000000001</v>
      </c>
    </row>
    <row r="171" spans="1:11" x14ac:dyDescent="0.25">
      <c r="A171" t="s">
        <v>82</v>
      </c>
      <c r="B171" t="s">
        <v>24</v>
      </c>
      <c r="C171" s="40">
        <v>46036</v>
      </c>
      <c r="D171" t="s">
        <v>96</v>
      </c>
      <c r="E171">
        <v>2056</v>
      </c>
      <c r="F171" t="s">
        <v>269</v>
      </c>
      <c r="G171" t="s">
        <v>270</v>
      </c>
      <c r="H171" t="s">
        <v>96</v>
      </c>
      <c r="I171" s="3">
        <v>45</v>
      </c>
      <c r="J171" s="3">
        <v>0</v>
      </c>
      <c r="K171" s="3">
        <v>-45</v>
      </c>
    </row>
    <row r="172" spans="1:11" x14ac:dyDescent="0.25">
      <c r="A172" t="s">
        <v>82</v>
      </c>
      <c r="B172" t="s">
        <v>40</v>
      </c>
      <c r="C172" s="40">
        <v>45918</v>
      </c>
      <c r="D172" t="s">
        <v>96</v>
      </c>
      <c r="E172">
        <v>2031</v>
      </c>
      <c r="F172" t="s">
        <v>75</v>
      </c>
      <c r="G172" t="s">
        <v>271</v>
      </c>
      <c r="H172" t="s">
        <v>96</v>
      </c>
      <c r="I172" s="3">
        <v>368.95</v>
      </c>
      <c r="J172" s="3">
        <v>0</v>
      </c>
      <c r="K172" s="3">
        <v>-368.95</v>
      </c>
    </row>
    <row r="173" spans="1:11" x14ac:dyDescent="0.25">
      <c r="A173" t="s">
        <v>82</v>
      </c>
      <c r="B173" t="s">
        <v>40</v>
      </c>
      <c r="C173" s="40">
        <v>45939</v>
      </c>
      <c r="D173" t="s">
        <v>96</v>
      </c>
      <c r="E173">
        <v>2038</v>
      </c>
      <c r="F173" t="s">
        <v>75</v>
      </c>
      <c r="G173" t="s">
        <v>272</v>
      </c>
      <c r="H173" t="s">
        <v>96</v>
      </c>
      <c r="I173" s="3">
        <v>140.35</v>
      </c>
      <c r="J173" s="3">
        <v>0</v>
      </c>
      <c r="K173" s="3">
        <v>-509.3</v>
      </c>
    </row>
    <row r="174" spans="1:11" x14ac:dyDescent="0.25">
      <c r="A174" t="s">
        <v>82</v>
      </c>
      <c r="B174" t="s">
        <v>40</v>
      </c>
      <c r="C174" s="40">
        <v>45981</v>
      </c>
      <c r="D174" t="s">
        <v>96</v>
      </c>
      <c r="E174">
        <v>2043</v>
      </c>
      <c r="F174" t="s">
        <v>75</v>
      </c>
      <c r="G174" t="s">
        <v>273</v>
      </c>
      <c r="H174" t="s">
        <v>96</v>
      </c>
      <c r="I174" s="3">
        <v>141.49</v>
      </c>
      <c r="J174" s="3">
        <v>0</v>
      </c>
      <c r="K174" s="3">
        <v>-650.79</v>
      </c>
    </row>
    <row r="175" spans="1:11" x14ac:dyDescent="0.25">
      <c r="A175" t="s">
        <v>82</v>
      </c>
      <c r="B175" t="s">
        <v>40</v>
      </c>
      <c r="C175" s="40">
        <v>46150</v>
      </c>
      <c r="D175" t="s">
        <v>96</v>
      </c>
      <c r="E175">
        <v>2073</v>
      </c>
      <c r="F175" t="s">
        <v>75</v>
      </c>
      <c r="G175" t="s">
        <v>274</v>
      </c>
      <c r="H175" t="s">
        <v>96</v>
      </c>
      <c r="I175" s="3">
        <v>700</v>
      </c>
      <c r="J175" s="3">
        <v>0</v>
      </c>
      <c r="K175" s="3">
        <v>-1350.79</v>
      </c>
    </row>
    <row r="176" spans="1:11" x14ac:dyDescent="0.25">
      <c r="A176" t="s">
        <v>82</v>
      </c>
      <c r="B176" t="s">
        <v>40</v>
      </c>
      <c r="C176" s="40">
        <v>46161</v>
      </c>
      <c r="D176" t="s">
        <v>96</v>
      </c>
      <c r="E176">
        <v>2076</v>
      </c>
      <c r="F176" t="s">
        <v>75</v>
      </c>
      <c r="G176" t="s">
        <v>248</v>
      </c>
      <c r="H176" t="s">
        <v>96</v>
      </c>
      <c r="I176" s="3">
        <v>443.78</v>
      </c>
      <c r="J176" s="3">
        <v>0</v>
      </c>
      <c r="K176" s="3">
        <v>-1794.57</v>
      </c>
    </row>
    <row r="177" spans="3:11" x14ac:dyDescent="0.25">
      <c r="C177" s="40"/>
      <c r="I177" s="3"/>
      <c r="J177" s="3"/>
      <c r="K177" s="3"/>
    </row>
    <row r="178" spans="3:11" x14ac:dyDescent="0.25">
      <c r="I178" s="3">
        <f>SUM(I2:I177)</f>
        <v>44325.189999999995</v>
      </c>
      <c r="J178" s="3">
        <f>SUM(J2:J177)</f>
        <v>34339.709999999985</v>
      </c>
    </row>
    <row r="179" spans="3:11" x14ac:dyDescent="0.25">
      <c r="I179" s="3">
        <f>I178-'Acct Summary 2025-2026'!C4</f>
        <v>0</v>
      </c>
      <c r="J179" s="3">
        <f>J178-'Acct Summary 2025-2026'!D4</f>
        <v>0</v>
      </c>
      <c r="K179" t="s">
        <v>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FE7AA-E7B4-4100-A5DA-77CFC05E0D05}">
  <dimension ref="A1:L188"/>
  <sheetViews>
    <sheetView workbookViewId="0">
      <selection activeCell="L2" sqref="L2"/>
    </sheetView>
  </sheetViews>
  <sheetFormatPr defaultRowHeight="15" x14ac:dyDescent="0.25"/>
  <cols>
    <col min="4" max="4" width="53.28515625" bestFit="1" customWidth="1"/>
    <col min="9" max="10" width="10.85546875" bestFit="1" customWidth="1"/>
  </cols>
  <sheetData>
    <row r="1" spans="1:12" x14ac:dyDescent="0.25">
      <c r="A1" t="s">
        <v>26</v>
      </c>
      <c r="B1" t="s">
        <v>63</v>
      </c>
      <c r="C1" t="s">
        <v>94</v>
      </c>
      <c r="D1" t="s">
        <v>33</v>
      </c>
      <c r="E1" t="s">
        <v>47</v>
      </c>
      <c r="F1" t="s">
        <v>99</v>
      </c>
      <c r="G1" t="s">
        <v>29</v>
      </c>
      <c r="H1" t="s">
        <v>28</v>
      </c>
      <c r="I1" t="s">
        <v>100</v>
      </c>
      <c r="J1" s="3">
        <f>I2+H2</f>
        <v>18462.509999999998</v>
      </c>
      <c r="K1" s="3">
        <f>J1-'Acct Summary 2025-2026'!B4</f>
        <v>0</v>
      </c>
      <c r="L1" t="s">
        <v>79</v>
      </c>
    </row>
    <row r="2" spans="1:12" x14ac:dyDescent="0.25">
      <c r="A2" t="s">
        <v>31</v>
      </c>
      <c r="B2" s="40">
        <v>45876</v>
      </c>
      <c r="C2">
        <v>2028</v>
      </c>
      <c r="D2" t="s">
        <v>197</v>
      </c>
      <c r="E2" t="s">
        <v>117</v>
      </c>
      <c r="F2" t="s">
        <v>101</v>
      </c>
      <c r="G2" s="3">
        <v>0</v>
      </c>
      <c r="H2" s="3">
        <v>550</v>
      </c>
      <c r="I2" s="3">
        <v>17912.509999999998</v>
      </c>
    </row>
    <row r="3" spans="1:12" x14ac:dyDescent="0.25">
      <c r="A3" t="s">
        <v>31</v>
      </c>
      <c r="B3" s="40">
        <v>45887</v>
      </c>
      <c r="C3">
        <v>2029</v>
      </c>
      <c r="D3" t="s">
        <v>255</v>
      </c>
      <c r="E3" t="s">
        <v>49</v>
      </c>
      <c r="F3" t="s">
        <v>101</v>
      </c>
      <c r="G3" s="3">
        <v>0</v>
      </c>
      <c r="H3" s="3">
        <v>474.5</v>
      </c>
      <c r="I3" s="3">
        <v>17438.009999999998</v>
      </c>
    </row>
    <row r="4" spans="1:12" x14ac:dyDescent="0.25">
      <c r="A4" t="s">
        <v>31</v>
      </c>
      <c r="B4" s="40">
        <v>45902</v>
      </c>
      <c r="C4">
        <v>2030</v>
      </c>
      <c r="D4" t="s">
        <v>236</v>
      </c>
      <c r="E4" t="s">
        <v>235</v>
      </c>
      <c r="F4" t="s">
        <v>101</v>
      </c>
      <c r="G4" s="3">
        <v>0</v>
      </c>
      <c r="H4" s="3">
        <v>1265</v>
      </c>
      <c r="I4" s="3">
        <v>16173.01</v>
      </c>
    </row>
    <row r="5" spans="1:12" x14ac:dyDescent="0.25">
      <c r="A5" t="s">
        <v>31</v>
      </c>
      <c r="B5" s="40">
        <v>45905</v>
      </c>
      <c r="C5">
        <v>2032</v>
      </c>
      <c r="D5" t="s">
        <v>275</v>
      </c>
      <c r="E5" t="s">
        <v>50</v>
      </c>
      <c r="F5" t="s">
        <v>101</v>
      </c>
      <c r="G5" s="3">
        <v>0</v>
      </c>
      <c r="H5" s="3">
        <v>350</v>
      </c>
      <c r="I5" s="3">
        <v>15823.01</v>
      </c>
    </row>
    <row r="6" spans="1:12" x14ac:dyDescent="0.25">
      <c r="A6" t="s">
        <v>31</v>
      </c>
      <c r="B6" s="40">
        <v>45918</v>
      </c>
      <c r="C6">
        <v>2031</v>
      </c>
      <c r="D6" t="s">
        <v>271</v>
      </c>
      <c r="E6" t="s">
        <v>75</v>
      </c>
      <c r="F6" t="s">
        <v>101</v>
      </c>
      <c r="G6" s="3">
        <v>0</v>
      </c>
      <c r="H6" s="3">
        <v>368.95</v>
      </c>
      <c r="I6" s="3">
        <v>15454.06</v>
      </c>
    </row>
    <row r="7" spans="1:12" x14ac:dyDescent="0.25">
      <c r="A7" t="s">
        <v>31</v>
      </c>
      <c r="B7" s="40">
        <v>45918</v>
      </c>
      <c r="C7">
        <v>2033</v>
      </c>
      <c r="D7" t="s">
        <v>81</v>
      </c>
      <c r="E7" t="s">
        <v>88</v>
      </c>
      <c r="F7" t="s">
        <v>101</v>
      </c>
      <c r="G7" s="3">
        <v>0</v>
      </c>
      <c r="H7" s="3">
        <v>139</v>
      </c>
      <c r="I7" s="3">
        <v>15315.06</v>
      </c>
    </row>
    <row r="8" spans="1:12" x14ac:dyDescent="0.25">
      <c r="A8" t="s">
        <v>31</v>
      </c>
      <c r="B8" s="40">
        <v>45918</v>
      </c>
      <c r="C8">
        <v>2034</v>
      </c>
      <c r="D8" t="s">
        <v>233</v>
      </c>
      <c r="E8" t="s">
        <v>54</v>
      </c>
      <c r="F8" t="s">
        <v>101</v>
      </c>
      <c r="G8" s="3">
        <v>0</v>
      </c>
      <c r="H8" s="3">
        <v>4000</v>
      </c>
      <c r="I8" s="3">
        <v>11315.06</v>
      </c>
    </row>
    <row r="9" spans="1:12" x14ac:dyDescent="0.25">
      <c r="A9" t="s">
        <v>31</v>
      </c>
      <c r="B9" s="40">
        <v>45931</v>
      </c>
      <c r="C9">
        <v>2035</v>
      </c>
      <c r="D9" t="s">
        <v>250</v>
      </c>
      <c r="E9" t="s">
        <v>53</v>
      </c>
      <c r="F9" t="s">
        <v>101</v>
      </c>
      <c r="G9" s="3">
        <v>0</v>
      </c>
      <c r="H9" s="3">
        <v>144</v>
      </c>
      <c r="I9" s="3">
        <v>11171.06</v>
      </c>
    </row>
    <row r="10" spans="1:12" x14ac:dyDescent="0.25">
      <c r="A10" t="s">
        <v>31</v>
      </c>
      <c r="B10" s="40">
        <v>45936</v>
      </c>
      <c r="C10">
        <v>2036</v>
      </c>
      <c r="D10" t="s">
        <v>143</v>
      </c>
      <c r="E10" t="s">
        <v>74</v>
      </c>
      <c r="F10" t="s">
        <v>101</v>
      </c>
      <c r="G10" s="3">
        <v>0</v>
      </c>
      <c r="H10" s="3">
        <v>130</v>
      </c>
      <c r="I10" s="3">
        <v>11041.06</v>
      </c>
    </row>
    <row r="11" spans="1:12" x14ac:dyDescent="0.25">
      <c r="A11" t="s">
        <v>31</v>
      </c>
      <c r="B11" s="40">
        <v>45938</v>
      </c>
      <c r="C11">
        <v>2037</v>
      </c>
      <c r="D11" t="s">
        <v>125</v>
      </c>
      <c r="E11" t="s">
        <v>74</v>
      </c>
      <c r="F11" t="s">
        <v>101</v>
      </c>
      <c r="G11" s="3">
        <v>0</v>
      </c>
      <c r="H11" s="3">
        <v>50</v>
      </c>
      <c r="I11" s="3">
        <v>10991.06</v>
      </c>
    </row>
    <row r="12" spans="1:12" x14ac:dyDescent="0.25">
      <c r="A12" t="s">
        <v>31</v>
      </c>
      <c r="B12" s="40">
        <v>45938</v>
      </c>
      <c r="C12" t="s">
        <v>35</v>
      </c>
      <c r="D12" t="s">
        <v>144</v>
      </c>
      <c r="E12" t="s">
        <v>51</v>
      </c>
      <c r="F12" t="s">
        <v>101</v>
      </c>
      <c r="G12" s="3">
        <v>1689</v>
      </c>
      <c r="H12" s="3">
        <v>0</v>
      </c>
      <c r="I12" s="3">
        <v>12680.06</v>
      </c>
    </row>
    <row r="13" spans="1:12" x14ac:dyDescent="0.25">
      <c r="A13" t="s">
        <v>31</v>
      </c>
      <c r="B13" s="40">
        <v>45938</v>
      </c>
      <c r="C13" t="s">
        <v>35</v>
      </c>
      <c r="D13" t="s">
        <v>55</v>
      </c>
      <c r="E13" t="s">
        <v>147</v>
      </c>
      <c r="F13" t="s">
        <v>101</v>
      </c>
      <c r="G13" s="3">
        <v>1.7</v>
      </c>
      <c r="H13" s="3">
        <v>0</v>
      </c>
      <c r="I13" s="3">
        <v>12681.76</v>
      </c>
    </row>
    <row r="14" spans="1:12" x14ac:dyDescent="0.25">
      <c r="A14" t="s">
        <v>31</v>
      </c>
      <c r="B14" s="40">
        <v>45938</v>
      </c>
      <c r="C14" t="s">
        <v>145</v>
      </c>
      <c r="D14" t="s">
        <v>125</v>
      </c>
      <c r="E14" t="s">
        <v>74</v>
      </c>
      <c r="F14" t="s">
        <v>101</v>
      </c>
      <c r="G14" s="3">
        <v>0</v>
      </c>
      <c r="H14" s="3">
        <v>8</v>
      </c>
      <c r="I14" s="3">
        <v>12673.76</v>
      </c>
    </row>
    <row r="15" spans="1:12" x14ac:dyDescent="0.25">
      <c r="A15" t="s">
        <v>31</v>
      </c>
      <c r="B15" s="40">
        <v>45939</v>
      </c>
      <c r="C15">
        <v>2038</v>
      </c>
      <c r="D15" t="s">
        <v>272</v>
      </c>
      <c r="E15" t="s">
        <v>75</v>
      </c>
      <c r="F15" t="s">
        <v>101</v>
      </c>
      <c r="G15" s="3">
        <v>0</v>
      </c>
      <c r="H15" s="3">
        <v>140.35</v>
      </c>
      <c r="I15" s="3">
        <v>12533.41</v>
      </c>
    </row>
    <row r="16" spans="1:12" x14ac:dyDescent="0.25">
      <c r="A16" t="s">
        <v>31</v>
      </c>
      <c r="B16" s="40">
        <v>45940</v>
      </c>
      <c r="C16" t="s">
        <v>35</v>
      </c>
      <c r="D16" t="s">
        <v>111</v>
      </c>
      <c r="E16" t="s">
        <v>110</v>
      </c>
      <c r="F16" t="s">
        <v>101</v>
      </c>
      <c r="G16" s="3">
        <v>437.52</v>
      </c>
      <c r="H16" s="3">
        <v>0</v>
      </c>
      <c r="I16" s="3">
        <v>12970.93</v>
      </c>
    </row>
    <row r="17" spans="1:9" x14ac:dyDescent="0.25">
      <c r="A17" t="s">
        <v>31</v>
      </c>
      <c r="B17" s="40">
        <v>45940</v>
      </c>
      <c r="C17" t="s">
        <v>35</v>
      </c>
      <c r="D17" t="s">
        <v>144</v>
      </c>
      <c r="E17" t="s">
        <v>51</v>
      </c>
      <c r="F17" t="s">
        <v>101</v>
      </c>
      <c r="G17" s="3">
        <v>2673.57</v>
      </c>
      <c r="H17" s="3">
        <v>0</v>
      </c>
      <c r="I17" s="3">
        <v>15644.5</v>
      </c>
    </row>
    <row r="18" spans="1:9" x14ac:dyDescent="0.25">
      <c r="A18" t="s">
        <v>31</v>
      </c>
      <c r="B18" s="40">
        <v>45950</v>
      </c>
      <c r="C18" t="s">
        <v>149</v>
      </c>
      <c r="D18" t="s">
        <v>157</v>
      </c>
      <c r="E18" t="s">
        <v>157</v>
      </c>
      <c r="F18" t="s">
        <v>101</v>
      </c>
      <c r="G18" s="3">
        <v>192.01</v>
      </c>
      <c r="H18" s="3">
        <v>0</v>
      </c>
      <c r="I18" s="3">
        <v>15836.51</v>
      </c>
    </row>
    <row r="19" spans="1:9" x14ac:dyDescent="0.25">
      <c r="A19" t="s">
        <v>31</v>
      </c>
      <c r="B19" s="40">
        <v>45951</v>
      </c>
      <c r="C19" t="s">
        <v>149</v>
      </c>
      <c r="D19" t="s">
        <v>157</v>
      </c>
      <c r="E19" t="s">
        <v>157</v>
      </c>
      <c r="F19" t="s">
        <v>101</v>
      </c>
      <c r="G19" s="3">
        <v>355.24</v>
      </c>
      <c r="H19" s="3">
        <v>0</v>
      </c>
      <c r="I19" s="3">
        <v>16191.75</v>
      </c>
    </row>
    <row r="20" spans="1:9" x14ac:dyDescent="0.25">
      <c r="A20" t="s">
        <v>31</v>
      </c>
      <c r="B20" s="40">
        <v>45953</v>
      </c>
      <c r="C20">
        <v>2039</v>
      </c>
      <c r="D20" t="s">
        <v>251</v>
      </c>
      <c r="E20" t="s">
        <v>68</v>
      </c>
      <c r="F20" t="s">
        <v>101</v>
      </c>
      <c r="G20" s="3">
        <v>0</v>
      </c>
      <c r="H20" s="3">
        <v>20</v>
      </c>
      <c r="I20" s="3">
        <v>16171.75</v>
      </c>
    </row>
    <row r="21" spans="1:9" x14ac:dyDescent="0.25">
      <c r="A21" t="s">
        <v>31</v>
      </c>
      <c r="B21" s="40">
        <v>45953</v>
      </c>
      <c r="C21" t="s">
        <v>149</v>
      </c>
      <c r="D21" t="s">
        <v>157</v>
      </c>
      <c r="E21" t="s">
        <v>157</v>
      </c>
      <c r="F21" t="s">
        <v>101</v>
      </c>
      <c r="G21" s="3">
        <v>28.8</v>
      </c>
      <c r="H21" s="3">
        <v>0</v>
      </c>
      <c r="I21" s="3">
        <v>16200.55</v>
      </c>
    </row>
    <row r="22" spans="1:9" x14ac:dyDescent="0.25">
      <c r="A22" t="s">
        <v>31</v>
      </c>
      <c r="B22" s="40">
        <v>45954</v>
      </c>
      <c r="C22" t="s">
        <v>149</v>
      </c>
      <c r="D22" t="s">
        <v>157</v>
      </c>
      <c r="E22" t="s">
        <v>157</v>
      </c>
      <c r="F22" t="s">
        <v>101</v>
      </c>
      <c r="G22" s="3">
        <v>220.82</v>
      </c>
      <c r="H22" s="3">
        <v>0</v>
      </c>
      <c r="I22" s="3">
        <v>16421.37</v>
      </c>
    </row>
    <row r="23" spans="1:9" x14ac:dyDescent="0.25">
      <c r="A23" t="s">
        <v>31</v>
      </c>
      <c r="B23" s="40">
        <v>45955</v>
      </c>
      <c r="C23">
        <v>2040</v>
      </c>
      <c r="D23" t="s">
        <v>51</v>
      </c>
      <c r="E23" t="s">
        <v>126</v>
      </c>
      <c r="F23" t="s">
        <v>101</v>
      </c>
      <c r="G23" s="3">
        <v>0</v>
      </c>
      <c r="H23" s="3">
        <v>4137.42</v>
      </c>
      <c r="I23" s="3">
        <v>12283.95</v>
      </c>
    </row>
    <row r="24" spans="1:9" x14ac:dyDescent="0.25">
      <c r="A24" t="s">
        <v>31</v>
      </c>
      <c r="B24" s="40">
        <v>45957</v>
      </c>
      <c r="C24" t="s">
        <v>149</v>
      </c>
      <c r="D24" t="s">
        <v>158</v>
      </c>
      <c r="E24" t="s">
        <v>158</v>
      </c>
      <c r="F24" t="s">
        <v>101</v>
      </c>
      <c r="G24" s="3">
        <v>268.82</v>
      </c>
      <c r="H24" s="3">
        <v>0</v>
      </c>
      <c r="I24" s="3">
        <v>12552.77</v>
      </c>
    </row>
    <row r="25" spans="1:9" x14ac:dyDescent="0.25">
      <c r="A25" t="s">
        <v>31</v>
      </c>
      <c r="B25" s="40">
        <v>45961</v>
      </c>
      <c r="C25" t="s">
        <v>159</v>
      </c>
      <c r="D25" t="s">
        <v>157</v>
      </c>
      <c r="E25" t="s">
        <v>157</v>
      </c>
      <c r="F25" t="s">
        <v>101</v>
      </c>
      <c r="G25" s="3">
        <v>787.2</v>
      </c>
      <c r="H25" s="3">
        <v>0</v>
      </c>
      <c r="I25" s="3">
        <v>13339.97</v>
      </c>
    </row>
    <row r="26" spans="1:9" x14ac:dyDescent="0.25">
      <c r="A26" t="s">
        <v>31</v>
      </c>
      <c r="B26" s="40">
        <v>45961</v>
      </c>
      <c r="C26" t="s">
        <v>179</v>
      </c>
      <c r="D26" t="s">
        <v>179</v>
      </c>
      <c r="E26" t="s">
        <v>179</v>
      </c>
      <c r="F26" t="s">
        <v>101</v>
      </c>
      <c r="G26" s="3">
        <v>124.85</v>
      </c>
      <c r="H26" s="3">
        <v>0</v>
      </c>
      <c r="I26" s="3">
        <v>13464.82</v>
      </c>
    </row>
    <row r="27" spans="1:9" x14ac:dyDescent="0.25">
      <c r="A27" t="s">
        <v>31</v>
      </c>
      <c r="B27" s="40">
        <v>45964</v>
      </c>
      <c r="C27">
        <v>2041</v>
      </c>
      <c r="D27" t="s">
        <v>249</v>
      </c>
      <c r="E27" t="s">
        <v>52</v>
      </c>
      <c r="F27" t="s">
        <v>101</v>
      </c>
      <c r="G27" s="3">
        <v>0</v>
      </c>
      <c r="H27" s="3">
        <v>146.82</v>
      </c>
      <c r="I27" s="3">
        <v>13318</v>
      </c>
    </row>
    <row r="28" spans="1:9" x14ac:dyDescent="0.25">
      <c r="A28" t="s">
        <v>31</v>
      </c>
      <c r="B28" s="40">
        <v>45968</v>
      </c>
      <c r="C28" t="s">
        <v>35</v>
      </c>
      <c r="D28" t="s">
        <v>146</v>
      </c>
      <c r="E28" t="s">
        <v>51</v>
      </c>
      <c r="F28" t="s">
        <v>101</v>
      </c>
      <c r="G28" s="3">
        <v>5.5</v>
      </c>
      <c r="H28" s="3">
        <v>0</v>
      </c>
      <c r="I28" s="3">
        <v>13323.5</v>
      </c>
    </row>
    <row r="29" spans="1:9" x14ac:dyDescent="0.25">
      <c r="A29" t="s">
        <v>31</v>
      </c>
      <c r="B29" s="40">
        <v>45968</v>
      </c>
      <c r="C29" t="s">
        <v>35</v>
      </c>
      <c r="D29" t="s">
        <v>38</v>
      </c>
      <c r="E29" t="s">
        <v>115</v>
      </c>
      <c r="F29" t="s">
        <v>101</v>
      </c>
      <c r="G29" s="3">
        <v>920</v>
      </c>
      <c r="H29" s="3">
        <v>0</v>
      </c>
      <c r="I29" s="3">
        <v>14243.5</v>
      </c>
    </row>
    <row r="30" spans="1:9" x14ac:dyDescent="0.25">
      <c r="A30" t="s">
        <v>31</v>
      </c>
      <c r="B30" s="40">
        <v>45968</v>
      </c>
      <c r="C30" t="s">
        <v>160</v>
      </c>
      <c r="D30" t="s">
        <v>160</v>
      </c>
      <c r="E30" t="s">
        <v>160</v>
      </c>
      <c r="F30" t="s">
        <v>101</v>
      </c>
      <c r="G30" s="3">
        <v>259.11</v>
      </c>
      <c r="H30" s="3">
        <v>0</v>
      </c>
      <c r="I30" s="3">
        <v>14502.61</v>
      </c>
    </row>
    <row r="31" spans="1:9" x14ac:dyDescent="0.25">
      <c r="A31" t="s">
        <v>31</v>
      </c>
      <c r="B31" s="40">
        <v>45968</v>
      </c>
      <c r="C31" t="s">
        <v>180</v>
      </c>
      <c r="D31" t="s">
        <v>180</v>
      </c>
      <c r="E31" t="s">
        <v>179</v>
      </c>
      <c r="F31" t="s">
        <v>101</v>
      </c>
      <c r="G31" s="3">
        <v>192.14</v>
      </c>
      <c r="H31" s="3">
        <v>0</v>
      </c>
      <c r="I31" s="3">
        <v>14694.75</v>
      </c>
    </row>
    <row r="32" spans="1:9" x14ac:dyDescent="0.25">
      <c r="A32" t="s">
        <v>31</v>
      </c>
      <c r="B32" s="40">
        <v>45978</v>
      </c>
      <c r="C32">
        <v>2042</v>
      </c>
      <c r="D32" t="s">
        <v>182</v>
      </c>
      <c r="E32" t="s">
        <v>181</v>
      </c>
      <c r="F32" t="s">
        <v>101</v>
      </c>
      <c r="G32" s="3">
        <v>0</v>
      </c>
      <c r="H32" s="3">
        <v>1371</v>
      </c>
      <c r="I32" s="3">
        <v>13323.75</v>
      </c>
    </row>
    <row r="33" spans="1:9" x14ac:dyDescent="0.25">
      <c r="A33" t="s">
        <v>31</v>
      </c>
      <c r="B33" s="40">
        <v>45978</v>
      </c>
      <c r="C33" t="s">
        <v>160</v>
      </c>
      <c r="D33" t="s">
        <v>160</v>
      </c>
      <c r="E33" t="s">
        <v>161</v>
      </c>
      <c r="F33" t="s">
        <v>101</v>
      </c>
      <c r="G33" s="3">
        <v>220.8</v>
      </c>
      <c r="H33" s="3">
        <v>0</v>
      </c>
      <c r="I33" s="3">
        <v>13544.55</v>
      </c>
    </row>
    <row r="34" spans="1:9" x14ac:dyDescent="0.25">
      <c r="A34" t="s">
        <v>31</v>
      </c>
      <c r="B34" s="40">
        <v>45978</v>
      </c>
      <c r="C34" t="s">
        <v>180</v>
      </c>
      <c r="D34" t="s">
        <v>179</v>
      </c>
      <c r="E34" t="s">
        <v>179</v>
      </c>
      <c r="F34" t="s">
        <v>101</v>
      </c>
      <c r="G34" s="3">
        <v>499.26</v>
      </c>
      <c r="H34" s="3">
        <v>0</v>
      </c>
      <c r="I34" s="3">
        <v>14043.81</v>
      </c>
    </row>
    <row r="35" spans="1:9" x14ac:dyDescent="0.25">
      <c r="A35" t="s">
        <v>31</v>
      </c>
      <c r="B35" s="40">
        <v>45980</v>
      </c>
      <c r="C35" t="s">
        <v>35</v>
      </c>
      <c r="D35" t="s">
        <v>182</v>
      </c>
      <c r="E35" t="s">
        <v>115</v>
      </c>
      <c r="F35" t="s">
        <v>101</v>
      </c>
      <c r="G35" s="3">
        <v>800</v>
      </c>
      <c r="H35" s="3">
        <v>0</v>
      </c>
      <c r="I35" s="3">
        <v>14843.81</v>
      </c>
    </row>
    <row r="36" spans="1:9" x14ac:dyDescent="0.25">
      <c r="A36" t="s">
        <v>31</v>
      </c>
      <c r="B36" s="40">
        <v>45980</v>
      </c>
      <c r="C36" t="s">
        <v>162</v>
      </c>
      <c r="D36" t="s">
        <v>38</v>
      </c>
      <c r="E36" t="s">
        <v>114</v>
      </c>
      <c r="F36" t="s">
        <v>101</v>
      </c>
      <c r="G36" s="3">
        <v>420</v>
      </c>
      <c r="H36" s="3">
        <v>0</v>
      </c>
      <c r="I36" s="3">
        <v>15263.81</v>
      </c>
    </row>
    <row r="37" spans="1:9" x14ac:dyDescent="0.25">
      <c r="A37" t="s">
        <v>31</v>
      </c>
      <c r="B37" s="40">
        <v>45981</v>
      </c>
      <c r="C37" t="s">
        <v>180</v>
      </c>
      <c r="D37" t="s">
        <v>180</v>
      </c>
      <c r="E37" t="s">
        <v>179</v>
      </c>
      <c r="F37" t="s">
        <v>101</v>
      </c>
      <c r="G37" s="3">
        <v>393.35</v>
      </c>
      <c r="H37" s="3">
        <v>0</v>
      </c>
      <c r="I37" s="3">
        <v>15657.16</v>
      </c>
    </row>
    <row r="38" spans="1:9" x14ac:dyDescent="0.25">
      <c r="A38" t="s">
        <v>31</v>
      </c>
      <c r="B38" s="40">
        <v>45981</v>
      </c>
      <c r="C38" t="s">
        <v>160</v>
      </c>
      <c r="D38" t="s">
        <v>160</v>
      </c>
      <c r="E38" t="s">
        <v>157</v>
      </c>
      <c r="F38" t="s">
        <v>101</v>
      </c>
      <c r="G38" s="3">
        <v>57.87</v>
      </c>
      <c r="H38" s="3">
        <v>0</v>
      </c>
      <c r="I38" s="3">
        <v>15715.03</v>
      </c>
    </row>
    <row r="39" spans="1:9" x14ac:dyDescent="0.25">
      <c r="A39" t="s">
        <v>31</v>
      </c>
      <c r="B39" s="40">
        <v>45981</v>
      </c>
      <c r="C39">
        <v>2043</v>
      </c>
      <c r="D39" t="s">
        <v>273</v>
      </c>
      <c r="E39" t="s">
        <v>75</v>
      </c>
      <c r="F39" t="s">
        <v>101</v>
      </c>
      <c r="G39" s="3">
        <v>0</v>
      </c>
      <c r="H39" s="3">
        <v>141.49</v>
      </c>
      <c r="I39" s="3">
        <v>15573.54</v>
      </c>
    </row>
    <row r="40" spans="1:9" x14ac:dyDescent="0.25">
      <c r="A40" t="s">
        <v>31</v>
      </c>
      <c r="B40" s="40">
        <v>45989</v>
      </c>
      <c r="C40" t="s">
        <v>157</v>
      </c>
      <c r="D40" t="s">
        <v>157</v>
      </c>
      <c r="E40" t="s">
        <v>77</v>
      </c>
      <c r="F40" t="s">
        <v>101</v>
      </c>
      <c r="G40" s="3">
        <v>86.41</v>
      </c>
      <c r="H40" s="3">
        <v>0</v>
      </c>
      <c r="I40" s="3">
        <v>15659.95</v>
      </c>
    </row>
    <row r="41" spans="1:9" x14ac:dyDescent="0.25">
      <c r="A41" t="s">
        <v>31</v>
      </c>
      <c r="B41" s="40">
        <v>45999</v>
      </c>
      <c r="C41">
        <v>2044</v>
      </c>
      <c r="D41" t="s">
        <v>183</v>
      </c>
      <c r="E41" t="s">
        <v>74</v>
      </c>
      <c r="F41" t="s">
        <v>101</v>
      </c>
      <c r="G41" s="3">
        <v>0</v>
      </c>
      <c r="H41" s="3">
        <v>60</v>
      </c>
      <c r="I41" s="3">
        <v>15599.95</v>
      </c>
    </row>
    <row r="42" spans="1:9" x14ac:dyDescent="0.25">
      <c r="A42" t="s">
        <v>31</v>
      </c>
      <c r="B42" s="40">
        <v>46002</v>
      </c>
      <c r="C42">
        <v>2045</v>
      </c>
      <c r="D42" t="s">
        <v>238</v>
      </c>
      <c r="E42" t="s">
        <v>237</v>
      </c>
      <c r="F42" t="s">
        <v>101</v>
      </c>
      <c r="G42" s="3">
        <v>0</v>
      </c>
      <c r="H42" s="3">
        <v>350</v>
      </c>
      <c r="I42" s="3">
        <v>15249.95</v>
      </c>
    </row>
    <row r="43" spans="1:9" x14ac:dyDescent="0.25">
      <c r="A43" t="s">
        <v>31</v>
      </c>
      <c r="B43" s="40">
        <v>46004</v>
      </c>
      <c r="C43" t="s">
        <v>162</v>
      </c>
      <c r="D43" t="s">
        <v>184</v>
      </c>
      <c r="E43" t="s">
        <v>128</v>
      </c>
      <c r="F43" t="s">
        <v>101</v>
      </c>
      <c r="G43" s="3">
        <v>108</v>
      </c>
      <c r="H43" s="3">
        <v>0</v>
      </c>
      <c r="I43" s="3">
        <v>15357.95</v>
      </c>
    </row>
    <row r="44" spans="1:9" x14ac:dyDescent="0.25">
      <c r="A44" t="s">
        <v>31</v>
      </c>
      <c r="B44" s="40">
        <v>46004</v>
      </c>
      <c r="C44" t="s">
        <v>35</v>
      </c>
      <c r="D44" t="s">
        <v>123</v>
      </c>
      <c r="E44" t="s">
        <v>61</v>
      </c>
      <c r="F44" t="s">
        <v>101</v>
      </c>
      <c r="G44" s="3">
        <v>146.96</v>
      </c>
      <c r="H44" s="3">
        <v>0</v>
      </c>
      <c r="I44" s="3">
        <v>15504.91</v>
      </c>
    </row>
    <row r="45" spans="1:9" x14ac:dyDescent="0.25">
      <c r="A45" t="s">
        <v>31</v>
      </c>
      <c r="B45" s="40">
        <v>46004</v>
      </c>
      <c r="C45" t="s">
        <v>35</v>
      </c>
      <c r="D45" t="s">
        <v>185</v>
      </c>
      <c r="E45" t="s">
        <v>61</v>
      </c>
      <c r="F45" t="s">
        <v>101</v>
      </c>
      <c r="G45" s="3">
        <v>72.97</v>
      </c>
      <c r="H45" s="3">
        <v>0</v>
      </c>
      <c r="I45" s="3">
        <v>15577.88</v>
      </c>
    </row>
    <row r="46" spans="1:9" x14ac:dyDescent="0.25">
      <c r="A46" t="s">
        <v>31</v>
      </c>
      <c r="B46" s="40">
        <v>46004</v>
      </c>
      <c r="C46" t="s">
        <v>35</v>
      </c>
      <c r="D46" t="s">
        <v>38</v>
      </c>
      <c r="E46" t="s">
        <v>112</v>
      </c>
      <c r="F46" t="s">
        <v>101</v>
      </c>
      <c r="G46" s="3">
        <v>170</v>
      </c>
      <c r="H46" s="3">
        <v>0</v>
      </c>
      <c r="I46" s="3">
        <v>15747.88</v>
      </c>
    </row>
    <row r="47" spans="1:9" x14ac:dyDescent="0.25">
      <c r="A47" t="s">
        <v>31</v>
      </c>
      <c r="B47" s="40">
        <v>46006</v>
      </c>
      <c r="C47">
        <v>2046</v>
      </c>
      <c r="D47" t="s">
        <v>172</v>
      </c>
      <c r="E47" t="s">
        <v>74</v>
      </c>
      <c r="F47" t="s">
        <v>101</v>
      </c>
      <c r="G47" s="3">
        <v>0</v>
      </c>
      <c r="H47" s="3">
        <v>220</v>
      </c>
      <c r="I47" s="3">
        <v>15527.88</v>
      </c>
    </row>
    <row r="48" spans="1:9" x14ac:dyDescent="0.25">
      <c r="A48" t="s">
        <v>31</v>
      </c>
      <c r="B48" s="40">
        <v>46007</v>
      </c>
      <c r="C48" t="s">
        <v>157</v>
      </c>
      <c r="D48" t="s">
        <v>157</v>
      </c>
      <c r="E48" t="s">
        <v>157</v>
      </c>
      <c r="F48" t="s">
        <v>101</v>
      </c>
      <c r="G48" s="3">
        <v>28.8</v>
      </c>
      <c r="H48" s="3">
        <v>0</v>
      </c>
      <c r="I48" s="3">
        <v>15556.68</v>
      </c>
    </row>
    <row r="49" spans="1:9" x14ac:dyDescent="0.25">
      <c r="A49" t="s">
        <v>31</v>
      </c>
      <c r="B49" s="40">
        <v>46008</v>
      </c>
      <c r="C49">
        <v>2047</v>
      </c>
      <c r="D49" t="s">
        <v>173</v>
      </c>
      <c r="E49" t="s">
        <v>74</v>
      </c>
      <c r="F49" t="s">
        <v>101</v>
      </c>
      <c r="G49" s="3">
        <v>0</v>
      </c>
      <c r="H49" s="3">
        <v>60</v>
      </c>
      <c r="I49" s="3">
        <v>15496.68</v>
      </c>
    </row>
    <row r="50" spans="1:9" x14ac:dyDescent="0.25">
      <c r="A50" t="s">
        <v>31</v>
      </c>
      <c r="B50" s="40">
        <v>46008</v>
      </c>
      <c r="C50">
        <v>2048</v>
      </c>
      <c r="D50" t="s">
        <v>175</v>
      </c>
      <c r="E50" t="s">
        <v>174</v>
      </c>
      <c r="F50" t="s">
        <v>101</v>
      </c>
      <c r="G50" s="3">
        <v>0</v>
      </c>
      <c r="H50" s="3">
        <v>168</v>
      </c>
      <c r="I50" s="3">
        <v>15328.68</v>
      </c>
    </row>
    <row r="51" spans="1:9" x14ac:dyDescent="0.25">
      <c r="A51" t="s">
        <v>31</v>
      </c>
      <c r="B51" s="40">
        <v>46009</v>
      </c>
      <c r="C51" t="s">
        <v>149</v>
      </c>
      <c r="D51" t="s">
        <v>164</v>
      </c>
      <c r="E51" t="s">
        <v>163</v>
      </c>
      <c r="F51" t="s">
        <v>101</v>
      </c>
      <c r="G51" s="3">
        <v>4574.8500000000004</v>
      </c>
      <c r="H51" s="3">
        <v>0</v>
      </c>
      <c r="I51" s="3">
        <v>19903.53</v>
      </c>
    </row>
    <row r="52" spans="1:9" x14ac:dyDescent="0.25">
      <c r="A52" t="s">
        <v>31</v>
      </c>
      <c r="B52" s="40">
        <v>46010</v>
      </c>
      <c r="C52" t="s">
        <v>149</v>
      </c>
      <c r="D52" t="s">
        <v>217</v>
      </c>
      <c r="E52" t="s">
        <v>217</v>
      </c>
      <c r="F52" t="s">
        <v>101</v>
      </c>
      <c r="G52" s="3">
        <v>4.49</v>
      </c>
      <c r="H52" s="3">
        <v>0</v>
      </c>
      <c r="I52" s="3">
        <v>19908.02</v>
      </c>
    </row>
    <row r="53" spans="1:9" x14ac:dyDescent="0.25">
      <c r="A53" t="s">
        <v>31</v>
      </c>
      <c r="B53" s="40">
        <v>46013</v>
      </c>
      <c r="C53" t="s">
        <v>149</v>
      </c>
      <c r="D53" t="s">
        <v>217</v>
      </c>
      <c r="E53" t="s">
        <v>217</v>
      </c>
      <c r="F53" t="s">
        <v>101</v>
      </c>
      <c r="G53" s="3">
        <v>842.94</v>
      </c>
      <c r="H53" s="3">
        <v>0</v>
      </c>
      <c r="I53" s="3">
        <v>20750.96</v>
      </c>
    </row>
    <row r="54" spans="1:9" x14ac:dyDescent="0.25">
      <c r="A54" t="s">
        <v>31</v>
      </c>
      <c r="B54" s="40">
        <v>46014</v>
      </c>
      <c r="C54" t="s">
        <v>35</v>
      </c>
      <c r="D54" t="s">
        <v>186</v>
      </c>
      <c r="E54" t="s">
        <v>61</v>
      </c>
      <c r="F54" t="s">
        <v>101</v>
      </c>
      <c r="G54" s="3">
        <v>74.72</v>
      </c>
      <c r="H54" s="3">
        <v>0</v>
      </c>
      <c r="I54" s="3">
        <v>20825.68</v>
      </c>
    </row>
    <row r="55" spans="1:9" x14ac:dyDescent="0.25">
      <c r="A55" t="s">
        <v>31</v>
      </c>
      <c r="B55" s="40">
        <v>46014</v>
      </c>
      <c r="C55" t="s">
        <v>35</v>
      </c>
      <c r="D55" t="s">
        <v>38</v>
      </c>
      <c r="E55" t="s">
        <v>61</v>
      </c>
      <c r="F55" t="s">
        <v>101</v>
      </c>
      <c r="G55" s="3">
        <v>50</v>
      </c>
      <c r="H55" s="3">
        <v>0</v>
      </c>
      <c r="I55" s="3">
        <v>20875.68</v>
      </c>
    </row>
    <row r="56" spans="1:9" x14ac:dyDescent="0.25">
      <c r="A56" t="s">
        <v>31</v>
      </c>
      <c r="B56" s="40">
        <v>46014</v>
      </c>
      <c r="C56" t="s">
        <v>35</v>
      </c>
      <c r="D56" t="s">
        <v>176</v>
      </c>
      <c r="E56" t="s">
        <v>122</v>
      </c>
      <c r="F56" t="s">
        <v>101</v>
      </c>
      <c r="G56" s="3">
        <v>5414</v>
      </c>
      <c r="H56" s="3">
        <v>0</v>
      </c>
      <c r="I56" s="3">
        <v>26289.68</v>
      </c>
    </row>
    <row r="57" spans="1:9" x14ac:dyDescent="0.25">
      <c r="A57" t="s">
        <v>31</v>
      </c>
      <c r="B57" s="40">
        <v>46014</v>
      </c>
      <c r="C57" t="s">
        <v>149</v>
      </c>
      <c r="D57" t="s">
        <v>218</v>
      </c>
      <c r="E57" t="s">
        <v>218</v>
      </c>
      <c r="F57" t="s">
        <v>101</v>
      </c>
      <c r="G57" s="3">
        <v>316.43</v>
      </c>
      <c r="H57" s="3">
        <v>0</v>
      </c>
      <c r="I57" s="3">
        <v>26606.11</v>
      </c>
    </row>
    <row r="58" spans="1:9" x14ac:dyDescent="0.25">
      <c r="A58" t="s">
        <v>31</v>
      </c>
      <c r="B58" s="40">
        <v>46015</v>
      </c>
      <c r="C58" t="s">
        <v>149</v>
      </c>
      <c r="D58" t="s">
        <v>217</v>
      </c>
      <c r="E58" t="s">
        <v>217</v>
      </c>
      <c r="F58" t="s">
        <v>101</v>
      </c>
      <c r="G58" s="3">
        <v>86.41</v>
      </c>
      <c r="H58" s="3">
        <v>0</v>
      </c>
      <c r="I58" s="3">
        <v>26692.52</v>
      </c>
    </row>
    <row r="59" spans="1:9" x14ac:dyDescent="0.25">
      <c r="A59" t="s">
        <v>31</v>
      </c>
      <c r="B59" s="40">
        <v>46017</v>
      </c>
      <c r="C59" t="s">
        <v>149</v>
      </c>
      <c r="D59" t="s">
        <v>217</v>
      </c>
      <c r="E59" t="s">
        <v>217</v>
      </c>
      <c r="F59" t="s">
        <v>101</v>
      </c>
      <c r="G59" s="3">
        <v>57.61</v>
      </c>
      <c r="H59" s="3">
        <v>0</v>
      </c>
      <c r="I59" s="3">
        <v>26750.13</v>
      </c>
    </row>
    <row r="60" spans="1:9" x14ac:dyDescent="0.25">
      <c r="A60" t="s">
        <v>31</v>
      </c>
      <c r="B60" s="40">
        <v>46020</v>
      </c>
      <c r="C60" t="s">
        <v>149</v>
      </c>
      <c r="D60" t="s">
        <v>217</v>
      </c>
      <c r="E60" t="s">
        <v>217</v>
      </c>
      <c r="F60" t="s">
        <v>101</v>
      </c>
      <c r="G60" s="3">
        <v>9.6</v>
      </c>
      <c r="H60" s="3">
        <v>0</v>
      </c>
      <c r="I60" s="3">
        <v>26759.73</v>
      </c>
    </row>
    <row r="61" spans="1:9" x14ac:dyDescent="0.25">
      <c r="A61" t="s">
        <v>31</v>
      </c>
      <c r="B61" s="40">
        <v>46022</v>
      </c>
      <c r="C61" t="s">
        <v>276</v>
      </c>
      <c r="D61" t="s">
        <v>276</v>
      </c>
      <c r="E61" t="s">
        <v>276</v>
      </c>
      <c r="F61" t="s">
        <v>101</v>
      </c>
      <c r="G61" s="3">
        <v>0</v>
      </c>
      <c r="H61" s="3">
        <v>1.52</v>
      </c>
      <c r="I61" s="3">
        <v>26758.21</v>
      </c>
    </row>
    <row r="62" spans="1:9" x14ac:dyDescent="0.25">
      <c r="A62" t="s">
        <v>31</v>
      </c>
      <c r="B62" s="40">
        <v>46028</v>
      </c>
      <c r="C62" t="s">
        <v>149</v>
      </c>
      <c r="D62" t="s">
        <v>217</v>
      </c>
      <c r="E62" t="s">
        <v>217</v>
      </c>
      <c r="F62" t="s">
        <v>101</v>
      </c>
      <c r="G62" s="3">
        <v>19.2</v>
      </c>
      <c r="H62" s="3">
        <v>0</v>
      </c>
      <c r="I62" s="3">
        <v>26777.41</v>
      </c>
    </row>
    <row r="63" spans="1:9" x14ac:dyDescent="0.25">
      <c r="A63" t="s">
        <v>31</v>
      </c>
      <c r="B63" s="40">
        <v>46029</v>
      </c>
      <c r="C63" t="s">
        <v>149</v>
      </c>
      <c r="D63" t="s">
        <v>217</v>
      </c>
      <c r="E63" t="s">
        <v>217</v>
      </c>
      <c r="F63" t="s">
        <v>101</v>
      </c>
      <c r="G63" s="3">
        <v>57.61</v>
      </c>
      <c r="H63" s="3">
        <v>0</v>
      </c>
      <c r="I63" s="3">
        <v>26835.02</v>
      </c>
    </row>
    <row r="64" spans="1:9" x14ac:dyDescent="0.25">
      <c r="A64" t="s">
        <v>31</v>
      </c>
      <c r="B64" s="40">
        <v>46030</v>
      </c>
      <c r="C64" t="s">
        <v>219</v>
      </c>
      <c r="D64" t="s">
        <v>220</v>
      </c>
      <c r="E64" t="s">
        <v>220</v>
      </c>
      <c r="F64" t="s">
        <v>101</v>
      </c>
      <c r="G64" s="3">
        <v>0</v>
      </c>
      <c r="H64" s="3">
        <v>120</v>
      </c>
      <c r="I64" s="3">
        <v>26715.02</v>
      </c>
    </row>
    <row r="65" spans="1:9" x14ac:dyDescent="0.25">
      <c r="A65" t="s">
        <v>31</v>
      </c>
      <c r="B65" s="40">
        <v>46032</v>
      </c>
      <c r="C65">
        <v>2049</v>
      </c>
      <c r="D65" t="s">
        <v>178</v>
      </c>
      <c r="E65" t="s">
        <v>177</v>
      </c>
      <c r="F65" t="s">
        <v>101</v>
      </c>
      <c r="G65" s="3">
        <v>0</v>
      </c>
      <c r="H65" s="3">
        <v>1963.73</v>
      </c>
      <c r="I65" s="3">
        <v>24751.29</v>
      </c>
    </row>
    <row r="66" spans="1:9" x14ac:dyDescent="0.25">
      <c r="A66" t="s">
        <v>31</v>
      </c>
      <c r="B66" s="40">
        <v>46032</v>
      </c>
      <c r="C66">
        <v>2050</v>
      </c>
      <c r="D66" t="s">
        <v>221</v>
      </c>
      <c r="E66" t="s">
        <v>78</v>
      </c>
      <c r="F66" t="s">
        <v>101</v>
      </c>
      <c r="G66" s="3">
        <v>0</v>
      </c>
      <c r="H66" s="3">
        <v>484</v>
      </c>
      <c r="I66" s="3">
        <v>24267.29</v>
      </c>
    </row>
    <row r="67" spans="1:9" x14ac:dyDescent="0.25">
      <c r="A67" t="s">
        <v>31</v>
      </c>
      <c r="B67" s="40">
        <v>46032</v>
      </c>
      <c r="C67">
        <v>2051</v>
      </c>
      <c r="D67" t="s">
        <v>223</v>
      </c>
      <c r="E67" t="s">
        <v>222</v>
      </c>
      <c r="F67" t="s">
        <v>101</v>
      </c>
      <c r="G67" s="3">
        <v>0</v>
      </c>
      <c r="H67" s="3">
        <v>990</v>
      </c>
      <c r="I67" s="3">
        <v>23277.29</v>
      </c>
    </row>
    <row r="68" spans="1:9" x14ac:dyDescent="0.25">
      <c r="A68" t="s">
        <v>31</v>
      </c>
      <c r="B68" s="40">
        <v>46032</v>
      </c>
      <c r="C68">
        <v>2052</v>
      </c>
      <c r="D68" t="s">
        <v>224</v>
      </c>
      <c r="E68" t="s">
        <v>87</v>
      </c>
      <c r="F68" t="s">
        <v>101</v>
      </c>
      <c r="G68" s="3">
        <v>0</v>
      </c>
      <c r="H68" s="3">
        <v>0</v>
      </c>
      <c r="I68" s="3">
        <v>23277.29</v>
      </c>
    </row>
    <row r="69" spans="1:9" x14ac:dyDescent="0.25">
      <c r="A69" t="s">
        <v>31</v>
      </c>
      <c r="B69" s="40">
        <v>46034</v>
      </c>
      <c r="C69">
        <v>2053</v>
      </c>
      <c r="D69" t="s">
        <v>225</v>
      </c>
      <c r="E69" t="s">
        <v>87</v>
      </c>
      <c r="F69" t="s">
        <v>101</v>
      </c>
      <c r="G69" s="3">
        <v>0</v>
      </c>
      <c r="H69" s="3">
        <v>4040</v>
      </c>
      <c r="I69" s="3">
        <v>19237.29</v>
      </c>
    </row>
    <row r="70" spans="1:9" x14ac:dyDescent="0.25">
      <c r="A70" t="s">
        <v>31</v>
      </c>
      <c r="B70" s="40">
        <v>46034</v>
      </c>
      <c r="C70">
        <v>2054</v>
      </c>
      <c r="D70" t="s">
        <v>227</v>
      </c>
      <c r="E70" t="s">
        <v>226</v>
      </c>
      <c r="F70" t="s">
        <v>101</v>
      </c>
      <c r="G70" s="3">
        <v>0</v>
      </c>
      <c r="H70" s="3">
        <v>120</v>
      </c>
      <c r="I70" s="3">
        <v>19117.29</v>
      </c>
    </row>
    <row r="71" spans="1:9" x14ac:dyDescent="0.25">
      <c r="A71" t="s">
        <v>31</v>
      </c>
      <c r="B71" s="40">
        <v>46034</v>
      </c>
      <c r="C71" t="s">
        <v>149</v>
      </c>
      <c r="D71" t="s">
        <v>218</v>
      </c>
      <c r="E71" t="s">
        <v>149</v>
      </c>
      <c r="F71" t="s">
        <v>101</v>
      </c>
      <c r="G71" s="3">
        <v>92.17</v>
      </c>
      <c r="H71" s="3">
        <v>0</v>
      </c>
      <c r="I71" s="3">
        <v>19209.46</v>
      </c>
    </row>
    <row r="72" spans="1:9" x14ac:dyDescent="0.25">
      <c r="A72" t="s">
        <v>31</v>
      </c>
      <c r="B72" s="40">
        <v>46035</v>
      </c>
      <c r="C72" t="s">
        <v>149</v>
      </c>
      <c r="D72" t="s">
        <v>217</v>
      </c>
      <c r="E72" t="s">
        <v>149</v>
      </c>
      <c r="F72" t="s">
        <v>101</v>
      </c>
      <c r="G72" s="3">
        <v>19.2</v>
      </c>
      <c r="H72" s="3">
        <v>0</v>
      </c>
      <c r="I72" s="3">
        <v>19228.66</v>
      </c>
    </row>
    <row r="73" spans="1:9" x14ac:dyDescent="0.25">
      <c r="A73" t="s">
        <v>31</v>
      </c>
      <c r="B73" s="40">
        <v>46036</v>
      </c>
      <c r="C73" t="s">
        <v>149</v>
      </c>
      <c r="D73" t="s">
        <v>218</v>
      </c>
      <c r="E73" t="s">
        <v>149</v>
      </c>
      <c r="F73" t="s">
        <v>101</v>
      </c>
      <c r="G73" s="3">
        <v>92.17</v>
      </c>
      <c r="H73" s="3">
        <v>0</v>
      </c>
      <c r="I73" s="3">
        <v>19320.830000000002</v>
      </c>
    </row>
    <row r="74" spans="1:9" x14ac:dyDescent="0.25">
      <c r="A74" t="s">
        <v>31</v>
      </c>
      <c r="B74" s="40">
        <v>46036</v>
      </c>
      <c r="C74">
        <v>2055</v>
      </c>
      <c r="D74" t="s">
        <v>228</v>
      </c>
      <c r="E74" t="s">
        <v>87</v>
      </c>
      <c r="F74" t="s">
        <v>101</v>
      </c>
      <c r="G74" s="3">
        <v>0</v>
      </c>
      <c r="H74" s="3">
        <v>240</v>
      </c>
      <c r="I74" s="3">
        <v>19080.830000000002</v>
      </c>
    </row>
    <row r="75" spans="1:9" x14ac:dyDescent="0.25">
      <c r="A75" t="s">
        <v>31</v>
      </c>
      <c r="B75" s="40">
        <v>46036</v>
      </c>
      <c r="C75">
        <v>2056</v>
      </c>
      <c r="D75" t="s">
        <v>270</v>
      </c>
      <c r="E75" t="s">
        <v>269</v>
      </c>
      <c r="F75" t="s">
        <v>101</v>
      </c>
      <c r="G75" s="3">
        <v>0</v>
      </c>
      <c r="H75" s="3">
        <v>45</v>
      </c>
      <c r="I75" s="3">
        <v>19035.830000000002</v>
      </c>
    </row>
    <row r="76" spans="1:9" x14ac:dyDescent="0.25">
      <c r="A76" t="s">
        <v>31</v>
      </c>
      <c r="B76" s="40">
        <v>46036</v>
      </c>
      <c r="C76" t="s">
        <v>35</v>
      </c>
      <c r="D76" t="s">
        <v>229</v>
      </c>
      <c r="E76" t="s">
        <v>229</v>
      </c>
      <c r="F76" t="s">
        <v>101</v>
      </c>
      <c r="G76" s="3">
        <v>250</v>
      </c>
      <c r="H76" s="3">
        <v>0</v>
      </c>
      <c r="I76" s="3">
        <v>19285.830000000002</v>
      </c>
    </row>
    <row r="77" spans="1:9" x14ac:dyDescent="0.25">
      <c r="A77" t="s">
        <v>31</v>
      </c>
      <c r="B77" s="40">
        <v>46037</v>
      </c>
      <c r="C77">
        <v>2057</v>
      </c>
      <c r="D77" t="s">
        <v>231</v>
      </c>
      <c r="E77" t="s">
        <v>230</v>
      </c>
      <c r="F77" t="s">
        <v>101</v>
      </c>
      <c r="G77" s="3">
        <v>0</v>
      </c>
      <c r="H77" s="3">
        <v>60</v>
      </c>
      <c r="I77" s="3">
        <v>19225.830000000002</v>
      </c>
    </row>
    <row r="78" spans="1:9" x14ac:dyDescent="0.25">
      <c r="A78" t="s">
        <v>31</v>
      </c>
      <c r="B78" s="40">
        <v>46043</v>
      </c>
      <c r="C78">
        <v>2058</v>
      </c>
      <c r="D78" t="s">
        <v>240</v>
      </c>
      <c r="E78" t="s">
        <v>239</v>
      </c>
      <c r="F78" t="s">
        <v>101</v>
      </c>
      <c r="G78" s="3">
        <v>0</v>
      </c>
      <c r="H78" s="3">
        <v>450</v>
      </c>
      <c r="I78" s="3">
        <v>18775.830000000002</v>
      </c>
    </row>
    <row r="79" spans="1:9" x14ac:dyDescent="0.25">
      <c r="A79" t="s">
        <v>31</v>
      </c>
      <c r="B79" s="40">
        <v>46043</v>
      </c>
      <c r="C79">
        <v>2059</v>
      </c>
      <c r="D79" t="s">
        <v>243</v>
      </c>
      <c r="E79" t="s">
        <v>242</v>
      </c>
      <c r="F79" t="s">
        <v>101</v>
      </c>
      <c r="G79" s="3">
        <v>0</v>
      </c>
      <c r="H79" s="3">
        <v>2000</v>
      </c>
      <c r="I79" s="3">
        <v>16775.830000000002</v>
      </c>
    </row>
    <row r="80" spans="1:9" x14ac:dyDescent="0.25">
      <c r="A80" t="s">
        <v>31</v>
      </c>
      <c r="B80" s="40">
        <v>46052</v>
      </c>
      <c r="C80">
        <v>2060</v>
      </c>
      <c r="D80" t="s">
        <v>245</v>
      </c>
      <c r="E80" t="s">
        <v>74</v>
      </c>
      <c r="F80" t="s">
        <v>101</v>
      </c>
      <c r="G80" s="3">
        <v>0</v>
      </c>
      <c r="H80" s="3">
        <v>315</v>
      </c>
      <c r="I80" s="3">
        <v>16460.830000000002</v>
      </c>
    </row>
    <row r="81" spans="1:9" x14ac:dyDescent="0.25">
      <c r="A81" t="s">
        <v>31</v>
      </c>
      <c r="B81" s="40">
        <v>46053</v>
      </c>
      <c r="C81" t="s">
        <v>61</v>
      </c>
      <c r="D81" t="s">
        <v>113</v>
      </c>
      <c r="E81" t="s">
        <v>4</v>
      </c>
      <c r="F81" t="s">
        <v>101</v>
      </c>
      <c r="G81" s="3">
        <v>118.3</v>
      </c>
      <c r="H81" s="3">
        <v>0</v>
      </c>
      <c r="I81" s="3">
        <v>16579.13</v>
      </c>
    </row>
    <row r="82" spans="1:9" x14ac:dyDescent="0.25">
      <c r="A82" t="s">
        <v>31</v>
      </c>
      <c r="B82" s="40">
        <v>46053</v>
      </c>
      <c r="C82" t="s">
        <v>61</v>
      </c>
      <c r="D82" t="s">
        <v>188</v>
      </c>
      <c r="E82" t="s">
        <v>187</v>
      </c>
      <c r="F82" t="s">
        <v>101</v>
      </c>
      <c r="G82" s="3">
        <v>91</v>
      </c>
      <c r="H82" s="3">
        <v>0</v>
      </c>
      <c r="I82" s="3">
        <v>16670.13</v>
      </c>
    </row>
    <row r="83" spans="1:9" x14ac:dyDescent="0.25">
      <c r="A83" t="s">
        <v>31</v>
      </c>
      <c r="B83" s="40">
        <v>46053</v>
      </c>
      <c r="C83" t="s">
        <v>128</v>
      </c>
      <c r="D83" t="s">
        <v>246</v>
      </c>
      <c r="E83" t="s">
        <v>74</v>
      </c>
      <c r="F83" t="s">
        <v>101</v>
      </c>
      <c r="G83" s="3">
        <v>804</v>
      </c>
      <c r="H83" s="3">
        <v>0</v>
      </c>
      <c r="I83" s="3">
        <v>17474.13</v>
      </c>
    </row>
    <row r="84" spans="1:9" x14ac:dyDescent="0.25">
      <c r="A84" t="s">
        <v>31</v>
      </c>
      <c r="B84" s="40">
        <v>46055</v>
      </c>
      <c r="C84">
        <v>2061</v>
      </c>
      <c r="D84" t="s">
        <v>247</v>
      </c>
      <c r="E84" t="s">
        <v>105</v>
      </c>
      <c r="F84" t="s">
        <v>101</v>
      </c>
      <c r="G84" s="3">
        <v>0</v>
      </c>
      <c r="H84" s="3">
        <v>350.74</v>
      </c>
      <c r="I84" s="3">
        <v>17123.39</v>
      </c>
    </row>
    <row r="85" spans="1:9" x14ac:dyDescent="0.25">
      <c r="A85" t="s">
        <v>31</v>
      </c>
      <c r="B85" s="40">
        <v>46063</v>
      </c>
      <c r="C85" t="s">
        <v>149</v>
      </c>
      <c r="D85" t="s">
        <v>199</v>
      </c>
      <c r="E85" t="s">
        <v>198</v>
      </c>
      <c r="F85" t="s">
        <v>101</v>
      </c>
      <c r="G85" s="3">
        <v>864</v>
      </c>
      <c r="H85" s="3">
        <v>0</v>
      </c>
      <c r="I85" s="3">
        <v>17987.39</v>
      </c>
    </row>
    <row r="86" spans="1:9" x14ac:dyDescent="0.25">
      <c r="A86" t="s">
        <v>31</v>
      </c>
      <c r="B86" s="40">
        <v>46064</v>
      </c>
      <c r="C86" t="s">
        <v>149</v>
      </c>
      <c r="D86" t="s">
        <v>200</v>
      </c>
      <c r="E86" t="s">
        <v>198</v>
      </c>
      <c r="F86" t="s">
        <v>101</v>
      </c>
      <c r="G86" s="3">
        <v>126.72</v>
      </c>
      <c r="H86" s="3">
        <v>0</v>
      </c>
      <c r="I86" s="3">
        <v>18114.11</v>
      </c>
    </row>
    <row r="87" spans="1:9" x14ac:dyDescent="0.25">
      <c r="A87" t="s">
        <v>31</v>
      </c>
      <c r="B87" s="40">
        <v>46065</v>
      </c>
      <c r="C87" t="s">
        <v>198</v>
      </c>
      <c r="D87" t="s">
        <v>201</v>
      </c>
      <c r="E87" t="s">
        <v>198</v>
      </c>
      <c r="F87" t="s">
        <v>101</v>
      </c>
      <c r="G87" s="3">
        <v>149.76</v>
      </c>
      <c r="H87" s="3">
        <v>0</v>
      </c>
      <c r="I87" s="3">
        <v>18263.87</v>
      </c>
    </row>
    <row r="88" spans="1:9" x14ac:dyDescent="0.25">
      <c r="A88" t="s">
        <v>31</v>
      </c>
      <c r="B88" s="40">
        <v>46066</v>
      </c>
      <c r="C88" t="s">
        <v>198</v>
      </c>
      <c r="D88" t="s">
        <v>202</v>
      </c>
      <c r="E88" t="s">
        <v>198</v>
      </c>
      <c r="F88" t="s">
        <v>101</v>
      </c>
      <c r="G88" s="3">
        <v>80.64</v>
      </c>
      <c r="H88" s="3">
        <v>0</v>
      </c>
      <c r="I88" s="3">
        <v>18344.509999999998</v>
      </c>
    </row>
    <row r="89" spans="1:9" x14ac:dyDescent="0.25">
      <c r="A89" t="s">
        <v>31</v>
      </c>
      <c r="B89" s="40">
        <v>46070</v>
      </c>
      <c r="C89" t="s">
        <v>149</v>
      </c>
      <c r="D89" t="s">
        <v>204</v>
      </c>
      <c r="E89" t="s">
        <v>203</v>
      </c>
      <c r="F89" t="s">
        <v>101</v>
      </c>
      <c r="G89" s="3">
        <v>207.36</v>
      </c>
      <c r="H89" s="3">
        <v>0</v>
      </c>
      <c r="I89" s="3">
        <v>18551.87</v>
      </c>
    </row>
    <row r="90" spans="1:9" x14ac:dyDescent="0.25">
      <c r="A90" t="s">
        <v>31</v>
      </c>
      <c r="B90" s="40">
        <v>46071</v>
      </c>
      <c r="C90" t="s">
        <v>198</v>
      </c>
      <c r="D90" t="s">
        <v>205</v>
      </c>
      <c r="E90" t="s">
        <v>198</v>
      </c>
      <c r="F90" t="s">
        <v>101</v>
      </c>
      <c r="G90" s="3">
        <v>149.76</v>
      </c>
      <c r="H90" s="3">
        <v>0</v>
      </c>
      <c r="I90" s="3">
        <v>18701.63</v>
      </c>
    </row>
    <row r="91" spans="1:9" x14ac:dyDescent="0.25">
      <c r="A91" t="s">
        <v>31</v>
      </c>
      <c r="B91" s="40">
        <v>46072</v>
      </c>
      <c r="C91" t="s">
        <v>198</v>
      </c>
      <c r="D91" t="s">
        <v>206</v>
      </c>
      <c r="E91" t="s">
        <v>198</v>
      </c>
      <c r="F91" t="s">
        <v>101</v>
      </c>
      <c r="G91" s="3">
        <v>11.52</v>
      </c>
      <c r="H91" s="3">
        <v>0</v>
      </c>
      <c r="I91" s="3">
        <v>18713.150000000001</v>
      </c>
    </row>
    <row r="92" spans="1:9" x14ac:dyDescent="0.25">
      <c r="A92" t="s">
        <v>31</v>
      </c>
      <c r="B92" s="40">
        <v>46073</v>
      </c>
      <c r="C92" t="s">
        <v>149</v>
      </c>
      <c r="D92" t="s">
        <v>207</v>
      </c>
      <c r="E92" t="s">
        <v>198</v>
      </c>
      <c r="F92" t="s">
        <v>101</v>
      </c>
      <c r="G92" s="3">
        <v>11.52</v>
      </c>
      <c r="H92" s="3">
        <v>0</v>
      </c>
      <c r="I92" s="3">
        <v>18724.669999999998</v>
      </c>
    </row>
    <row r="93" spans="1:9" x14ac:dyDescent="0.25">
      <c r="A93" t="s">
        <v>31</v>
      </c>
      <c r="B93" s="40">
        <v>46076</v>
      </c>
      <c r="C93" t="s">
        <v>149</v>
      </c>
      <c r="D93" t="s">
        <v>208</v>
      </c>
      <c r="E93" t="s">
        <v>198</v>
      </c>
      <c r="F93" t="s">
        <v>101</v>
      </c>
      <c r="G93" s="3">
        <v>57.6</v>
      </c>
      <c r="H93" s="3">
        <v>0</v>
      </c>
      <c r="I93" s="3">
        <v>18782.27</v>
      </c>
    </row>
    <row r="94" spans="1:9" x14ac:dyDescent="0.25">
      <c r="A94" t="s">
        <v>31</v>
      </c>
      <c r="B94" s="40">
        <v>46077</v>
      </c>
      <c r="C94" t="s">
        <v>149</v>
      </c>
      <c r="D94" t="s">
        <v>208</v>
      </c>
      <c r="E94" t="s">
        <v>198</v>
      </c>
      <c r="F94" t="s">
        <v>101</v>
      </c>
      <c r="G94" s="3">
        <v>57.6</v>
      </c>
      <c r="H94" s="3">
        <v>0</v>
      </c>
      <c r="I94" s="3">
        <v>18839.87</v>
      </c>
    </row>
    <row r="95" spans="1:9" x14ac:dyDescent="0.25">
      <c r="A95" t="s">
        <v>31</v>
      </c>
      <c r="B95" s="40">
        <v>46078</v>
      </c>
      <c r="C95" t="s">
        <v>149</v>
      </c>
      <c r="D95" t="s">
        <v>209</v>
      </c>
      <c r="E95" t="s">
        <v>198</v>
      </c>
      <c r="F95" t="s">
        <v>101</v>
      </c>
      <c r="G95" s="3">
        <v>46.08</v>
      </c>
      <c r="H95" s="3">
        <v>0</v>
      </c>
      <c r="I95" s="3">
        <v>18885.95</v>
      </c>
    </row>
    <row r="96" spans="1:9" x14ac:dyDescent="0.25">
      <c r="A96" t="s">
        <v>31</v>
      </c>
      <c r="B96" s="40">
        <v>46079</v>
      </c>
      <c r="C96" t="s">
        <v>149</v>
      </c>
      <c r="D96" t="s">
        <v>208</v>
      </c>
      <c r="E96" t="s">
        <v>198</v>
      </c>
      <c r="F96" t="s">
        <v>101</v>
      </c>
      <c r="G96" s="3">
        <v>57.6</v>
      </c>
      <c r="H96" s="3">
        <v>0</v>
      </c>
      <c r="I96" s="3">
        <v>18943.55</v>
      </c>
    </row>
    <row r="97" spans="1:9" x14ac:dyDescent="0.25">
      <c r="A97" t="s">
        <v>31</v>
      </c>
      <c r="B97" s="40">
        <v>46079</v>
      </c>
      <c r="C97">
        <v>2062</v>
      </c>
      <c r="D97" t="s">
        <v>232</v>
      </c>
      <c r="E97" t="s">
        <v>68</v>
      </c>
      <c r="F97" t="s">
        <v>101</v>
      </c>
      <c r="G97" s="3">
        <v>0</v>
      </c>
      <c r="H97" s="3">
        <v>192.81</v>
      </c>
      <c r="I97" s="3">
        <v>18750.740000000002</v>
      </c>
    </row>
    <row r="98" spans="1:9" x14ac:dyDescent="0.25">
      <c r="A98" t="s">
        <v>31</v>
      </c>
      <c r="B98" s="40">
        <v>46080</v>
      </c>
      <c r="C98" t="s">
        <v>149</v>
      </c>
      <c r="D98" t="s">
        <v>208</v>
      </c>
      <c r="E98" t="s">
        <v>198</v>
      </c>
      <c r="F98" t="s">
        <v>101</v>
      </c>
      <c r="G98" s="3">
        <v>57.6</v>
      </c>
      <c r="H98" s="3">
        <v>0</v>
      </c>
      <c r="I98" s="3">
        <v>18808.34</v>
      </c>
    </row>
    <row r="99" spans="1:9" x14ac:dyDescent="0.25">
      <c r="A99" t="s">
        <v>31</v>
      </c>
      <c r="B99" s="40">
        <v>46081</v>
      </c>
      <c r="C99" t="s">
        <v>35</v>
      </c>
      <c r="D99" t="s">
        <v>189</v>
      </c>
      <c r="E99" t="s">
        <v>116</v>
      </c>
      <c r="F99" t="s">
        <v>101</v>
      </c>
      <c r="G99" s="3">
        <v>243.6</v>
      </c>
      <c r="H99" s="3">
        <v>0</v>
      </c>
      <c r="I99" s="3">
        <v>19051.939999999999</v>
      </c>
    </row>
    <row r="100" spans="1:9" x14ac:dyDescent="0.25">
      <c r="A100" t="s">
        <v>31</v>
      </c>
      <c r="B100" s="40">
        <v>46081</v>
      </c>
      <c r="C100" t="s">
        <v>35</v>
      </c>
      <c r="D100" t="s">
        <v>111</v>
      </c>
      <c r="E100" t="s">
        <v>185</v>
      </c>
      <c r="F100" t="s">
        <v>101</v>
      </c>
      <c r="G100" s="3">
        <v>82.63</v>
      </c>
      <c r="H100" s="3">
        <v>0</v>
      </c>
      <c r="I100" s="3">
        <v>19134.57</v>
      </c>
    </row>
    <row r="101" spans="1:9" x14ac:dyDescent="0.25">
      <c r="A101" t="s">
        <v>31</v>
      </c>
      <c r="B101" s="40">
        <v>46081</v>
      </c>
      <c r="C101" t="s">
        <v>97</v>
      </c>
      <c r="D101" t="s">
        <v>55</v>
      </c>
      <c r="E101" t="s">
        <v>127</v>
      </c>
      <c r="F101" t="s">
        <v>101</v>
      </c>
      <c r="G101" s="3">
        <v>10</v>
      </c>
      <c r="H101" s="3">
        <v>0</v>
      </c>
      <c r="I101" s="3">
        <v>19144.57</v>
      </c>
    </row>
    <row r="102" spans="1:9" x14ac:dyDescent="0.25">
      <c r="A102" t="s">
        <v>31</v>
      </c>
      <c r="B102" s="40">
        <v>46083</v>
      </c>
      <c r="C102" t="s">
        <v>149</v>
      </c>
      <c r="D102" t="s">
        <v>210</v>
      </c>
      <c r="E102" t="s">
        <v>203</v>
      </c>
      <c r="F102" t="s">
        <v>101</v>
      </c>
      <c r="G102" s="3">
        <v>34.56</v>
      </c>
      <c r="H102" s="3">
        <v>0</v>
      </c>
      <c r="I102" s="3">
        <v>19179.13</v>
      </c>
    </row>
    <row r="103" spans="1:9" x14ac:dyDescent="0.25">
      <c r="A103" t="s">
        <v>31</v>
      </c>
      <c r="B103" s="40">
        <v>46084</v>
      </c>
      <c r="C103" t="s">
        <v>149</v>
      </c>
      <c r="D103" t="s">
        <v>208</v>
      </c>
      <c r="E103" t="s">
        <v>198</v>
      </c>
      <c r="F103" t="s">
        <v>101</v>
      </c>
      <c r="G103" s="3">
        <v>57.6</v>
      </c>
      <c r="H103" s="3">
        <v>0</v>
      </c>
      <c r="I103" s="3">
        <v>19236.73</v>
      </c>
    </row>
    <row r="104" spans="1:9" x14ac:dyDescent="0.25">
      <c r="A104" t="s">
        <v>31</v>
      </c>
      <c r="B104" s="40">
        <v>46085</v>
      </c>
      <c r="C104" t="s">
        <v>149</v>
      </c>
      <c r="D104" t="s">
        <v>211</v>
      </c>
      <c r="E104" t="s">
        <v>198</v>
      </c>
      <c r="F104" t="s">
        <v>101</v>
      </c>
      <c r="G104" s="3">
        <v>69.12</v>
      </c>
      <c r="H104" s="3">
        <v>0</v>
      </c>
      <c r="I104" s="3">
        <v>19305.849999999999</v>
      </c>
    </row>
    <row r="105" spans="1:9" x14ac:dyDescent="0.25">
      <c r="A105" t="s">
        <v>31</v>
      </c>
      <c r="B105" s="40">
        <v>46086</v>
      </c>
      <c r="C105" t="s">
        <v>212</v>
      </c>
      <c r="D105" t="s">
        <v>207</v>
      </c>
      <c r="E105" t="s">
        <v>198</v>
      </c>
      <c r="F105" t="s">
        <v>101</v>
      </c>
      <c r="G105" s="3">
        <v>11.52</v>
      </c>
      <c r="H105" s="3">
        <v>0</v>
      </c>
      <c r="I105" s="3">
        <v>19317.37</v>
      </c>
    </row>
    <row r="106" spans="1:9" x14ac:dyDescent="0.25">
      <c r="A106" t="s">
        <v>31</v>
      </c>
      <c r="B106" s="40">
        <v>46086</v>
      </c>
      <c r="C106">
        <v>2063</v>
      </c>
      <c r="D106" t="s">
        <v>213</v>
      </c>
      <c r="E106" t="s">
        <v>117</v>
      </c>
      <c r="F106" t="s">
        <v>101</v>
      </c>
      <c r="G106" s="3">
        <v>0</v>
      </c>
      <c r="H106" s="3">
        <v>550</v>
      </c>
      <c r="I106" s="3">
        <v>18767.37</v>
      </c>
    </row>
    <row r="107" spans="1:9" x14ac:dyDescent="0.25">
      <c r="A107" t="s">
        <v>31</v>
      </c>
      <c r="B107" s="40">
        <v>46087</v>
      </c>
      <c r="C107" t="s">
        <v>149</v>
      </c>
      <c r="D107" t="s">
        <v>210</v>
      </c>
      <c r="E107" t="s">
        <v>198</v>
      </c>
      <c r="F107" t="s">
        <v>101</v>
      </c>
      <c r="G107" s="3">
        <v>34.56</v>
      </c>
      <c r="H107" s="3">
        <v>0</v>
      </c>
      <c r="I107" s="3">
        <v>18801.93</v>
      </c>
    </row>
    <row r="108" spans="1:9" x14ac:dyDescent="0.25">
      <c r="A108" t="s">
        <v>31</v>
      </c>
      <c r="B108" s="40">
        <v>46090</v>
      </c>
      <c r="C108">
        <v>2064</v>
      </c>
      <c r="D108" t="s">
        <v>214</v>
      </c>
      <c r="E108" t="s">
        <v>76</v>
      </c>
      <c r="F108" t="s">
        <v>101</v>
      </c>
      <c r="G108" s="3">
        <v>0</v>
      </c>
      <c r="H108" s="3">
        <v>582.66</v>
      </c>
      <c r="I108" s="3">
        <v>18219.27</v>
      </c>
    </row>
    <row r="109" spans="1:9" x14ac:dyDescent="0.25">
      <c r="A109" t="s">
        <v>31</v>
      </c>
      <c r="B109" s="40">
        <v>46090</v>
      </c>
      <c r="C109">
        <v>2065</v>
      </c>
      <c r="D109" t="s">
        <v>215</v>
      </c>
      <c r="E109" t="s">
        <v>118</v>
      </c>
      <c r="F109" t="s">
        <v>101</v>
      </c>
      <c r="G109" s="3">
        <v>0</v>
      </c>
      <c r="H109" s="3">
        <v>389.08</v>
      </c>
      <c r="I109" s="3">
        <v>17830.189999999999</v>
      </c>
    </row>
    <row r="110" spans="1:9" x14ac:dyDescent="0.25">
      <c r="A110" t="s">
        <v>31</v>
      </c>
      <c r="B110" s="40">
        <v>46090</v>
      </c>
      <c r="C110" t="s">
        <v>149</v>
      </c>
      <c r="D110" t="s">
        <v>168</v>
      </c>
      <c r="E110" t="s">
        <v>149</v>
      </c>
      <c r="F110" t="s">
        <v>101</v>
      </c>
      <c r="G110" s="3">
        <v>360.98</v>
      </c>
      <c r="H110" s="3">
        <v>0</v>
      </c>
      <c r="I110" s="3">
        <v>18191.169999999998</v>
      </c>
    </row>
    <row r="111" spans="1:9" x14ac:dyDescent="0.25">
      <c r="A111" t="s">
        <v>31</v>
      </c>
      <c r="B111" s="40">
        <v>46100</v>
      </c>
      <c r="C111">
        <v>2066</v>
      </c>
      <c r="D111" t="s">
        <v>234</v>
      </c>
      <c r="E111" t="s">
        <v>54</v>
      </c>
      <c r="F111" t="s">
        <v>101</v>
      </c>
      <c r="G111" s="3">
        <v>0</v>
      </c>
      <c r="H111" s="3">
        <v>4000</v>
      </c>
      <c r="I111" s="3">
        <v>14191.17</v>
      </c>
    </row>
    <row r="112" spans="1:9" x14ac:dyDescent="0.25">
      <c r="A112" t="s">
        <v>31</v>
      </c>
      <c r="B112" s="40">
        <v>46112</v>
      </c>
      <c r="C112" t="s">
        <v>169</v>
      </c>
      <c r="D112" t="s">
        <v>169</v>
      </c>
      <c r="E112" t="s">
        <v>169</v>
      </c>
      <c r="F112" t="s">
        <v>101</v>
      </c>
      <c r="G112" s="3">
        <v>1539.86</v>
      </c>
      <c r="H112" s="3">
        <v>0</v>
      </c>
      <c r="I112" s="3">
        <v>15731.03</v>
      </c>
    </row>
    <row r="113" spans="1:9" x14ac:dyDescent="0.25">
      <c r="A113" t="s">
        <v>31</v>
      </c>
      <c r="B113" s="40">
        <v>46114</v>
      </c>
      <c r="C113" t="s">
        <v>170</v>
      </c>
      <c r="D113" t="s">
        <v>170</v>
      </c>
      <c r="E113" t="s">
        <v>170</v>
      </c>
      <c r="F113" t="s">
        <v>101</v>
      </c>
      <c r="G113" s="3">
        <v>38.4</v>
      </c>
      <c r="H113" s="3">
        <v>0</v>
      </c>
      <c r="I113" s="3">
        <v>15769.43</v>
      </c>
    </row>
    <row r="114" spans="1:9" x14ac:dyDescent="0.25">
      <c r="A114" t="s">
        <v>31</v>
      </c>
      <c r="B114" s="40">
        <v>46115</v>
      </c>
      <c r="C114" t="s">
        <v>277</v>
      </c>
      <c r="D114" t="s">
        <v>279</v>
      </c>
      <c r="E114" t="s">
        <v>278</v>
      </c>
      <c r="F114" t="s">
        <v>101</v>
      </c>
      <c r="G114" s="3">
        <v>0</v>
      </c>
      <c r="H114" s="3">
        <v>101.2</v>
      </c>
      <c r="I114" s="3">
        <v>15668.23</v>
      </c>
    </row>
    <row r="115" spans="1:9" x14ac:dyDescent="0.25">
      <c r="A115" t="s">
        <v>31</v>
      </c>
      <c r="B115" s="40">
        <v>46115</v>
      </c>
      <c r="C115" t="s">
        <v>149</v>
      </c>
      <c r="D115" t="s">
        <v>165</v>
      </c>
      <c r="E115" t="s">
        <v>149</v>
      </c>
      <c r="F115" t="s">
        <v>101</v>
      </c>
      <c r="G115" s="3">
        <v>67.209999999999994</v>
      </c>
      <c r="H115" s="3">
        <v>0</v>
      </c>
      <c r="I115" s="3">
        <v>15735.44</v>
      </c>
    </row>
    <row r="116" spans="1:9" x14ac:dyDescent="0.25">
      <c r="A116" t="s">
        <v>31</v>
      </c>
      <c r="B116" s="40">
        <v>46118</v>
      </c>
      <c r="C116">
        <v>2067</v>
      </c>
      <c r="D116" t="s">
        <v>252</v>
      </c>
      <c r="E116" t="s">
        <v>54</v>
      </c>
      <c r="F116" t="s">
        <v>101</v>
      </c>
      <c r="G116" s="3">
        <v>0</v>
      </c>
      <c r="H116" s="3">
        <v>100</v>
      </c>
      <c r="I116" s="3">
        <v>15635.44</v>
      </c>
    </row>
    <row r="117" spans="1:9" x14ac:dyDescent="0.25">
      <c r="A117" t="s">
        <v>31</v>
      </c>
      <c r="B117" s="40">
        <v>46118</v>
      </c>
      <c r="C117">
        <v>2068</v>
      </c>
      <c r="D117" t="s">
        <v>253</v>
      </c>
      <c r="E117" t="s">
        <v>48</v>
      </c>
      <c r="F117" t="s">
        <v>101</v>
      </c>
      <c r="G117" s="3">
        <v>0</v>
      </c>
      <c r="H117" s="3">
        <v>309.63</v>
      </c>
      <c r="I117" s="3">
        <v>15325.81</v>
      </c>
    </row>
    <row r="118" spans="1:9" x14ac:dyDescent="0.25">
      <c r="A118" t="s">
        <v>31</v>
      </c>
      <c r="B118" s="40">
        <v>46118</v>
      </c>
      <c r="C118">
        <v>2069</v>
      </c>
      <c r="D118" t="s">
        <v>83</v>
      </c>
      <c r="E118" t="s">
        <v>129</v>
      </c>
      <c r="F118" t="s">
        <v>101</v>
      </c>
      <c r="G118" s="3">
        <v>0</v>
      </c>
      <c r="H118" s="3">
        <v>380</v>
      </c>
      <c r="I118" s="3">
        <v>14945.81</v>
      </c>
    </row>
    <row r="119" spans="1:9" x14ac:dyDescent="0.25">
      <c r="A119" t="s">
        <v>31</v>
      </c>
      <c r="B119" s="40">
        <v>46118</v>
      </c>
      <c r="C119">
        <v>2070</v>
      </c>
      <c r="D119" t="s">
        <v>42</v>
      </c>
      <c r="E119" t="s">
        <v>98</v>
      </c>
      <c r="F119" t="s">
        <v>101</v>
      </c>
      <c r="G119" s="3">
        <v>0</v>
      </c>
      <c r="H119" s="3">
        <v>190.7</v>
      </c>
      <c r="I119" s="3">
        <v>14755.11</v>
      </c>
    </row>
    <row r="120" spans="1:9" x14ac:dyDescent="0.25">
      <c r="A120" t="s">
        <v>31</v>
      </c>
      <c r="B120" s="40">
        <v>46118</v>
      </c>
      <c r="C120" t="s">
        <v>149</v>
      </c>
      <c r="D120" t="s">
        <v>170</v>
      </c>
      <c r="E120" t="s">
        <v>170</v>
      </c>
      <c r="F120" t="s">
        <v>101</v>
      </c>
      <c r="G120" s="3">
        <v>19.2</v>
      </c>
      <c r="H120" s="3">
        <v>0</v>
      </c>
      <c r="I120" s="3">
        <v>14774.31</v>
      </c>
    </row>
    <row r="121" spans="1:9" x14ac:dyDescent="0.25">
      <c r="A121" t="s">
        <v>31</v>
      </c>
      <c r="B121" s="40">
        <v>46119</v>
      </c>
      <c r="C121">
        <v>2071</v>
      </c>
      <c r="D121" t="s">
        <v>241</v>
      </c>
      <c r="E121" t="s">
        <v>237</v>
      </c>
      <c r="F121" t="s">
        <v>101</v>
      </c>
      <c r="G121" s="3">
        <v>0</v>
      </c>
      <c r="H121" s="3">
        <v>1605</v>
      </c>
      <c r="I121" s="3">
        <v>13169.31</v>
      </c>
    </row>
    <row r="122" spans="1:9" x14ac:dyDescent="0.25">
      <c r="A122" t="s">
        <v>31</v>
      </c>
      <c r="B122" s="40">
        <v>46119</v>
      </c>
      <c r="C122">
        <v>2072</v>
      </c>
      <c r="D122" t="s">
        <v>254</v>
      </c>
      <c r="E122" t="s">
        <v>53</v>
      </c>
      <c r="F122" t="s">
        <v>101</v>
      </c>
      <c r="G122" s="3">
        <v>0</v>
      </c>
      <c r="H122" s="3">
        <v>16.48</v>
      </c>
      <c r="I122" s="3">
        <v>13152.83</v>
      </c>
    </row>
    <row r="123" spans="1:9" x14ac:dyDescent="0.25">
      <c r="A123" t="s">
        <v>31</v>
      </c>
      <c r="B123" s="40">
        <v>46120</v>
      </c>
      <c r="C123" t="s">
        <v>35</v>
      </c>
      <c r="D123" t="s">
        <v>216</v>
      </c>
      <c r="E123" t="s">
        <v>128</v>
      </c>
      <c r="F123" t="s">
        <v>101</v>
      </c>
      <c r="G123" s="3">
        <v>37</v>
      </c>
      <c r="H123" s="3">
        <v>0</v>
      </c>
      <c r="I123" s="3">
        <v>13189.83</v>
      </c>
    </row>
    <row r="124" spans="1:9" x14ac:dyDescent="0.25">
      <c r="A124" t="s">
        <v>31</v>
      </c>
      <c r="B124" s="40">
        <v>46120</v>
      </c>
      <c r="C124" t="s">
        <v>35</v>
      </c>
      <c r="D124" t="s">
        <v>190</v>
      </c>
      <c r="E124" t="s">
        <v>119</v>
      </c>
      <c r="F124" t="s">
        <v>101</v>
      </c>
      <c r="G124" s="3">
        <v>29.03</v>
      </c>
      <c r="H124" s="3">
        <v>0</v>
      </c>
      <c r="I124" s="3">
        <v>13218.86</v>
      </c>
    </row>
    <row r="125" spans="1:9" x14ac:dyDescent="0.25">
      <c r="A125" t="s">
        <v>31</v>
      </c>
      <c r="B125" s="40">
        <v>46120</v>
      </c>
      <c r="C125" t="s">
        <v>35</v>
      </c>
      <c r="D125" t="s">
        <v>191</v>
      </c>
      <c r="E125" t="s">
        <v>119</v>
      </c>
      <c r="F125" t="s">
        <v>101</v>
      </c>
      <c r="G125" s="3">
        <v>413.99</v>
      </c>
      <c r="H125" s="3">
        <v>0</v>
      </c>
      <c r="I125" s="3">
        <v>13632.85</v>
      </c>
    </row>
    <row r="126" spans="1:9" x14ac:dyDescent="0.25">
      <c r="A126" t="s">
        <v>31</v>
      </c>
      <c r="B126" s="40">
        <v>46120</v>
      </c>
      <c r="C126" t="s">
        <v>35</v>
      </c>
      <c r="D126" t="s">
        <v>192</v>
      </c>
      <c r="E126" t="s">
        <v>110</v>
      </c>
      <c r="F126" t="s">
        <v>101</v>
      </c>
      <c r="G126" s="3">
        <v>118.83</v>
      </c>
      <c r="H126" s="3">
        <v>0</v>
      </c>
      <c r="I126" s="3">
        <v>13751.68</v>
      </c>
    </row>
    <row r="127" spans="1:9" x14ac:dyDescent="0.25">
      <c r="A127" t="s">
        <v>31</v>
      </c>
      <c r="B127" s="40">
        <v>46120</v>
      </c>
      <c r="C127" t="s">
        <v>35</v>
      </c>
      <c r="D127" t="s">
        <v>193</v>
      </c>
      <c r="E127" t="s">
        <v>186</v>
      </c>
      <c r="F127" t="s">
        <v>101</v>
      </c>
      <c r="G127" s="3">
        <v>13</v>
      </c>
      <c r="H127" s="3">
        <v>0</v>
      </c>
      <c r="I127" s="3">
        <v>13764.68</v>
      </c>
    </row>
    <row r="128" spans="1:9" x14ac:dyDescent="0.25">
      <c r="A128" t="s">
        <v>31</v>
      </c>
      <c r="B128" s="40">
        <v>46121</v>
      </c>
      <c r="C128" t="s">
        <v>149</v>
      </c>
      <c r="D128" t="s">
        <v>102</v>
      </c>
      <c r="E128" t="s">
        <v>149</v>
      </c>
      <c r="F128" t="s">
        <v>101</v>
      </c>
      <c r="G128" s="3">
        <v>76.81</v>
      </c>
      <c r="H128" s="3">
        <v>0</v>
      </c>
      <c r="I128" s="3">
        <v>13841.49</v>
      </c>
    </row>
    <row r="129" spans="1:9" x14ac:dyDescent="0.25">
      <c r="A129" t="s">
        <v>31</v>
      </c>
      <c r="B129" s="40">
        <v>46122</v>
      </c>
      <c r="C129" t="s">
        <v>149</v>
      </c>
      <c r="D129" t="s">
        <v>102</v>
      </c>
      <c r="E129" t="s">
        <v>149</v>
      </c>
      <c r="F129" t="s">
        <v>101</v>
      </c>
      <c r="G129" s="3">
        <v>19.2</v>
      </c>
      <c r="H129" s="3">
        <v>0</v>
      </c>
      <c r="I129" s="3">
        <v>13860.69</v>
      </c>
    </row>
    <row r="130" spans="1:9" x14ac:dyDescent="0.25">
      <c r="A130" t="s">
        <v>31</v>
      </c>
      <c r="B130" s="40">
        <v>46125</v>
      </c>
      <c r="C130" t="s">
        <v>149</v>
      </c>
      <c r="D130" t="s">
        <v>102</v>
      </c>
      <c r="E130" t="s">
        <v>149</v>
      </c>
      <c r="F130" t="s">
        <v>101</v>
      </c>
      <c r="G130" s="3">
        <v>57.6</v>
      </c>
      <c r="H130" s="3">
        <v>0</v>
      </c>
      <c r="I130" s="3">
        <v>13918.29</v>
      </c>
    </row>
    <row r="131" spans="1:9" x14ac:dyDescent="0.25">
      <c r="A131" t="s">
        <v>31</v>
      </c>
      <c r="B131" s="40">
        <v>46126</v>
      </c>
      <c r="C131" t="s">
        <v>149</v>
      </c>
      <c r="D131" t="s">
        <v>102</v>
      </c>
      <c r="E131" t="s">
        <v>149</v>
      </c>
      <c r="F131" t="s">
        <v>101</v>
      </c>
      <c r="G131" s="3">
        <v>249.61</v>
      </c>
      <c r="H131" s="3">
        <v>0</v>
      </c>
      <c r="I131" s="3">
        <v>14167.9</v>
      </c>
    </row>
    <row r="132" spans="1:9" x14ac:dyDescent="0.25">
      <c r="A132" t="s">
        <v>31</v>
      </c>
      <c r="B132" s="40">
        <v>46127</v>
      </c>
      <c r="C132" t="s">
        <v>149</v>
      </c>
      <c r="D132" t="s">
        <v>150</v>
      </c>
      <c r="E132" t="s">
        <v>149</v>
      </c>
      <c r="F132" t="s">
        <v>101</v>
      </c>
      <c r="G132" s="3">
        <v>172.8</v>
      </c>
      <c r="H132" s="3">
        <v>0</v>
      </c>
      <c r="I132" s="3">
        <v>14340.7</v>
      </c>
    </row>
    <row r="133" spans="1:9" x14ac:dyDescent="0.25">
      <c r="A133" t="s">
        <v>31</v>
      </c>
      <c r="B133" s="40">
        <v>46128</v>
      </c>
      <c r="C133" t="s">
        <v>149</v>
      </c>
      <c r="D133" t="s">
        <v>151</v>
      </c>
      <c r="E133" t="s">
        <v>149</v>
      </c>
      <c r="F133" t="s">
        <v>101</v>
      </c>
      <c r="G133" s="3">
        <v>230.4</v>
      </c>
      <c r="H133" s="3">
        <v>0</v>
      </c>
      <c r="I133" s="3">
        <v>14571.1</v>
      </c>
    </row>
    <row r="134" spans="1:9" x14ac:dyDescent="0.25">
      <c r="A134" t="s">
        <v>31</v>
      </c>
      <c r="B134" s="40">
        <v>46129</v>
      </c>
      <c r="C134" t="s">
        <v>149</v>
      </c>
      <c r="D134" t="s">
        <v>151</v>
      </c>
      <c r="E134" t="s">
        <v>149</v>
      </c>
      <c r="F134" t="s">
        <v>101</v>
      </c>
      <c r="G134" s="3">
        <v>230.4</v>
      </c>
      <c r="H134" s="3">
        <v>0</v>
      </c>
      <c r="I134" s="3">
        <v>14801.5</v>
      </c>
    </row>
    <row r="135" spans="1:9" x14ac:dyDescent="0.25">
      <c r="A135" t="s">
        <v>31</v>
      </c>
      <c r="B135" s="40">
        <v>46132</v>
      </c>
      <c r="C135" t="s">
        <v>149</v>
      </c>
      <c r="D135" t="s">
        <v>152</v>
      </c>
      <c r="E135" t="s">
        <v>149</v>
      </c>
      <c r="F135" t="s">
        <v>101</v>
      </c>
      <c r="G135" s="3">
        <v>336.01</v>
      </c>
      <c r="H135" s="3">
        <v>0</v>
      </c>
      <c r="I135" s="3">
        <v>15137.51</v>
      </c>
    </row>
    <row r="136" spans="1:9" x14ac:dyDescent="0.25">
      <c r="A136" t="s">
        <v>31</v>
      </c>
      <c r="B136" s="40">
        <v>46133</v>
      </c>
      <c r="C136" t="s">
        <v>149</v>
      </c>
      <c r="D136" t="s">
        <v>151</v>
      </c>
      <c r="E136" t="s">
        <v>149</v>
      </c>
      <c r="F136" t="s">
        <v>101</v>
      </c>
      <c r="G136" s="3">
        <v>249.63</v>
      </c>
      <c r="H136" s="3">
        <v>0</v>
      </c>
      <c r="I136" s="3">
        <v>15387.14</v>
      </c>
    </row>
    <row r="137" spans="1:9" x14ac:dyDescent="0.25">
      <c r="A137" t="s">
        <v>31</v>
      </c>
      <c r="B137" s="40">
        <v>46137</v>
      </c>
      <c r="C137" t="s">
        <v>35</v>
      </c>
      <c r="D137" t="s">
        <v>148</v>
      </c>
      <c r="E137" t="s">
        <v>35</v>
      </c>
      <c r="F137" t="s">
        <v>101</v>
      </c>
      <c r="G137" s="3">
        <v>177.2</v>
      </c>
      <c r="H137" s="3">
        <v>0</v>
      </c>
      <c r="I137" s="3">
        <v>15564.34</v>
      </c>
    </row>
    <row r="138" spans="1:9" x14ac:dyDescent="0.25">
      <c r="A138" t="s">
        <v>31</v>
      </c>
      <c r="B138" s="40">
        <v>46140</v>
      </c>
      <c r="C138" t="s">
        <v>153</v>
      </c>
      <c r="D138" t="s">
        <v>154</v>
      </c>
      <c r="E138" t="s">
        <v>149</v>
      </c>
      <c r="F138" t="s">
        <v>101</v>
      </c>
      <c r="G138" s="3">
        <v>460.8</v>
      </c>
      <c r="H138" s="3">
        <v>0</v>
      </c>
      <c r="I138" s="3">
        <v>16025.14</v>
      </c>
    </row>
    <row r="139" spans="1:9" x14ac:dyDescent="0.25">
      <c r="A139" t="s">
        <v>31</v>
      </c>
      <c r="B139" s="40">
        <v>46150</v>
      </c>
      <c r="C139">
        <v>2073</v>
      </c>
      <c r="D139" t="s">
        <v>274</v>
      </c>
      <c r="E139" t="s">
        <v>75</v>
      </c>
      <c r="F139" t="s">
        <v>101</v>
      </c>
      <c r="G139" s="3">
        <v>0</v>
      </c>
      <c r="H139" s="3">
        <v>700</v>
      </c>
      <c r="I139" s="3">
        <v>15325.14</v>
      </c>
    </row>
    <row r="140" spans="1:9" x14ac:dyDescent="0.25">
      <c r="A140" t="s">
        <v>31</v>
      </c>
      <c r="B140" s="40">
        <v>46155</v>
      </c>
      <c r="C140">
        <v>2074</v>
      </c>
      <c r="D140" t="s">
        <v>85</v>
      </c>
      <c r="E140" t="s">
        <v>244</v>
      </c>
      <c r="F140" t="s">
        <v>101</v>
      </c>
      <c r="G140" s="3">
        <v>0</v>
      </c>
      <c r="H140" s="3">
        <v>557.5</v>
      </c>
      <c r="I140" s="3">
        <v>14767.64</v>
      </c>
    </row>
    <row r="141" spans="1:9" x14ac:dyDescent="0.25">
      <c r="A141" t="s">
        <v>31</v>
      </c>
      <c r="B141" s="40">
        <v>46157</v>
      </c>
      <c r="C141">
        <v>2075</v>
      </c>
      <c r="D141" t="s">
        <v>102</v>
      </c>
      <c r="E141" t="s">
        <v>121</v>
      </c>
      <c r="F141" t="s">
        <v>101</v>
      </c>
      <c r="G141" s="3">
        <v>0</v>
      </c>
      <c r="H141" s="3">
        <v>6019.53</v>
      </c>
      <c r="I141" s="3">
        <v>8748.11</v>
      </c>
    </row>
    <row r="142" spans="1:9" x14ac:dyDescent="0.25">
      <c r="A142" t="s">
        <v>31</v>
      </c>
      <c r="B142" s="40">
        <v>46160</v>
      </c>
      <c r="C142" t="s">
        <v>166</v>
      </c>
      <c r="D142" t="s">
        <v>166</v>
      </c>
      <c r="E142" t="s">
        <v>166</v>
      </c>
      <c r="F142" t="s">
        <v>101</v>
      </c>
      <c r="G142" s="3">
        <v>508.81</v>
      </c>
      <c r="H142" s="3">
        <v>0</v>
      </c>
      <c r="I142" s="3">
        <v>9256.92</v>
      </c>
    </row>
    <row r="143" spans="1:9" x14ac:dyDescent="0.25">
      <c r="A143" t="s">
        <v>31</v>
      </c>
      <c r="B143" s="40">
        <v>46161</v>
      </c>
      <c r="C143">
        <v>2076</v>
      </c>
      <c r="D143" t="s">
        <v>248</v>
      </c>
      <c r="E143" t="s">
        <v>75</v>
      </c>
      <c r="F143" t="s">
        <v>101</v>
      </c>
      <c r="G143" s="3">
        <v>0</v>
      </c>
      <c r="H143" s="3">
        <v>543.67999999999995</v>
      </c>
      <c r="I143" s="3">
        <v>8713.24</v>
      </c>
    </row>
    <row r="144" spans="1:9" x14ac:dyDescent="0.25">
      <c r="A144" t="s">
        <v>31</v>
      </c>
      <c r="B144" s="40">
        <v>46161</v>
      </c>
      <c r="C144" t="s">
        <v>256</v>
      </c>
      <c r="D144" t="s">
        <v>257</v>
      </c>
      <c r="E144" t="s">
        <v>257</v>
      </c>
      <c r="F144" t="s">
        <v>101</v>
      </c>
      <c r="G144" s="3">
        <v>96</v>
      </c>
      <c r="H144" s="3">
        <v>0</v>
      </c>
      <c r="I144" s="3">
        <v>8809.24</v>
      </c>
    </row>
    <row r="145" spans="1:9" x14ac:dyDescent="0.25">
      <c r="A145" t="s">
        <v>31</v>
      </c>
      <c r="B145" s="40">
        <v>46162</v>
      </c>
      <c r="C145" t="s">
        <v>149</v>
      </c>
      <c r="D145" t="s">
        <v>257</v>
      </c>
      <c r="E145" t="s">
        <v>257</v>
      </c>
      <c r="F145" t="s">
        <v>101</v>
      </c>
      <c r="G145" s="3">
        <v>76.81</v>
      </c>
      <c r="H145" s="3">
        <v>0</v>
      </c>
      <c r="I145" s="3">
        <v>8886.0499999999993</v>
      </c>
    </row>
    <row r="146" spans="1:9" x14ac:dyDescent="0.25">
      <c r="A146" t="s">
        <v>31</v>
      </c>
      <c r="B146" s="40">
        <v>46163</v>
      </c>
      <c r="C146" t="s">
        <v>149</v>
      </c>
      <c r="D146" t="s">
        <v>167</v>
      </c>
      <c r="E146" t="s">
        <v>149</v>
      </c>
      <c r="F146" t="s">
        <v>101</v>
      </c>
      <c r="G146" s="3">
        <v>72</v>
      </c>
      <c r="H146" s="3">
        <v>0</v>
      </c>
      <c r="I146" s="3">
        <v>8958.0499999999993</v>
      </c>
    </row>
    <row r="147" spans="1:9" x14ac:dyDescent="0.25">
      <c r="A147" t="s">
        <v>31</v>
      </c>
      <c r="B147" s="40">
        <v>46163</v>
      </c>
      <c r="C147">
        <v>2077</v>
      </c>
      <c r="D147" t="s">
        <v>155</v>
      </c>
      <c r="E147" t="s">
        <v>75</v>
      </c>
      <c r="F147" t="s">
        <v>101</v>
      </c>
      <c r="G147" s="3">
        <v>0</v>
      </c>
      <c r="H147" s="3">
        <v>1281.28</v>
      </c>
      <c r="I147" s="3">
        <v>7676.77</v>
      </c>
    </row>
    <row r="148" spans="1:9" x14ac:dyDescent="0.25">
      <c r="A148" t="s">
        <v>31</v>
      </c>
      <c r="B148" s="40">
        <v>46169</v>
      </c>
      <c r="C148">
        <v>2078</v>
      </c>
      <c r="D148" t="s">
        <v>55</v>
      </c>
      <c r="E148" t="s">
        <v>43</v>
      </c>
      <c r="F148" t="s">
        <v>101</v>
      </c>
      <c r="G148" s="3">
        <v>0</v>
      </c>
      <c r="H148" s="3">
        <v>250</v>
      </c>
      <c r="I148" s="3">
        <v>7426.77</v>
      </c>
    </row>
    <row r="149" spans="1:9" x14ac:dyDescent="0.25">
      <c r="A149" t="s">
        <v>31</v>
      </c>
      <c r="B149" s="40">
        <v>46169</v>
      </c>
      <c r="C149" t="s">
        <v>149</v>
      </c>
      <c r="E149" t="s">
        <v>258</v>
      </c>
      <c r="F149" t="s">
        <v>101</v>
      </c>
      <c r="G149" s="3">
        <v>72</v>
      </c>
      <c r="H149" s="3">
        <v>0</v>
      </c>
      <c r="I149" s="3">
        <v>7498.77</v>
      </c>
    </row>
    <row r="150" spans="1:9" x14ac:dyDescent="0.25">
      <c r="A150" t="s">
        <v>31</v>
      </c>
      <c r="B150" s="40">
        <v>46171</v>
      </c>
      <c r="C150">
        <v>2079</v>
      </c>
      <c r="D150" t="s">
        <v>260</v>
      </c>
      <c r="E150" t="s">
        <v>259</v>
      </c>
      <c r="F150" t="s">
        <v>101</v>
      </c>
      <c r="G150" s="3">
        <v>0</v>
      </c>
      <c r="H150" s="3">
        <v>698</v>
      </c>
      <c r="I150" s="3">
        <v>6800.77</v>
      </c>
    </row>
    <row r="151" spans="1:9" x14ac:dyDescent="0.25">
      <c r="A151" t="s">
        <v>31</v>
      </c>
      <c r="B151" s="40">
        <v>46171</v>
      </c>
      <c r="C151" t="s">
        <v>149</v>
      </c>
      <c r="D151" t="s">
        <v>261</v>
      </c>
      <c r="E151" t="s">
        <v>149</v>
      </c>
      <c r="F151" t="s">
        <v>101</v>
      </c>
      <c r="G151" s="3">
        <v>24</v>
      </c>
      <c r="H151" s="3">
        <v>0</v>
      </c>
      <c r="I151" s="3">
        <v>6824.77</v>
      </c>
    </row>
    <row r="152" spans="1:9" x14ac:dyDescent="0.25">
      <c r="A152" t="s">
        <v>31</v>
      </c>
      <c r="B152" s="40">
        <v>46174</v>
      </c>
      <c r="C152" t="s">
        <v>149</v>
      </c>
      <c r="D152" t="s">
        <v>257</v>
      </c>
      <c r="E152" t="s">
        <v>149</v>
      </c>
      <c r="F152" t="s">
        <v>101</v>
      </c>
      <c r="G152" s="3">
        <v>48</v>
      </c>
      <c r="H152" s="3">
        <v>0</v>
      </c>
      <c r="I152" s="3">
        <v>6872.77</v>
      </c>
    </row>
    <row r="153" spans="1:9" x14ac:dyDescent="0.25">
      <c r="A153" t="s">
        <v>31</v>
      </c>
      <c r="B153" s="40">
        <v>46175</v>
      </c>
      <c r="C153" t="s">
        <v>149</v>
      </c>
      <c r="D153" t="s">
        <v>262</v>
      </c>
      <c r="E153" t="s">
        <v>149</v>
      </c>
      <c r="F153" t="s">
        <v>101</v>
      </c>
      <c r="G153" s="3">
        <v>24</v>
      </c>
      <c r="H153" s="3">
        <v>0</v>
      </c>
      <c r="I153" s="3">
        <v>6896.77</v>
      </c>
    </row>
    <row r="154" spans="1:9" x14ac:dyDescent="0.25">
      <c r="A154" t="s">
        <v>31</v>
      </c>
      <c r="B154" s="40">
        <v>46177</v>
      </c>
      <c r="C154" t="s">
        <v>149</v>
      </c>
      <c r="D154" t="s">
        <v>262</v>
      </c>
      <c r="E154" t="s">
        <v>149</v>
      </c>
      <c r="F154" t="s">
        <v>101</v>
      </c>
      <c r="G154" s="3">
        <v>144</v>
      </c>
      <c r="H154" s="3">
        <v>0</v>
      </c>
      <c r="I154" s="3">
        <v>7040.77</v>
      </c>
    </row>
    <row r="155" spans="1:9" x14ac:dyDescent="0.25">
      <c r="A155" t="s">
        <v>31</v>
      </c>
      <c r="B155" s="40">
        <v>46181</v>
      </c>
      <c r="C155" t="s">
        <v>149</v>
      </c>
      <c r="D155" t="s">
        <v>263</v>
      </c>
      <c r="E155" t="s">
        <v>149</v>
      </c>
      <c r="F155" t="s">
        <v>101</v>
      </c>
      <c r="G155" s="3">
        <v>48</v>
      </c>
      <c r="H155" s="3">
        <v>0</v>
      </c>
      <c r="I155" s="3">
        <v>7088.77</v>
      </c>
    </row>
    <row r="156" spans="1:9" x14ac:dyDescent="0.25">
      <c r="A156" t="s">
        <v>31</v>
      </c>
      <c r="B156" s="40">
        <v>46181</v>
      </c>
      <c r="C156" t="s">
        <v>194</v>
      </c>
      <c r="D156" t="s">
        <v>195</v>
      </c>
      <c r="E156" t="s">
        <v>119</v>
      </c>
      <c r="F156" t="s">
        <v>101</v>
      </c>
      <c r="G156" s="3">
        <v>113.97</v>
      </c>
      <c r="H156" s="3">
        <v>0</v>
      </c>
      <c r="I156" s="3">
        <v>7202.74</v>
      </c>
    </row>
    <row r="157" spans="1:9" x14ac:dyDescent="0.25">
      <c r="A157" t="s">
        <v>31</v>
      </c>
      <c r="B157" s="40">
        <v>46181</v>
      </c>
      <c r="C157" t="s">
        <v>194</v>
      </c>
      <c r="D157" t="s">
        <v>195</v>
      </c>
      <c r="E157" t="s">
        <v>196</v>
      </c>
      <c r="F157" t="s">
        <v>101</v>
      </c>
      <c r="G157" s="3">
        <v>228.31</v>
      </c>
      <c r="H157" s="3">
        <v>0</v>
      </c>
      <c r="I157" s="3">
        <v>7431.05</v>
      </c>
    </row>
    <row r="158" spans="1:9" x14ac:dyDescent="0.25">
      <c r="A158" t="s">
        <v>31</v>
      </c>
      <c r="B158" s="40">
        <v>46181</v>
      </c>
      <c r="C158" t="s">
        <v>61</v>
      </c>
      <c r="D158" t="s">
        <v>195</v>
      </c>
      <c r="E158" t="s">
        <v>185</v>
      </c>
      <c r="F158" t="s">
        <v>101</v>
      </c>
      <c r="G158" s="3">
        <v>105.1</v>
      </c>
      <c r="H158" s="3">
        <v>0</v>
      </c>
      <c r="I158" s="3">
        <v>7536.15</v>
      </c>
    </row>
    <row r="159" spans="1:9" x14ac:dyDescent="0.25">
      <c r="A159" t="s">
        <v>31</v>
      </c>
      <c r="B159" s="40">
        <v>46181</v>
      </c>
      <c r="C159" t="s">
        <v>128</v>
      </c>
      <c r="D159" t="s">
        <v>156</v>
      </c>
      <c r="E159" t="s">
        <v>120</v>
      </c>
      <c r="F159" t="s">
        <v>101</v>
      </c>
      <c r="G159" s="3">
        <v>20</v>
      </c>
      <c r="H159" s="3">
        <v>0</v>
      </c>
      <c r="I159" s="3">
        <v>7556.15</v>
      </c>
    </row>
    <row r="160" spans="1:9" x14ac:dyDescent="0.25">
      <c r="A160" t="s">
        <v>31</v>
      </c>
      <c r="B160" s="40">
        <v>46181</v>
      </c>
      <c r="C160">
        <v>2080</v>
      </c>
      <c r="D160" t="s">
        <v>265</v>
      </c>
      <c r="E160" t="s">
        <v>264</v>
      </c>
      <c r="F160" t="s">
        <v>101</v>
      </c>
      <c r="G160" s="3">
        <v>0</v>
      </c>
      <c r="H160" s="3">
        <v>83.98</v>
      </c>
      <c r="I160" s="3">
        <v>7472.17</v>
      </c>
    </row>
    <row r="161" spans="1:10" x14ac:dyDescent="0.25">
      <c r="A161" t="s">
        <v>31</v>
      </c>
      <c r="B161" s="40">
        <v>46181</v>
      </c>
      <c r="C161">
        <v>2081</v>
      </c>
      <c r="D161" t="s">
        <v>265</v>
      </c>
      <c r="E161" t="s">
        <v>266</v>
      </c>
      <c r="F161" t="s">
        <v>101</v>
      </c>
      <c r="G161" s="3">
        <v>0</v>
      </c>
      <c r="H161" s="3">
        <v>204.14</v>
      </c>
      <c r="I161" s="3">
        <v>7268.03</v>
      </c>
    </row>
    <row r="162" spans="1:10" x14ac:dyDescent="0.25">
      <c r="A162" t="s">
        <v>31</v>
      </c>
      <c r="B162" s="40">
        <v>46181</v>
      </c>
      <c r="C162">
        <v>2082</v>
      </c>
      <c r="D162" t="s">
        <v>267</v>
      </c>
      <c r="E162" t="s">
        <v>68</v>
      </c>
      <c r="F162" t="s">
        <v>101</v>
      </c>
      <c r="G162" s="3">
        <v>0</v>
      </c>
      <c r="H162" s="3">
        <v>70</v>
      </c>
      <c r="I162" s="3">
        <v>7198.03</v>
      </c>
    </row>
    <row r="163" spans="1:10" x14ac:dyDescent="0.25">
      <c r="A163" t="s">
        <v>31</v>
      </c>
      <c r="B163" s="40">
        <v>46183</v>
      </c>
      <c r="C163" t="s">
        <v>149</v>
      </c>
      <c r="D163" t="s">
        <v>268</v>
      </c>
      <c r="E163" t="s">
        <v>268</v>
      </c>
      <c r="F163" t="s">
        <v>101</v>
      </c>
      <c r="G163" s="3">
        <v>24</v>
      </c>
      <c r="H163" s="3">
        <v>0</v>
      </c>
      <c r="I163" s="3">
        <v>7222.03</v>
      </c>
    </row>
    <row r="164" spans="1:10" x14ac:dyDescent="0.25">
      <c r="A164" t="s">
        <v>31</v>
      </c>
      <c r="B164" s="40">
        <v>46184</v>
      </c>
      <c r="C164" t="s">
        <v>219</v>
      </c>
      <c r="D164" t="s">
        <v>219</v>
      </c>
      <c r="E164" t="s">
        <v>219</v>
      </c>
      <c r="F164" t="s">
        <v>101</v>
      </c>
      <c r="G164" s="3">
        <v>0</v>
      </c>
      <c r="H164" s="3">
        <v>25</v>
      </c>
      <c r="I164" s="3">
        <v>7197.03</v>
      </c>
    </row>
    <row r="165" spans="1:10" x14ac:dyDescent="0.25">
      <c r="A165" t="s">
        <v>31</v>
      </c>
      <c r="B165" s="40">
        <v>46197</v>
      </c>
      <c r="C165" t="s">
        <v>35</v>
      </c>
      <c r="D165" t="s">
        <v>156</v>
      </c>
      <c r="E165" t="s">
        <v>120</v>
      </c>
      <c r="F165" t="s">
        <v>101</v>
      </c>
      <c r="G165" s="3">
        <v>60</v>
      </c>
      <c r="H165" s="3">
        <v>0</v>
      </c>
      <c r="I165" s="3">
        <v>7257.03</v>
      </c>
    </row>
    <row r="166" spans="1:10" x14ac:dyDescent="0.25">
      <c r="A166" t="s">
        <v>31</v>
      </c>
      <c r="B166" s="40">
        <v>46197</v>
      </c>
      <c r="C166" t="s">
        <v>35</v>
      </c>
      <c r="D166" t="s">
        <v>171</v>
      </c>
      <c r="E166" t="s">
        <v>102</v>
      </c>
      <c r="F166" t="s">
        <v>101</v>
      </c>
      <c r="G166" s="3">
        <v>1220</v>
      </c>
      <c r="H166" s="3">
        <v>0</v>
      </c>
      <c r="I166" s="3">
        <v>8477.0300000000007</v>
      </c>
      <c r="J166" s="3">
        <f>I166-'Acct Summary 2025-2026'!E4</f>
        <v>0</v>
      </c>
    </row>
    <row r="167" spans="1:10" x14ac:dyDescent="0.25">
      <c r="B167" s="40"/>
      <c r="G167" s="3"/>
      <c r="H167" s="3"/>
      <c r="I167" s="3"/>
    </row>
    <row r="168" spans="1:10" x14ac:dyDescent="0.25">
      <c r="B168" s="40"/>
      <c r="G168" s="3"/>
      <c r="H168" s="3"/>
      <c r="I168" s="3"/>
    </row>
    <row r="169" spans="1:10" x14ac:dyDescent="0.25">
      <c r="B169" s="40"/>
      <c r="G169" s="3"/>
      <c r="H169" s="3"/>
      <c r="I169" s="3"/>
    </row>
    <row r="170" spans="1:10" x14ac:dyDescent="0.25">
      <c r="B170" s="40"/>
      <c r="G170" s="3"/>
      <c r="H170" s="3"/>
      <c r="I170" s="3"/>
    </row>
    <row r="171" spans="1:10" x14ac:dyDescent="0.25">
      <c r="B171" s="40"/>
      <c r="G171" s="3"/>
      <c r="H171" s="3"/>
      <c r="I171" s="3"/>
    </row>
    <row r="172" spans="1:10" x14ac:dyDescent="0.25">
      <c r="B172" s="40"/>
      <c r="G172" s="3"/>
      <c r="H172" s="3"/>
      <c r="I172" s="3"/>
    </row>
    <row r="173" spans="1:10" x14ac:dyDescent="0.25">
      <c r="B173" s="40"/>
      <c r="G173" s="3"/>
      <c r="H173" s="3"/>
      <c r="I173" s="3"/>
    </row>
    <row r="174" spans="1:10" x14ac:dyDescent="0.25">
      <c r="B174" s="40"/>
      <c r="G174" s="3"/>
      <c r="H174" s="3"/>
      <c r="I174" s="3"/>
    </row>
    <row r="175" spans="1:10" x14ac:dyDescent="0.25">
      <c r="B175" s="40"/>
      <c r="G175" s="3"/>
      <c r="H175" s="3"/>
      <c r="I175" s="3"/>
    </row>
    <row r="176" spans="1:10" x14ac:dyDescent="0.25">
      <c r="B176" s="40"/>
      <c r="G176" s="3"/>
      <c r="H176" s="3"/>
      <c r="I176" s="3"/>
    </row>
    <row r="177" spans="2:9" x14ac:dyDescent="0.25">
      <c r="B177" s="40"/>
      <c r="G177" s="3"/>
      <c r="H177" s="3"/>
      <c r="I177" s="3"/>
    </row>
    <row r="178" spans="2:9" x14ac:dyDescent="0.25">
      <c r="B178" s="40"/>
      <c r="G178" s="3"/>
      <c r="H178" s="3"/>
      <c r="I178" s="3"/>
    </row>
    <row r="179" spans="2:9" x14ac:dyDescent="0.25">
      <c r="B179" s="40"/>
      <c r="G179" s="3"/>
      <c r="H179" s="3"/>
      <c r="I179" s="3"/>
    </row>
    <row r="180" spans="2:9" x14ac:dyDescent="0.25">
      <c r="B180" s="40"/>
      <c r="G180" s="3"/>
      <c r="H180" s="3"/>
      <c r="I180" s="3"/>
    </row>
    <row r="181" spans="2:9" x14ac:dyDescent="0.25">
      <c r="B181" s="40"/>
      <c r="G181" s="3"/>
      <c r="H181" s="3"/>
      <c r="I181" s="3"/>
    </row>
    <row r="182" spans="2:9" x14ac:dyDescent="0.25">
      <c r="B182" s="40"/>
      <c r="G182" s="3"/>
      <c r="H182" s="3"/>
      <c r="I182" s="3"/>
    </row>
    <row r="183" spans="2:9" x14ac:dyDescent="0.25">
      <c r="B183" s="40"/>
      <c r="G183" s="3"/>
      <c r="H183" s="3"/>
      <c r="I183" s="3"/>
    </row>
    <row r="184" spans="2:9" x14ac:dyDescent="0.25">
      <c r="B184" s="40"/>
      <c r="G184" s="3"/>
      <c r="H184" s="3"/>
      <c r="I184" s="3"/>
    </row>
    <row r="185" spans="2:9" x14ac:dyDescent="0.25">
      <c r="B185" s="40"/>
      <c r="G185" s="3"/>
      <c r="H185" s="3"/>
      <c r="I185" s="3"/>
    </row>
    <row r="186" spans="2:9" x14ac:dyDescent="0.25">
      <c r="B186" s="40"/>
      <c r="G186" s="3"/>
      <c r="H186" s="3"/>
      <c r="I186" s="3"/>
    </row>
    <row r="187" spans="2:9" x14ac:dyDescent="0.25">
      <c r="B187" s="40"/>
      <c r="G187" s="3"/>
      <c r="H187" s="3"/>
      <c r="I187" s="3"/>
    </row>
    <row r="188" spans="2:9" x14ac:dyDescent="0.25">
      <c r="B188" s="40"/>
      <c r="G188" s="3"/>
      <c r="H188" s="3"/>
      <c r="I1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Linden HSA Officers 2025-2026</vt:lpstr>
      <vt:lpstr>Budget v. Actual 2025-2026</vt:lpstr>
      <vt:lpstr>Account Balance</vt:lpstr>
      <vt:lpstr>Fundraising Income &amp; Expense</vt:lpstr>
      <vt:lpstr>Supported Programs Income &amp; Exp</vt:lpstr>
      <vt:lpstr>General Operating Exp</vt:lpstr>
      <vt:lpstr>Checks</vt:lpstr>
      <vt:lpstr>Acct Summary 2025-2026</vt:lpstr>
      <vt:lpstr>Data - Categories</vt:lpstr>
      <vt:lpstr>Data - Account detail</vt:lpstr>
      <vt:lpstr>'Acct Summary 2025-2026'!Print_Area</vt:lpstr>
      <vt:lpstr>'Budget v. Actual 2025-2026'!Print_Area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Hetz</dc:creator>
  <cp:lastModifiedBy>Specter Ramamurthy</cp:lastModifiedBy>
  <cp:lastPrinted>2022-08-03T14:48:55Z</cp:lastPrinted>
  <dcterms:created xsi:type="dcterms:W3CDTF">2014-10-01T14:59:52Z</dcterms:created>
  <dcterms:modified xsi:type="dcterms:W3CDTF">2026-08-03T20:53:35Z</dcterms:modified>
</cp:coreProperties>
</file>