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idsonm\Desktop\"/>
    </mc:Choice>
  </mc:AlternateContent>
  <bookViews>
    <workbookView xWindow="0" yWindow="495" windowWidth="51180" windowHeight="23925"/>
  </bookViews>
  <sheets>
    <sheet name="Strong Readers Website Form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xmlns:xlrd="http://schemas.microsoft.com/office/spreadsheetml/2017/richdata" uri="{3e2802c4-a4d2-4d8b-9148-e3be6c30e623}">
          <xlrd:rvb i="0"/>
        </ext>
      </extLst>
    </bk>
    <bk>
      <extLst>
        <ext xmlns:xlrd="http://schemas.microsoft.com/office/spreadsheetml/2017/richdata"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<sst xmlns="http://schemas.openxmlformats.org/spreadsheetml/2006/main" count="63" uniqueCount="35">
  <si>
    <t>Kindergarten</t>
  </si>
  <si>
    <t>First Grade</t>
  </si>
  <si>
    <t>Second Grade</t>
  </si>
  <si>
    <t>Third Grade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</si>
  <si>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</si>
  <si>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</si>
  <si>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</si>
  <si>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</si>
  <si>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% of Kindergarten Students</t>
  </si>
  <si>
    <t>% of First Grade Students</t>
  </si>
  <si>
    <t>% of Second Grade Students</t>
  </si>
  <si>
    <t>% of Third Grade Students</t>
  </si>
  <si>
    <t>Total number of students in grade-level</t>
  </si>
  <si>
    <t>Total number of students on an IEP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</si>
  <si>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</si>
  <si>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</si>
  <si>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</si>
  <si>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School District Board of Education Policy to implement the provisions of the Strong Readers Act</t>
  </si>
  <si>
    <t>Included Expenses</t>
  </si>
  <si>
    <t>Amount</t>
  </si>
  <si>
    <t>Instruction</t>
  </si>
  <si>
    <t>Books, technology, and salaries</t>
  </si>
  <si>
    <t>Instructional Staff Training</t>
  </si>
  <si>
    <t>Registration, travel, or stipends related to literacy trainings</t>
  </si>
  <si>
    <t>Academic Student Assessment</t>
  </si>
  <si>
    <t>Diagnostic and progress monitoring assessments</t>
  </si>
  <si>
    <t>Vehicle Operation Services</t>
  </si>
  <si>
    <t>Salaries for summer school bus drivers</t>
  </si>
  <si>
    <t>Total</t>
  </si>
  <si>
    <t>Not Applicable</t>
  </si>
  <si>
    <t>District Expenditures</t>
  </si>
  <si>
    <t>Strong Readers Student Data</t>
  </si>
  <si>
    <t>Strong Readers Required Website Information</t>
  </si>
  <si>
    <t>Strong Readers School Data</t>
  </si>
  <si>
    <t>Board Policy 5070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</si>
</sst>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6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sz val="12"/>
      <color rgb="FF9D9D9D"/>
      <name val="Arial"/>
    </font>
    <font>
      <b/>
      <sz val="14"/>
      <color theme="0"/>
      <name val="Arial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2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left" vertical="top"/>
    </xf>
    <xf numFmtId="0" fontId="12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2" fillId="2" borderId="34" xfId="0" applyFont="1" applyFill="1" applyBorder="1" applyAlignment="1">
      <alignment vertical="center" wrapText="1"/>
    </xf>
    <xf numFmtId="0" fontId="11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1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1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2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3" fillId="2" borderId="3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right" vertical="center" wrapText="1"/>
    </xf>
    <xf numFmtId="164" fontId="14" fillId="2" borderId="2" xfId="0" applyNumberFormat="1" applyFont="1" applyFill="1" applyBorder="1" applyAlignment="1">
      <alignment horizontal="right" vertical="center" wrapText="1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/>
        <i val="0"/>
      </font>
    </dxf>
  </dxfs>
  <tableStyles count="1" defaultTableStyle="Accessible Table" defaultPivotStyle="PivotStyleLight16">
    <tableStyle name="Accessible Table" pivot="0" count="1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06/relationships/rdRichValueTypes" Target="richData/rdRichValueTypes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  <v>State of Oklahoma logo. Five sets of colorful chevrons and triangles arranged in a circle form a star in the middle.</v>
  </rv>
  <rv s="0">
    <v>1</v>
    <v>5</v>
    <v>Image with white background and text saying “Oklahoma Education”.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table xmlns="http://schemas.openxmlformats.org/spreadsheetml/2006/main" id="1" name="Table1" displayName="Table1" ref="A26:C32" totalsRowShown="0" headerRowDxfId="35" dataDxfId="34">
  <autoFilter ref="A26:C32">
    <filterColumn colId="0" hiddenButton="1"/>
    <filterColumn colId="1" hiddenButton="1"/>
    <filterColumn colId="2" hiddenButton="1"/>
  </autoFilter>
  <tableColumns count="3">
    <tableColumn id="1" name="Strong Readers Student Data" dataDxfId="33"/>
    <tableColumn id="2" name="Third Grade" dataDxfId="32"/>
    <tableColumn id="3" name="% of Third Grade Students" dataDxfId="31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id="5" name="Table56" displayName="Table56" ref="A39:C44" totalsRowCount="1" headerRowDxfId="30" dataDxfId="28" totalsRowDxfId="26" headerRowBorderDxfId="29" tableBorderDxfId="27" totalsRowBorderDxfId="25">
  <autoFilter ref="A39:C43">
    <filterColumn colId="0" hiddenButton="1"/>
    <filterColumn colId="1" hiddenButton="1"/>
    <filterColumn colId="2" hiddenButton="1"/>
  </autoFilter>
  <tableColumns count="3">
    <tableColumn id="1" name="District Expenditures" dataDxfId="24" totalsRowDxfId="2"/>
    <tableColumn id="2" name="Included Expenses" totalsRowLabel="Total" dataDxfId="23" totalsRowDxfId="1"/>
    <tableColumn id="3" name="Amount" totalsRowFunction="sum" dataDxfId="3" totalsRowDxfId="0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id="4" name="Table65" displayName="Table65" ref="A34:B37" totalsRowShown="0" headerRowDxfId="22" dataDxfId="20" headerRowBorderDxfId="21" tableBorderDxfId="19">
  <autoFilter ref="A34:B37">
    <filterColumn colId="0" hiddenButton="1"/>
    <filterColumn colId="1" hiddenButton="1"/>
  </autoFilter>
  <tableColumns count="2">
    <tableColumn id="1" name="Strong Readers School Data" dataDxfId="18"/>
    <tableColumn id="2" name="Description" dataDxfId="17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id="3" name="Table14" displayName="Table14" ref="A2:C8" totalsRowShown="0" headerRowDxfId="16" dataDxfId="15">
  <autoFilter ref="A2:C8">
    <filterColumn colId="0" hiddenButton="1"/>
    <filterColumn colId="1" hiddenButton="1"/>
    <filterColumn colId="2" hiddenButton="1"/>
  </autoFilter>
  <tableColumns count="3">
    <tableColumn id="1" name="Strong Readers Student Data" dataDxfId="14"/>
    <tableColumn id="2" name="Kindergarten" dataDxfId="13"/>
    <tableColumn id="3" name="% of Kindergarten Students" dataDxfId="12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id="7" name="Table7" displayName="Table7" ref="A10:C16" totalsRowShown="0" headerRowDxfId="11">
  <autoFilter ref="A10:C16">
    <filterColumn colId="0" hiddenButton="1"/>
    <filterColumn colId="1" hiddenButton="1"/>
    <filterColumn colId="2" hiddenButton="1"/>
  </autoFilter>
  <tableColumns count="3">
    <tableColumn id="1" name="Strong Readers Student Data" dataDxfId="10"/>
    <tableColumn id="2" name="First Grade" dataDxfId="9"/>
    <tableColumn id="3" name="% of First Grade Students" dataDxfId="8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id="9" name="Table710" displayName="Table710" ref="A18:C24" totalsRowShown="0" headerRowDxfId="7">
  <autoFilter ref="A18:C24">
    <filterColumn colId="0" hiddenButton="1"/>
    <filterColumn colId="1" hiddenButton="1"/>
    <filterColumn colId="2" hiddenButton="1"/>
  </autoFilter>
  <tableColumns count="3">
    <tableColumn id="1" name="Strong Readers Student Data" dataDxfId="6"/>
    <tableColumn id="2" name="Second Grade" dataDxfId="5"/>
    <tableColumn id="3" name="% of Second Grade Students" dataDxfId="4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resources.finalsite.net/images/v1748368908/mustangpsorg/hkgnikfrzihp07qviwwg/MPSPoliciesandProceedures05122025.pdf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48521"/>
  <sheetViews>
    <sheetView tabSelected="1" zoomScale="140" zoomScaleNormal="140" workbookViewId="0">
      <selection activeCell="B31" sqref="B31"/>
    </sheetView>
  </sheetViews>
  <sheetFormatPr defaultColWidth="0" defaultRowHeight="14.25" zeroHeight="1"/>
  <cols>
    <col min="1" max="1" width="93.5" style="6" bestFit="1" customWidth="1"/>
    <col min="2" max="3" width="25.875" style="6" customWidth="1"/>
    <col min="4" max="4" width="24.875" style="6" hidden="1" customWidth="1"/>
    <col min="5" max="5" width="24.875" style="32" hidden="1" customWidth="1"/>
    <col min="6" max="7" width="24.875" style="6" hidden="1" customWidth="1"/>
    <col min="8" max="8" width="24.875" style="2" hidden="1" customWidth="1"/>
    <col min="9" max="9" width="24.875" style="6" hidden="1" customWidth="1"/>
    <col min="10" max="16384" width="9.125" style="6" hidden="1"/>
  </cols>
  <sheetData>
    <row r="1" spans="1:9" ht="84.95" customHeight="1" thickBot="1">
      <c r="A1" s="1" t="s">
        <v>32</v>
      </c>
      <c r="B1" s="68" t="e" vm="1">
        <v>#VALUE!</v>
      </c>
      <c r="C1" s="69" t="e" vm="2">
        <v>#VALUE!</v>
      </c>
      <c r="D1" s="3"/>
      <c r="E1" s="4"/>
      <c r="F1" s="4"/>
      <c r="G1" s="4"/>
      <c r="H1" s="4"/>
      <c r="I1" s="5"/>
    </row>
    <row r="2" spans="1:9" ht="38.1" customHeight="1" thickBot="1">
      <c r="A2" s="7" t="s">
        <v>31</v>
      </c>
      <c r="B2" s="66" t="s">
        <v>0</v>
      </c>
      <c r="C2" s="67" t="s">
        <v>8</v>
      </c>
      <c r="E2" s="6"/>
      <c r="H2" s="6"/>
    </row>
    <row r="3" spans="1:9" ht="15">
      <c r="A3" s="9" t="s">
        <v>12</v>
      </c>
      <c r="B3" s="36">
        <v>76</v>
      </c>
      <c r="C3" s="36" t="s">
        <v>29</v>
      </c>
      <c r="E3" s="6"/>
      <c r="H3" s="6"/>
    </row>
    <row r="4" spans="1:9" ht="15">
      <c r="A4" s="10" t="s">
        <v>13</v>
      </c>
      <c r="B4" s="36">
        <v>1</v>
      </c>
      <c r="C4" s="36" t="s">
        <v>29</v>
      </c>
      <c r="E4" s="6"/>
      <c r="H4" s="6"/>
    </row>
    <row r="5" spans="1:9" ht="15">
      <c r="A5" s="10" t="s">
        <v>4</v>
      </c>
      <c r="B5" s="36">
        <v>23</v>
      </c>
      <c r="C5" s="37">
        <f>IF(OR(B3="", Table14[[#This Row],[Kindergarten]]=""), "Auto-calculated", IF(AND(B3&gt;10, Table14[[#This Row],[Kindergarten]]&lt;10), "Not Available", IFERROR(Table14[[#This Row],[Kindergarten]]/B3, "N/A")))</f>
        <v>0.30263157894736842</v>
      </c>
      <c r="E5" s="6"/>
      <c r="H5" s="6"/>
    </row>
    <row r="6" spans="1:9" ht="15">
      <c r="A6" s="10" t="s">
        <v>5</v>
      </c>
      <c r="B6" s="36">
        <v>21</v>
      </c>
      <c r="C6" s="37">
        <f>IF(OR(B3="", Table14[[#This Row],[Kindergarten]]=""), "Auto-calculated", IF(AND(B3&gt;10, Table14[[#This Row],[Kindergarten]]&lt;10), "Not Available", IFERROR(Table14[[#This Row],[Kindergarten]]/B3, "N/A")))</f>
        <v>0.27631578947368424</v>
      </c>
      <c r="E6" s="6"/>
      <c r="H6" s="6"/>
    </row>
    <row r="7" spans="1:9" ht="15">
      <c r="A7" s="10" t="s">
        <v>6</v>
      </c>
      <c r="B7" s="36">
        <v>71</v>
      </c>
      <c r="C7" s="37">
        <f>IF(OR(B3="", Table14[[#This Row],[Kindergarten]]=""), "Auto-calculated", IF(AND(B3&gt;10, Table14[[#This Row],[Kindergarten]]&lt;10), "Not Available", IFERROR(Table14[[#This Row],[Kindergarten]]/B3, "N/A")))</f>
        <v>0.93421052631578949</v>
      </c>
      <c r="E7" s="6"/>
      <c r="H7" s="6"/>
    </row>
    <row r="8" spans="1:9" ht="15">
      <c r="A8" s="11" t="s">
        <v>7</v>
      </c>
      <c r="B8" s="36">
        <v>1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1</v>
      </c>
      <c r="E8" s="6"/>
      <c r="H8" s="6"/>
    </row>
    <row r="9" spans="1:9" ht="9.9499999999999993" customHeight="1" thickBot="1"/>
    <row r="10" spans="1:9" ht="38.1" customHeight="1" thickBot="1">
      <c r="A10" s="43" t="s">
        <v>31</v>
      </c>
      <c r="B10" s="34" t="s">
        <v>1</v>
      </c>
      <c r="C10" s="34" t="s">
        <v>9</v>
      </c>
    </row>
    <row r="11" spans="1:9" ht="15.75">
      <c r="A11" s="44" t="s">
        <v>12</v>
      </c>
      <c r="B11" s="45">
        <v>99</v>
      </c>
      <c r="C11" s="46" t="s">
        <v>29</v>
      </c>
    </row>
    <row r="12" spans="1:9" ht="15.75">
      <c r="A12" s="47" t="s">
        <v>13</v>
      </c>
      <c r="B12" s="38">
        <v>6</v>
      </c>
      <c r="C12" s="48" t="s">
        <v>29</v>
      </c>
    </row>
    <row r="13" spans="1:9" ht="15.75">
      <c r="A13" s="47" t="s">
        <v>4</v>
      </c>
      <c r="B13" s="38">
        <v>14</v>
      </c>
      <c r="C13" s="49">
        <f>IF(OR(B11="", Table7[[#This Row],[First Grade]]=""), "Auto-calculated", IF(AND(B11&gt;10, Table7[[#This Row],[First Grade]]&lt;10), "Not Available", IFERROR(Table7[[#This Row],[First Grade]]/B11, "N/A")))</f>
        <v>0.14141414141414141</v>
      </c>
    </row>
    <row r="14" spans="1:9" ht="15.75">
      <c r="A14" s="47" t="s">
        <v>5</v>
      </c>
      <c r="B14" s="38">
        <v>41</v>
      </c>
      <c r="C14" s="49">
        <f>IF(OR($B$11="", Table7[[#This Row],[First Grade]]=""), "Auto-calculated", IF(AND($B$11&gt;10, Table7[[#This Row],[First Grade]]&lt;10), "Not Available", IFERROR(Table7[[#This Row],[First Grade]]/$B$11, "N/A")))</f>
        <v>0.41414141414141414</v>
      </c>
    </row>
    <row r="15" spans="1:9" ht="15.75">
      <c r="A15" s="47" t="s">
        <v>6</v>
      </c>
      <c r="B15" s="38">
        <v>76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0.76767676767676762</v>
      </c>
    </row>
    <row r="16" spans="1:9" ht="16.5" thickBot="1">
      <c r="A16" s="51" t="s">
        <v>7</v>
      </c>
      <c r="B16" s="52">
        <v>1</v>
      </c>
      <c r="C16" s="53">
        <f>IF(OR($B$12="", Table7[[#This Row],[First Grade]]=""), "Auto-calculated", IF(AND($B$12&gt;10, Table7[[#This Row],[First Grade]]&lt;10), "Not Available", IFERROR(Table7[[#This Row],[First Grade]]/$B$12, "N/A")))</f>
        <v>0.16666666666666666</v>
      </c>
    </row>
    <row r="17" spans="1:8" ht="9.9499999999999993" customHeight="1">
      <c r="A17" s="39"/>
      <c r="B17" s="41"/>
      <c r="C17" s="42"/>
    </row>
    <row r="18" spans="1:8" ht="38.1" customHeight="1" thickBot="1">
      <c r="A18" s="54" t="s">
        <v>31</v>
      </c>
      <c r="B18" s="40" t="s">
        <v>2</v>
      </c>
      <c r="C18" s="40" t="s">
        <v>10</v>
      </c>
    </row>
    <row r="19" spans="1:8" ht="15.75">
      <c r="A19" s="44" t="s">
        <v>12</v>
      </c>
      <c r="B19" s="45">
        <v>92</v>
      </c>
      <c r="C19" s="46" t="s">
        <v>29</v>
      </c>
    </row>
    <row r="20" spans="1:8" ht="15.75">
      <c r="A20" s="47" t="s">
        <v>13</v>
      </c>
      <c r="B20" s="38">
        <v>6</v>
      </c>
      <c r="C20" s="48" t="s">
        <v>29</v>
      </c>
    </row>
    <row r="21" spans="1:8" ht="15.75">
      <c r="A21" s="47" t="s">
        <v>4</v>
      </c>
      <c r="B21" s="38">
        <v>9</v>
      </c>
      <c r="C21" s="49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2" spans="1:8" ht="15.75">
      <c r="A22" s="47" t="s">
        <v>5</v>
      </c>
      <c r="B22" s="38">
        <v>44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0.47826086956521741</v>
      </c>
    </row>
    <row r="23" spans="1:8" ht="16.5" thickBot="1">
      <c r="A23" s="47" t="s">
        <v>6</v>
      </c>
      <c r="B23" s="38">
        <v>50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0.54347826086956519</v>
      </c>
    </row>
    <row r="24" spans="1:8" s="8" customFormat="1" ht="16.5" thickBot="1">
      <c r="A24" s="51" t="s">
        <v>7</v>
      </c>
      <c r="B24" s="52">
        <v>0</v>
      </c>
      <c r="C24" s="55">
        <f>IF(OR($B$20="", Table710[[#This Row],[Second Grade]]=""), "Auto-calculated", IF(AND($B$20&gt;10, Table710[[#This Row],[Second Grade]]&lt;10), "Not Available", IFERROR(Table710[[#This Row],[Second Grade]]/$B$20, "N/A")))</f>
        <v>0</v>
      </c>
    </row>
    <row r="25" spans="1:8" ht="9.9499999999999993" customHeight="1" thickBot="1">
      <c r="E25" s="6"/>
      <c r="H25" s="6"/>
    </row>
    <row r="26" spans="1:8" ht="38.1" customHeight="1" thickBot="1">
      <c r="A26" s="56" t="s">
        <v>31</v>
      </c>
      <c r="B26" s="57" t="s">
        <v>3</v>
      </c>
      <c r="C26" s="35" t="s">
        <v>11</v>
      </c>
      <c r="E26" s="6"/>
      <c r="H26" s="6"/>
    </row>
    <row r="27" spans="1:8" ht="15">
      <c r="A27" s="58" t="s">
        <v>12</v>
      </c>
      <c r="B27" s="61">
        <v>87</v>
      </c>
      <c r="C27" s="46" t="s">
        <v>29</v>
      </c>
      <c r="E27" s="6"/>
      <c r="H27" s="6"/>
    </row>
    <row r="28" spans="1:8" ht="15">
      <c r="A28" s="59" t="s">
        <v>13</v>
      </c>
      <c r="B28" s="36">
        <v>10</v>
      </c>
      <c r="C28" s="48" t="s">
        <v>29</v>
      </c>
      <c r="E28" s="6"/>
      <c r="H28" s="6"/>
    </row>
    <row r="29" spans="1:8" ht="15">
      <c r="A29" s="59" t="s">
        <v>4</v>
      </c>
      <c r="B29" s="36">
        <v>11</v>
      </c>
      <c r="C29" s="49">
        <f>IF(OR($B$27="", Table1[[#This Row],[Third Grade]]=""), "Auto-calculated", IF(AND($B$27&gt;10, Table1[[#This Row],[Third Grade]]&lt;10), "Not Available", IFERROR(Table1[[#This Row],[Third Grade]]/$B$27, "N/A")))</f>
        <v>0.12643678160919541</v>
      </c>
      <c r="E29" s="6"/>
      <c r="H29" s="6"/>
    </row>
    <row r="30" spans="1:8" ht="15">
      <c r="A30" s="59" t="s">
        <v>5</v>
      </c>
      <c r="B30" s="36">
        <v>35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0.40229885057471265</v>
      </c>
      <c r="E30" s="6"/>
      <c r="H30" s="6"/>
    </row>
    <row r="31" spans="1:8" ht="18" customHeight="1">
      <c r="A31" s="59" t="s">
        <v>6</v>
      </c>
      <c r="B31" s="36">
        <v>52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0.5977011494252874</v>
      </c>
      <c r="E31" s="6"/>
      <c r="H31" s="6"/>
    </row>
    <row r="32" spans="1:8" ht="15.75" thickBot="1">
      <c r="A32" s="60" t="s">
        <v>7</v>
      </c>
      <c r="B32" s="62">
        <v>0</v>
      </c>
      <c r="C32" s="55">
        <f>IF(OR($B$28="", Table1[[#This Row],[Third Grade]]=""), "Auto-calculated", IF(AND($B$28&gt;10, Table1[[#This Row],[Third Grade]]&lt;10), "Not Available", IFERROR(Table1[[#This Row],[Third Grade]]/$B$28, "N/A")))</f>
        <v>0</v>
      </c>
      <c r="E32" s="6"/>
      <c r="H32" s="6"/>
    </row>
    <row r="33" spans="1:9" ht="9.9499999999999993" customHeight="1" thickBot="1">
      <c r="E33" s="6"/>
      <c r="H33" s="6"/>
    </row>
    <row r="34" spans="1:9" ht="38.1" customHeight="1" thickBot="1">
      <c r="A34" s="15" t="s">
        <v>33</v>
      </c>
      <c r="B34" s="15" t="s">
        <v>14</v>
      </c>
      <c r="C34" s="65"/>
      <c r="D34" s="12"/>
      <c r="E34" s="13"/>
      <c r="F34" s="13"/>
      <c r="G34" s="13"/>
      <c r="H34" s="13"/>
      <c r="I34" s="14"/>
    </row>
    <row r="35" spans="1:9" ht="29.1" customHeight="1">
      <c r="A35" s="9" t="s">
        <v>15</v>
      </c>
      <c r="B35" s="63">
        <v>35</v>
      </c>
      <c r="C35" s="65"/>
      <c r="D35" s="17"/>
      <c r="E35" s="16"/>
      <c r="F35" s="16"/>
      <c r="G35" s="17"/>
      <c r="H35" s="17"/>
      <c r="I35" s="18"/>
    </row>
    <row r="36" spans="1:9" ht="29.1" customHeight="1">
      <c r="A36" s="19" t="s">
        <v>16</v>
      </c>
      <c r="B36" s="64">
        <v>120</v>
      </c>
      <c r="C36" s="65"/>
      <c r="D36" s="17"/>
      <c r="E36" s="16"/>
      <c r="F36" s="16"/>
      <c r="G36" s="17"/>
      <c r="H36" s="17"/>
      <c r="I36" s="18"/>
    </row>
    <row r="37" spans="1:9" ht="240.95" customHeight="1">
      <c r="A37" s="19" t="s">
        <v>17</v>
      </c>
      <c r="B37" s="73" t="s">
        <v>34</v>
      </c>
      <c r="C37" s="65"/>
      <c r="D37" s="17"/>
      <c r="E37" s="16"/>
      <c r="F37" s="16"/>
      <c r="G37" s="17"/>
      <c r="H37" s="17"/>
      <c r="I37" s="18"/>
    </row>
    <row r="38" spans="1:9" ht="11.1" customHeight="1" thickBot="1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.75" thickBot="1">
      <c r="A39" s="15" t="s">
        <v>30</v>
      </c>
      <c r="B39" s="22" t="s">
        <v>18</v>
      </c>
      <c r="C39" s="23" t="s">
        <v>19</v>
      </c>
      <c r="D39" s="20"/>
      <c r="E39" s="16"/>
      <c r="F39" s="18"/>
      <c r="G39" s="16"/>
      <c r="H39" s="17"/>
      <c r="I39" s="17"/>
    </row>
    <row r="40" spans="1:9" ht="50.1" customHeight="1">
      <c r="A40" s="9" t="s">
        <v>20</v>
      </c>
      <c r="B40" s="25" t="s">
        <v>21</v>
      </c>
      <c r="C40" s="26">
        <v>182406.24</v>
      </c>
      <c r="D40" s="24"/>
      <c r="E40" s="13"/>
      <c r="F40" s="14"/>
      <c r="G40" s="13"/>
      <c r="H40" s="12"/>
      <c r="I40" s="12"/>
    </row>
    <row r="41" spans="1:9" ht="45">
      <c r="A41" s="19" t="s">
        <v>22</v>
      </c>
      <c r="B41" s="27" t="s">
        <v>23</v>
      </c>
      <c r="C41" s="28">
        <v>66235.81</v>
      </c>
      <c r="D41" s="18"/>
      <c r="E41" s="16"/>
      <c r="F41" s="18"/>
      <c r="G41" s="16"/>
      <c r="H41" s="17"/>
      <c r="I41" s="18"/>
    </row>
    <row r="42" spans="1:9" ht="51" customHeight="1">
      <c r="A42" s="19" t="s">
        <v>24</v>
      </c>
      <c r="B42" s="27" t="s">
        <v>25</v>
      </c>
      <c r="C42" s="29">
        <v>15000</v>
      </c>
      <c r="D42" s="20"/>
      <c r="E42" s="16"/>
      <c r="F42" s="18"/>
      <c r="G42" s="16"/>
      <c r="H42" s="17"/>
      <c r="I42" s="17"/>
    </row>
    <row r="43" spans="1:9" ht="51" customHeight="1">
      <c r="A43" s="19" t="s">
        <v>26</v>
      </c>
      <c r="B43" s="30" t="s">
        <v>27</v>
      </c>
      <c r="C43" s="31">
        <v>0</v>
      </c>
      <c r="D43" s="24"/>
      <c r="E43" s="13"/>
      <c r="F43" s="14"/>
      <c r="G43" s="13"/>
      <c r="H43" s="12"/>
      <c r="I43" s="12"/>
    </row>
    <row r="44" spans="1:9" ht="18">
      <c r="A44" s="70"/>
      <c r="B44" s="71" t="s">
        <v>28</v>
      </c>
      <c r="C44" s="72">
        <f>SUBTOTAL(109,Table56[Amount])</f>
        <v>263642.05</v>
      </c>
      <c r="D44" s="20"/>
      <c r="E44" s="16"/>
      <c r="F44" s="16"/>
      <c r="G44" s="16"/>
      <c r="H44" s="17"/>
      <c r="I44" s="17"/>
    </row>
    <row r="45" spans="1:9" hidden="1">
      <c r="D45" s="20"/>
      <c r="E45" s="16"/>
      <c r="F45" s="16"/>
      <c r="G45" s="16"/>
      <c r="H45" s="17"/>
      <c r="I45" s="17"/>
    </row>
    <row r="1048521" spans="5:5" hidden="1">
      <c r="E1048521" s="13"/>
    </row>
  </sheetData>
  <sheetProtection selectLockedCells="1" selectUnlockedCells="1"/>
  <protectedRanges>
    <protectedRange sqref="B35:B36" name="Range1"/>
    <protectedRange sqref="C40:C43" name="Range1_1_1"/>
    <protectedRange sqref="B37" name="Range1_2"/>
  </protectedRanges>
  <phoneticPr fontId="9" type="noConversion"/>
  <conditionalFormatting sqref="B4:B8 B27:B32">
    <cfRule type="expression" dxfId="38" priority="7">
      <formula>B4&lt;10</formula>
    </cfRule>
  </conditionalFormatting>
  <conditionalFormatting sqref="B11:B17">
    <cfRule type="expression" dxfId="37" priority="3">
      <formula>B11&lt;10</formula>
    </cfRule>
  </conditionalFormatting>
  <conditionalFormatting sqref="B19:B24">
    <cfRule type="expression" dxfId="36" priority="1">
      <formula>B19&lt;10</formula>
    </cfRule>
  </conditionalFormatting>
  <hyperlinks>
    <hyperlink ref="B37" r:id="rId1"/>
  </hyperlinks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Eidson, Misty D</cp:lastModifiedBy>
  <cp:lastPrinted>2025-05-08T22:12:40Z</cp:lastPrinted>
  <dcterms:created xsi:type="dcterms:W3CDTF">2025-05-08T13:30:15Z</dcterms:created>
  <dcterms:modified xsi:type="dcterms:W3CDTF">2026-08-20T21:26:14Z</dcterms:modified>
  <cp:category/>
</cp:coreProperties>
</file>