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J:\Exceptional Students Services Unit\Data Collections DSU\Indicator Reports to OSEP\Indicators Reported in Feb 2027 (FFY 2025)\Public Reporting 25-26\"/>
    </mc:Choice>
  </mc:AlternateContent>
  <xr:revisionPtr revIDLastSave="0" documentId="13_ncr:1_{7FE54AC2-7F47-44E4-9163-831EE6CDAA51}" xr6:coauthVersionLast="47" xr6:coauthVersionMax="47" xr10:uidLastSave="{00000000-0000-0000-0000-000000000000}"/>
  <bookViews>
    <workbookView xWindow="22932" yWindow="-60" windowWidth="23256" windowHeight="13896" xr2:uid="{00000000-000D-0000-FFFF-FFFF00000000}"/>
  </bookViews>
  <sheets>
    <sheet name="MOE and CE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5" i="1" l="1"/>
  <c r="X6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4" i="1"/>
  <c r="X25" i="1"/>
  <c r="X26" i="1"/>
  <c r="X28" i="1"/>
  <c r="X29" i="1"/>
  <c r="X30" i="1"/>
  <c r="X31" i="1"/>
  <c r="X32" i="1"/>
  <c r="X33" i="1"/>
  <c r="X34" i="1"/>
  <c r="X35" i="1"/>
  <c r="X37" i="1"/>
  <c r="X38" i="1"/>
  <c r="X39" i="1"/>
  <c r="X40" i="1"/>
  <c r="X41" i="1"/>
  <c r="X42" i="1"/>
  <c r="X45" i="1"/>
  <c r="X46" i="1"/>
  <c r="X47" i="1"/>
  <c r="X48" i="1"/>
  <c r="X49" i="1"/>
  <c r="X50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E66" i="1"/>
  <c r="H66" i="1"/>
  <c r="I66" i="1"/>
  <c r="J66" i="1" s="1"/>
  <c r="I10" i="1"/>
  <c r="J10" i="1" s="1"/>
  <c r="I4" i="1"/>
  <c r="J4" i="1" s="1"/>
  <c r="I5" i="1"/>
  <c r="J5" i="1" s="1"/>
  <c r="I6" i="1"/>
  <c r="J6" i="1" s="1"/>
  <c r="I7" i="1"/>
  <c r="J7" i="1" s="1"/>
  <c r="I8" i="1"/>
  <c r="J8" i="1" s="1"/>
  <c r="I9" i="1"/>
  <c r="J9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7" i="1"/>
  <c r="E68" i="1"/>
  <c r="E69" i="1"/>
  <c r="E70" i="1"/>
  <c r="E71" i="1"/>
  <c r="E72" i="1"/>
  <c r="X44" i="1" l="1"/>
  <c r="X8" i="1"/>
  <c r="X7" i="1"/>
  <c r="X4" i="1"/>
  <c r="X51" i="1"/>
  <c r="X27" i="1"/>
  <c r="X43" i="1"/>
  <c r="X36" i="1"/>
  <c r="X23" i="1"/>
  <c r="H5" i="1"/>
  <c r="H6" i="1"/>
  <c r="H7" i="1"/>
  <c r="H8" i="1"/>
  <c r="H9" i="1"/>
  <c r="H10" i="1"/>
  <c r="H11" i="1"/>
  <c r="H12" i="1"/>
  <c r="H13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14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7" i="1"/>
  <c r="H68" i="1"/>
  <c r="H69" i="1"/>
  <c r="H70" i="1"/>
  <c r="H71" i="1"/>
  <c r="H72" i="1"/>
  <c r="H4" i="1"/>
</calcChain>
</file>

<file path=xl/sharedStrings.xml><?xml version="1.0" encoding="utf-8"?>
<sst xmlns="http://schemas.openxmlformats.org/spreadsheetml/2006/main" count="1013" uniqueCount="122">
  <si>
    <t>ADAMS 1 MAPLETON</t>
  </si>
  <si>
    <t>ADAMS 12 NORTHGLENN</t>
  </si>
  <si>
    <t>ADAMS 14 COMMERCE CITY</t>
  </si>
  <si>
    <t>ADAMS 27J BRIGHTON</t>
  </si>
  <si>
    <t>ADAMS 50 WESTMINSTER</t>
  </si>
  <si>
    <t>ADAMS-ARAP 28J AURORA</t>
  </si>
  <si>
    <t>ARAPAHOE 1 ENGLEWOOD</t>
  </si>
  <si>
    <t>ARAPAHOE 2 SHERIDAN</t>
  </si>
  <si>
    <t>ARAPAHOE 5 CHERRY CREEK</t>
  </si>
  <si>
    <t>ARAPAHOE 6 LITTLETON</t>
  </si>
  <si>
    <t>BOULDER RE-1J ST VRAIN</t>
  </si>
  <si>
    <t>BOULDER RE-2 BOULDER</t>
  </si>
  <si>
    <t>CENTENNIAL BOCES</t>
  </si>
  <si>
    <t>CHARTER SCHOOL INSTITUTE</t>
  </si>
  <si>
    <t>CMHI PUEBLO</t>
  </si>
  <si>
    <t>CSDB</t>
  </si>
  <si>
    <t>DELTA 50J</t>
  </si>
  <si>
    <t>DENVER 1</t>
  </si>
  <si>
    <t>DEPARTMENT OF CORRECTIONS</t>
  </si>
  <si>
    <t>DIVISION OF YOUTH SERVICES</t>
  </si>
  <si>
    <t>DOUGLAS RE-1</t>
  </si>
  <si>
    <t>EAGLE RE 50</t>
  </si>
  <si>
    <t>EAST CENTRAL BOCES</t>
  </si>
  <si>
    <t>EL PASO 11 COLO SPRINGS</t>
  </si>
  <si>
    <t>EL PASO 12  CHEYENNE MOUNTAIN</t>
  </si>
  <si>
    <t>EL PASO 2 HARRISON</t>
  </si>
  <si>
    <t>EL PASO 20 ACADEMY</t>
  </si>
  <si>
    <t>EL PASO 3 WIDEFIELD</t>
  </si>
  <si>
    <t>EL PASO 38  LEWIS PALMER</t>
  </si>
  <si>
    <t>EL PASO 49 FALCON</t>
  </si>
  <si>
    <t>EL PASO 8 FOUNTAIN</t>
  </si>
  <si>
    <t>FORT LUPTON/KEENESBURG</t>
  </si>
  <si>
    <t>FREMONT RE-1 CANON CITY</t>
  </si>
  <si>
    <t>GUNNISON RE-1J</t>
  </si>
  <si>
    <t>JEFFERSON R-1</t>
  </si>
  <si>
    <t>LARIMER R-1 POUDRE</t>
  </si>
  <si>
    <t>LARIMER R-2J THOMPSON</t>
  </si>
  <si>
    <t>LARIMER R-3 PARK</t>
  </si>
  <si>
    <t>LOGAN RE-1 VALLEY</t>
  </si>
  <si>
    <t>MESA 51 GRAND JUNCTION</t>
  </si>
  <si>
    <t>MOFFAT RE-1 CRAIG</t>
  </si>
  <si>
    <t>MONTROSE RE-1J</t>
  </si>
  <si>
    <t>MORGAN RE-3  FORT MORGAN</t>
  </si>
  <si>
    <t>NORTHEAST BOCES</t>
  </si>
  <si>
    <t>NORTHWEST BOCES</t>
  </si>
  <si>
    <t>PIKES PEAK BOCES</t>
  </si>
  <si>
    <t>PUEBLO 60 URBAN</t>
  </si>
  <si>
    <t>PUEBLO 70 RURAL</t>
  </si>
  <si>
    <t>RIO BLANCO BOCES</t>
  </si>
  <si>
    <t>SAN JUAN BOCES</t>
  </si>
  <si>
    <t>SAN LUIS VALLEY BOCS</t>
  </si>
  <si>
    <t>SANTA FE TRAIL BOCES</t>
  </si>
  <si>
    <t>SOUTH CENTRAL BOCES</t>
  </si>
  <si>
    <t>SOUTHEASTERN BOCES</t>
  </si>
  <si>
    <t>UNCOMPAHGRE BOCES  RIDGWAY</t>
  </si>
  <si>
    <t>UTE PASS BOCES</t>
  </si>
  <si>
    <t>WELD 6 GREELEY</t>
  </si>
  <si>
    <t>WELD RE-4 WINDSOR</t>
  </si>
  <si>
    <t>WELD RE-5 JOHNSTOWN-MILLIKEN</t>
  </si>
  <si>
    <t>End of Page</t>
  </si>
  <si>
    <t>The Department of Corrections, Division of Youth Services and the Colorado Mental Health Institute in Pueblo (CMHI Pueblo) do not serve students with disabilities aged 3 to 5 and therefore do not receive 619 allocations.</t>
  </si>
  <si>
    <t>Year used to make the LEA/ESA determinations</t>
  </si>
  <si>
    <t>LEA/ESA Name</t>
  </si>
  <si>
    <t>COLORADO RIVER BOCES</t>
  </si>
  <si>
    <t>DURANGO</t>
  </si>
  <si>
    <t>MOUNTAIN BOCES</t>
  </si>
  <si>
    <t>PITKIN ASPEN 1</t>
  </si>
  <si>
    <t>SUMMIT RE-1</t>
  </si>
  <si>
    <t>EDUCATION ReENVISIONED</t>
  </si>
  <si>
    <t>ELIZABETH</t>
  </si>
  <si>
    <t>ROARING FORK RE-1</t>
  </si>
  <si>
    <t>Was the LEA/ESA identified as having significant disproportionality due to 'identification as a child with a disability'?</t>
  </si>
  <si>
    <t>Was the LEA/ESA identified as having significant disproportionality due to 'identification by disability category'?</t>
  </si>
  <si>
    <t>Was the LEA/ESA identified as having significant disproportionality due to 'placement in a particular educational setting'?</t>
  </si>
  <si>
    <t>Was the LEA/ESA identified as having significant disproportionality due to 'disciplinary action'?</t>
  </si>
  <si>
    <t>Warnings</t>
  </si>
  <si>
    <t xml:space="preserve">Total LEA/ESA allocation for Section 611 
of IDEA FFY 2023 ($)
</t>
  </si>
  <si>
    <t>BLUE SKY BOCES</t>
  </si>
  <si>
    <t>* Suppressed, total count for this cell is &lt;16 or total for a complementary cell is &lt;16</t>
  </si>
  <si>
    <t>Colorado IDEA Maintenance of Effort (MOE) Reduction 
and Coordinated Early Intervening Services (CEIS) for School Year 2024-25</t>
  </si>
  <si>
    <t>Determination under 34 CFR  300.600(a)(2) that controls whether the LEA may be able to reduce MOE during SY 2024-25</t>
  </si>
  <si>
    <t>Reduction of local and/or state funds taken pursuant to Section 613(a)(2)(C) by the LEA/ESA during SY 2024-25 ($)</t>
  </si>
  <si>
    <t>Percent of the available reduction taken by LEA /ESA during SY 2024-25 (%)</t>
  </si>
  <si>
    <t>Required CEIS 
Was the LEA/ESA required to use 15% of funds for CEIS due to significant disproportionality in SY 2024-25? (Y/N)</t>
  </si>
  <si>
    <t>Required CEIS
Amount reserved for required CEIS in the LEA /ESA in SY 2024-25 ($)</t>
  </si>
  <si>
    <t>Required CEIS
Percent taken for required CEIS in the LEA /ESA in SY 2024-25 (%)</t>
  </si>
  <si>
    <t>Voluntary CEIS
Did the LEA/ESA voluntarily use up to 15% of IDEA 611 and 619 fund for CEIS in SY 2024-25? (Y/N)</t>
  </si>
  <si>
    <t>Voluntary CEIS
Amount reserved for voluntary CEIS in SY 2024-25 ($)</t>
  </si>
  <si>
    <t>Voluntary CEIS
Percent taken for voluntary CEIS during SY 2024-25 (%)</t>
  </si>
  <si>
    <t>Total number of children receiving CEIS under the IDEA in the LEA/ESA during SY 2024-25</t>
  </si>
  <si>
    <t>Total number of children receiving CCEIS under the IDEA in the LEA/ESA during SY 2024-25 WDIS</t>
  </si>
  <si>
    <t>Total number of children receiving CCEIS under the IDEA in the LEA/ESA during SY 2024-25 WODIS</t>
  </si>
  <si>
    <t>Total number of children who received CEIS under the IDEA anytime in the past two school years (including SY 2022-23, SY 2023-24 and SY 2024-25) and received special education and related services in SY 2024-25</t>
  </si>
  <si>
    <t xml:space="preserve">Total LEA/ESA allocation for Section 611 
of IDEA FFY 2024 ($)
</t>
  </si>
  <si>
    <t xml:space="preserve">Total LEA/ESA allocation for Section 619 
of IDEA FFY 2024 ($)
</t>
  </si>
  <si>
    <t xml:space="preserve">Total LEA/ESA allocations
for Section 611 and 619 of IDEA for FFY 2024 ($)
</t>
  </si>
  <si>
    <t xml:space="preserve">15% of the total LEA/ESA allocations
for Section 611 and 619 of IDEA for FFY 2024 ($)
</t>
  </si>
  <si>
    <t>Did the State determine whether the LEA/ESA met the MOE compliance standard in FFY 2024/SY 2024-25?</t>
  </si>
  <si>
    <t>Did the LEA/ESA meet the MOE compliance standard in FFY 2024/SY 2024-25?</t>
  </si>
  <si>
    <t>By the date of this data submission, did the State return non-Federal funds to the Department based on the failure of the LEA/ESA to meet the MOE compliance standard in FFY 2024/SY 2024-25?</t>
  </si>
  <si>
    <t>What amount of non-Federal funds did the State return to the Department based on the failure of the LEA/ESA to meet the MOE compliance standard in FFY 2024/SY 2024-25?</t>
  </si>
  <si>
    <t xml:space="preserve">Increase in LEA/ESA allocations for
Section 611 from FFY 2023 to FFY 2024 ($)
</t>
  </si>
  <si>
    <t xml:space="preserve">Total  allocation for Section 619 
of IDEA FFY 2023 ($)
</t>
  </si>
  <si>
    <t xml:space="preserve">Increase in  allocations for
Section 619 from FFY 2023 to FFY 2024 ($)
</t>
  </si>
  <si>
    <t>STEAMBOAT SPRINGS SCHOOL DISTRICT</t>
  </si>
  <si>
    <t>MEETSREQS</t>
  </si>
  <si>
    <t>NEEDSASSIST</t>
  </si>
  <si>
    <t>NA</t>
  </si>
  <si>
    <t>YES</t>
  </si>
  <si>
    <t>IDDISCAT</t>
  </si>
  <si>
    <t>NO</t>
  </si>
  <si>
    <t>IDPLCMD</t>
  </si>
  <si>
    <t>Yes</t>
  </si>
  <si>
    <t>IDWIS</t>
  </si>
  <si>
    <t>*</t>
  </si>
  <si>
    <t>MEETSREQS =  Meets the requirements and purposes of Part B</t>
  </si>
  <si>
    <t>NEEDSASSIST = Needs assistance in implementing the requirements for Part B</t>
  </si>
  <si>
    <t>NEEDSINT = Needs intervention in implementing the requirements for Part B</t>
  </si>
  <si>
    <t>NEEDSSUBINT = Needs substantial intervention in implementing the requirements of Part B</t>
  </si>
  <si>
    <t>NA = Not applicable to the LEA</t>
  </si>
  <si>
    <t>MISSING = Use when data are applicable to the LEA but are not available</t>
  </si>
  <si>
    <r>
      <rPr>
        <vertAlign val="superscript"/>
        <sz val="12"/>
        <color theme="1" tint="-0.249977111117893"/>
        <rFont val="Trebuchet MS"/>
        <family val="2"/>
        <scheme val="minor"/>
      </rPr>
      <t>1</t>
    </r>
    <r>
      <rPr>
        <sz val="12"/>
        <color theme="1" tint="-0.249977111117893"/>
        <rFont val="Trebuchet MS"/>
        <family val="2"/>
        <scheme val="minor"/>
      </rPr>
      <t xml:space="preserve"> Determination under 34 CFR  300.600(a)(2) that controls whether the LEA may be able to reduce MOE during the reference SY: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</si>
</sst>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color theme="1"/>
      <name val="Trebuchet MS"/>
      <family val="2"/>
      <scheme val="minor"/>
    </font>
    <font>
      <sz val="12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8"/>
      <name val="Trebuchet MS"/>
      <family val="2"/>
      <scheme val="minor"/>
    </font>
    <font>
      <sz val="12"/>
      <color theme="0"/>
      <name val="Trebuchet MS"/>
      <family val="2"/>
      <scheme val="minor"/>
    </font>
    <font>
      <sz val="12"/>
      <color theme="1" tint="-0.249977111117893"/>
      <name val="Trebuchet MS"/>
      <family val="2"/>
      <scheme val="minor"/>
    </font>
    <font>
      <sz val="12"/>
      <name val="Trebuchet MS"/>
      <family val="2"/>
      <scheme val="minor"/>
    </font>
    <font>
      <b/>
      <sz val="16"/>
      <color theme="0"/>
      <name val="Museo Slab 500"/>
      <scheme val="major"/>
    </font>
    <font>
      <vertAlign val="superscript"/>
      <sz val="12"/>
      <color theme="1" tint="-0.249977111117893"/>
      <name val="Trebuchet MS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3678B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4" fillId="6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4" fillId="5" borderId="3" xfId="0" applyFont="1" applyFill="1" applyBorder="1" applyAlignment="1">
      <alignment wrapText="1"/>
    </xf>
    <xf numFmtId="0" fontId="5" fillId="4" borderId="0" xfId="0" applyFont="1" applyFill="1" applyAlignment="1">
      <alignment wrapText="1"/>
    </xf>
    <xf numFmtId="0" fontId="6" fillId="0" borderId="0" xfId="0" applyFont="1"/>
    <xf numFmtId="164" fontId="6" fillId="0" borderId="0" xfId="1" applyNumberFormat="1" applyFont="1"/>
    <xf numFmtId="164" fontId="6" fillId="0" borderId="2" xfId="1" applyNumberFormat="1" applyFont="1" applyBorder="1"/>
    <xf numFmtId="164" fontId="6" fillId="0" borderId="0" xfId="0" applyNumberFormat="1" applyFont="1"/>
    <xf numFmtId="43" fontId="6" fillId="0" borderId="0" xfId="0" applyNumberFormat="1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0" borderId="0" xfId="0" applyFont="1"/>
    <xf numFmtId="0" fontId="1" fillId="3" borderId="0" xfId="0" applyFont="1" applyFill="1"/>
    <xf numFmtId="164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3" borderId="0" xfId="0" applyFont="1" applyFill="1"/>
    <xf numFmtId="164" fontId="6" fillId="0" borderId="4" xfId="1" applyNumberFormat="1" applyFont="1" applyBorder="1"/>
    <xf numFmtId="164" fontId="6" fillId="0" borderId="5" xfId="1" applyNumberFormat="1" applyFont="1" applyBorder="1"/>
    <xf numFmtId="10" fontId="6" fillId="0" borderId="0" xfId="2" applyNumberFormat="1" applyFont="1" applyAlignment="1">
      <alignment horizontal="center"/>
    </xf>
    <xf numFmtId="0" fontId="7" fillId="2" borderId="0" xfId="0" applyFont="1" applyFill="1" applyAlignment="1">
      <alignment horizontal="right" vertical="center" wrapText="1"/>
    </xf>
    <xf numFmtId="0" fontId="5" fillId="3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34"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35" formatCode="_(* #,##0.00_);_(* \(#,##0.00\);_(* &quot;-&quot;??_);_(@_)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</dxf>
    <dxf>
      <font>
        <strike val="0"/>
        <outline val="0"/>
        <shadow val="0"/>
        <u val="none"/>
        <sz val="12"/>
        <name val="Trebuchet MS"/>
        <family val="2"/>
        <scheme val="minor"/>
      </font>
    </dxf>
    <dxf>
      <font>
        <strike val="0"/>
        <outline val="0"/>
        <shadow val="0"/>
        <u val="none"/>
        <sz val="12"/>
        <color theme="0"/>
        <name val="Trebuchet MS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3678B4"/>
      <color rgb="FF008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53340</xdr:rowOff>
    </xdr:from>
    <xdr:to>
      <xdr:col>3</xdr:col>
      <xdr:colOff>802277</xdr:colOff>
      <xdr:row>0</xdr:row>
      <xdr:rowOff>916819</xdr:rowOff>
    </xdr:to>
    <xdr:pic>
      <xdr:nvPicPr>
        <xdr:cNvPr id="3" name="Picture 2" descr="CDE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53340"/>
          <a:ext cx="5138057" cy="8634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F72" totalsRowShown="0" headerRowDxfId="33" dataDxfId="32">
  <autoFilter ref="A3:AF72" xr:uid="{00000000-000C-0000-FFFF-FFFF00000000}"/>
  <sortState xmlns:xlrd2="http://schemas.microsoft.com/office/spreadsheetml/2017/richdata2" ref="A4:AF72">
    <sortCondition ref="A3:A72"/>
  </sortState>
  <tableColumns count="32">
    <tableColumn id="1" xr3:uid="{00000000-0010-0000-0000-000001000000}" name="LEA/ESA Name" dataDxfId="31"/>
    <tableColumn id="3" xr3:uid="{00000000-0010-0000-0000-000003000000}" name="Year used to make the LEA/ESA determinations" dataDxfId="30"/>
    <tableColumn id="4" xr3:uid="{00000000-0010-0000-0000-000004000000}" name="Total LEA/ESA allocation for Section 611 _x000a_of IDEA FFY 2023 ($)_x000a_" dataDxfId="29" dataCellStyle="Comma"/>
    <tableColumn id="5" xr3:uid="{00000000-0010-0000-0000-000005000000}" name="Total LEA/ESA allocation for Section 611 _x000a_of IDEA FFY 2024 ($)_x000a_" dataDxfId="28" dataCellStyle="Comma"/>
    <tableColumn id="6" xr3:uid="{00000000-0010-0000-0000-000006000000}" name="Increase in LEA/ESA allocations for_x000a_Section 611 from FFY 2023 to FFY 2024 ($)_x000a_" dataDxfId="27" dataCellStyle="Comma">
      <calculatedColumnFormula>Table1[[#This Row],[Total LEA/ESA allocation for Section 611 
of IDEA FFY 2024 ($)
]]-Table1[[#This Row],[Total LEA/ESA allocation for Section 611 
of IDEA FFY 2023 ($)
]]</calculatedColumnFormula>
    </tableColumn>
    <tableColumn id="7" xr3:uid="{00000000-0010-0000-0000-000007000000}" name="Total  allocation for Section 619 _x000a_of IDEA FFY 2023 ($)_x000a_" dataDxfId="26" dataCellStyle="Comma"/>
    <tableColumn id="8" xr3:uid="{00000000-0010-0000-0000-000008000000}" name="Total LEA/ESA allocation for Section 619 _x000a_of IDEA FFY 2024 ($)_x000a_" dataDxfId="25" dataCellStyle="Comma"/>
    <tableColumn id="9" xr3:uid="{00000000-0010-0000-0000-000009000000}" name="Increase in  allocations for_x000a_Section 619 from FFY 2023 to FFY 2024 ($)_x000a_" dataDxfId="24" dataCellStyle="Comma">
      <calculatedColumnFormula>G4-F4</calculatedColumnFormula>
    </tableColumn>
    <tableColumn id="10" xr3:uid="{00000000-0010-0000-0000-00000A000000}" name="Total LEA/ESA allocations_x000a_for Section 611 and 619 of IDEA for FFY 2024 ($)_x000a_" dataDxfId="23">
      <calculatedColumnFormula>Table1[[#This Row],[Total LEA/ESA allocation for Section 611 
of IDEA FFY 2024 ($)
]]+Table1[[#This Row],[Total LEA/ESA allocation for Section 619 
of IDEA FFY 2024 ($)
]]</calculatedColumnFormula>
    </tableColumn>
    <tableColumn id="11" xr3:uid="{00000000-0010-0000-0000-00000B000000}" name="15% of the total LEA/ESA allocations_x000a_for Section 611 and 619 of IDEA for FFY 2024 ($)_x000a_" dataDxfId="22">
      <calculatedColumnFormula>0.15*(Table1[[#This Row],[Total LEA/ESA allocations
for Section 611 and 619 of IDEA for FFY 2024 ($)
]])</calculatedColumnFormula>
    </tableColumn>
    <tableColumn id="12" xr3:uid="{00000000-0010-0000-0000-00000C000000}" name="Determination under 34 CFR  300.600(a)(2) that controls whether the LEA may be able to reduce MOE during SY 2024-25" dataDxfId="21"/>
    <tableColumn id="13" xr3:uid="{00000000-0010-0000-0000-00000D000000}" name="Reduction of local and/or state funds taken pursuant to Section 613(a)(2)(C) by the LEA/ESA during SY 2024-25 ($)" dataDxfId="20"/>
    <tableColumn id="14" xr3:uid="{00000000-0010-0000-0000-00000E000000}" name="Percent of the available reduction taken by LEA /ESA during SY 2024-25 (%)" dataDxfId="19"/>
    <tableColumn id="2" xr3:uid="{D95E2CF8-3C14-405A-B847-182C79944811}" name="Did the State determine whether the LEA/ESA met the MOE compliance standard in FFY 2024/SY 2024-25?" dataDxfId="18"/>
    <tableColumn id="27" xr3:uid="{475A9645-7CD2-4577-A73D-C5C611B25AFA}" name="Did the LEA/ESA meet the MOE compliance standard in FFY 2024/SY 2024-25?" dataDxfId="17"/>
    <tableColumn id="28" xr3:uid="{5C0E4841-86F1-4C60-90EF-38A2BB3EB5A0}" name="By the date of this data submission, did the State return non-Federal funds to the Department based on the failure of the LEA/ESA to meet the MOE compliance standard in FFY 2024/SY 2024-25?" dataDxfId="16"/>
    <tableColumn id="29" xr3:uid="{DF5C04DD-AE61-459D-8F58-2CAC05E4499C}" name="What amount of non-Federal funds did the State return to the Department based on the failure of the LEA/ESA to meet the MOE compliance standard in FFY 2024/SY 2024-25?" dataDxfId="15"/>
    <tableColumn id="15" xr3:uid="{00000000-0010-0000-0000-00000F000000}" name="Required CEIS _x000a_Was the LEA/ESA required to use 15% of funds for CEIS due to significant disproportionality in SY 2024-25? (Y/N)" dataDxfId="14"/>
    <tableColumn id="16" xr3:uid="{00000000-0010-0000-0000-000010000000}" name="Was the LEA/ESA identified as having significant disproportionality due to 'identification as a child with a disability'?" dataDxfId="13"/>
    <tableColumn id="17" xr3:uid="{00000000-0010-0000-0000-000011000000}" name="Was the LEA/ESA identified as having significant disproportionality due to 'identification by disability category'?" dataDxfId="12"/>
    <tableColumn id="18" xr3:uid="{00000000-0010-0000-0000-000012000000}" name="Was the LEA/ESA identified as having significant disproportionality due to 'placement in a particular educational setting'?" dataDxfId="11"/>
    <tableColumn id="19" xr3:uid="{00000000-0010-0000-0000-000013000000}" name="Was the LEA/ESA identified as having significant disproportionality due to 'disciplinary action'?" dataDxfId="10"/>
    <tableColumn id="20" xr3:uid="{00000000-0010-0000-0000-000014000000}" name="Required CEIS_x000a_Amount reserved for required CEIS in the LEA /ESA in SY 2024-25 ($)" dataDxfId="9"/>
    <tableColumn id="21" xr3:uid="{00000000-0010-0000-0000-000015000000}" name="Required CEIS_x000a_Percent taken for required CEIS in the LEA /ESA in SY 2024-25 (%)" dataDxfId="8" dataCellStyle="Percent">
      <calculatedColumnFormula>IF(W4="na", "-", W4/I4)</calculatedColumnFormula>
    </tableColumn>
    <tableColumn id="22" xr3:uid="{00000000-0010-0000-0000-000016000000}" name="Voluntary CEIS_x000a_Did the LEA/ESA voluntarily use up to 15% of IDEA 611 and 619 fund for CEIS in SY 2024-25? (Y/N)" dataDxfId="7"/>
    <tableColumn id="23" xr3:uid="{00000000-0010-0000-0000-000017000000}" name="Voluntary CEIS_x000a_Amount reserved for voluntary CEIS in SY 2024-25 ($)" dataDxfId="6"/>
    <tableColumn id="24" xr3:uid="{00000000-0010-0000-0000-000018000000}" name="Voluntary CEIS_x000a_Percent taken for voluntary CEIS during SY 2024-25 (%)" dataDxfId="5"/>
    <tableColumn id="25" xr3:uid="{00000000-0010-0000-0000-000019000000}" name="Total number of children receiving CEIS under the IDEA in the LEA/ESA during SY 2024-25" dataDxfId="4"/>
    <tableColumn id="26" xr3:uid="{00000000-0010-0000-0000-00001A000000}" name="Total number of children who received CEIS under the IDEA anytime in the past two school years (including SY 2022-23, SY 2023-24 and SY 2024-25) and received special education and related services in SY 2024-25" dataDxfId="3"/>
    <tableColumn id="31" xr3:uid="{0680D6C1-241E-4C3D-9A4C-4F7602AB1377}" name="Total number of children receiving CCEIS under the IDEA in the LEA/ESA during SY 2024-25 WDIS" dataDxfId="2"/>
    <tableColumn id="32" xr3:uid="{C34A8820-8208-4AB9-8896-ACFAAD78178A}" name="Total number of children receiving CCEIS under the IDEA in the LEA/ESA during SY 2024-25 WODIS" dataDxfId="1"/>
    <tableColumn id="30" xr3:uid="{F0E2F6C1-B728-405C-8D12-A8F447249EC5}" name="Warnings" dataDxfId="0"/>
  </tableColumns>
  <tableStyleInfo name="TableStyleLight20" showFirstColumn="1" showLastColumn="0" showRowStripes="1" showColumnStripes="0"/>
  <extLst>
    <ext xmlns:x14="http://schemas.microsoft.com/office/spreadsheetml/2009/9/main" uri="{504A1905-F514-4f6f-8877-14C23A59335A}">
      <x14:table altTextSummary="Mantainance of Effort Reduction and CEIS for School Year  2018-19 is submitted during the 2019-20 school year.  This table details the section 611 and 619 funding that is subject to MOE and CEIS rules. 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DE">
  <a:themeElements>
    <a:clrScheme name="CDE">
      <a:dk1>
        <a:srgbClr val="5C6670"/>
      </a:dk1>
      <a:lt1>
        <a:sysClr val="window" lastClr="FFFFFF"/>
      </a:lt1>
      <a:dk2>
        <a:srgbClr val="6D3A5D"/>
      </a:dk2>
      <a:lt2>
        <a:srgbClr val="D3CCBC"/>
      </a:lt2>
      <a:accent1>
        <a:srgbClr val="8DC63F"/>
      </a:accent1>
      <a:accent2>
        <a:srgbClr val="FFC846"/>
      </a:accent2>
      <a:accent3>
        <a:srgbClr val="EF7521"/>
      </a:accent3>
      <a:accent4>
        <a:srgbClr val="46797A"/>
      </a:accent4>
      <a:accent5>
        <a:srgbClr val="488BC9"/>
      </a:accent5>
      <a:accent6>
        <a:srgbClr val="FF0000"/>
      </a:accent6>
      <a:hlink>
        <a:srgbClr val="101E8E"/>
      </a:hlink>
      <a:folHlink>
        <a:srgbClr val="18375D"/>
      </a:folHlink>
    </a:clrScheme>
    <a:fontScheme name="CDE Brand">
      <a:majorFont>
        <a:latin typeface="Museo Slab 500"/>
        <a:ea typeface=""/>
        <a:cs typeface=""/>
      </a:majorFont>
      <a:minorFont>
        <a:latin typeface="Trebuchet MS"/>
        <a:ea typeface=""/>
        <a:cs typeface="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3000"/>
            <a:satMod val="15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3000"/>
                <a:satMod val="11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DE Flat2" id="{A5562DAE-6594-4DAC-A4E7-2E91B7527184}" vid="{2FC704C2-A200-4AD7-A40D-A0A6185D3480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81"/>
  <sheetViews>
    <sheetView tabSelected="1" zoomScale="90" zoomScaleNormal="90" workbookViewId="0">
      <selection sqref="A1:L1"/>
    </sheetView>
  </sheetViews>
  <sheetFormatPr defaultColWidth="0" defaultRowHeight="18" zeroHeight="1"/>
  <cols>
    <col min="1" max="1" width="32.5" style="16" customWidth="1"/>
    <col min="2" max="2" width="15.875" style="16" customWidth="1"/>
    <col min="3" max="26" width="15.25" style="16" customWidth="1"/>
    <col min="27" max="28" width="15.25" customWidth="1"/>
    <col min="29" max="31" width="18.875" customWidth="1"/>
    <col min="32" max="32" width="15.125" customWidth="1"/>
    <col min="33" max="16384" width="8.875" hidden="1"/>
  </cols>
  <sheetData>
    <row r="1" spans="1:32" ht="75.599999999999994" customHeight="1">
      <c r="A1" s="24" t="s">
        <v>79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20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s="1" customFormat="1" ht="270">
      <c r="A3" s="4" t="s">
        <v>62</v>
      </c>
      <c r="B3" s="4" t="s">
        <v>61</v>
      </c>
      <c r="C3" s="5" t="s">
        <v>76</v>
      </c>
      <c r="D3" s="5" t="s">
        <v>93</v>
      </c>
      <c r="E3" s="6" t="s">
        <v>101</v>
      </c>
      <c r="F3" s="5" t="s">
        <v>102</v>
      </c>
      <c r="G3" s="5" t="s">
        <v>94</v>
      </c>
      <c r="H3" s="6" t="s">
        <v>103</v>
      </c>
      <c r="I3" s="7" t="s">
        <v>95</v>
      </c>
      <c r="J3" s="4" t="s">
        <v>96</v>
      </c>
      <c r="K3" s="4" t="s">
        <v>80</v>
      </c>
      <c r="L3" s="4" t="s">
        <v>81</v>
      </c>
      <c r="M3" s="4" t="s">
        <v>82</v>
      </c>
      <c r="N3" s="8" t="s">
        <v>97</v>
      </c>
      <c r="O3" s="8" t="s">
        <v>98</v>
      </c>
      <c r="P3" s="8" t="s">
        <v>99</v>
      </c>
      <c r="Q3" s="8" t="s">
        <v>100</v>
      </c>
      <c r="R3" s="5" t="s">
        <v>83</v>
      </c>
      <c r="S3" s="5" t="s">
        <v>71</v>
      </c>
      <c r="T3" s="5" t="s">
        <v>72</v>
      </c>
      <c r="U3" s="5" t="s">
        <v>73</v>
      </c>
      <c r="V3" s="5" t="s">
        <v>74</v>
      </c>
      <c r="W3" s="5" t="s">
        <v>84</v>
      </c>
      <c r="X3" s="5" t="s">
        <v>85</v>
      </c>
      <c r="Y3" s="4" t="s">
        <v>86</v>
      </c>
      <c r="Z3" s="4" t="s">
        <v>87</v>
      </c>
      <c r="AA3" s="4" t="s">
        <v>88</v>
      </c>
      <c r="AB3" s="5" t="s">
        <v>89</v>
      </c>
      <c r="AC3" s="5" t="s">
        <v>92</v>
      </c>
      <c r="AD3" s="5" t="s">
        <v>90</v>
      </c>
      <c r="AE3" s="5" t="s">
        <v>91</v>
      </c>
      <c r="AF3" s="5" t="s">
        <v>75</v>
      </c>
    </row>
    <row r="4" spans="1:32">
      <c r="A4" s="9" t="s">
        <v>0</v>
      </c>
      <c r="B4" s="9">
        <v>20222023</v>
      </c>
      <c r="C4" s="10">
        <v>1515610</v>
      </c>
      <c r="D4" s="10">
        <v>1516985</v>
      </c>
      <c r="E4" s="11">
        <f>Table1[[#This Row],[Total LEA/ESA allocation for Section 611 
of IDEA FFY 2024 ($)
]]-Table1[[#This Row],[Total LEA/ESA allocation for Section 611 
of IDEA FFY 2023 ($)
]]</f>
        <v>1375</v>
      </c>
      <c r="F4" s="10">
        <v>53099</v>
      </c>
      <c r="G4" s="10">
        <v>44659</v>
      </c>
      <c r="H4" s="11">
        <f t="shared" ref="H4:H35" si="0">G4-F4</f>
        <v>-8440</v>
      </c>
      <c r="I4" s="12">
        <f>Table1[[#This Row],[Total LEA/ESA allocation for Section 611 
of IDEA FFY 2024 ($)
]]+Table1[[#This Row],[Total LEA/ESA allocation for Section 619 
of IDEA FFY 2024 ($)
]]</f>
        <v>1561644</v>
      </c>
      <c r="J4" s="13">
        <f>0.15*(Table1[[#This Row],[Total LEA/ESA allocations
for Section 611 and 619 of IDEA for FFY 2024 ($)
]])</f>
        <v>234246.6</v>
      </c>
      <c r="K4" s="14" t="s">
        <v>105</v>
      </c>
      <c r="L4" s="14" t="s">
        <v>107</v>
      </c>
      <c r="M4" s="15" t="s">
        <v>107</v>
      </c>
      <c r="N4" s="14" t="s">
        <v>108</v>
      </c>
      <c r="O4" s="14" t="s">
        <v>108</v>
      </c>
      <c r="P4" s="14" t="s">
        <v>107</v>
      </c>
      <c r="Q4" s="14" t="s">
        <v>107</v>
      </c>
      <c r="R4" s="14" t="s">
        <v>108</v>
      </c>
      <c r="S4" s="14">
        <v>0</v>
      </c>
      <c r="T4" s="14" t="s">
        <v>109</v>
      </c>
      <c r="U4" s="14">
        <v>0</v>
      </c>
      <c r="V4" s="14">
        <v>0</v>
      </c>
      <c r="W4" s="18">
        <v>235306.35</v>
      </c>
      <c r="X4" s="23">
        <f t="shared" ref="X4:X35" si="1">IF(W4="na", "-", W4/I4)</f>
        <v>0.15067861177067246</v>
      </c>
      <c r="Y4" s="14" t="s">
        <v>110</v>
      </c>
      <c r="Z4" s="14" t="s">
        <v>107</v>
      </c>
      <c r="AA4" s="15" t="s">
        <v>107</v>
      </c>
      <c r="AB4" s="19">
        <v>0</v>
      </c>
      <c r="AC4" s="19">
        <v>0</v>
      </c>
      <c r="AD4" s="19">
        <v>82</v>
      </c>
      <c r="AE4" s="19">
        <v>365</v>
      </c>
      <c r="AF4" s="14" t="s">
        <v>107</v>
      </c>
    </row>
    <row r="5" spans="1:32">
      <c r="A5" s="9" t="s">
        <v>1</v>
      </c>
      <c r="B5" s="9">
        <v>20222023</v>
      </c>
      <c r="C5" s="10">
        <v>7574815</v>
      </c>
      <c r="D5" s="10">
        <v>7557217</v>
      </c>
      <c r="E5" s="11">
        <f>Table1[[#This Row],[Total LEA/ESA allocation for Section 611 
of IDEA FFY 2024 ($)
]]-Table1[[#This Row],[Total LEA/ESA allocation for Section 611 
of IDEA FFY 2023 ($)
]]</f>
        <v>-17598</v>
      </c>
      <c r="F5" s="10">
        <v>192124</v>
      </c>
      <c r="G5" s="10">
        <v>150331</v>
      </c>
      <c r="H5" s="11">
        <f t="shared" si="0"/>
        <v>-41793</v>
      </c>
      <c r="I5" s="12">
        <f>Table1[[#This Row],[Total LEA/ESA allocation for Section 611 
of IDEA FFY 2024 ($)
]]+Table1[[#This Row],[Total LEA/ESA allocation for Section 619 
of IDEA FFY 2024 ($)
]]</f>
        <v>7707548</v>
      </c>
      <c r="J5" s="13">
        <f>0.15*(Table1[[#This Row],[Total LEA/ESA allocations
for Section 611 and 619 of IDEA for FFY 2024 ($)
]])</f>
        <v>1156132.2</v>
      </c>
      <c r="K5" s="14" t="s">
        <v>105</v>
      </c>
      <c r="L5" s="14" t="s">
        <v>107</v>
      </c>
      <c r="M5" s="15" t="s">
        <v>107</v>
      </c>
      <c r="N5" s="14" t="s">
        <v>108</v>
      </c>
      <c r="O5" s="14" t="s">
        <v>108</v>
      </c>
      <c r="P5" s="14" t="s">
        <v>107</v>
      </c>
      <c r="Q5" s="14" t="s">
        <v>107</v>
      </c>
      <c r="R5" s="14" t="s">
        <v>110</v>
      </c>
      <c r="S5" s="14">
        <v>0</v>
      </c>
      <c r="T5" s="14">
        <v>0</v>
      </c>
      <c r="U5" s="14">
        <v>0</v>
      </c>
      <c r="V5" s="14">
        <v>0</v>
      </c>
      <c r="W5" s="18" t="s">
        <v>107</v>
      </c>
      <c r="X5" s="23" t="str">
        <f t="shared" si="1"/>
        <v>-</v>
      </c>
      <c r="Y5" s="14" t="s">
        <v>110</v>
      </c>
      <c r="Z5" s="14" t="s">
        <v>107</v>
      </c>
      <c r="AA5" s="15" t="s">
        <v>107</v>
      </c>
      <c r="AB5" s="19">
        <v>0</v>
      </c>
      <c r="AC5" s="19">
        <v>0</v>
      </c>
      <c r="AD5" s="19">
        <v>0</v>
      </c>
      <c r="AE5" s="19">
        <v>0</v>
      </c>
      <c r="AF5" s="14" t="s">
        <v>107</v>
      </c>
    </row>
    <row r="6" spans="1:32">
      <c r="A6" s="9" t="s">
        <v>2</v>
      </c>
      <c r="B6" s="9">
        <v>20222023</v>
      </c>
      <c r="C6" s="10">
        <v>1416176</v>
      </c>
      <c r="D6" s="10">
        <v>1386466</v>
      </c>
      <c r="E6" s="11">
        <f>Table1[[#This Row],[Total LEA/ESA allocation for Section 611 
of IDEA FFY 2024 ($)
]]-Table1[[#This Row],[Total LEA/ESA allocation for Section 611 
of IDEA FFY 2023 ($)
]]</f>
        <v>-29710</v>
      </c>
      <c r="F6" s="10">
        <v>60552</v>
      </c>
      <c r="G6" s="10">
        <v>53422</v>
      </c>
      <c r="H6" s="11">
        <f t="shared" si="0"/>
        <v>-7130</v>
      </c>
      <c r="I6" s="12">
        <f>Table1[[#This Row],[Total LEA/ESA allocation for Section 611 
of IDEA FFY 2024 ($)
]]+Table1[[#This Row],[Total LEA/ESA allocation for Section 619 
of IDEA FFY 2024 ($)
]]</f>
        <v>1439888</v>
      </c>
      <c r="J6" s="13">
        <f>0.15*(Table1[[#This Row],[Total LEA/ESA allocations
for Section 611 and 619 of IDEA for FFY 2024 ($)
]])</f>
        <v>215983.19999999998</v>
      </c>
      <c r="K6" s="14" t="s">
        <v>106</v>
      </c>
      <c r="L6" s="14" t="s">
        <v>107</v>
      </c>
      <c r="M6" s="15" t="s">
        <v>107</v>
      </c>
      <c r="N6" s="14" t="s">
        <v>108</v>
      </c>
      <c r="O6" s="14" t="s">
        <v>108</v>
      </c>
      <c r="P6" s="14" t="s">
        <v>107</v>
      </c>
      <c r="Q6" s="14" t="s">
        <v>107</v>
      </c>
      <c r="R6" s="14" t="s">
        <v>110</v>
      </c>
      <c r="S6" s="14">
        <v>0</v>
      </c>
      <c r="T6" s="14">
        <v>0</v>
      </c>
      <c r="U6" s="14">
        <v>0</v>
      </c>
      <c r="V6" s="14">
        <v>0</v>
      </c>
      <c r="W6" s="18" t="s">
        <v>107</v>
      </c>
      <c r="X6" s="23" t="str">
        <f t="shared" si="1"/>
        <v>-</v>
      </c>
      <c r="Y6" s="14" t="s">
        <v>110</v>
      </c>
      <c r="Z6" s="14" t="s">
        <v>107</v>
      </c>
      <c r="AA6" s="15" t="s">
        <v>107</v>
      </c>
      <c r="AB6" s="19">
        <v>0</v>
      </c>
      <c r="AC6" s="19">
        <v>0</v>
      </c>
      <c r="AD6" s="19">
        <v>0</v>
      </c>
      <c r="AE6" s="19">
        <v>0</v>
      </c>
      <c r="AF6" s="14" t="s">
        <v>107</v>
      </c>
    </row>
    <row r="7" spans="1:32">
      <c r="A7" s="9" t="s">
        <v>3</v>
      </c>
      <c r="B7" s="9">
        <v>20222023</v>
      </c>
      <c r="C7" s="10">
        <v>3860102</v>
      </c>
      <c r="D7" s="10">
        <v>4133893</v>
      </c>
      <c r="E7" s="11">
        <f>Table1[[#This Row],[Total LEA/ESA allocation for Section 611 
of IDEA FFY 2024 ($)
]]-Table1[[#This Row],[Total LEA/ESA allocation for Section 611 
of IDEA FFY 2023 ($)
]]</f>
        <v>273791</v>
      </c>
      <c r="F7" s="10">
        <v>71414</v>
      </c>
      <c r="G7" s="10">
        <v>47401</v>
      </c>
      <c r="H7" s="11">
        <f t="shared" si="0"/>
        <v>-24013</v>
      </c>
      <c r="I7" s="12">
        <f>Table1[[#This Row],[Total LEA/ESA allocation for Section 611 
of IDEA FFY 2024 ($)
]]+Table1[[#This Row],[Total LEA/ESA allocation for Section 619 
of IDEA FFY 2024 ($)
]]</f>
        <v>4181294</v>
      </c>
      <c r="J7" s="13">
        <f>0.15*(Table1[[#This Row],[Total LEA/ESA allocations
for Section 611 and 619 of IDEA for FFY 2024 ($)
]])</f>
        <v>627194.1</v>
      </c>
      <c r="K7" s="14" t="s">
        <v>105</v>
      </c>
      <c r="L7" s="14" t="s">
        <v>107</v>
      </c>
      <c r="M7" s="15" t="s">
        <v>107</v>
      </c>
      <c r="N7" s="14" t="s">
        <v>108</v>
      </c>
      <c r="O7" s="14" t="s">
        <v>108</v>
      </c>
      <c r="P7" s="14" t="s">
        <v>107</v>
      </c>
      <c r="Q7" s="14" t="s">
        <v>107</v>
      </c>
      <c r="R7" s="14" t="s">
        <v>108</v>
      </c>
      <c r="S7" s="14">
        <v>0</v>
      </c>
      <c r="T7" s="14" t="s">
        <v>109</v>
      </c>
      <c r="U7" s="14">
        <v>0</v>
      </c>
      <c r="V7" s="14">
        <v>0</v>
      </c>
      <c r="W7" s="18">
        <v>589727.4</v>
      </c>
      <c r="X7" s="23">
        <f t="shared" si="1"/>
        <v>0.14103944855348607</v>
      </c>
      <c r="Y7" s="14" t="s">
        <v>110</v>
      </c>
      <c r="Z7" s="14" t="s">
        <v>107</v>
      </c>
      <c r="AA7" s="15" t="s">
        <v>107</v>
      </c>
      <c r="AB7" s="19">
        <v>0</v>
      </c>
      <c r="AC7" s="19">
        <v>0</v>
      </c>
      <c r="AD7" s="19">
        <v>142</v>
      </c>
      <c r="AE7" s="19">
        <v>0</v>
      </c>
      <c r="AF7" s="14" t="s">
        <v>107</v>
      </c>
    </row>
    <row r="8" spans="1:32">
      <c r="A8" s="9" t="s">
        <v>4</v>
      </c>
      <c r="B8" s="9">
        <v>20222023</v>
      </c>
      <c r="C8" s="10">
        <v>2119516</v>
      </c>
      <c r="D8" s="10">
        <v>2086359</v>
      </c>
      <c r="E8" s="11">
        <f>Table1[[#This Row],[Total LEA/ESA allocation for Section 611 
of IDEA FFY 2024 ($)
]]-Table1[[#This Row],[Total LEA/ESA allocation for Section 611 
of IDEA FFY 2023 ($)
]]</f>
        <v>-33157</v>
      </c>
      <c r="F8" s="10">
        <v>70941</v>
      </c>
      <c r="G8" s="10">
        <v>60589</v>
      </c>
      <c r="H8" s="11">
        <f t="shared" si="0"/>
        <v>-10352</v>
      </c>
      <c r="I8" s="12">
        <f>Table1[[#This Row],[Total LEA/ESA allocation for Section 611 
of IDEA FFY 2024 ($)
]]+Table1[[#This Row],[Total LEA/ESA allocation for Section 619 
of IDEA FFY 2024 ($)
]]</f>
        <v>2146948</v>
      </c>
      <c r="J8" s="13">
        <f>0.15*(Table1[[#This Row],[Total LEA/ESA allocations
for Section 611 and 619 of IDEA for FFY 2024 ($)
]])</f>
        <v>322042.2</v>
      </c>
      <c r="K8" s="14" t="s">
        <v>106</v>
      </c>
      <c r="L8" s="14" t="s">
        <v>107</v>
      </c>
      <c r="M8" s="15" t="s">
        <v>107</v>
      </c>
      <c r="N8" s="14" t="s">
        <v>108</v>
      </c>
      <c r="O8" s="14" t="s">
        <v>108</v>
      </c>
      <c r="P8" s="14" t="s">
        <v>107</v>
      </c>
      <c r="Q8" s="14" t="s">
        <v>107</v>
      </c>
      <c r="R8" s="14" t="s">
        <v>108</v>
      </c>
      <c r="S8" s="14">
        <v>0</v>
      </c>
      <c r="T8" s="14">
        <v>0</v>
      </c>
      <c r="U8" s="14" t="s">
        <v>111</v>
      </c>
      <c r="V8" s="14">
        <v>0</v>
      </c>
      <c r="W8" s="18">
        <v>328568.55</v>
      </c>
      <c r="X8" s="23">
        <f t="shared" si="1"/>
        <v>0.15303982676804467</v>
      </c>
      <c r="Y8" s="14" t="s">
        <v>110</v>
      </c>
      <c r="Z8" s="14" t="s">
        <v>107</v>
      </c>
      <c r="AA8" s="15" t="s">
        <v>107</v>
      </c>
      <c r="AB8" s="19">
        <v>0</v>
      </c>
      <c r="AC8" s="19">
        <v>0</v>
      </c>
      <c r="AD8" s="19" t="s">
        <v>114</v>
      </c>
      <c r="AE8" s="19">
        <v>95</v>
      </c>
      <c r="AF8" s="14" t="s">
        <v>107</v>
      </c>
    </row>
    <row r="9" spans="1:32">
      <c r="A9" s="9" t="s">
        <v>5</v>
      </c>
      <c r="B9" s="9">
        <v>20222023</v>
      </c>
      <c r="C9" s="10">
        <v>8836949</v>
      </c>
      <c r="D9" s="10">
        <v>8938218</v>
      </c>
      <c r="E9" s="11">
        <f>Table1[[#This Row],[Total LEA/ESA allocation for Section 611 
of IDEA FFY 2024 ($)
]]-Table1[[#This Row],[Total LEA/ESA allocation for Section 611 
of IDEA FFY 2023 ($)
]]</f>
        <v>101269</v>
      </c>
      <c r="F9" s="10">
        <v>267285</v>
      </c>
      <c r="G9" s="10">
        <v>219077</v>
      </c>
      <c r="H9" s="11">
        <f t="shared" si="0"/>
        <v>-48208</v>
      </c>
      <c r="I9" s="12">
        <f>Table1[[#This Row],[Total LEA/ESA allocation for Section 611 
of IDEA FFY 2024 ($)
]]+Table1[[#This Row],[Total LEA/ESA allocation for Section 619 
of IDEA FFY 2024 ($)
]]</f>
        <v>9157295</v>
      </c>
      <c r="J9" s="13">
        <f>0.15*(Table1[[#This Row],[Total LEA/ESA allocations
for Section 611 and 619 of IDEA for FFY 2024 ($)
]])</f>
        <v>1373594.25</v>
      </c>
      <c r="K9" s="14" t="s">
        <v>105</v>
      </c>
      <c r="L9" s="14" t="s">
        <v>107</v>
      </c>
      <c r="M9" s="15" t="s">
        <v>107</v>
      </c>
      <c r="N9" s="14" t="s">
        <v>108</v>
      </c>
      <c r="O9" s="14" t="s">
        <v>108</v>
      </c>
      <c r="P9" s="14" t="s">
        <v>107</v>
      </c>
      <c r="Q9" s="14" t="s">
        <v>107</v>
      </c>
      <c r="R9" s="14" t="s">
        <v>110</v>
      </c>
      <c r="S9" s="14">
        <v>0</v>
      </c>
      <c r="T9" s="14">
        <v>0</v>
      </c>
      <c r="U9" s="14">
        <v>0</v>
      </c>
      <c r="V9" s="14">
        <v>0</v>
      </c>
      <c r="W9" s="18" t="s">
        <v>107</v>
      </c>
      <c r="X9" s="23" t="str">
        <f t="shared" si="1"/>
        <v>-</v>
      </c>
      <c r="Y9" s="14" t="s">
        <v>110</v>
      </c>
      <c r="Z9" s="14" t="s">
        <v>107</v>
      </c>
      <c r="AA9" s="15" t="s">
        <v>107</v>
      </c>
      <c r="AB9" s="19">
        <v>0</v>
      </c>
      <c r="AC9" s="19">
        <v>0</v>
      </c>
      <c r="AD9" s="19">
        <v>0</v>
      </c>
      <c r="AE9" s="19">
        <v>0</v>
      </c>
      <c r="AF9" s="14" t="s">
        <v>107</v>
      </c>
    </row>
    <row r="10" spans="1:32">
      <c r="A10" s="9" t="s">
        <v>6</v>
      </c>
      <c r="B10" s="9">
        <v>20222023</v>
      </c>
      <c r="C10" s="10">
        <v>771490</v>
      </c>
      <c r="D10" s="10">
        <v>748764</v>
      </c>
      <c r="E10" s="11">
        <f>Table1[[#This Row],[Total LEA/ESA allocation for Section 611 
of IDEA FFY 2024 ($)
]]-Table1[[#This Row],[Total LEA/ESA allocation for Section 611 
of IDEA FFY 2023 ($)
]]</f>
        <v>-22726</v>
      </c>
      <c r="F10" s="10">
        <v>37430</v>
      </c>
      <c r="G10" s="10">
        <v>34225</v>
      </c>
      <c r="H10" s="11">
        <f t="shared" si="0"/>
        <v>-3205</v>
      </c>
      <c r="I10" s="12">
        <f>Table1[[#This Row],[Total LEA/ESA allocation for Section 611 
of IDEA FFY 2024 ($)
]]+Table1[[#This Row],[Total LEA/ESA allocation for Section 619 
of IDEA FFY 2024 ($)
]]</f>
        <v>782989</v>
      </c>
      <c r="J10" s="13">
        <f>0.15*(Table1[[#This Row],[Total LEA/ESA allocations
for Section 611 and 619 of IDEA for FFY 2024 ($)
]])</f>
        <v>117448.34999999999</v>
      </c>
      <c r="K10" s="14" t="s">
        <v>105</v>
      </c>
      <c r="L10" s="14" t="s">
        <v>107</v>
      </c>
      <c r="M10" s="15" t="s">
        <v>107</v>
      </c>
      <c r="N10" s="14" t="s">
        <v>108</v>
      </c>
      <c r="O10" s="14" t="s">
        <v>108</v>
      </c>
      <c r="P10" s="14" t="s">
        <v>107</v>
      </c>
      <c r="Q10" s="14" t="s">
        <v>107</v>
      </c>
      <c r="R10" s="14" t="s">
        <v>110</v>
      </c>
      <c r="S10" s="14">
        <v>0</v>
      </c>
      <c r="T10" s="14">
        <v>0</v>
      </c>
      <c r="U10" s="14">
        <v>0</v>
      </c>
      <c r="V10" s="14">
        <v>0</v>
      </c>
      <c r="W10" s="18" t="s">
        <v>107</v>
      </c>
      <c r="X10" s="23" t="str">
        <f t="shared" si="1"/>
        <v>-</v>
      </c>
      <c r="Y10" s="14" t="s">
        <v>110</v>
      </c>
      <c r="Z10" s="14" t="s">
        <v>107</v>
      </c>
      <c r="AA10" s="15" t="s">
        <v>107</v>
      </c>
      <c r="AB10" s="19">
        <v>0</v>
      </c>
      <c r="AC10" s="19">
        <v>0</v>
      </c>
      <c r="AD10" s="19">
        <v>0</v>
      </c>
      <c r="AE10" s="19">
        <v>0</v>
      </c>
      <c r="AF10" s="14" t="s">
        <v>107</v>
      </c>
    </row>
    <row r="11" spans="1:32">
      <c r="A11" s="9" t="s">
        <v>7</v>
      </c>
      <c r="B11" s="9">
        <v>20222023</v>
      </c>
      <c r="C11" s="10">
        <v>336979</v>
      </c>
      <c r="D11" s="10">
        <v>323384</v>
      </c>
      <c r="E11" s="11">
        <f>Table1[[#This Row],[Total LEA/ESA allocation for Section 611 
of IDEA FFY 2024 ($)
]]-Table1[[#This Row],[Total LEA/ESA allocation for Section 611 
of IDEA FFY 2023 ($)
]]</f>
        <v>-13595</v>
      </c>
      <c r="F11" s="10">
        <v>14761</v>
      </c>
      <c r="G11" s="10">
        <v>13348</v>
      </c>
      <c r="H11" s="11">
        <f t="shared" si="0"/>
        <v>-1413</v>
      </c>
      <c r="I11" s="12">
        <f>Table1[[#This Row],[Total LEA/ESA allocation for Section 611 
of IDEA FFY 2024 ($)
]]+Table1[[#This Row],[Total LEA/ESA allocation for Section 619 
of IDEA FFY 2024 ($)
]]</f>
        <v>336732</v>
      </c>
      <c r="J11" s="13">
        <f>0.15*(Table1[[#This Row],[Total LEA/ESA allocations
for Section 611 and 619 of IDEA for FFY 2024 ($)
]])</f>
        <v>50509.799999999996</v>
      </c>
      <c r="K11" s="14" t="s">
        <v>105</v>
      </c>
      <c r="L11" s="14" t="s">
        <v>107</v>
      </c>
      <c r="M11" s="15" t="s">
        <v>107</v>
      </c>
      <c r="N11" s="14" t="s">
        <v>108</v>
      </c>
      <c r="O11" s="14" t="s">
        <v>108</v>
      </c>
      <c r="P11" s="14" t="s">
        <v>107</v>
      </c>
      <c r="Q11" s="14" t="s">
        <v>107</v>
      </c>
      <c r="R11" s="14" t="s">
        <v>110</v>
      </c>
      <c r="S11" s="14">
        <v>0</v>
      </c>
      <c r="T11" s="14">
        <v>0</v>
      </c>
      <c r="U11" s="14">
        <v>0</v>
      </c>
      <c r="V11" s="14">
        <v>0</v>
      </c>
      <c r="W11" s="18" t="s">
        <v>107</v>
      </c>
      <c r="X11" s="23" t="str">
        <f t="shared" si="1"/>
        <v>-</v>
      </c>
      <c r="Y11" s="14" t="s">
        <v>110</v>
      </c>
      <c r="Z11" s="14" t="s">
        <v>107</v>
      </c>
      <c r="AA11" s="15" t="s">
        <v>107</v>
      </c>
      <c r="AB11" s="19">
        <v>0</v>
      </c>
      <c r="AC11" s="19">
        <v>0</v>
      </c>
      <c r="AD11" s="19">
        <v>0</v>
      </c>
      <c r="AE11" s="19">
        <v>0</v>
      </c>
      <c r="AF11" s="14" t="s">
        <v>107</v>
      </c>
    </row>
    <row r="12" spans="1:32">
      <c r="A12" s="9" t="s">
        <v>8</v>
      </c>
      <c r="B12" s="9">
        <v>20222023</v>
      </c>
      <c r="C12" s="10">
        <v>11163631</v>
      </c>
      <c r="D12" s="10">
        <v>11040290</v>
      </c>
      <c r="E12" s="11">
        <f>Table1[[#This Row],[Total LEA/ESA allocation for Section 611 
of IDEA FFY 2024 ($)
]]-Table1[[#This Row],[Total LEA/ESA allocation for Section 611 
of IDEA FFY 2023 ($)
]]</f>
        <v>-123341</v>
      </c>
      <c r="F12" s="10">
        <v>237616</v>
      </c>
      <c r="G12" s="10">
        <v>176207</v>
      </c>
      <c r="H12" s="11">
        <f t="shared" si="0"/>
        <v>-61409</v>
      </c>
      <c r="I12" s="12">
        <f>Table1[[#This Row],[Total LEA/ESA allocation for Section 611 
of IDEA FFY 2024 ($)
]]+Table1[[#This Row],[Total LEA/ESA allocation for Section 619 
of IDEA FFY 2024 ($)
]]</f>
        <v>11216497</v>
      </c>
      <c r="J12" s="13">
        <f>0.15*(Table1[[#This Row],[Total LEA/ESA allocations
for Section 611 and 619 of IDEA for FFY 2024 ($)
]])</f>
        <v>1682474.55</v>
      </c>
      <c r="K12" s="14" t="s">
        <v>106</v>
      </c>
      <c r="L12" s="14" t="s">
        <v>107</v>
      </c>
      <c r="M12" s="15" t="s">
        <v>107</v>
      </c>
      <c r="N12" s="14" t="s">
        <v>108</v>
      </c>
      <c r="O12" s="14" t="s">
        <v>108</v>
      </c>
      <c r="P12" s="14" t="s">
        <v>107</v>
      </c>
      <c r="Q12" s="14" t="s">
        <v>107</v>
      </c>
      <c r="R12" s="14" t="s">
        <v>110</v>
      </c>
      <c r="S12" s="14">
        <v>0</v>
      </c>
      <c r="T12" s="14">
        <v>0</v>
      </c>
      <c r="U12" s="14">
        <v>0</v>
      </c>
      <c r="V12" s="14">
        <v>0</v>
      </c>
      <c r="W12" s="18" t="s">
        <v>107</v>
      </c>
      <c r="X12" s="23" t="str">
        <f t="shared" si="1"/>
        <v>-</v>
      </c>
      <c r="Y12" s="14" t="s">
        <v>110</v>
      </c>
      <c r="Z12" s="14" t="s">
        <v>107</v>
      </c>
      <c r="AA12" s="15" t="s">
        <v>107</v>
      </c>
      <c r="AB12" s="19">
        <v>0</v>
      </c>
      <c r="AC12" s="19">
        <v>0</v>
      </c>
      <c r="AD12" s="19">
        <v>0</v>
      </c>
      <c r="AE12" s="19">
        <v>0</v>
      </c>
      <c r="AF12" s="14" t="s">
        <v>107</v>
      </c>
    </row>
    <row r="13" spans="1:32">
      <c r="A13" s="9" t="s">
        <v>9</v>
      </c>
      <c r="B13" s="9">
        <v>20222023</v>
      </c>
      <c r="C13" s="10">
        <v>2919955</v>
      </c>
      <c r="D13" s="10">
        <v>2994562</v>
      </c>
      <c r="E13" s="11">
        <f>Table1[[#This Row],[Total LEA/ESA allocation for Section 611 
of IDEA FFY 2024 ($)
]]-Table1[[#This Row],[Total LEA/ESA allocation for Section 611 
of IDEA FFY 2023 ($)
]]</f>
        <v>74607</v>
      </c>
      <c r="F13" s="10">
        <v>86490</v>
      </c>
      <c r="G13" s="10">
        <v>72238</v>
      </c>
      <c r="H13" s="11">
        <f t="shared" si="0"/>
        <v>-14252</v>
      </c>
      <c r="I13" s="12">
        <f>Table1[[#This Row],[Total LEA/ESA allocation for Section 611 
of IDEA FFY 2024 ($)
]]+Table1[[#This Row],[Total LEA/ESA allocation for Section 619 
of IDEA FFY 2024 ($)
]]</f>
        <v>3066800</v>
      </c>
      <c r="J13" s="13">
        <f>0.15*(Table1[[#This Row],[Total LEA/ESA allocations
for Section 611 and 619 of IDEA for FFY 2024 ($)
]])</f>
        <v>460020</v>
      </c>
      <c r="K13" s="14" t="s">
        <v>105</v>
      </c>
      <c r="L13" s="14" t="s">
        <v>107</v>
      </c>
      <c r="M13" s="15" t="s">
        <v>107</v>
      </c>
      <c r="N13" s="14" t="s">
        <v>108</v>
      </c>
      <c r="O13" s="14" t="s">
        <v>108</v>
      </c>
      <c r="P13" s="14" t="s">
        <v>107</v>
      </c>
      <c r="Q13" s="14" t="s">
        <v>107</v>
      </c>
      <c r="R13" s="14" t="s">
        <v>110</v>
      </c>
      <c r="S13" s="14">
        <v>0</v>
      </c>
      <c r="T13" s="14">
        <v>0</v>
      </c>
      <c r="U13" s="14">
        <v>0</v>
      </c>
      <c r="V13" s="14">
        <v>0</v>
      </c>
      <c r="W13" s="18" t="s">
        <v>107</v>
      </c>
      <c r="X13" s="23" t="str">
        <f t="shared" si="1"/>
        <v>-</v>
      </c>
      <c r="Y13" s="14" t="s">
        <v>110</v>
      </c>
      <c r="Z13" s="14" t="s">
        <v>107</v>
      </c>
      <c r="AA13" s="15" t="s">
        <v>107</v>
      </c>
      <c r="AB13" s="19">
        <v>0</v>
      </c>
      <c r="AC13" s="19">
        <v>0</v>
      </c>
      <c r="AD13" s="19">
        <v>0</v>
      </c>
      <c r="AE13" s="19">
        <v>0</v>
      </c>
      <c r="AF13" s="14" t="s">
        <v>107</v>
      </c>
    </row>
    <row r="14" spans="1:32">
      <c r="A14" s="9" t="s">
        <v>77</v>
      </c>
      <c r="B14" s="9">
        <v>20222023</v>
      </c>
      <c r="C14" s="10">
        <v>470940</v>
      </c>
      <c r="D14" s="10">
        <v>472621</v>
      </c>
      <c r="E14" s="11">
        <f>Table1[[#This Row],[Total LEA/ESA allocation for Section 611 
of IDEA FFY 2024 ($)
]]-Table1[[#This Row],[Total LEA/ESA allocation for Section 611 
of IDEA FFY 2023 ($)
]]</f>
        <v>1681</v>
      </c>
      <c r="F14" s="10">
        <v>29594</v>
      </c>
      <c r="G14" s="10">
        <v>27763</v>
      </c>
      <c r="H14" s="11">
        <f t="shared" si="0"/>
        <v>-1831</v>
      </c>
      <c r="I14" s="12">
        <f>Table1[[#This Row],[Total LEA/ESA allocation for Section 611 
of IDEA FFY 2024 ($)
]]+Table1[[#This Row],[Total LEA/ESA allocation for Section 619 
of IDEA FFY 2024 ($)
]]</f>
        <v>500384</v>
      </c>
      <c r="J14" s="13">
        <f>0.15*(Table1[[#This Row],[Total LEA/ESA allocations
for Section 611 and 619 of IDEA for FFY 2024 ($)
]])</f>
        <v>75057.599999999991</v>
      </c>
      <c r="K14" s="14" t="s">
        <v>105</v>
      </c>
      <c r="L14" s="14" t="s">
        <v>107</v>
      </c>
      <c r="M14" s="15" t="s">
        <v>107</v>
      </c>
      <c r="N14" s="14" t="s">
        <v>112</v>
      </c>
      <c r="O14" s="14" t="s">
        <v>112</v>
      </c>
      <c r="P14" s="14" t="s">
        <v>107</v>
      </c>
      <c r="Q14" s="14" t="s">
        <v>107</v>
      </c>
      <c r="R14" s="14" t="s">
        <v>110</v>
      </c>
      <c r="S14" s="14">
        <v>0</v>
      </c>
      <c r="T14" s="14">
        <v>0</v>
      </c>
      <c r="U14" s="14">
        <v>0</v>
      </c>
      <c r="V14" s="14">
        <v>0</v>
      </c>
      <c r="W14" s="18" t="s">
        <v>107</v>
      </c>
      <c r="X14" s="23" t="str">
        <f t="shared" si="1"/>
        <v>-</v>
      </c>
      <c r="Y14" s="14" t="s">
        <v>110</v>
      </c>
      <c r="Z14" s="14" t="s">
        <v>107</v>
      </c>
      <c r="AA14" s="15" t="s">
        <v>107</v>
      </c>
      <c r="AB14" s="19">
        <v>0</v>
      </c>
      <c r="AC14" s="19">
        <v>0</v>
      </c>
      <c r="AD14" s="19">
        <v>0</v>
      </c>
      <c r="AE14" s="19">
        <v>0</v>
      </c>
      <c r="AF14" s="14" t="s">
        <v>107</v>
      </c>
    </row>
    <row r="15" spans="1:32">
      <c r="A15" s="9" t="s">
        <v>10</v>
      </c>
      <c r="B15" s="9">
        <v>20222023</v>
      </c>
      <c r="C15" s="10">
        <v>5868867</v>
      </c>
      <c r="D15" s="10">
        <v>5921752</v>
      </c>
      <c r="E15" s="11">
        <f>Table1[[#This Row],[Total LEA/ESA allocation for Section 611 
of IDEA FFY 2024 ($)
]]-Table1[[#This Row],[Total LEA/ESA allocation for Section 611 
of IDEA FFY 2023 ($)
]]</f>
        <v>52885</v>
      </c>
      <c r="F15" s="10">
        <v>113302</v>
      </c>
      <c r="G15" s="10">
        <v>78222</v>
      </c>
      <c r="H15" s="11">
        <f t="shared" si="0"/>
        <v>-35080</v>
      </c>
      <c r="I15" s="12">
        <f>Table1[[#This Row],[Total LEA/ESA allocation for Section 611 
of IDEA FFY 2024 ($)
]]+Table1[[#This Row],[Total LEA/ESA allocation for Section 619 
of IDEA FFY 2024 ($)
]]</f>
        <v>5999974</v>
      </c>
      <c r="J15" s="13">
        <f>0.15*(Table1[[#This Row],[Total LEA/ESA allocations
for Section 611 and 619 of IDEA for FFY 2024 ($)
]])</f>
        <v>899996.1</v>
      </c>
      <c r="K15" s="14" t="s">
        <v>105</v>
      </c>
      <c r="L15" s="14" t="s">
        <v>107</v>
      </c>
      <c r="M15" s="15" t="s">
        <v>107</v>
      </c>
      <c r="N15" s="14" t="s">
        <v>108</v>
      </c>
      <c r="O15" s="14" t="s">
        <v>108</v>
      </c>
      <c r="P15" s="14" t="s">
        <v>107</v>
      </c>
      <c r="Q15" s="14" t="s">
        <v>107</v>
      </c>
      <c r="R15" s="14" t="s">
        <v>110</v>
      </c>
      <c r="S15" s="14">
        <v>0</v>
      </c>
      <c r="T15" s="14">
        <v>0</v>
      </c>
      <c r="U15" s="14">
        <v>0</v>
      </c>
      <c r="V15" s="14">
        <v>0</v>
      </c>
      <c r="W15" s="18" t="s">
        <v>107</v>
      </c>
      <c r="X15" s="23" t="str">
        <f t="shared" si="1"/>
        <v>-</v>
      </c>
      <c r="Y15" s="14" t="s">
        <v>110</v>
      </c>
      <c r="Z15" s="14" t="s">
        <v>107</v>
      </c>
      <c r="AA15" s="15" t="s">
        <v>107</v>
      </c>
      <c r="AB15" s="19">
        <v>0</v>
      </c>
      <c r="AC15" s="19">
        <v>0</v>
      </c>
      <c r="AD15" s="19">
        <v>0</v>
      </c>
      <c r="AE15" s="19">
        <v>0</v>
      </c>
      <c r="AF15" s="14" t="s">
        <v>107</v>
      </c>
    </row>
    <row r="16" spans="1:32">
      <c r="A16" s="9" t="s">
        <v>11</v>
      </c>
      <c r="B16" s="9">
        <v>20222023</v>
      </c>
      <c r="C16" s="10">
        <v>6310506</v>
      </c>
      <c r="D16" s="10">
        <v>6205670</v>
      </c>
      <c r="E16" s="11">
        <f>Table1[[#This Row],[Total LEA/ESA allocation for Section 611 
of IDEA FFY 2024 ($)
]]-Table1[[#This Row],[Total LEA/ESA allocation for Section 611 
of IDEA FFY 2023 ($)
]]</f>
        <v>-104836</v>
      </c>
      <c r="F16" s="10">
        <v>162787</v>
      </c>
      <c r="G16" s="10">
        <v>130495</v>
      </c>
      <c r="H16" s="11">
        <f t="shared" si="0"/>
        <v>-32292</v>
      </c>
      <c r="I16" s="12">
        <f>Table1[[#This Row],[Total LEA/ESA allocation for Section 611 
of IDEA FFY 2024 ($)
]]+Table1[[#This Row],[Total LEA/ESA allocation for Section 619 
of IDEA FFY 2024 ($)
]]</f>
        <v>6336165</v>
      </c>
      <c r="J16" s="13">
        <f>0.15*(Table1[[#This Row],[Total LEA/ESA allocations
for Section 611 and 619 of IDEA for FFY 2024 ($)
]])</f>
        <v>950424.75</v>
      </c>
      <c r="K16" s="14" t="s">
        <v>105</v>
      </c>
      <c r="L16" s="14" t="s">
        <v>107</v>
      </c>
      <c r="M16" s="15" t="s">
        <v>107</v>
      </c>
      <c r="N16" s="14" t="s">
        <v>108</v>
      </c>
      <c r="O16" s="14" t="s">
        <v>108</v>
      </c>
      <c r="P16" s="14" t="s">
        <v>107</v>
      </c>
      <c r="Q16" s="14" t="s">
        <v>107</v>
      </c>
      <c r="R16" s="14" t="s">
        <v>110</v>
      </c>
      <c r="S16" s="14">
        <v>0</v>
      </c>
      <c r="T16" s="14">
        <v>0</v>
      </c>
      <c r="U16" s="14">
        <v>0</v>
      </c>
      <c r="V16" s="14">
        <v>0</v>
      </c>
      <c r="W16" s="18" t="s">
        <v>107</v>
      </c>
      <c r="X16" s="23" t="str">
        <f t="shared" si="1"/>
        <v>-</v>
      </c>
      <c r="Y16" s="14" t="s">
        <v>110</v>
      </c>
      <c r="Z16" s="14" t="s">
        <v>107</v>
      </c>
      <c r="AA16" s="15" t="s">
        <v>107</v>
      </c>
      <c r="AB16" s="19">
        <v>0</v>
      </c>
      <c r="AC16" s="19">
        <v>0</v>
      </c>
      <c r="AD16" s="19">
        <v>0</v>
      </c>
      <c r="AE16" s="19">
        <v>0</v>
      </c>
      <c r="AF16" s="14" t="s">
        <v>107</v>
      </c>
    </row>
    <row r="17" spans="1:32">
      <c r="A17" s="9" t="s">
        <v>12</v>
      </c>
      <c r="B17" s="9">
        <v>20222023</v>
      </c>
      <c r="C17" s="10">
        <v>1832041</v>
      </c>
      <c r="D17" s="10">
        <v>1849786</v>
      </c>
      <c r="E17" s="11">
        <f>Table1[[#This Row],[Total LEA/ESA allocation for Section 611 
of IDEA FFY 2024 ($)
]]-Table1[[#This Row],[Total LEA/ESA allocation for Section 611 
of IDEA FFY 2023 ($)
]]</f>
        <v>17745</v>
      </c>
      <c r="F17" s="10">
        <v>52623</v>
      </c>
      <c r="G17" s="10">
        <v>42746</v>
      </c>
      <c r="H17" s="11">
        <f t="shared" si="0"/>
        <v>-9877</v>
      </c>
      <c r="I17" s="12">
        <f>Table1[[#This Row],[Total LEA/ESA allocation for Section 611 
of IDEA FFY 2024 ($)
]]+Table1[[#This Row],[Total LEA/ESA allocation for Section 619 
of IDEA FFY 2024 ($)
]]</f>
        <v>1892532</v>
      </c>
      <c r="J17" s="13">
        <f>0.15*(Table1[[#This Row],[Total LEA/ESA allocations
for Section 611 and 619 of IDEA for FFY 2024 ($)
]])</f>
        <v>283879.8</v>
      </c>
      <c r="K17" s="14" t="s">
        <v>105</v>
      </c>
      <c r="L17" s="14" t="s">
        <v>107</v>
      </c>
      <c r="M17" s="15" t="s">
        <v>107</v>
      </c>
      <c r="N17" s="14" t="s">
        <v>112</v>
      </c>
      <c r="O17" s="14" t="s">
        <v>112</v>
      </c>
      <c r="P17" s="14" t="s">
        <v>107</v>
      </c>
      <c r="Q17" s="14" t="s">
        <v>107</v>
      </c>
      <c r="R17" s="14" t="s">
        <v>110</v>
      </c>
      <c r="S17" s="14">
        <v>0</v>
      </c>
      <c r="T17" s="14">
        <v>0</v>
      </c>
      <c r="U17" s="14">
        <v>0</v>
      </c>
      <c r="V17" s="14">
        <v>0</v>
      </c>
      <c r="W17" s="18" t="s">
        <v>107</v>
      </c>
      <c r="X17" s="23" t="str">
        <f t="shared" si="1"/>
        <v>-</v>
      </c>
      <c r="Y17" s="14" t="s">
        <v>110</v>
      </c>
      <c r="Z17" s="14" t="s">
        <v>107</v>
      </c>
      <c r="AA17" s="15" t="s">
        <v>107</v>
      </c>
      <c r="AB17" s="19">
        <v>0</v>
      </c>
      <c r="AC17" s="19">
        <v>0</v>
      </c>
      <c r="AD17" s="19">
        <v>0</v>
      </c>
      <c r="AE17" s="19">
        <v>0</v>
      </c>
      <c r="AF17" s="14" t="s">
        <v>107</v>
      </c>
    </row>
    <row r="18" spans="1:32">
      <c r="A18" s="9" t="s">
        <v>13</v>
      </c>
      <c r="B18" s="9">
        <v>20222023</v>
      </c>
      <c r="C18" s="10">
        <v>3511521</v>
      </c>
      <c r="D18" s="10">
        <v>3826248</v>
      </c>
      <c r="E18" s="11">
        <f>Table1[[#This Row],[Total LEA/ESA allocation for Section 611 
of IDEA FFY 2024 ($)
]]-Table1[[#This Row],[Total LEA/ESA allocation for Section 611 
of IDEA FFY 2023 ($)
]]</f>
        <v>314727</v>
      </c>
      <c r="F18" s="10">
        <v>42818</v>
      </c>
      <c r="G18" s="10">
        <v>20192</v>
      </c>
      <c r="H18" s="11">
        <f t="shared" si="0"/>
        <v>-22626</v>
      </c>
      <c r="I18" s="12">
        <f>Table1[[#This Row],[Total LEA/ESA allocation for Section 611 
of IDEA FFY 2024 ($)
]]+Table1[[#This Row],[Total LEA/ESA allocation for Section 619 
of IDEA FFY 2024 ($)
]]</f>
        <v>3846440</v>
      </c>
      <c r="J18" s="13">
        <f>0.15*(Table1[[#This Row],[Total LEA/ESA allocations
for Section 611 and 619 of IDEA for FFY 2024 ($)
]])</f>
        <v>576966</v>
      </c>
      <c r="K18" s="14" t="s">
        <v>105</v>
      </c>
      <c r="L18" s="14" t="s">
        <v>107</v>
      </c>
      <c r="M18" s="15" t="s">
        <v>107</v>
      </c>
      <c r="N18" s="14" t="s">
        <v>112</v>
      </c>
      <c r="O18" s="14" t="s">
        <v>112</v>
      </c>
      <c r="P18" s="14" t="s">
        <v>107</v>
      </c>
      <c r="Q18" s="14" t="s">
        <v>107</v>
      </c>
      <c r="R18" s="14" t="s">
        <v>110</v>
      </c>
      <c r="S18" s="14">
        <v>0</v>
      </c>
      <c r="T18" s="14">
        <v>0</v>
      </c>
      <c r="U18" s="14">
        <v>0</v>
      </c>
      <c r="V18" s="14">
        <v>0</v>
      </c>
      <c r="W18" s="18" t="s">
        <v>107</v>
      </c>
      <c r="X18" s="23" t="str">
        <f t="shared" si="1"/>
        <v>-</v>
      </c>
      <c r="Y18" s="14" t="s">
        <v>110</v>
      </c>
      <c r="Z18" s="14" t="s">
        <v>107</v>
      </c>
      <c r="AA18" s="15" t="s">
        <v>107</v>
      </c>
      <c r="AB18" s="19">
        <v>0</v>
      </c>
      <c r="AC18" s="19">
        <v>0</v>
      </c>
      <c r="AD18" s="19">
        <v>0</v>
      </c>
      <c r="AE18" s="19">
        <v>0</v>
      </c>
      <c r="AF18" s="14" t="s">
        <v>107</v>
      </c>
    </row>
    <row r="19" spans="1:32">
      <c r="A19" s="9" t="s">
        <v>14</v>
      </c>
      <c r="B19" s="9">
        <v>20222023</v>
      </c>
      <c r="C19" s="10">
        <v>14752</v>
      </c>
      <c r="D19" s="10">
        <v>14853</v>
      </c>
      <c r="E19" s="11">
        <f>Table1[[#This Row],[Total LEA/ESA allocation for Section 611 
of IDEA FFY 2024 ($)
]]-Table1[[#This Row],[Total LEA/ESA allocation for Section 611 
of IDEA FFY 2023 ($)
]]</f>
        <v>101</v>
      </c>
      <c r="F19" s="10">
        <v>0</v>
      </c>
      <c r="G19" s="10">
        <v>0</v>
      </c>
      <c r="H19" s="11">
        <f t="shared" si="0"/>
        <v>0</v>
      </c>
      <c r="I19" s="10">
        <f>Table1[[#This Row],[Total LEA/ESA allocation for Section 611 
of IDEA FFY 2024 ($)
]]+Table1[[#This Row],[Total LEA/ESA allocation for Section 619 
of IDEA FFY 2024 ($)
]]</f>
        <v>14853</v>
      </c>
      <c r="J19" s="13">
        <f>0.15*(Table1[[#This Row],[Total LEA/ESA allocations
for Section 611 and 619 of IDEA for FFY 2024 ($)
]])</f>
        <v>2227.9499999999998</v>
      </c>
      <c r="K19" s="14" t="s">
        <v>107</v>
      </c>
      <c r="L19" s="14" t="s">
        <v>107</v>
      </c>
      <c r="M19" s="15" t="s">
        <v>107</v>
      </c>
      <c r="N19" s="14" t="s">
        <v>112</v>
      </c>
      <c r="O19" s="14" t="s">
        <v>112</v>
      </c>
      <c r="P19" s="14" t="s">
        <v>107</v>
      </c>
      <c r="Q19" s="14" t="s">
        <v>107</v>
      </c>
      <c r="R19" s="14" t="s">
        <v>110</v>
      </c>
      <c r="S19" s="14">
        <v>0</v>
      </c>
      <c r="T19" s="14">
        <v>0</v>
      </c>
      <c r="U19" s="14">
        <v>0</v>
      </c>
      <c r="V19" s="14">
        <v>0</v>
      </c>
      <c r="W19" s="18" t="s">
        <v>107</v>
      </c>
      <c r="X19" s="23" t="str">
        <f t="shared" si="1"/>
        <v>-</v>
      </c>
      <c r="Y19" s="14" t="s">
        <v>110</v>
      </c>
      <c r="Z19" s="14" t="s">
        <v>107</v>
      </c>
      <c r="AA19" s="15" t="s">
        <v>107</v>
      </c>
      <c r="AB19" s="19">
        <v>0</v>
      </c>
      <c r="AC19" s="19">
        <v>0</v>
      </c>
      <c r="AD19" s="19">
        <v>0</v>
      </c>
      <c r="AE19" s="19">
        <v>0</v>
      </c>
      <c r="AF19" s="14" t="s">
        <v>107</v>
      </c>
    </row>
    <row r="20" spans="1:32">
      <c r="A20" s="9" t="s">
        <v>63</v>
      </c>
      <c r="B20" s="9">
        <v>20222023</v>
      </c>
      <c r="C20" s="10">
        <v>1178259</v>
      </c>
      <c r="D20" s="10">
        <v>1174025</v>
      </c>
      <c r="E20" s="11">
        <f>Table1[[#This Row],[Total LEA/ESA allocation for Section 611 
of IDEA FFY 2024 ($)
]]-Table1[[#This Row],[Total LEA/ESA allocation for Section 611 
of IDEA FFY 2023 ($)
]]</f>
        <v>-4234</v>
      </c>
      <c r="F20" s="10">
        <v>29681</v>
      </c>
      <c r="G20" s="10">
        <v>22991</v>
      </c>
      <c r="H20" s="11">
        <f t="shared" si="0"/>
        <v>-6690</v>
      </c>
      <c r="I20" s="12">
        <f>Table1[[#This Row],[Total LEA/ESA allocation for Section 611 
of IDEA FFY 2024 ($)
]]+Table1[[#This Row],[Total LEA/ESA allocation for Section 619 
of IDEA FFY 2024 ($)
]]</f>
        <v>1197016</v>
      </c>
      <c r="J20" s="13">
        <f>0.15*(Table1[[#This Row],[Total LEA/ESA allocations
for Section 611 and 619 of IDEA for FFY 2024 ($)
]])</f>
        <v>179552.4</v>
      </c>
      <c r="K20" s="14" t="s">
        <v>105</v>
      </c>
      <c r="L20" s="14" t="s">
        <v>107</v>
      </c>
      <c r="M20" s="15" t="s">
        <v>107</v>
      </c>
      <c r="N20" s="14" t="s">
        <v>112</v>
      </c>
      <c r="O20" s="14" t="s">
        <v>112</v>
      </c>
      <c r="P20" s="14" t="s">
        <v>107</v>
      </c>
      <c r="Q20" s="14" t="s">
        <v>107</v>
      </c>
      <c r="R20" s="14" t="s">
        <v>110</v>
      </c>
      <c r="S20" s="14">
        <v>0</v>
      </c>
      <c r="T20" s="14">
        <v>0</v>
      </c>
      <c r="U20" s="14">
        <v>0</v>
      </c>
      <c r="V20" s="14">
        <v>0</v>
      </c>
      <c r="W20" s="18" t="s">
        <v>107</v>
      </c>
      <c r="X20" s="23" t="str">
        <f t="shared" si="1"/>
        <v>-</v>
      </c>
      <c r="Y20" s="14" t="s">
        <v>110</v>
      </c>
      <c r="Z20" s="14" t="s">
        <v>107</v>
      </c>
      <c r="AA20" s="15" t="s">
        <v>107</v>
      </c>
      <c r="AB20" s="19">
        <v>0</v>
      </c>
      <c r="AC20" s="19">
        <v>0</v>
      </c>
      <c r="AD20" s="19">
        <v>0</v>
      </c>
      <c r="AE20" s="19">
        <v>0</v>
      </c>
      <c r="AF20" s="14" t="s">
        <v>107</v>
      </c>
    </row>
    <row r="21" spans="1:32">
      <c r="A21" s="9" t="s">
        <v>15</v>
      </c>
      <c r="B21" s="9">
        <v>20222023</v>
      </c>
      <c r="C21" s="10">
        <v>142695</v>
      </c>
      <c r="D21" s="10">
        <v>143813</v>
      </c>
      <c r="E21" s="11">
        <f>Table1[[#This Row],[Total LEA/ESA allocation for Section 611 
of IDEA FFY 2024 ($)
]]-Table1[[#This Row],[Total LEA/ESA allocation for Section 611 
of IDEA FFY 2023 ($)
]]</f>
        <v>1118</v>
      </c>
      <c r="F21" s="10">
        <v>10948</v>
      </c>
      <c r="G21" s="10">
        <v>10783</v>
      </c>
      <c r="H21" s="11">
        <f t="shared" si="0"/>
        <v>-165</v>
      </c>
      <c r="I21" s="12">
        <f>Table1[[#This Row],[Total LEA/ESA allocation for Section 611 
of IDEA FFY 2024 ($)
]]+Table1[[#This Row],[Total LEA/ESA allocation for Section 619 
of IDEA FFY 2024 ($)
]]</f>
        <v>154596</v>
      </c>
      <c r="J21" s="13">
        <f>0.15*(Table1[[#This Row],[Total LEA/ESA allocations
for Section 611 and 619 of IDEA for FFY 2024 ($)
]])</f>
        <v>23189.399999999998</v>
      </c>
      <c r="K21" s="14" t="s">
        <v>105</v>
      </c>
      <c r="L21" s="14" t="s">
        <v>107</v>
      </c>
      <c r="M21" s="15" t="s">
        <v>107</v>
      </c>
      <c r="N21" s="14" t="s">
        <v>112</v>
      </c>
      <c r="O21" s="14" t="s">
        <v>112</v>
      </c>
      <c r="P21" s="14" t="s">
        <v>107</v>
      </c>
      <c r="Q21" s="14" t="s">
        <v>107</v>
      </c>
      <c r="R21" s="14" t="s">
        <v>110</v>
      </c>
      <c r="S21" s="14">
        <v>0</v>
      </c>
      <c r="T21" s="14">
        <v>0</v>
      </c>
      <c r="U21" s="14">
        <v>0</v>
      </c>
      <c r="V21" s="14">
        <v>0</v>
      </c>
      <c r="W21" s="18" t="s">
        <v>107</v>
      </c>
      <c r="X21" s="23" t="str">
        <f t="shared" si="1"/>
        <v>-</v>
      </c>
      <c r="Y21" s="14" t="s">
        <v>110</v>
      </c>
      <c r="Z21" s="14" t="s">
        <v>107</v>
      </c>
      <c r="AA21" s="15" t="s">
        <v>107</v>
      </c>
      <c r="AB21" s="19">
        <v>0</v>
      </c>
      <c r="AC21" s="19">
        <v>0</v>
      </c>
      <c r="AD21" s="19">
        <v>0</v>
      </c>
      <c r="AE21" s="19">
        <v>0</v>
      </c>
      <c r="AF21" s="14" t="s">
        <v>107</v>
      </c>
    </row>
    <row r="22" spans="1:32">
      <c r="A22" s="9" t="s">
        <v>16</v>
      </c>
      <c r="B22" s="9">
        <v>20222023</v>
      </c>
      <c r="C22" s="10">
        <v>1065276</v>
      </c>
      <c r="D22" s="10">
        <v>1084740</v>
      </c>
      <c r="E22" s="11">
        <f>Table1[[#This Row],[Total LEA/ESA allocation for Section 611 
of IDEA FFY 2024 ($)
]]-Table1[[#This Row],[Total LEA/ESA allocation for Section 611 
of IDEA FFY 2023 ($)
]]</f>
        <v>19464</v>
      </c>
      <c r="F22" s="10">
        <v>51995</v>
      </c>
      <c r="G22" s="10">
        <v>46797</v>
      </c>
      <c r="H22" s="11">
        <f t="shared" si="0"/>
        <v>-5198</v>
      </c>
      <c r="I22" s="12">
        <f>Table1[[#This Row],[Total LEA/ESA allocation for Section 611 
of IDEA FFY 2024 ($)
]]+Table1[[#This Row],[Total LEA/ESA allocation for Section 619 
of IDEA FFY 2024 ($)
]]</f>
        <v>1131537</v>
      </c>
      <c r="J22" s="13">
        <f>0.15*(Table1[[#This Row],[Total LEA/ESA allocations
for Section 611 and 619 of IDEA for FFY 2024 ($)
]])</f>
        <v>169730.55</v>
      </c>
      <c r="K22" s="14" t="s">
        <v>105</v>
      </c>
      <c r="L22" s="14" t="s">
        <v>107</v>
      </c>
      <c r="M22" s="15" t="s">
        <v>107</v>
      </c>
      <c r="N22" s="14" t="s">
        <v>108</v>
      </c>
      <c r="O22" s="14" t="s">
        <v>108</v>
      </c>
      <c r="P22" s="14" t="s">
        <v>107</v>
      </c>
      <c r="Q22" s="14" t="s">
        <v>107</v>
      </c>
      <c r="R22" s="14" t="s">
        <v>110</v>
      </c>
      <c r="S22" s="14">
        <v>0</v>
      </c>
      <c r="T22" s="14">
        <v>0</v>
      </c>
      <c r="U22" s="14">
        <v>0</v>
      </c>
      <c r="V22" s="14">
        <v>0</v>
      </c>
      <c r="W22" s="18" t="s">
        <v>107</v>
      </c>
      <c r="X22" s="23" t="str">
        <f t="shared" si="1"/>
        <v>-</v>
      </c>
      <c r="Y22" s="14" t="s">
        <v>110</v>
      </c>
      <c r="Z22" s="14" t="s">
        <v>107</v>
      </c>
      <c r="AA22" s="15" t="s">
        <v>107</v>
      </c>
      <c r="AB22" s="19">
        <v>0</v>
      </c>
      <c r="AC22" s="19">
        <v>0</v>
      </c>
      <c r="AD22" s="19">
        <v>0</v>
      </c>
      <c r="AE22" s="19">
        <v>0</v>
      </c>
      <c r="AF22" s="14" t="s">
        <v>107</v>
      </c>
    </row>
    <row r="23" spans="1:32">
      <c r="A23" s="9" t="s">
        <v>17</v>
      </c>
      <c r="B23" s="9">
        <v>20222023</v>
      </c>
      <c r="C23" s="10">
        <v>19999986</v>
      </c>
      <c r="D23" s="10">
        <v>20022320</v>
      </c>
      <c r="E23" s="11">
        <f>Table1[[#This Row],[Total LEA/ESA allocation for Section 611 
of IDEA FFY 2024 ($)
]]-Table1[[#This Row],[Total LEA/ESA allocation for Section 611 
of IDEA FFY 2023 ($)
]]</f>
        <v>22334</v>
      </c>
      <c r="F23" s="10">
        <v>543152</v>
      </c>
      <c r="G23" s="10">
        <v>433778</v>
      </c>
      <c r="H23" s="11">
        <f t="shared" si="0"/>
        <v>-109374</v>
      </c>
      <c r="I23" s="12">
        <f>Table1[[#This Row],[Total LEA/ESA allocation for Section 611 
of IDEA FFY 2024 ($)
]]+Table1[[#This Row],[Total LEA/ESA allocation for Section 619 
of IDEA FFY 2024 ($)
]]</f>
        <v>20456098</v>
      </c>
      <c r="J23" s="13">
        <f>0.15*(Table1[[#This Row],[Total LEA/ESA allocations
for Section 611 and 619 of IDEA for FFY 2024 ($)
]])</f>
        <v>3068414.6999999997</v>
      </c>
      <c r="K23" s="14" t="s">
        <v>106</v>
      </c>
      <c r="L23" s="14" t="s">
        <v>107</v>
      </c>
      <c r="M23" s="15" t="s">
        <v>107</v>
      </c>
      <c r="N23" s="14" t="s">
        <v>108</v>
      </c>
      <c r="O23" s="14" t="s">
        <v>108</v>
      </c>
      <c r="P23" s="14" t="s">
        <v>107</v>
      </c>
      <c r="Q23" s="14" t="s">
        <v>107</v>
      </c>
      <c r="R23" s="14" t="s">
        <v>108</v>
      </c>
      <c r="S23" s="14">
        <v>0</v>
      </c>
      <c r="T23" s="14">
        <v>0</v>
      </c>
      <c r="U23" s="14" t="s">
        <v>111</v>
      </c>
      <c r="V23" s="14">
        <v>0</v>
      </c>
      <c r="W23" s="18">
        <v>3068414.6999999997</v>
      </c>
      <c r="X23" s="23">
        <f t="shared" si="1"/>
        <v>0.15</v>
      </c>
      <c r="Y23" s="14" t="s">
        <v>110</v>
      </c>
      <c r="Z23" s="14" t="s">
        <v>107</v>
      </c>
      <c r="AA23" s="15" t="s">
        <v>107</v>
      </c>
      <c r="AB23" s="19">
        <v>0</v>
      </c>
      <c r="AC23" s="19">
        <v>0</v>
      </c>
      <c r="AD23" s="19">
        <v>655</v>
      </c>
      <c r="AE23" s="19" t="s">
        <v>114</v>
      </c>
      <c r="AF23" s="14" t="s">
        <v>107</v>
      </c>
    </row>
    <row r="24" spans="1:32">
      <c r="A24" s="9" t="s">
        <v>18</v>
      </c>
      <c r="B24" s="9">
        <v>20222023</v>
      </c>
      <c r="C24" s="10">
        <v>41958</v>
      </c>
      <c r="D24" s="10">
        <v>44533</v>
      </c>
      <c r="E24" s="11">
        <f>Table1[[#This Row],[Total LEA/ESA allocation for Section 611 
of IDEA FFY 2024 ($)
]]-Table1[[#This Row],[Total LEA/ESA allocation for Section 611 
of IDEA FFY 2023 ($)
]]</f>
        <v>2575</v>
      </c>
      <c r="F24" s="10">
        <v>0</v>
      </c>
      <c r="G24" s="10">
        <v>0</v>
      </c>
      <c r="H24" s="11">
        <f t="shared" si="0"/>
        <v>0</v>
      </c>
      <c r="I24" s="10">
        <f>Table1[[#This Row],[Total LEA/ESA allocation for Section 611 
of IDEA FFY 2024 ($)
]]+Table1[[#This Row],[Total LEA/ESA allocation for Section 619 
of IDEA FFY 2024 ($)
]]</f>
        <v>44533</v>
      </c>
      <c r="J24" s="13">
        <f>0.15*(Table1[[#This Row],[Total LEA/ESA allocations
for Section 611 and 619 of IDEA for FFY 2024 ($)
]])</f>
        <v>6679.95</v>
      </c>
      <c r="K24" s="14" t="s">
        <v>107</v>
      </c>
      <c r="L24" s="14" t="s">
        <v>107</v>
      </c>
      <c r="M24" s="15" t="s">
        <v>107</v>
      </c>
      <c r="N24" s="14" t="s">
        <v>112</v>
      </c>
      <c r="O24" s="14" t="s">
        <v>112</v>
      </c>
      <c r="P24" s="14" t="s">
        <v>107</v>
      </c>
      <c r="Q24" s="14" t="s">
        <v>107</v>
      </c>
      <c r="R24" s="14" t="s">
        <v>110</v>
      </c>
      <c r="S24" s="14">
        <v>0</v>
      </c>
      <c r="T24" s="14">
        <v>0</v>
      </c>
      <c r="U24" s="14">
        <v>0</v>
      </c>
      <c r="V24" s="14">
        <v>0</v>
      </c>
      <c r="W24" s="18" t="s">
        <v>107</v>
      </c>
      <c r="X24" s="23" t="str">
        <f t="shared" si="1"/>
        <v>-</v>
      </c>
      <c r="Y24" s="14" t="s">
        <v>110</v>
      </c>
      <c r="Z24" s="14" t="s">
        <v>107</v>
      </c>
      <c r="AA24" s="15" t="s">
        <v>107</v>
      </c>
      <c r="AB24" s="19">
        <v>0</v>
      </c>
      <c r="AC24" s="19">
        <v>0</v>
      </c>
      <c r="AD24" s="19">
        <v>0</v>
      </c>
      <c r="AE24" s="19">
        <v>0</v>
      </c>
      <c r="AF24" s="14" t="s">
        <v>107</v>
      </c>
    </row>
    <row r="25" spans="1:32">
      <c r="A25" s="9" t="s">
        <v>19</v>
      </c>
      <c r="B25" s="9">
        <v>20222023</v>
      </c>
      <c r="C25" s="10">
        <v>114198</v>
      </c>
      <c r="D25" s="10">
        <v>125914</v>
      </c>
      <c r="E25" s="11">
        <f>Table1[[#This Row],[Total LEA/ESA allocation for Section 611 
of IDEA FFY 2024 ($)
]]-Table1[[#This Row],[Total LEA/ESA allocation for Section 611 
of IDEA FFY 2023 ($)
]]</f>
        <v>11716</v>
      </c>
      <c r="F25" s="10">
        <v>0</v>
      </c>
      <c r="G25" s="10">
        <v>0</v>
      </c>
      <c r="H25" s="11">
        <f t="shared" si="0"/>
        <v>0</v>
      </c>
      <c r="I25" s="10">
        <f>Table1[[#This Row],[Total LEA/ESA allocation for Section 611 
of IDEA FFY 2024 ($)
]]+Table1[[#This Row],[Total LEA/ESA allocation for Section 619 
of IDEA FFY 2024 ($)
]]</f>
        <v>125914</v>
      </c>
      <c r="J25" s="13">
        <f>0.15*(Table1[[#This Row],[Total LEA/ESA allocations
for Section 611 and 619 of IDEA for FFY 2024 ($)
]])</f>
        <v>18887.099999999999</v>
      </c>
      <c r="K25" s="14" t="s">
        <v>105</v>
      </c>
      <c r="L25" s="14" t="s">
        <v>107</v>
      </c>
      <c r="M25" s="15" t="s">
        <v>107</v>
      </c>
      <c r="N25" s="14" t="s">
        <v>112</v>
      </c>
      <c r="O25" s="14" t="s">
        <v>112</v>
      </c>
      <c r="P25" s="14" t="s">
        <v>107</v>
      </c>
      <c r="Q25" s="14" t="s">
        <v>107</v>
      </c>
      <c r="R25" s="14" t="s">
        <v>110</v>
      </c>
      <c r="S25" s="14">
        <v>0</v>
      </c>
      <c r="T25" s="14">
        <v>0</v>
      </c>
      <c r="U25" s="14">
        <v>0</v>
      </c>
      <c r="V25" s="14">
        <v>0</v>
      </c>
      <c r="W25" s="18" t="s">
        <v>107</v>
      </c>
      <c r="X25" s="23" t="str">
        <f t="shared" si="1"/>
        <v>-</v>
      </c>
      <c r="Y25" s="14" t="s">
        <v>110</v>
      </c>
      <c r="Z25" s="14" t="s">
        <v>107</v>
      </c>
      <c r="AA25" s="15" t="s">
        <v>107</v>
      </c>
      <c r="AB25" s="19">
        <v>0</v>
      </c>
      <c r="AC25" s="19">
        <v>0</v>
      </c>
      <c r="AD25" s="19">
        <v>0</v>
      </c>
      <c r="AE25" s="19">
        <v>0</v>
      </c>
      <c r="AF25" s="14" t="s">
        <v>107</v>
      </c>
    </row>
    <row r="26" spans="1:32">
      <c r="A26" s="9" t="s">
        <v>20</v>
      </c>
      <c r="B26" s="9">
        <v>20222023</v>
      </c>
      <c r="C26" s="10">
        <v>10908077</v>
      </c>
      <c r="D26" s="10">
        <v>10812755</v>
      </c>
      <c r="E26" s="11">
        <f>Table1[[#This Row],[Total LEA/ESA allocation for Section 611 
of IDEA FFY 2024 ($)
]]-Table1[[#This Row],[Total LEA/ESA allocation for Section 611 
of IDEA FFY 2023 ($)
]]</f>
        <v>-95322</v>
      </c>
      <c r="F26" s="10">
        <v>204852</v>
      </c>
      <c r="G26" s="10">
        <v>138460</v>
      </c>
      <c r="H26" s="11">
        <f t="shared" si="0"/>
        <v>-66392</v>
      </c>
      <c r="I26" s="12">
        <f>Table1[[#This Row],[Total LEA/ESA allocation for Section 611 
of IDEA FFY 2024 ($)
]]+Table1[[#This Row],[Total LEA/ESA allocation for Section 619 
of IDEA FFY 2024 ($)
]]</f>
        <v>10951215</v>
      </c>
      <c r="J26" s="13">
        <f>0.15*(Table1[[#This Row],[Total LEA/ESA allocations
for Section 611 and 619 of IDEA for FFY 2024 ($)
]])</f>
        <v>1642682.25</v>
      </c>
      <c r="K26" s="14" t="s">
        <v>105</v>
      </c>
      <c r="L26" s="14" t="s">
        <v>107</v>
      </c>
      <c r="M26" s="15" t="s">
        <v>107</v>
      </c>
      <c r="N26" s="14" t="s">
        <v>108</v>
      </c>
      <c r="O26" s="14" t="s">
        <v>108</v>
      </c>
      <c r="P26" s="14" t="s">
        <v>107</v>
      </c>
      <c r="Q26" s="14" t="s">
        <v>107</v>
      </c>
      <c r="R26" s="14" t="s">
        <v>110</v>
      </c>
      <c r="S26" s="14">
        <v>0</v>
      </c>
      <c r="T26" s="14">
        <v>0</v>
      </c>
      <c r="U26" s="14">
        <v>0</v>
      </c>
      <c r="V26" s="14">
        <v>0</v>
      </c>
      <c r="W26" s="18" t="s">
        <v>107</v>
      </c>
      <c r="X26" s="23" t="str">
        <f t="shared" si="1"/>
        <v>-</v>
      </c>
      <c r="Y26" s="14" t="s">
        <v>110</v>
      </c>
      <c r="Z26" s="14" t="s">
        <v>107</v>
      </c>
      <c r="AA26" s="15" t="s">
        <v>107</v>
      </c>
      <c r="AB26" s="19">
        <v>0</v>
      </c>
      <c r="AC26" s="19">
        <v>0</v>
      </c>
      <c r="AD26" s="19">
        <v>0</v>
      </c>
      <c r="AE26" s="19">
        <v>0</v>
      </c>
      <c r="AF26" s="14" t="s">
        <v>107</v>
      </c>
    </row>
    <row r="27" spans="1:32">
      <c r="A27" s="9" t="s">
        <v>64</v>
      </c>
      <c r="B27" s="9">
        <v>20222023</v>
      </c>
      <c r="C27" s="10">
        <v>1149394</v>
      </c>
      <c r="D27" s="10">
        <v>1131896</v>
      </c>
      <c r="E27" s="11">
        <f>Table1[[#This Row],[Total LEA/ESA allocation for Section 611 
of IDEA FFY 2024 ($)
]]-Table1[[#This Row],[Total LEA/ESA allocation for Section 611 
of IDEA FFY 2023 ($)
]]</f>
        <v>-17498</v>
      </c>
      <c r="F27" s="10">
        <v>31777</v>
      </c>
      <c r="G27" s="10">
        <v>25453</v>
      </c>
      <c r="H27" s="11">
        <f t="shared" si="0"/>
        <v>-6324</v>
      </c>
      <c r="I27" s="12">
        <f>Table1[[#This Row],[Total LEA/ESA allocation for Section 611 
of IDEA FFY 2024 ($)
]]+Table1[[#This Row],[Total LEA/ESA allocation for Section 619 
of IDEA FFY 2024 ($)
]]</f>
        <v>1157349</v>
      </c>
      <c r="J27" s="13">
        <f>0.15*(Table1[[#This Row],[Total LEA/ESA allocations
for Section 611 and 619 of IDEA for FFY 2024 ($)
]])</f>
        <v>173602.35</v>
      </c>
      <c r="K27" s="14" t="s">
        <v>105</v>
      </c>
      <c r="L27" s="14" t="s">
        <v>107</v>
      </c>
      <c r="M27" s="15" t="s">
        <v>107</v>
      </c>
      <c r="N27" s="14" t="s">
        <v>108</v>
      </c>
      <c r="O27" s="14" t="s">
        <v>108</v>
      </c>
      <c r="P27" s="14" t="s">
        <v>107</v>
      </c>
      <c r="Q27" s="14" t="s">
        <v>107</v>
      </c>
      <c r="R27" s="14" t="s">
        <v>108</v>
      </c>
      <c r="S27" s="14" t="s">
        <v>113</v>
      </c>
      <c r="T27" s="14" t="s">
        <v>109</v>
      </c>
      <c r="U27" s="14">
        <v>0</v>
      </c>
      <c r="V27" s="14">
        <v>0</v>
      </c>
      <c r="W27" s="18">
        <v>173602.35</v>
      </c>
      <c r="X27" s="23">
        <f t="shared" si="1"/>
        <v>0.15</v>
      </c>
      <c r="Y27" s="14" t="s">
        <v>110</v>
      </c>
      <c r="Z27" s="14" t="s">
        <v>107</v>
      </c>
      <c r="AA27" s="15" t="s">
        <v>107</v>
      </c>
      <c r="AB27" s="19">
        <v>0</v>
      </c>
      <c r="AC27" s="19">
        <v>0</v>
      </c>
      <c r="AD27" s="19">
        <v>804</v>
      </c>
      <c r="AE27" s="19">
        <v>3743</v>
      </c>
      <c r="AF27" s="14" t="s">
        <v>107</v>
      </c>
    </row>
    <row r="28" spans="1:32">
      <c r="A28" s="9" t="s">
        <v>21</v>
      </c>
      <c r="B28" s="9">
        <v>20222023</v>
      </c>
      <c r="C28" s="10">
        <v>1397750</v>
      </c>
      <c r="D28" s="10">
        <v>1381023</v>
      </c>
      <c r="E28" s="11">
        <f>Table1[[#This Row],[Total LEA/ESA allocation for Section 611 
of IDEA FFY 2024 ($)
]]-Table1[[#This Row],[Total LEA/ESA allocation for Section 611 
of IDEA FFY 2023 ($)
]]</f>
        <v>-16727</v>
      </c>
      <c r="F28" s="10">
        <v>37449</v>
      </c>
      <c r="G28" s="10">
        <v>29492</v>
      </c>
      <c r="H28" s="11">
        <f t="shared" si="0"/>
        <v>-7957</v>
      </c>
      <c r="I28" s="12">
        <f>Table1[[#This Row],[Total LEA/ESA allocation for Section 611 
of IDEA FFY 2024 ($)
]]+Table1[[#This Row],[Total LEA/ESA allocation for Section 619 
of IDEA FFY 2024 ($)
]]</f>
        <v>1410515</v>
      </c>
      <c r="J28" s="13">
        <f>0.15*(Table1[[#This Row],[Total LEA/ESA allocations
for Section 611 and 619 of IDEA for FFY 2024 ($)
]])</f>
        <v>211577.25</v>
      </c>
      <c r="K28" s="14" t="s">
        <v>105</v>
      </c>
      <c r="L28" s="14" t="s">
        <v>107</v>
      </c>
      <c r="M28" s="15" t="s">
        <v>107</v>
      </c>
      <c r="N28" s="14" t="s">
        <v>108</v>
      </c>
      <c r="O28" s="14" t="s">
        <v>108</v>
      </c>
      <c r="P28" s="14" t="s">
        <v>107</v>
      </c>
      <c r="Q28" s="14" t="s">
        <v>107</v>
      </c>
      <c r="R28" s="14" t="s">
        <v>110</v>
      </c>
      <c r="S28" s="14">
        <v>0</v>
      </c>
      <c r="T28" s="14">
        <v>0</v>
      </c>
      <c r="U28" s="14">
        <v>0</v>
      </c>
      <c r="V28" s="14">
        <v>0</v>
      </c>
      <c r="W28" s="18" t="s">
        <v>107</v>
      </c>
      <c r="X28" s="23" t="str">
        <f t="shared" si="1"/>
        <v>-</v>
      </c>
      <c r="Y28" s="14" t="s">
        <v>110</v>
      </c>
      <c r="Z28" s="14" t="s">
        <v>107</v>
      </c>
      <c r="AA28" s="15" t="s">
        <v>107</v>
      </c>
      <c r="AB28" s="19">
        <v>0</v>
      </c>
      <c r="AC28" s="19">
        <v>0</v>
      </c>
      <c r="AD28" s="19">
        <v>0</v>
      </c>
      <c r="AE28" s="19">
        <v>0</v>
      </c>
      <c r="AF28" s="14" t="s">
        <v>107</v>
      </c>
    </row>
    <row r="29" spans="1:32">
      <c r="A29" s="9" t="s">
        <v>22</v>
      </c>
      <c r="B29" s="9">
        <v>20222023</v>
      </c>
      <c r="C29" s="10">
        <v>2229969</v>
      </c>
      <c r="D29" s="10">
        <v>2505325</v>
      </c>
      <c r="E29" s="11">
        <f>Table1[[#This Row],[Total LEA/ESA allocation for Section 611 
of IDEA FFY 2024 ($)
]]-Table1[[#This Row],[Total LEA/ESA allocation for Section 611 
of IDEA FFY 2023 ($)
]]</f>
        <v>275356</v>
      </c>
      <c r="F29" s="10">
        <v>62371</v>
      </c>
      <c r="G29" s="10">
        <v>50473</v>
      </c>
      <c r="H29" s="11">
        <f t="shared" si="0"/>
        <v>-11898</v>
      </c>
      <c r="I29" s="12">
        <f>Table1[[#This Row],[Total LEA/ESA allocation for Section 611 
of IDEA FFY 2024 ($)
]]+Table1[[#This Row],[Total LEA/ESA allocation for Section 619 
of IDEA FFY 2024 ($)
]]</f>
        <v>2555798</v>
      </c>
      <c r="J29" s="13">
        <f>0.15*(Table1[[#This Row],[Total LEA/ESA allocations
for Section 611 and 619 of IDEA for FFY 2024 ($)
]])</f>
        <v>383369.7</v>
      </c>
      <c r="K29" s="14" t="s">
        <v>105</v>
      </c>
      <c r="L29" s="14" t="s">
        <v>107</v>
      </c>
      <c r="M29" s="15" t="s">
        <v>107</v>
      </c>
      <c r="N29" s="14" t="s">
        <v>112</v>
      </c>
      <c r="O29" s="14" t="s">
        <v>112</v>
      </c>
      <c r="P29" s="14" t="s">
        <v>107</v>
      </c>
      <c r="Q29" s="14" t="s">
        <v>107</v>
      </c>
      <c r="R29" s="14" t="s">
        <v>110</v>
      </c>
      <c r="S29" s="14">
        <v>0</v>
      </c>
      <c r="T29" s="14">
        <v>0</v>
      </c>
      <c r="U29" s="14">
        <v>0</v>
      </c>
      <c r="V29" s="14">
        <v>0</v>
      </c>
      <c r="W29" s="18" t="s">
        <v>107</v>
      </c>
      <c r="X29" s="23" t="str">
        <f t="shared" si="1"/>
        <v>-</v>
      </c>
      <c r="Y29" s="14" t="s">
        <v>110</v>
      </c>
      <c r="Z29" s="14" t="s">
        <v>107</v>
      </c>
      <c r="AA29" s="15" t="s">
        <v>107</v>
      </c>
      <c r="AB29" s="19">
        <v>0</v>
      </c>
      <c r="AC29" s="19">
        <v>0</v>
      </c>
      <c r="AD29" s="19">
        <v>0</v>
      </c>
      <c r="AE29" s="19">
        <v>0</v>
      </c>
      <c r="AF29" s="14" t="s">
        <v>107</v>
      </c>
    </row>
    <row r="30" spans="1:32">
      <c r="A30" s="9" t="s">
        <v>68</v>
      </c>
      <c r="B30" s="9">
        <v>20222023</v>
      </c>
      <c r="C30" s="10">
        <v>684111</v>
      </c>
      <c r="D30" s="10">
        <v>1053159</v>
      </c>
      <c r="E30" s="11">
        <f>Table1[[#This Row],[Total LEA/ESA allocation for Section 611 
of IDEA FFY 2024 ($)
]]-Table1[[#This Row],[Total LEA/ESA allocation for Section 611 
of IDEA FFY 2023 ($)
]]</f>
        <v>369048</v>
      </c>
      <c r="F30" s="10">
        <v>7090</v>
      </c>
      <c r="G30" s="10">
        <v>4051</v>
      </c>
      <c r="H30" s="11">
        <f t="shared" si="0"/>
        <v>-3039</v>
      </c>
      <c r="I30" s="12">
        <f>Table1[[#This Row],[Total LEA/ESA allocation for Section 611 
of IDEA FFY 2024 ($)
]]+Table1[[#This Row],[Total LEA/ESA allocation for Section 619 
of IDEA FFY 2024 ($)
]]</f>
        <v>1057210</v>
      </c>
      <c r="J30" s="13">
        <f>0.15*(Table1[[#This Row],[Total LEA/ESA allocations
for Section 611 and 619 of IDEA for FFY 2024 ($)
]])</f>
        <v>158581.5</v>
      </c>
      <c r="K30" s="14" t="s">
        <v>105</v>
      </c>
      <c r="L30" s="14" t="s">
        <v>107</v>
      </c>
      <c r="M30" s="15" t="s">
        <v>107</v>
      </c>
      <c r="N30" s="14" t="s">
        <v>112</v>
      </c>
      <c r="O30" s="14" t="s">
        <v>112</v>
      </c>
      <c r="P30" s="14" t="s">
        <v>107</v>
      </c>
      <c r="Q30" s="14" t="s">
        <v>107</v>
      </c>
      <c r="R30" s="14" t="s">
        <v>110</v>
      </c>
      <c r="S30" s="14">
        <v>0</v>
      </c>
      <c r="T30" s="14">
        <v>0</v>
      </c>
      <c r="U30" s="14">
        <v>0</v>
      </c>
      <c r="V30" s="14">
        <v>0</v>
      </c>
      <c r="W30" s="18" t="s">
        <v>107</v>
      </c>
      <c r="X30" s="23" t="str">
        <f t="shared" si="1"/>
        <v>-</v>
      </c>
      <c r="Y30" s="14" t="s">
        <v>110</v>
      </c>
      <c r="Z30" s="14" t="s">
        <v>107</v>
      </c>
      <c r="AA30" s="15" t="s">
        <v>107</v>
      </c>
      <c r="AB30" s="19">
        <v>0</v>
      </c>
      <c r="AC30" s="19">
        <v>0</v>
      </c>
      <c r="AD30" s="19">
        <v>0</v>
      </c>
      <c r="AE30" s="19">
        <v>0</v>
      </c>
      <c r="AF30" s="14" t="s">
        <v>107</v>
      </c>
    </row>
    <row r="31" spans="1:32">
      <c r="A31" s="9" t="s">
        <v>23</v>
      </c>
      <c r="B31" s="9">
        <v>20222023</v>
      </c>
      <c r="C31" s="10">
        <v>5891954</v>
      </c>
      <c r="D31" s="10">
        <v>5736426</v>
      </c>
      <c r="E31" s="11">
        <f>Table1[[#This Row],[Total LEA/ESA allocation for Section 611 
of IDEA FFY 2024 ($)
]]-Table1[[#This Row],[Total LEA/ESA allocation for Section 611 
of IDEA FFY 2023 ($)
]]</f>
        <v>-155528</v>
      </c>
      <c r="F31" s="10">
        <v>193098</v>
      </c>
      <c r="G31" s="10">
        <v>162632</v>
      </c>
      <c r="H31" s="11">
        <f t="shared" si="0"/>
        <v>-30466</v>
      </c>
      <c r="I31" s="12">
        <f>Table1[[#This Row],[Total LEA/ESA allocation for Section 611 
of IDEA FFY 2024 ($)
]]+Table1[[#This Row],[Total LEA/ESA allocation for Section 619 
of IDEA FFY 2024 ($)
]]</f>
        <v>5899058</v>
      </c>
      <c r="J31" s="13">
        <f>0.15*(Table1[[#This Row],[Total LEA/ESA allocations
for Section 611 and 619 of IDEA for FFY 2024 ($)
]])</f>
        <v>884858.7</v>
      </c>
      <c r="K31" s="14" t="s">
        <v>105</v>
      </c>
      <c r="L31" s="14" t="s">
        <v>107</v>
      </c>
      <c r="M31" s="15" t="s">
        <v>107</v>
      </c>
      <c r="N31" s="14" t="s">
        <v>108</v>
      </c>
      <c r="O31" s="14" t="s">
        <v>108</v>
      </c>
      <c r="P31" s="14" t="s">
        <v>107</v>
      </c>
      <c r="Q31" s="14" t="s">
        <v>107</v>
      </c>
      <c r="R31" s="14" t="s">
        <v>110</v>
      </c>
      <c r="S31" s="14">
        <v>0</v>
      </c>
      <c r="T31" s="14">
        <v>0</v>
      </c>
      <c r="U31" s="14">
        <v>0</v>
      </c>
      <c r="V31" s="14">
        <v>0</v>
      </c>
      <c r="W31" s="18" t="s">
        <v>107</v>
      </c>
      <c r="X31" s="23" t="str">
        <f t="shared" si="1"/>
        <v>-</v>
      </c>
      <c r="Y31" s="14" t="s">
        <v>110</v>
      </c>
      <c r="Z31" s="14" t="s">
        <v>107</v>
      </c>
      <c r="AA31" s="15" t="s">
        <v>107</v>
      </c>
      <c r="AB31" s="19">
        <v>0</v>
      </c>
      <c r="AC31" s="19">
        <v>0</v>
      </c>
      <c r="AD31" s="19">
        <v>0</v>
      </c>
      <c r="AE31" s="19">
        <v>0</v>
      </c>
      <c r="AF31" s="14" t="s">
        <v>107</v>
      </c>
    </row>
    <row r="32" spans="1:32">
      <c r="A32" s="9" t="s">
        <v>24</v>
      </c>
      <c r="B32" s="9">
        <v>20222023</v>
      </c>
      <c r="C32" s="10">
        <v>686590</v>
      </c>
      <c r="D32" s="10">
        <v>714629</v>
      </c>
      <c r="E32" s="11">
        <f>Table1[[#This Row],[Total LEA/ESA allocation for Section 611 
of IDEA FFY 2024 ($)
]]-Table1[[#This Row],[Total LEA/ESA allocation for Section 611 
of IDEA FFY 2023 ($)
]]</f>
        <v>28039</v>
      </c>
      <c r="F32" s="10">
        <v>15065</v>
      </c>
      <c r="G32" s="10">
        <v>11123</v>
      </c>
      <c r="H32" s="11">
        <f t="shared" si="0"/>
        <v>-3942</v>
      </c>
      <c r="I32" s="12">
        <f>Table1[[#This Row],[Total LEA/ESA allocation for Section 611 
of IDEA FFY 2024 ($)
]]+Table1[[#This Row],[Total LEA/ESA allocation for Section 619 
of IDEA FFY 2024 ($)
]]</f>
        <v>725752</v>
      </c>
      <c r="J32" s="13">
        <f>0.15*(Table1[[#This Row],[Total LEA/ESA allocations
for Section 611 and 619 of IDEA for FFY 2024 ($)
]])</f>
        <v>108862.8</v>
      </c>
      <c r="K32" s="14" t="s">
        <v>105</v>
      </c>
      <c r="L32" s="14" t="s">
        <v>107</v>
      </c>
      <c r="M32" s="15" t="s">
        <v>107</v>
      </c>
      <c r="N32" s="14" t="s">
        <v>108</v>
      </c>
      <c r="O32" s="14" t="s">
        <v>108</v>
      </c>
      <c r="P32" s="14" t="s">
        <v>107</v>
      </c>
      <c r="Q32" s="14" t="s">
        <v>107</v>
      </c>
      <c r="R32" s="14" t="s">
        <v>110</v>
      </c>
      <c r="S32" s="14">
        <v>0</v>
      </c>
      <c r="T32" s="14">
        <v>0</v>
      </c>
      <c r="U32" s="14">
        <v>0</v>
      </c>
      <c r="V32" s="14">
        <v>0</v>
      </c>
      <c r="W32" s="18" t="s">
        <v>107</v>
      </c>
      <c r="X32" s="23" t="str">
        <f t="shared" si="1"/>
        <v>-</v>
      </c>
      <c r="Y32" s="14" t="s">
        <v>110</v>
      </c>
      <c r="Z32" s="14" t="s">
        <v>107</v>
      </c>
      <c r="AA32" s="15" t="s">
        <v>107</v>
      </c>
      <c r="AB32" s="19">
        <v>0</v>
      </c>
      <c r="AC32" s="19">
        <v>0</v>
      </c>
      <c r="AD32" s="19">
        <v>0</v>
      </c>
      <c r="AE32" s="19">
        <v>0</v>
      </c>
      <c r="AF32" s="14" t="s">
        <v>107</v>
      </c>
    </row>
    <row r="33" spans="1:32">
      <c r="A33" s="9" t="s">
        <v>25</v>
      </c>
      <c r="B33" s="9">
        <v>20222023</v>
      </c>
      <c r="C33" s="10">
        <v>2834504</v>
      </c>
      <c r="D33" s="10">
        <v>2919836</v>
      </c>
      <c r="E33" s="11">
        <f>Table1[[#This Row],[Total LEA/ESA allocation for Section 611 
of IDEA FFY 2024 ($)
]]-Table1[[#This Row],[Total LEA/ESA allocation for Section 611 
of IDEA FFY 2023 ($)
]]</f>
        <v>85332</v>
      </c>
      <c r="F33" s="10">
        <v>107365</v>
      </c>
      <c r="G33" s="10">
        <v>92539</v>
      </c>
      <c r="H33" s="11">
        <f t="shared" si="0"/>
        <v>-14826</v>
      </c>
      <c r="I33" s="12">
        <f>Table1[[#This Row],[Total LEA/ESA allocation for Section 611 
of IDEA FFY 2024 ($)
]]+Table1[[#This Row],[Total LEA/ESA allocation for Section 619 
of IDEA FFY 2024 ($)
]]</f>
        <v>3012375</v>
      </c>
      <c r="J33" s="13">
        <f>0.15*(Table1[[#This Row],[Total LEA/ESA allocations
for Section 611 and 619 of IDEA for FFY 2024 ($)
]])</f>
        <v>451856.25</v>
      </c>
      <c r="K33" s="14" t="s">
        <v>106</v>
      </c>
      <c r="L33" s="14" t="s">
        <v>107</v>
      </c>
      <c r="M33" s="15" t="s">
        <v>107</v>
      </c>
      <c r="N33" s="14" t="s">
        <v>108</v>
      </c>
      <c r="O33" s="14" t="s">
        <v>108</v>
      </c>
      <c r="P33" s="14" t="s">
        <v>107</v>
      </c>
      <c r="Q33" s="14" t="s">
        <v>107</v>
      </c>
      <c r="R33" s="14" t="s">
        <v>110</v>
      </c>
      <c r="S33" s="14">
        <v>0</v>
      </c>
      <c r="T33" s="14">
        <v>0</v>
      </c>
      <c r="U33" s="14">
        <v>0</v>
      </c>
      <c r="V33" s="14">
        <v>0</v>
      </c>
      <c r="W33" s="18" t="s">
        <v>107</v>
      </c>
      <c r="X33" s="23" t="str">
        <f t="shared" si="1"/>
        <v>-</v>
      </c>
      <c r="Y33" s="14" t="s">
        <v>110</v>
      </c>
      <c r="Z33" s="14" t="s">
        <v>107</v>
      </c>
      <c r="AA33" s="15" t="s">
        <v>107</v>
      </c>
      <c r="AB33" s="19">
        <v>0</v>
      </c>
      <c r="AC33" s="19">
        <v>0</v>
      </c>
      <c r="AD33" s="19">
        <v>0</v>
      </c>
      <c r="AE33" s="19">
        <v>0</v>
      </c>
      <c r="AF33" s="14" t="s">
        <v>107</v>
      </c>
    </row>
    <row r="34" spans="1:32">
      <c r="A34" s="9" t="s">
        <v>26</v>
      </c>
      <c r="B34" s="9">
        <v>20222023</v>
      </c>
      <c r="C34" s="10">
        <v>4445039</v>
      </c>
      <c r="D34" s="10">
        <v>4666213</v>
      </c>
      <c r="E34" s="11">
        <f>Table1[[#This Row],[Total LEA/ESA allocation for Section 611 
of IDEA FFY 2024 ($)
]]-Table1[[#This Row],[Total LEA/ESA allocation for Section 611 
of IDEA FFY 2023 ($)
]]</f>
        <v>221174</v>
      </c>
      <c r="F34" s="10">
        <v>96980</v>
      </c>
      <c r="G34" s="10">
        <v>71091</v>
      </c>
      <c r="H34" s="11">
        <f t="shared" si="0"/>
        <v>-25889</v>
      </c>
      <c r="I34" s="12">
        <f>Table1[[#This Row],[Total LEA/ESA allocation for Section 611 
of IDEA FFY 2024 ($)
]]+Table1[[#This Row],[Total LEA/ESA allocation for Section 619 
of IDEA FFY 2024 ($)
]]</f>
        <v>4737304</v>
      </c>
      <c r="J34" s="13">
        <f>0.15*(Table1[[#This Row],[Total LEA/ESA allocations
for Section 611 and 619 of IDEA for FFY 2024 ($)
]])</f>
        <v>710595.6</v>
      </c>
      <c r="K34" s="14" t="s">
        <v>105</v>
      </c>
      <c r="L34" s="14" t="s">
        <v>107</v>
      </c>
      <c r="M34" s="15" t="s">
        <v>107</v>
      </c>
      <c r="N34" s="14" t="s">
        <v>108</v>
      </c>
      <c r="O34" s="14" t="s">
        <v>108</v>
      </c>
      <c r="P34" s="14" t="s">
        <v>107</v>
      </c>
      <c r="Q34" s="14" t="s">
        <v>107</v>
      </c>
      <c r="R34" s="14" t="s">
        <v>110</v>
      </c>
      <c r="S34" s="14">
        <v>0</v>
      </c>
      <c r="T34" s="14">
        <v>0</v>
      </c>
      <c r="U34" s="14">
        <v>0</v>
      </c>
      <c r="V34" s="14">
        <v>0</v>
      </c>
      <c r="W34" s="18" t="s">
        <v>107</v>
      </c>
      <c r="X34" s="23" t="str">
        <f t="shared" si="1"/>
        <v>-</v>
      </c>
      <c r="Y34" s="14" t="s">
        <v>110</v>
      </c>
      <c r="Z34" s="14" t="s">
        <v>107</v>
      </c>
      <c r="AA34" s="15" t="s">
        <v>107</v>
      </c>
      <c r="AB34" s="19">
        <v>0</v>
      </c>
      <c r="AC34" s="19">
        <v>0</v>
      </c>
      <c r="AD34" s="19">
        <v>0</v>
      </c>
      <c r="AE34" s="19">
        <v>0</v>
      </c>
      <c r="AF34" s="14" t="s">
        <v>107</v>
      </c>
    </row>
    <row r="35" spans="1:32">
      <c r="A35" s="9" t="s">
        <v>27</v>
      </c>
      <c r="B35" s="9">
        <v>20222023</v>
      </c>
      <c r="C35" s="10">
        <v>2068584</v>
      </c>
      <c r="D35" s="10">
        <v>2120503</v>
      </c>
      <c r="E35" s="11">
        <f>Table1[[#This Row],[Total LEA/ESA allocation for Section 611 
of IDEA FFY 2024 ($)
]]-Table1[[#This Row],[Total LEA/ESA allocation for Section 611 
of IDEA FFY 2023 ($)
]]</f>
        <v>51919</v>
      </c>
      <c r="F35" s="10">
        <v>88764</v>
      </c>
      <c r="G35" s="10">
        <v>78531</v>
      </c>
      <c r="H35" s="11">
        <f t="shared" si="0"/>
        <v>-10233</v>
      </c>
      <c r="I35" s="12">
        <f>Table1[[#This Row],[Total LEA/ESA allocation for Section 611 
of IDEA FFY 2024 ($)
]]+Table1[[#This Row],[Total LEA/ESA allocation for Section 619 
of IDEA FFY 2024 ($)
]]</f>
        <v>2199034</v>
      </c>
      <c r="J35" s="13">
        <f>0.15*(Table1[[#This Row],[Total LEA/ESA allocations
for Section 611 and 619 of IDEA for FFY 2024 ($)
]])</f>
        <v>329855.09999999998</v>
      </c>
      <c r="K35" s="14" t="s">
        <v>105</v>
      </c>
      <c r="L35" s="14" t="s">
        <v>107</v>
      </c>
      <c r="M35" s="15" t="s">
        <v>107</v>
      </c>
      <c r="N35" s="14" t="s">
        <v>108</v>
      </c>
      <c r="O35" s="14" t="s">
        <v>108</v>
      </c>
      <c r="P35" s="14" t="s">
        <v>107</v>
      </c>
      <c r="Q35" s="14" t="s">
        <v>107</v>
      </c>
      <c r="R35" s="14" t="s">
        <v>110</v>
      </c>
      <c r="S35" s="14">
        <v>0</v>
      </c>
      <c r="T35" s="14">
        <v>0</v>
      </c>
      <c r="U35" s="14">
        <v>0</v>
      </c>
      <c r="V35" s="14">
        <v>0</v>
      </c>
      <c r="W35" s="18" t="s">
        <v>107</v>
      </c>
      <c r="X35" s="23" t="str">
        <f t="shared" si="1"/>
        <v>-</v>
      </c>
      <c r="Y35" s="14" t="s">
        <v>110</v>
      </c>
      <c r="Z35" s="14" t="s">
        <v>107</v>
      </c>
      <c r="AA35" s="15" t="s">
        <v>107</v>
      </c>
      <c r="AB35" s="19">
        <v>0</v>
      </c>
      <c r="AC35" s="19">
        <v>0</v>
      </c>
      <c r="AD35" s="19">
        <v>0</v>
      </c>
      <c r="AE35" s="19">
        <v>0</v>
      </c>
      <c r="AF35" s="14" t="s">
        <v>107</v>
      </c>
    </row>
    <row r="36" spans="1:32">
      <c r="A36" s="9" t="s">
        <v>28</v>
      </c>
      <c r="B36" s="9">
        <v>20222023</v>
      </c>
      <c r="C36" s="10">
        <v>1178425</v>
      </c>
      <c r="D36" s="10">
        <v>1188807</v>
      </c>
      <c r="E36" s="11">
        <f>Table1[[#This Row],[Total LEA/ESA allocation for Section 611 
of IDEA FFY 2024 ($)
]]-Table1[[#This Row],[Total LEA/ESA allocation for Section 611 
of IDEA FFY 2023 ($)
]]</f>
        <v>10382</v>
      </c>
      <c r="F36" s="10">
        <v>26366</v>
      </c>
      <c r="G36" s="10">
        <v>19799</v>
      </c>
      <c r="H36" s="11">
        <f t="shared" ref="H36:H68" si="2">G36-F36</f>
        <v>-6567</v>
      </c>
      <c r="I36" s="12">
        <f>Table1[[#This Row],[Total LEA/ESA allocation for Section 611 
of IDEA FFY 2024 ($)
]]+Table1[[#This Row],[Total LEA/ESA allocation for Section 619 
of IDEA FFY 2024 ($)
]]</f>
        <v>1208606</v>
      </c>
      <c r="J36" s="13">
        <f>0.15*(Table1[[#This Row],[Total LEA/ESA allocations
for Section 611 and 619 of IDEA for FFY 2024 ($)
]])</f>
        <v>181290.9</v>
      </c>
      <c r="K36" s="14" t="s">
        <v>105</v>
      </c>
      <c r="L36" s="14" t="s">
        <v>107</v>
      </c>
      <c r="M36" s="15" t="s">
        <v>107</v>
      </c>
      <c r="N36" s="14" t="s">
        <v>108</v>
      </c>
      <c r="O36" s="14" t="s">
        <v>108</v>
      </c>
      <c r="P36" s="14" t="s">
        <v>107</v>
      </c>
      <c r="Q36" s="14" t="s">
        <v>107</v>
      </c>
      <c r="R36" s="14" t="s">
        <v>108</v>
      </c>
      <c r="S36" s="14" t="s">
        <v>113</v>
      </c>
      <c r="T36" s="14">
        <v>0</v>
      </c>
      <c r="U36" s="14">
        <v>0</v>
      </c>
      <c r="V36" s="14">
        <v>0</v>
      </c>
      <c r="W36" s="18">
        <v>181290.9</v>
      </c>
      <c r="X36" s="23">
        <f t="shared" ref="X36:X67" si="3">IF(W36="na", "-", W36/I36)</f>
        <v>0.15</v>
      </c>
      <c r="Y36" s="14" t="s">
        <v>110</v>
      </c>
      <c r="Z36" s="14" t="s">
        <v>107</v>
      </c>
      <c r="AA36" s="15" t="s">
        <v>107</v>
      </c>
      <c r="AB36" s="19">
        <v>0</v>
      </c>
      <c r="AC36" s="19">
        <v>0</v>
      </c>
      <c r="AD36" s="19">
        <v>24</v>
      </c>
      <c r="AE36" s="19">
        <v>137</v>
      </c>
      <c r="AF36" s="14" t="s">
        <v>107</v>
      </c>
    </row>
    <row r="37" spans="1:32">
      <c r="A37" s="9" t="s">
        <v>29</v>
      </c>
      <c r="B37" s="9">
        <v>20222023</v>
      </c>
      <c r="C37" s="10">
        <v>4387257</v>
      </c>
      <c r="D37" s="10">
        <v>4599027</v>
      </c>
      <c r="E37" s="11">
        <f>Table1[[#This Row],[Total LEA/ESA allocation for Section 611 
of IDEA FFY 2024 ($)
]]-Table1[[#This Row],[Total LEA/ESA allocation for Section 611 
of IDEA FFY 2023 ($)
]]</f>
        <v>211770</v>
      </c>
      <c r="F37" s="10">
        <v>71743</v>
      </c>
      <c r="G37" s="10">
        <v>43960</v>
      </c>
      <c r="H37" s="11">
        <f t="shared" si="2"/>
        <v>-27783</v>
      </c>
      <c r="I37" s="12">
        <f>Table1[[#This Row],[Total LEA/ESA allocation for Section 611 
of IDEA FFY 2024 ($)
]]+Table1[[#This Row],[Total LEA/ESA allocation for Section 619 
of IDEA FFY 2024 ($)
]]</f>
        <v>4642987</v>
      </c>
      <c r="J37" s="13">
        <f>0.15*(Table1[[#This Row],[Total LEA/ESA allocations
for Section 611 and 619 of IDEA for FFY 2024 ($)
]])</f>
        <v>696448.04999999993</v>
      </c>
      <c r="K37" s="14" t="s">
        <v>105</v>
      </c>
      <c r="L37" s="14" t="s">
        <v>107</v>
      </c>
      <c r="M37" s="15" t="s">
        <v>107</v>
      </c>
      <c r="N37" s="14" t="s">
        <v>108</v>
      </c>
      <c r="O37" s="14" t="s">
        <v>108</v>
      </c>
      <c r="P37" s="14" t="s">
        <v>107</v>
      </c>
      <c r="Q37" s="14" t="s">
        <v>107</v>
      </c>
      <c r="R37" s="14" t="s">
        <v>110</v>
      </c>
      <c r="S37" s="14">
        <v>0</v>
      </c>
      <c r="T37" s="14">
        <v>0</v>
      </c>
      <c r="U37" s="14">
        <v>0</v>
      </c>
      <c r="V37" s="14">
        <v>0</v>
      </c>
      <c r="W37" s="18" t="s">
        <v>107</v>
      </c>
      <c r="X37" s="23" t="str">
        <f t="shared" si="3"/>
        <v>-</v>
      </c>
      <c r="Y37" s="14" t="s">
        <v>110</v>
      </c>
      <c r="Z37" s="14" t="s">
        <v>107</v>
      </c>
      <c r="AA37" s="15" t="s">
        <v>107</v>
      </c>
      <c r="AB37" s="19">
        <v>0</v>
      </c>
      <c r="AC37" s="19">
        <v>0</v>
      </c>
      <c r="AD37" s="19">
        <v>0</v>
      </c>
      <c r="AE37" s="19">
        <v>0</v>
      </c>
      <c r="AF37" s="14" t="s">
        <v>107</v>
      </c>
    </row>
    <row r="38" spans="1:32">
      <c r="A38" s="9" t="s">
        <v>30</v>
      </c>
      <c r="B38" s="9">
        <v>20222023</v>
      </c>
      <c r="C38" s="10">
        <v>1580557</v>
      </c>
      <c r="D38" s="10">
        <v>1585516</v>
      </c>
      <c r="E38" s="11">
        <f>Table1[[#This Row],[Total LEA/ESA allocation for Section 611 
of IDEA FFY 2024 ($)
]]-Table1[[#This Row],[Total LEA/ESA allocation for Section 611 
of IDEA FFY 2023 ($)
]]</f>
        <v>4959</v>
      </c>
      <c r="F38" s="10">
        <v>69339</v>
      </c>
      <c r="G38" s="10">
        <v>60465</v>
      </c>
      <c r="H38" s="11">
        <f t="shared" si="2"/>
        <v>-8874</v>
      </c>
      <c r="I38" s="12">
        <f>Table1[[#This Row],[Total LEA/ESA allocation for Section 611 
of IDEA FFY 2024 ($)
]]+Table1[[#This Row],[Total LEA/ESA allocation for Section 619 
of IDEA FFY 2024 ($)
]]</f>
        <v>1645981</v>
      </c>
      <c r="J38" s="13">
        <f>0.15*(Table1[[#This Row],[Total LEA/ESA allocations
for Section 611 and 619 of IDEA for FFY 2024 ($)
]])</f>
        <v>246897.15</v>
      </c>
      <c r="K38" s="14" t="s">
        <v>105</v>
      </c>
      <c r="L38" s="14" t="s">
        <v>107</v>
      </c>
      <c r="M38" s="15" t="s">
        <v>107</v>
      </c>
      <c r="N38" s="14" t="s">
        <v>108</v>
      </c>
      <c r="O38" s="14" t="s">
        <v>108</v>
      </c>
      <c r="P38" s="14" t="s">
        <v>107</v>
      </c>
      <c r="Q38" s="14" t="s">
        <v>107</v>
      </c>
      <c r="R38" s="14" t="s">
        <v>110</v>
      </c>
      <c r="S38" s="14">
        <v>0</v>
      </c>
      <c r="T38" s="14">
        <v>0</v>
      </c>
      <c r="U38" s="14">
        <v>0</v>
      </c>
      <c r="V38" s="14">
        <v>0</v>
      </c>
      <c r="W38" s="18" t="s">
        <v>107</v>
      </c>
      <c r="X38" s="23" t="str">
        <f t="shared" si="3"/>
        <v>-</v>
      </c>
      <c r="Y38" s="14" t="s">
        <v>110</v>
      </c>
      <c r="Z38" s="14" t="s">
        <v>107</v>
      </c>
      <c r="AA38" s="15" t="s">
        <v>107</v>
      </c>
      <c r="AB38" s="19">
        <v>0</v>
      </c>
      <c r="AC38" s="19">
        <v>0</v>
      </c>
      <c r="AD38" s="19">
        <v>0</v>
      </c>
      <c r="AE38" s="19">
        <v>0</v>
      </c>
      <c r="AF38" s="14" t="s">
        <v>107</v>
      </c>
    </row>
    <row r="39" spans="1:32">
      <c r="A39" s="9" t="s">
        <v>69</v>
      </c>
      <c r="B39" s="9">
        <v>20222023</v>
      </c>
      <c r="C39" s="10">
        <v>495726</v>
      </c>
      <c r="D39" s="10">
        <v>540064</v>
      </c>
      <c r="E39" s="11">
        <f>Table1[[#This Row],[Total LEA/ESA allocation for Section 611 
of IDEA FFY 2024 ($)
]]-Table1[[#This Row],[Total LEA/ESA allocation for Section 611 
of IDEA FFY 2023 ($)
]]</f>
        <v>44338</v>
      </c>
      <c r="F39" s="10">
        <v>21570</v>
      </c>
      <c r="G39" s="10">
        <v>19358</v>
      </c>
      <c r="H39" s="11">
        <f t="shared" si="2"/>
        <v>-2212</v>
      </c>
      <c r="I39" s="12">
        <f>Table1[[#This Row],[Total LEA/ESA allocation for Section 611 
of IDEA FFY 2024 ($)
]]+Table1[[#This Row],[Total LEA/ESA allocation for Section 619 
of IDEA FFY 2024 ($)
]]</f>
        <v>559422</v>
      </c>
      <c r="J39" s="13">
        <f>0.15*(Table1[[#This Row],[Total LEA/ESA allocations
for Section 611 and 619 of IDEA for FFY 2024 ($)
]])</f>
        <v>83913.3</v>
      </c>
      <c r="K39" s="14" t="s">
        <v>105</v>
      </c>
      <c r="L39" s="14" t="s">
        <v>107</v>
      </c>
      <c r="M39" s="15" t="s">
        <v>107</v>
      </c>
      <c r="N39" s="14" t="s">
        <v>108</v>
      </c>
      <c r="O39" s="14" t="s">
        <v>108</v>
      </c>
      <c r="P39" s="14" t="s">
        <v>107</v>
      </c>
      <c r="Q39" s="14" t="s">
        <v>107</v>
      </c>
      <c r="R39" s="14" t="s">
        <v>110</v>
      </c>
      <c r="S39" s="14">
        <v>0</v>
      </c>
      <c r="T39" s="14">
        <v>0</v>
      </c>
      <c r="U39" s="14">
        <v>0</v>
      </c>
      <c r="V39" s="14">
        <v>0</v>
      </c>
      <c r="W39" s="18" t="s">
        <v>107</v>
      </c>
      <c r="X39" s="23" t="str">
        <f t="shared" si="3"/>
        <v>-</v>
      </c>
      <c r="Y39" s="14" t="s">
        <v>110</v>
      </c>
      <c r="Z39" s="14" t="s">
        <v>107</v>
      </c>
      <c r="AA39" s="15" t="s">
        <v>107</v>
      </c>
      <c r="AB39" s="19">
        <v>0</v>
      </c>
      <c r="AC39" s="19">
        <v>0</v>
      </c>
      <c r="AD39" s="19">
        <v>0</v>
      </c>
      <c r="AE39" s="19">
        <v>0</v>
      </c>
      <c r="AF39" s="14" t="s">
        <v>107</v>
      </c>
    </row>
    <row r="40" spans="1:32">
      <c r="A40" s="9" t="s">
        <v>31</v>
      </c>
      <c r="B40" s="9">
        <v>20222023</v>
      </c>
      <c r="C40" s="10">
        <v>1101460</v>
      </c>
      <c r="D40" s="10">
        <v>1097750</v>
      </c>
      <c r="E40" s="11">
        <f>Table1[[#This Row],[Total LEA/ESA allocation for Section 611 
of IDEA FFY 2024 ($)
]]-Table1[[#This Row],[Total LEA/ESA allocation for Section 611 
of IDEA FFY 2023 ($)
]]</f>
        <v>-3710</v>
      </c>
      <c r="F40" s="10">
        <v>31097</v>
      </c>
      <c r="G40" s="10">
        <v>25204</v>
      </c>
      <c r="H40" s="11">
        <f t="shared" si="2"/>
        <v>-5893</v>
      </c>
      <c r="I40" s="12">
        <f>Table1[[#This Row],[Total LEA/ESA allocation for Section 611 
of IDEA FFY 2024 ($)
]]+Table1[[#This Row],[Total LEA/ESA allocation for Section 619 
of IDEA FFY 2024 ($)
]]</f>
        <v>1122954</v>
      </c>
      <c r="J40" s="13">
        <f>0.15*(Table1[[#This Row],[Total LEA/ESA allocations
for Section 611 and 619 of IDEA for FFY 2024 ($)
]])</f>
        <v>168443.1</v>
      </c>
      <c r="K40" s="14" t="s">
        <v>105</v>
      </c>
      <c r="L40" s="14" t="s">
        <v>107</v>
      </c>
      <c r="M40" s="15" t="s">
        <v>107</v>
      </c>
      <c r="N40" s="14" t="s">
        <v>108</v>
      </c>
      <c r="O40" s="14" t="s">
        <v>108</v>
      </c>
      <c r="P40" s="14" t="s">
        <v>107</v>
      </c>
      <c r="Q40" s="14" t="s">
        <v>107</v>
      </c>
      <c r="R40" s="14" t="s">
        <v>110</v>
      </c>
      <c r="S40" s="14">
        <v>0</v>
      </c>
      <c r="T40" s="14">
        <v>0</v>
      </c>
      <c r="U40" s="14">
        <v>0</v>
      </c>
      <c r="V40" s="14">
        <v>0</v>
      </c>
      <c r="W40" s="18" t="s">
        <v>107</v>
      </c>
      <c r="X40" s="23" t="str">
        <f t="shared" si="3"/>
        <v>-</v>
      </c>
      <c r="Y40" s="14" t="s">
        <v>110</v>
      </c>
      <c r="Z40" s="14" t="s">
        <v>107</v>
      </c>
      <c r="AA40" s="15" t="s">
        <v>107</v>
      </c>
      <c r="AB40" s="19">
        <v>0</v>
      </c>
      <c r="AC40" s="19">
        <v>0</v>
      </c>
      <c r="AD40" s="19">
        <v>0</v>
      </c>
      <c r="AE40" s="19">
        <v>0</v>
      </c>
      <c r="AF40" s="14" t="s">
        <v>107</v>
      </c>
    </row>
    <row r="41" spans="1:32">
      <c r="A41" s="9" t="s">
        <v>32</v>
      </c>
      <c r="B41" s="9">
        <v>20222023</v>
      </c>
      <c r="C41" s="10">
        <v>830536</v>
      </c>
      <c r="D41" s="10">
        <v>823981</v>
      </c>
      <c r="E41" s="11">
        <f>Table1[[#This Row],[Total LEA/ESA allocation for Section 611 
of IDEA FFY 2024 ($)
]]-Table1[[#This Row],[Total LEA/ESA allocation for Section 611 
of IDEA FFY 2023 ($)
]]</f>
        <v>-6555</v>
      </c>
      <c r="F41" s="10">
        <v>49870</v>
      </c>
      <c r="G41" s="10">
        <v>45919</v>
      </c>
      <c r="H41" s="11">
        <f t="shared" si="2"/>
        <v>-3951</v>
      </c>
      <c r="I41" s="12">
        <f>Table1[[#This Row],[Total LEA/ESA allocation for Section 611 
of IDEA FFY 2024 ($)
]]+Table1[[#This Row],[Total LEA/ESA allocation for Section 619 
of IDEA FFY 2024 ($)
]]</f>
        <v>869900</v>
      </c>
      <c r="J41" s="13">
        <f>0.15*(Table1[[#This Row],[Total LEA/ESA allocations
for Section 611 and 619 of IDEA for FFY 2024 ($)
]])</f>
        <v>130485</v>
      </c>
      <c r="K41" s="14" t="s">
        <v>105</v>
      </c>
      <c r="L41" s="14" t="s">
        <v>107</v>
      </c>
      <c r="M41" s="15" t="s">
        <v>107</v>
      </c>
      <c r="N41" s="14" t="s">
        <v>108</v>
      </c>
      <c r="O41" s="14" t="s">
        <v>108</v>
      </c>
      <c r="P41" s="14" t="s">
        <v>107</v>
      </c>
      <c r="Q41" s="14" t="s">
        <v>107</v>
      </c>
      <c r="R41" s="14" t="s">
        <v>110</v>
      </c>
      <c r="S41" s="14">
        <v>0</v>
      </c>
      <c r="T41" s="14">
        <v>0</v>
      </c>
      <c r="U41" s="14">
        <v>0</v>
      </c>
      <c r="V41" s="14">
        <v>0</v>
      </c>
      <c r="W41" s="18" t="s">
        <v>107</v>
      </c>
      <c r="X41" s="23" t="str">
        <f t="shared" si="3"/>
        <v>-</v>
      </c>
      <c r="Y41" s="14" t="s">
        <v>110</v>
      </c>
      <c r="Z41" s="14" t="s">
        <v>107</v>
      </c>
      <c r="AA41" s="15" t="s">
        <v>107</v>
      </c>
      <c r="AB41" s="19">
        <v>0</v>
      </c>
      <c r="AC41" s="19">
        <v>0</v>
      </c>
      <c r="AD41" s="19">
        <v>0</v>
      </c>
      <c r="AE41" s="19">
        <v>0</v>
      </c>
      <c r="AF41" s="14" t="s">
        <v>107</v>
      </c>
    </row>
    <row r="42" spans="1:32">
      <c r="A42" s="9" t="s">
        <v>33</v>
      </c>
      <c r="B42" s="9">
        <v>20222023</v>
      </c>
      <c r="C42" s="10">
        <v>392401</v>
      </c>
      <c r="D42" s="10">
        <v>410726</v>
      </c>
      <c r="E42" s="11">
        <f>Table1[[#This Row],[Total LEA/ESA allocation for Section 611 
of IDEA FFY 2024 ($)
]]-Table1[[#This Row],[Total LEA/ESA allocation for Section 611 
of IDEA FFY 2023 ($)
]]</f>
        <v>18325</v>
      </c>
      <c r="F42" s="10">
        <v>6843</v>
      </c>
      <c r="G42" s="10">
        <v>4727</v>
      </c>
      <c r="H42" s="11">
        <f t="shared" si="2"/>
        <v>-2116</v>
      </c>
      <c r="I42" s="12">
        <f>Table1[[#This Row],[Total LEA/ESA allocation for Section 611 
of IDEA FFY 2024 ($)
]]+Table1[[#This Row],[Total LEA/ESA allocation for Section 619 
of IDEA FFY 2024 ($)
]]</f>
        <v>415453</v>
      </c>
      <c r="J42" s="13">
        <f>0.15*(Table1[[#This Row],[Total LEA/ESA allocations
for Section 611 and 619 of IDEA for FFY 2024 ($)
]])</f>
        <v>62317.95</v>
      </c>
      <c r="K42" s="14" t="s">
        <v>105</v>
      </c>
      <c r="L42" s="14" t="s">
        <v>107</v>
      </c>
      <c r="M42" s="15" t="s">
        <v>107</v>
      </c>
      <c r="N42" s="14" t="s">
        <v>108</v>
      </c>
      <c r="O42" s="14" t="s">
        <v>108</v>
      </c>
      <c r="P42" s="14" t="s">
        <v>107</v>
      </c>
      <c r="Q42" s="14" t="s">
        <v>107</v>
      </c>
      <c r="R42" s="14" t="s">
        <v>110</v>
      </c>
      <c r="S42" s="14">
        <v>0</v>
      </c>
      <c r="T42" s="14">
        <v>0</v>
      </c>
      <c r="U42" s="14">
        <v>0</v>
      </c>
      <c r="V42" s="14">
        <v>0</v>
      </c>
      <c r="W42" s="18" t="s">
        <v>107</v>
      </c>
      <c r="X42" s="23" t="str">
        <f t="shared" si="3"/>
        <v>-</v>
      </c>
      <c r="Y42" s="14" t="s">
        <v>110</v>
      </c>
      <c r="Z42" s="14" t="s">
        <v>107</v>
      </c>
      <c r="AA42" s="15" t="s">
        <v>107</v>
      </c>
      <c r="AB42" s="19">
        <v>0</v>
      </c>
      <c r="AC42" s="19">
        <v>0</v>
      </c>
      <c r="AD42" s="19">
        <v>0</v>
      </c>
      <c r="AE42" s="19">
        <v>0</v>
      </c>
      <c r="AF42" s="14" t="s">
        <v>107</v>
      </c>
    </row>
    <row r="43" spans="1:32">
      <c r="A43" s="9" t="s">
        <v>34</v>
      </c>
      <c r="B43" s="9">
        <v>20222023</v>
      </c>
      <c r="C43" s="10">
        <v>16795984</v>
      </c>
      <c r="D43" s="10">
        <v>16819424</v>
      </c>
      <c r="E43" s="11">
        <f>Table1[[#This Row],[Total LEA/ESA allocation for Section 611 
of IDEA FFY 2024 ($)
]]-Table1[[#This Row],[Total LEA/ESA allocation for Section 611 
of IDEA FFY 2023 ($)
]]</f>
        <v>23440</v>
      </c>
      <c r="F43" s="10">
        <v>462779</v>
      </c>
      <c r="G43" s="10">
        <v>375794</v>
      </c>
      <c r="H43" s="11">
        <f t="shared" si="2"/>
        <v>-86985</v>
      </c>
      <c r="I43" s="12">
        <f>Table1[[#This Row],[Total LEA/ESA allocation for Section 611 
of IDEA FFY 2024 ($)
]]+Table1[[#This Row],[Total LEA/ESA allocation for Section 619 
of IDEA FFY 2024 ($)
]]</f>
        <v>17195218</v>
      </c>
      <c r="J43" s="13">
        <f>0.15*(Table1[[#This Row],[Total LEA/ESA allocations
for Section 611 and 619 of IDEA for FFY 2024 ($)
]])</f>
        <v>2579282.6999999997</v>
      </c>
      <c r="K43" s="14" t="s">
        <v>105</v>
      </c>
      <c r="L43" s="14" t="s">
        <v>107</v>
      </c>
      <c r="M43" s="15" t="s">
        <v>107</v>
      </c>
      <c r="N43" s="14" t="s">
        <v>108</v>
      </c>
      <c r="O43" s="14" t="s">
        <v>108</v>
      </c>
      <c r="P43" s="14" t="s">
        <v>107</v>
      </c>
      <c r="Q43" s="14" t="s">
        <v>107</v>
      </c>
      <c r="R43" s="14" t="s">
        <v>108</v>
      </c>
      <c r="S43" s="14">
        <v>0</v>
      </c>
      <c r="T43" s="14" t="s">
        <v>109</v>
      </c>
      <c r="U43" s="14">
        <v>0</v>
      </c>
      <c r="V43" s="14">
        <v>0</v>
      </c>
      <c r="W43" s="18">
        <v>2579282.6999999997</v>
      </c>
      <c r="X43" s="23">
        <f t="shared" si="3"/>
        <v>0.15</v>
      </c>
      <c r="Y43" s="14" t="s">
        <v>110</v>
      </c>
      <c r="Z43" s="14" t="s">
        <v>107</v>
      </c>
      <c r="AA43" s="15" t="s">
        <v>107</v>
      </c>
      <c r="AB43" s="19">
        <v>0</v>
      </c>
      <c r="AC43" s="19">
        <v>0</v>
      </c>
      <c r="AD43" s="19">
        <v>625</v>
      </c>
      <c r="AE43" s="19">
        <v>43</v>
      </c>
      <c r="AF43" s="14" t="s">
        <v>107</v>
      </c>
    </row>
    <row r="44" spans="1:32">
      <c r="A44" s="9" t="s">
        <v>35</v>
      </c>
      <c r="B44" s="9">
        <v>20222023</v>
      </c>
      <c r="C44" s="10">
        <v>5780199</v>
      </c>
      <c r="D44" s="10">
        <v>6016184</v>
      </c>
      <c r="E44" s="11">
        <f>Table1[[#This Row],[Total LEA/ESA allocation for Section 611 
of IDEA FFY 2024 ($)
]]-Table1[[#This Row],[Total LEA/ESA allocation for Section 611 
of IDEA FFY 2023 ($)
]]</f>
        <v>235985</v>
      </c>
      <c r="F44" s="10">
        <v>132783</v>
      </c>
      <c r="G44" s="10">
        <v>101872</v>
      </c>
      <c r="H44" s="11">
        <f t="shared" si="2"/>
        <v>-30911</v>
      </c>
      <c r="I44" s="12">
        <f>Table1[[#This Row],[Total LEA/ESA allocation for Section 611 
of IDEA FFY 2024 ($)
]]+Table1[[#This Row],[Total LEA/ESA allocation for Section 619 
of IDEA FFY 2024 ($)
]]</f>
        <v>6118056</v>
      </c>
      <c r="J44" s="13">
        <f>0.15*(Table1[[#This Row],[Total LEA/ESA allocations
for Section 611 and 619 of IDEA for FFY 2024 ($)
]])</f>
        <v>917708.4</v>
      </c>
      <c r="K44" s="14" t="s">
        <v>105</v>
      </c>
      <c r="L44" s="14" t="s">
        <v>107</v>
      </c>
      <c r="M44" s="15" t="s">
        <v>107</v>
      </c>
      <c r="N44" s="14" t="s">
        <v>108</v>
      </c>
      <c r="O44" s="14" t="s">
        <v>108</v>
      </c>
      <c r="P44" s="14" t="s">
        <v>107</v>
      </c>
      <c r="Q44" s="14" t="s">
        <v>107</v>
      </c>
      <c r="R44" s="14" t="s">
        <v>108</v>
      </c>
      <c r="S44" s="14">
        <v>0</v>
      </c>
      <c r="T44" s="14" t="s">
        <v>109</v>
      </c>
      <c r="U44" s="14">
        <v>0</v>
      </c>
      <c r="V44" s="14">
        <v>0</v>
      </c>
      <c r="W44" s="18">
        <v>886947.29999999993</v>
      </c>
      <c r="X44" s="23">
        <f t="shared" si="3"/>
        <v>0.14497207936638695</v>
      </c>
      <c r="Y44" s="14" t="s">
        <v>110</v>
      </c>
      <c r="Z44" s="14" t="s">
        <v>107</v>
      </c>
      <c r="AA44" s="15" t="s">
        <v>107</v>
      </c>
      <c r="AB44" s="19">
        <v>0</v>
      </c>
      <c r="AC44" s="19">
        <v>0</v>
      </c>
      <c r="AD44" s="19">
        <v>379</v>
      </c>
      <c r="AE44" s="19">
        <v>241</v>
      </c>
      <c r="AF44" s="14" t="s">
        <v>107</v>
      </c>
    </row>
    <row r="45" spans="1:32">
      <c r="A45" s="9" t="s">
        <v>36</v>
      </c>
      <c r="B45" s="9">
        <v>20222023</v>
      </c>
      <c r="C45" s="10">
        <v>3473580</v>
      </c>
      <c r="D45" s="10">
        <v>3536840</v>
      </c>
      <c r="E45" s="11">
        <f>Table1[[#This Row],[Total LEA/ESA allocation for Section 611 
of IDEA FFY 2024 ($)
]]-Table1[[#This Row],[Total LEA/ESA allocation for Section 611 
of IDEA FFY 2023 ($)
]]</f>
        <v>63260</v>
      </c>
      <c r="F45" s="10">
        <v>103204</v>
      </c>
      <c r="G45" s="10">
        <v>85381</v>
      </c>
      <c r="H45" s="11">
        <f t="shared" si="2"/>
        <v>-17823</v>
      </c>
      <c r="I45" s="12">
        <f>Table1[[#This Row],[Total LEA/ESA allocation for Section 611 
of IDEA FFY 2024 ($)
]]+Table1[[#This Row],[Total LEA/ESA allocation for Section 619 
of IDEA FFY 2024 ($)
]]</f>
        <v>3622221</v>
      </c>
      <c r="J45" s="13">
        <f>0.15*(Table1[[#This Row],[Total LEA/ESA allocations
for Section 611 and 619 of IDEA for FFY 2024 ($)
]])</f>
        <v>543333.15</v>
      </c>
      <c r="K45" s="14" t="s">
        <v>105</v>
      </c>
      <c r="L45" s="14" t="s">
        <v>107</v>
      </c>
      <c r="M45" s="15" t="s">
        <v>107</v>
      </c>
      <c r="N45" s="14" t="s">
        <v>108</v>
      </c>
      <c r="O45" s="14" t="s">
        <v>108</v>
      </c>
      <c r="P45" s="14" t="s">
        <v>107</v>
      </c>
      <c r="Q45" s="14" t="s">
        <v>107</v>
      </c>
      <c r="R45" s="14" t="s">
        <v>110</v>
      </c>
      <c r="S45" s="14">
        <v>0</v>
      </c>
      <c r="T45" s="14">
        <v>0</v>
      </c>
      <c r="U45" s="14">
        <v>0</v>
      </c>
      <c r="V45" s="14">
        <v>0</v>
      </c>
      <c r="W45" s="18" t="s">
        <v>107</v>
      </c>
      <c r="X45" s="23" t="str">
        <f t="shared" si="3"/>
        <v>-</v>
      </c>
      <c r="Y45" s="14" t="s">
        <v>110</v>
      </c>
      <c r="Z45" s="14" t="s">
        <v>107</v>
      </c>
      <c r="AA45" s="15" t="s">
        <v>107</v>
      </c>
      <c r="AB45" s="19">
        <v>0</v>
      </c>
      <c r="AC45" s="19">
        <v>0</v>
      </c>
      <c r="AD45" s="19">
        <v>0</v>
      </c>
      <c r="AE45" s="19">
        <v>0</v>
      </c>
      <c r="AF45" s="14" t="s">
        <v>107</v>
      </c>
    </row>
    <row r="46" spans="1:32">
      <c r="A46" s="9" t="s">
        <v>37</v>
      </c>
      <c r="B46" s="9">
        <v>20222023</v>
      </c>
      <c r="C46" s="10">
        <v>265605</v>
      </c>
      <c r="D46" s="10">
        <v>266601</v>
      </c>
      <c r="E46" s="11">
        <f>Table1[[#This Row],[Total LEA/ESA allocation for Section 611 
of IDEA FFY 2024 ($)
]]-Table1[[#This Row],[Total LEA/ESA allocation for Section 611 
of IDEA FFY 2023 ($)
]]</f>
        <v>996</v>
      </c>
      <c r="F46" s="10">
        <v>13463</v>
      </c>
      <c r="G46" s="10">
        <v>12317</v>
      </c>
      <c r="H46" s="11">
        <f t="shared" si="2"/>
        <v>-1146</v>
      </c>
      <c r="I46" s="12">
        <f>Table1[[#This Row],[Total LEA/ESA allocation for Section 611 
of IDEA FFY 2024 ($)
]]+Table1[[#This Row],[Total LEA/ESA allocation for Section 619 
of IDEA FFY 2024 ($)
]]</f>
        <v>278918</v>
      </c>
      <c r="J46" s="13">
        <f>0.15*(Table1[[#This Row],[Total LEA/ESA allocations
for Section 611 and 619 of IDEA for FFY 2024 ($)
]])</f>
        <v>41837.699999999997</v>
      </c>
      <c r="K46" s="14" t="s">
        <v>105</v>
      </c>
      <c r="L46" s="14" t="s">
        <v>107</v>
      </c>
      <c r="M46" s="15" t="s">
        <v>107</v>
      </c>
      <c r="N46" s="14" t="s">
        <v>108</v>
      </c>
      <c r="O46" s="14" t="s">
        <v>108</v>
      </c>
      <c r="P46" s="14" t="s">
        <v>107</v>
      </c>
      <c r="Q46" s="14" t="s">
        <v>107</v>
      </c>
      <c r="R46" s="14" t="s">
        <v>110</v>
      </c>
      <c r="S46" s="14">
        <v>0</v>
      </c>
      <c r="T46" s="14">
        <v>0</v>
      </c>
      <c r="U46" s="14">
        <v>0</v>
      </c>
      <c r="V46" s="14">
        <v>0</v>
      </c>
      <c r="W46" s="18" t="s">
        <v>107</v>
      </c>
      <c r="X46" s="23" t="str">
        <f t="shared" si="3"/>
        <v>-</v>
      </c>
      <c r="Y46" s="14" t="s">
        <v>110</v>
      </c>
      <c r="Z46" s="14" t="s">
        <v>107</v>
      </c>
      <c r="AA46" s="15" t="s">
        <v>107</v>
      </c>
      <c r="AB46" s="19">
        <v>0</v>
      </c>
      <c r="AC46" s="19">
        <v>0</v>
      </c>
      <c r="AD46" s="19">
        <v>0</v>
      </c>
      <c r="AE46" s="19">
        <v>0</v>
      </c>
      <c r="AF46" s="14" t="s">
        <v>107</v>
      </c>
    </row>
    <row r="47" spans="1:32">
      <c r="A47" s="9" t="s">
        <v>38</v>
      </c>
      <c r="B47" s="9">
        <v>20222023</v>
      </c>
      <c r="C47" s="10">
        <v>568937</v>
      </c>
      <c r="D47" s="10">
        <v>554819</v>
      </c>
      <c r="E47" s="11">
        <f>Table1[[#This Row],[Total LEA/ESA allocation for Section 611 
of IDEA FFY 2024 ($)
]]-Table1[[#This Row],[Total LEA/ESA allocation for Section 611 
of IDEA FFY 2023 ($)
]]</f>
        <v>-14118</v>
      </c>
      <c r="F47" s="10">
        <v>37560</v>
      </c>
      <c r="G47" s="10">
        <v>35231</v>
      </c>
      <c r="H47" s="11">
        <f t="shared" si="2"/>
        <v>-2329</v>
      </c>
      <c r="I47" s="12">
        <f>Table1[[#This Row],[Total LEA/ESA allocation for Section 611 
of IDEA FFY 2024 ($)
]]+Table1[[#This Row],[Total LEA/ESA allocation for Section 619 
of IDEA FFY 2024 ($)
]]</f>
        <v>590050</v>
      </c>
      <c r="J47" s="13">
        <f>0.15*(Table1[[#This Row],[Total LEA/ESA allocations
for Section 611 and 619 of IDEA for FFY 2024 ($)
]])</f>
        <v>88507.5</v>
      </c>
      <c r="K47" s="14" t="s">
        <v>105</v>
      </c>
      <c r="L47" s="14" t="s">
        <v>107</v>
      </c>
      <c r="M47" s="15" t="s">
        <v>107</v>
      </c>
      <c r="N47" s="14" t="s">
        <v>108</v>
      </c>
      <c r="O47" s="14" t="s">
        <v>108</v>
      </c>
      <c r="P47" s="14" t="s">
        <v>107</v>
      </c>
      <c r="Q47" s="14" t="s">
        <v>107</v>
      </c>
      <c r="R47" s="14" t="s">
        <v>110</v>
      </c>
      <c r="S47" s="14">
        <v>0</v>
      </c>
      <c r="T47" s="14">
        <v>0</v>
      </c>
      <c r="U47" s="14">
        <v>0</v>
      </c>
      <c r="V47" s="14">
        <v>0</v>
      </c>
      <c r="W47" s="18" t="s">
        <v>107</v>
      </c>
      <c r="X47" s="23" t="str">
        <f t="shared" si="3"/>
        <v>-</v>
      </c>
      <c r="Y47" s="14" t="s">
        <v>110</v>
      </c>
      <c r="Z47" s="14" t="s">
        <v>107</v>
      </c>
      <c r="AA47" s="15" t="s">
        <v>107</v>
      </c>
      <c r="AB47" s="19">
        <v>0</v>
      </c>
      <c r="AC47" s="19">
        <v>0</v>
      </c>
      <c r="AD47" s="19">
        <v>0</v>
      </c>
      <c r="AE47" s="19">
        <v>0</v>
      </c>
      <c r="AF47" s="14" t="s">
        <v>107</v>
      </c>
    </row>
    <row r="48" spans="1:32">
      <c r="A48" s="9" t="s">
        <v>39</v>
      </c>
      <c r="B48" s="9">
        <v>20222023</v>
      </c>
      <c r="C48" s="10">
        <v>4824957</v>
      </c>
      <c r="D48" s="10">
        <v>4837091</v>
      </c>
      <c r="E48" s="11">
        <f>Table1[[#This Row],[Total LEA/ESA allocation for Section 611 
of IDEA FFY 2024 ($)
]]-Table1[[#This Row],[Total LEA/ESA allocation for Section 611 
of IDEA FFY 2023 ($)
]]</f>
        <v>12134</v>
      </c>
      <c r="F48" s="10">
        <v>203513</v>
      </c>
      <c r="G48" s="10">
        <v>179127</v>
      </c>
      <c r="H48" s="11">
        <f t="shared" si="2"/>
        <v>-24386</v>
      </c>
      <c r="I48" s="12">
        <f>Table1[[#This Row],[Total LEA/ESA allocation for Section 611 
of IDEA FFY 2024 ($)
]]+Table1[[#This Row],[Total LEA/ESA allocation for Section 619 
of IDEA FFY 2024 ($)
]]</f>
        <v>5016218</v>
      </c>
      <c r="J48" s="13">
        <f>0.15*(Table1[[#This Row],[Total LEA/ESA allocations
for Section 611 and 619 of IDEA for FFY 2024 ($)
]])</f>
        <v>752432.7</v>
      </c>
      <c r="K48" s="14" t="s">
        <v>106</v>
      </c>
      <c r="L48" s="14" t="s">
        <v>107</v>
      </c>
      <c r="M48" s="15" t="s">
        <v>107</v>
      </c>
      <c r="N48" s="14" t="s">
        <v>108</v>
      </c>
      <c r="O48" s="14" t="s">
        <v>108</v>
      </c>
      <c r="P48" s="14" t="s">
        <v>107</v>
      </c>
      <c r="Q48" s="14" t="s">
        <v>107</v>
      </c>
      <c r="R48" s="14" t="s">
        <v>110</v>
      </c>
      <c r="S48" s="14">
        <v>0</v>
      </c>
      <c r="T48" s="14">
        <v>0</v>
      </c>
      <c r="U48" s="14">
        <v>0</v>
      </c>
      <c r="V48" s="14">
        <v>0</v>
      </c>
      <c r="W48" s="18" t="s">
        <v>107</v>
      </c>
      <c r="X48" s="23" t="str">
        <f t="shared" si="3"/>
        <v>-</v>
      </c>
      <c r="Y48" s="14" t="s">
        <v>110</v>
      </c>
      <c r="Z48" s="14" t="s">
        <v>107</v>
      </c>
      <c r="AA48" s="15" t="s">
        <v>107</v>
      </c>
      <c r="AB48" s="19">
        <v>0</v>
      </c>
      <c r="AC48" s="19">
        <v>0</v>
      </c>
      <c r="AD48" s="19">
        <v>0</v>
      </c>
      <c r="AE48" s="19">
        <v>0</v>
      </c>
      <c r="AF48" s="14" t="s">
        <v>107</v>
      </c>
    </row>
    <row r="49" spans="1:32">
      <c r="A49" s="9" t="s">
        <v>40</v>
      </c>
      <c r="B49" s="9">
        <v>20222023</v>
      </c>
      <c r="C49" s="10">
        <v>536617</v>
      </c>
      <c r="D49" s="10">
        <v>525695</v>
      </c>
      <c r="E49" s="11">
        <f>Table1[[#This Row],[Total LEA/ESA allocation for Section 611 
of IDEA FFY 2024 ($)
]]-Table1[[#This Row],[Total LEA/ESA allocation for Section 611 
of IDEA FFY 2023 ($)
]]</f>
        <v>-10922</v>
      </c>
      <c r="F49" s="10">
        <v>25008</v>
      </c>
      <c r="G49" s="10">
        <v>22647</v>
      </c>
      <c r="H49" s="11">
        <f t="shared" si="2"/>
        <v>-2361</v>
      </c>
      <c r="I49" s="12">
        <f>Table1[[#This Row],[Total LEA/ESA allocation for Section 611 
of IDEA FFY 2024 ($)
]]+Table1[[#This Row],[Total LEA/ESA allocation for Section 619 
of IDEA FFY 2024 ($)
]]</f>
        <v>548342</v>
      </c>
      <c r="J49" s="13">
        <f>0.15*(Table1[[#This Row],[Total LEA/ESA allocations
for Section 611 and 619 of IDEA for FFY 2024 ($)
]])</f>
        <v>82251.3</v>
      </c>
      <c r="K49" s="14" t="s">
        <v>105</v>
      </c>
      <c r="L49" s="14" t="s">
        <v>107</v>
      </c>
      <c r="M49" s="15" t="s">
        <v>107</v>
      </c>
      <c r="N49" s="14" t="s">
        <v>108</v>
      </c>
      <c r="O49" s="14" t="s">
        <v>108</v>
      </c>
      <c r="P49" s="14" t="s">
        <v>107</v>
      </c>
      <c r="Q49" s="14" t="s">
        <v>107</v>
      </c>
      <c r="R49" s="14" t="s">
        <v>110</v>
      </c>
      <c r="S49" s="14">
        <v>0</v>
      </c>
      <c r="T49" s="14">
        <v>0</v>
      </c>
      <c r="U49" s="14">
        <v>0</v>
      </c>
      <c r="V49" s="14">
        <v>0</v>
      </c>
      <c r="W49" s="18" t="s">
        <v>107</v>
      </c>
      <c r="X49" s="23" t="str">
        <f t="shared" si="3"/>
        <v>-</v>
      </c>
      <c r="Y49" s="14" t="s">
        <v>110</v>
      </c>
      <c r="Z49" s="14" t="s">
        <v>107</v>
      </c>
      <c r="AA49" s="15" t="s">
        <v>107</v>
      </c>
      <c r="AB49" s="19">
        <v>0</v>
      </c>
      <c r="AC49" s="19">
        <v>0</v>
      </c>
      <c r="AD49" s="19">
        <v>0</v>
      </c>
      <c r="AE49" s="19">
        <v>0</v>
      </c>
      <c r="AF49" s="14" t="s">
        <v>107</v>
      </c>
    </row>
    <row r="50" spans="1:32">
      <c r="A50" s="9" t="s">
        <v>41</v>
      </c>
      <c r="B50" s="9">
        <v>20222023</v>
      </c>
      <c r="C50" s="10">
        <v>1325413</v>
      </c>
      <c r="D50" s="10">
        <v>1344136</v>
      </c>
      <c r="E50" s="11">
        <f>Table1[[#This Row],[Total LEA/ESA allocation for Section 611 
of IDEA FFY 2024 ($)
]]-Table1[[#This Row],[Total LEA/ESA allocation for Section 611 
of IDEA FFY 2023 ($)
]]</f>
        <v>18723</v>
      </c>
      <c r="F50" s="10">
        <v>40499</v>
      </c>
      <c r="G50" s="10">
        <v>33655</v>
      </c>
      <c r="H50" s="11">
        <f t="shared" si="2"/>
        <v>-6844</v>
      </c>
      <c r="I50" s="12">
        <f>Table1[[#This Row],[Total LEA/ESA allocation for Section 611 
of IDEA FFY 2024 ($)
]]+Table1[[#This Row],[Total LEA/ESA allocation for Section 619 
of IDEA FFY 2024 ($)
]]</f>
        <v>1377791</v>
      </c>
      <c r="J50" s="13">
        <f>0.15*(Table1[[#This Row],[Total LEA/ESA allocations
for Section 611 and 619 of IDEA for FFY 2024 ($)
]])</f>
        <v>206668.65</v>
      </c>
      <c r="K50" s="14" t="s">
        <v>105</v>
      </c>
      <c r="L50" s="14" t="s">
        <v>107</v>
      </c>
      <c r="M50" s="15" t="s">
        <v>107</v>
      </c>
      <c r="N50" s="14" t="s">
        <v>108</v>
      </c>
      <c r="O50" s="14" t="s">
        <v>108</v>
      </c>
      <c r="P50" s="14" t="s">
        <v>107</v>
      </c>
      <c r="Q50" s="14" t="s">
        <v>107</v>
      </c>
      <c r="R50" s="14" t="s">
        <v>110</v>
      </c>
      <c r="S50" s="14">
        <v>0</v>
      </c>
      <c r="T50" s="14">
        <v>0</v>
      </c>
      <c r="U50" s="14">
        <v>0</v>
      </c>
      <c r="V50" s="14">
        <v>0</v>
      </c>
      <c r="W50" s="18" t="s">
        <v>107</v>
      </c>
      <c r="X50" s="23" t="str">
        <f t="shared" si="3"/>
        <v>-</v>
      </c>
      <c r="Y50" s="14" t="s">
        <v>110</v>
      </c>
      <c r="Z50" s="14" t="s">
        <v>107</v>
      </c>
      <c r="AA50" s="15" t="s">
        <v>107</v>
      </c>
      <c r="AB50" s="19">
        <v>0</v>
      </c>
      <c r="AC50" s="19">
        <v>0</v>
      </c>
      <c r="AD50" s="19">
        <v>0</v>
      </c>
      <c r="AE50" s="19">
        <v>0</v>
      </c>
      <c r="AF50" s="14" t="s">
        <v>107</v>
      </c>
    </row>
    <row r="51" spans="1:32">
      <c r="A51" s="9" t="s">
        <v>42</v>
      </c>
      <c r="B51" s="9">
        <v>20222023</v>
      </c>
      <c r="C51" s="10">
        <v>781786</v>
      </c>
      <c r="D51" s="10">
        <v>791585</v>
      </c>
      <c r="E51" s="11">
        <f>Table1[[#This Row],[Total LEA/ESA allocation for Section 611 
of IDEA FFY 2024 ($)
]]-Table1[[#This Row],[Total LEA/ESA allocation for Section 611 
of IDEA FFY 2023 ($)
]]</f>
        <v>9799</v>
      </c>
      <c r="F51" s="10">
        <v>32997</v>
      </c>
      <c r="G51" s="10">
        <v>29035</v>
      </c>
      <c r="H51" s="11">
        <f t="shared" si="2"/>
        <v>-3962</v>
      </c>
      <c r="I51" s="12">
        <f>Table1[[#This Row],[Total LEA/ESA allocation for Section 611 
of IDEA FFY 2024 ($)
]]+Table1[[#This Row],[Total LEA/ESA allocation for Section 619 
of IDEA FFY 2024 ($)
]]</f>
        <v>820620</v>
      </c>
      <c r="J51" s="13">
        <f>0.15*(Table1[[#This Row],[Total LEA/ESA allocations
for Section 611 and 619 of IDEA for FFY 2024 ($)
]])</f>
        <v>123093</v>
      </c>
      <c r="K51" s="14" t="s">
        <v>106</v>
      </c>
      <c r="L51" s="14" t="s">
        <v>107</v>
      </c>
      <c r="M51" s="15" t="s">
        <v>107</v>
      </c>
      <c r="N51" s="14" t="s">
        <v>108</v>
      </c>
      <c r="O51" s="14" t="s">
        <v>108</v>
      </c>
      <c r="P51" s="14" t="s">
        <v>107</v>
      </c>
      <c r="Q51" s="14" t="s">
        <v>107</v>
      </c>
      <c r="R51" s="14" t="s">
        <v>108</v>
      </c>
      <c r="S51" s="14">
        <v>0</v>
      </c>
      <c r="T51" s="14" t="s">
        <v>109</v>
      </c>
      <c r="U51" s="14">
        <v>0</v>
      </c>
      <c r="V51" s="14">
        <v>0</v>
      </c>
      <c r="W51" s="18">
        <v>122217.45</v>
      </c>
      <c r="X51" s="23">
        <f t="shared" si="3"/>
        <v>0.14893306280617094</v>
      </c>
      <c r="Y51" s="14" t="s">
        <v>110</v>
      </c>
      <c r="Z51" s="14" t="s">
        <v>107</v>
      </c>
      <c r="AA51" s="15" t="s">
        <v>107</v>
      </c>
      <c r="AB51" s="19">
        <v>0</v>
      </c>
      <c r="AC51" s="19">
        <v>0</v>
      </c>
      <c r="AD51" s="19" t="s">
        <v>114</v>
      </c>
      <c r="AE51" s="19">
        <v>28</v>
      </c>
      <c r="AF51" s="14" t="s">
        <v>107</v>
      </c>
    </row>
    <row r="52" spans="1:32">
      <c r="A52" s="9" t="s">
        <v>65</v>
      </c>
      <c r="B52" s="9">
        <v>20222023</v>
      </c>
      <c r="C52" s="10">
        <v>754936</v>
      </c>
      <c r="D52" s="10">
        <v>763651</v>
      </c>
      <c r="E52" s="11">
        <f>Table1[[#This Row],[Total LEA/ESA allocation for Section 611 
of IDEA FFY 2024 ($)
]]-Table1[[#This Row],[Total LEA/ESA allocation for Section 611 
of IDEA FFY 2023 ($)
]]</f>
        <v>8715</v>
      </c>
      <c r="F52" s="10">
        <v>23536</v>
      </c>
      <c r="G52" s="10">
        <v>19376</v>
      </c>
      <c r="H52" s="11">
        <f t="shared" si="2"/>
        <v>-4160</v>
      </c>
      <c r="I52" s="12">
        <f>Table1[[#This Row],[Total LEA/ESA allocation for Section 611 
of IDEA FFY 2024 ($)
]]+Table1[[#This Row],[Total LEA/ESA allocation for Section 619 
of IDEA FFY 2024 ($)
]]</f>
        <v>783027</v>
      </c>
      <c r="J52" s="13">
        <f>0.15*(Table1[[#This Row],[Total LEA/ESA allocations
for Section 611 and 619 of IDEA for FFY 2024 ($)
]])</f>
        <v>117454.05</v>
      </c>
      <c r="K52" s="14" t="s">
        <v>105</v>
      </c>
      <c r="L52" s="14" t="s">
        <v>107</v>
      </c>
      <c r="M52" s="15" t="s">
        <v>107</v>
      </c>
      <c r="N52" s="14" t="s">
        <v>112</v>
      </c>
      <c r="O52" s="14" t="s">
        <v>112</v>
      </c>
      <c r="P52" s="14" t="s">
        <v>107</v>
      </c>
      <c r="Q52" s="14" t="s">
        <v>107</v>
      </c>
      <c r="R52" s="14" t="s">
        <v>110</v>
      </c>
      <c r="S52" s="14">
        <v>0</v>
      </c>
      <c r="T52" s="14">
        <v>0</v>
      </c>
      <c r="U52" s="14">
        <v>0</v>
      </c>
      <c r="V52" s="14">
        <v>0</v>
      </c>
      <c r="W52" s="18" t="s">
        <v>107</v>
      </c>
      <c r="X52" s="23" t="str">
        <f t="shared" si="3"/>
        <v>-</v>
      </c>
      <c r="Y52" s="14" t="s">
        <v>110</v>
      </c>
      <c r="Z52" s="14" t="s">
        <v>107</v>
      </c>
      <c r="AA52" s="15" t="s">
        <v>107</v>
      </c>
      <c r="AB52" s="19">
        <v>0</v>
      </c>
      <c r="AC52" s="19">
        <v>0</v>
      </c>
      <c r="AD52" s="19">
        <v>0</v>
      </c>
      <c r="AE52" s="19">
        <v>0</v>
      </c>
      <c r="AF52" s="14" t="s">
        <v>107</v>
      </c>
    </row>
    <row r="53" spans="1:32">
      <c r="A53" s="9" t="s">
        <v>43</v>
      </c>
      <c r="B53" s="9">
        <v>20222023</v>
      </c>
      <c r="C53" s="10">
        <v>1108099</v>
      </c>
      <c r="D53" s="10">
        <v>1164852</v>
      </c>
      <c r="E53" s="11">
        <f>Table1[[#This Row],[Total LEA/ESA allocation for Section 611 
of IDEA FFY 2024 ($)
]]-Table1[[#This Row],[Total LEA/ESA allocation for Section 611 
of IDEA FFY 2023 ($)
]]</f>
        <v>56753</v>
      </c>
      <c r="F53" s="10">
        <v>48809</v>
      </c>
      <c r="G53" s="10">
        <v>43791</v>
      </c>
      <c r="H53" s="11">
        <f t="shared" si="2"/>
        <v>-5018</v>
      </c>
      <c r="I53" s="12">
        <f>Table1[[#This Row],[Total LEA/ESA allocation for Section 611 
of IDEA FFY 2024 ($)
]]+Table1[[#This Row],[Total LEA/ESA allocation for Section 619 
of IDEA FFY 2024 ($)
]]</f>
        <v>1208643</v>
      </c>
      <c r="J53" s="13">
        <f>0.15*(Table1[[#This Row],[Total LEA/ESA allocations
for Section 611 and 619 of IDEA for FFY 2024 ($)
]])</f>
        <v>181296.44999999998</v>
      </c>
      <c r="K53" s="14" t="s">
        <v>105</v>
      </c>
      <c r="L53" s="14" t="s">
        <v>107</v>
      </c>
      <c r="M53" s="15" t="s">
        <v>107</v>
      </c>
      <c r="N53" s="14" t="s">
        <v>112</v>
      </c>
      <c r="O53" s="14" t="s">
        <v>112</v>
      </c>
      <c r="P53" s="14" t="s">
        <v>107</v>
      </c>
      <c r="Q53" s="14" t="s">
        <v>107</v>
      </c>
      <c r="R53" s="14" t="s">
        <v>110</v>
      </c>
      <c r="S53" s="14">
        <v>0</v>
      </c>
      <c r="T53" s="14">
        <v>0</v>
      </c>
      <c r="U53" s="14">
        <v>0</v>
      </c>
      <c r="V53" s="14">
        <v>0</v>
      </c>
      <c r="W53" s="18" t="s">
        <v>107</v>
      </c>
      <c r="X53" s="23" t="str">
        <f t="shared" si="3"/>
        <v>-</v>
      </c>
      <c r="Y53" s="14" t="s">
        <v>110</v>
      </c>
      <c r="Z53" s="14" t="s">
        <v>107</v>
      </c>
      <c r="AA53" s="15" t="s">
        <v>107</v>
      </c>
      <c r="AB53" s="19">
        <v>0</v>
      </c>
      <c r="AC53" s="19">
        <v>0</v>
      </c>
      <c r="AD53" s="19">
        <v>0</v>
      </c>
      <c r="AE53" s="19">
        <v>0</v>
      </c>
      <c r="AF53" s="14" t="s">
        <v>107</v>
      </c>
    </row>
    <row r="54" spans="1:32">
      <c r="A54" s="9" t="s">
        <v>44</v>
      </c>
      <c r="B54" s="9">
        <v>20222023</v>
      </c>
      <c r="C54" s="10">
        <v>1142170</v>
      </c>
      <c r="D54" s="10">
        <v>603946</v>
      </c>
      <c r="E54" s="11">
        <f>Table1[[#This Row],[Total LEA/ESA allocation for Section 611 
of IDEA FFY 2024 ($)
]]-Table1[[#This Row],[Total LEA/ESA allocation for Section 611 
of IDEA FFY 2023 ($)
]]</f>
        <v>-538224</v>
      </c>
      <c r="F54" s="10">
        <v>39377</v>
      </c>
      <c r="G54" s="10">
        <v>16634</v>
      </c>
      <c r="H54" s="11">
        <f t="shared" si="2"/>
        <v>-22743</v>
      </c>
      <c r="I54" s="12">
        <f>Table1[[#This Row],[Total LEA/ESA allocation for Section 611 
of IDEA FFY 2024 ($)
]]+Table1[[#This Row],[Total LEA/ESA allocation for Section 619 
of IDEA FFY 2024 ($)
]]</f>
        <v>620580</v>
      </c>
      <c r="J54" s="13">
        <f>0.15*(Table1[[#This Row],[Total LEA/ESA allocations
for Section 611 and 619 of IDEA for FFY 2024 ($)
]])</f>
        <v>93087</v>
      </c>
      <c r="K54" s="14" t="s">
        <v>105</v>
      </c>
      <c r="L54" s="14" t="s">
        <v>107</v>
      </c>
      <c r="M54" s="15" t="s">
        <v>107</v>
      </c>
      <c r="N54" s="14" t="s">
        <v>112</v>
      </c>
      <c r="O54" s="14" t="s">
        <v>112</v>
      </c>
      <c r="P54" s="14" t="s">
        <v>107</v>
      </c>
      <c r="Q54" s="14" t="s">
        <v>107</v>
      </c>
      <c r="R54" s="14" t="s">
        <v>110</v>
      </c>
      <c r="S54" s="14">
        <v>0</v>
      </c>
      <c r="T54" s="14">
        <v>0</v>
      </c>
      <c r="U54" s="14">
        <v>0</v>
      </c>
      <c r="V54" s="14">
        <v>0</v>
      </c>
      <c r="W54" s="18" t="s">
        <v>107</v>
      </c>
      <c r="X54" s="23" t="str">
        <f t="shared" si="3"/>
        <v>-</v>
      </c>
      <c r="Y54" s="14" t="s">
        <v>110</v>
      </c>
      <c r="Z54" s="14" t="s">
        <v>107</v>
      </c>
      <c r="AA54" s="15" t="s">
        <v>107</v>
      </c>
      <c r="AB54" s="19">
        <v>0</v>
      </c>
      <c r="AC54" s="19">
        <v>0</v>
      </c>
      <c r="AD54" s="19">
        <v>0</v>
      </c>
      <c r="AE54" s="19">
        <v>0</v>
      </c>
      <c r="AF54" s="14" t="s">
        <v>107</v>
      </c>
    </row>
    <row r="55" spans="1:32">
      <c r="A55" s="9" t="s">
        <v>45</v>
      </c>
      <c r="B55" s="9">
        <v>20222023</v>
      </c>
      <c r="C55" s="10">
        <v>1086684</v>
      </c>
      <c r="D55" s="10">
        <v>1102552</v>
      </c>
      <c r="E55" s="11">
        <f>Table1[[#This Row],[Total LEA/ESA allocation for Section 611 
of IDEA FFY 2024 ($)
]]-Table1[[#This Row],[Total LEA/ESA allocation for Section 611 
of IDEA FFY 2023 ($)
]]</f>
        <v>15868</v>
      </c>
      <c r="F55" s="10">
        <v>40882</v>
      </c>
      <c r="G55" s="10">
        <v>35682</v>
      </c>
      <c r="H55" s="11">
        <f t="shared" si="2"/>
        <v>-5200</v>
      </c>
      <c r="I55" s="12">
        <f>Table1[[#This Row],[Total LEA/ESA allocation for Section 611 
of IDEA FFY 2024 ($)
]]+Table1[[#This Row],[Total LEA/ESA allocation for Section 619 
of IDEA FFY 2024 ($)
]]</f>
        <v>1138234</v>
      </c>
      <c r="J55" s="13">
        <f>0.15*(Table1[[#This Row],[Total LEA/ESA allocations
for Section 611 and 619 of IDEA for FFY 2024 ($)
]])</f>
        <v>170735.1</v>
      </c>
      <c r="K55" s="14" t="s">
        <v>105</v>
      </c>
      <c r="L55" s="14" t="s">
        <v>107</v>
      </c>
      <c r="M55" s="15" t="s">
        <v>107</v>
      </c>
      <c r="N55" s="14" t="s">
        <v>112</v>
      </c>
      <c r="O55" s="14" t="s">
        <v>112</v>
      </c>
      <c r="P55" s="14" t="s">
        <v>107</v>
      </c>
      <c r="Q55" s="14" t="s">
        <v>107</v>
      </c>
      <c r="R55" s="14" t="s">
        <v>110</v>
      </c>
      <c r="S55" s="14">
        <v>0</v>
      </c>
      <c r="T55" s="14">
        <v>0</v>
      </c>
      <c r="U55" s="14">
        <v>0</v>
      </c>
      <c r="V55" s="14">
        <v>0</v>
      </c>
      <c r="W55" s="18" t="s">
        <v>107</v>
      </c>
      <c r="X55" s="23" t="str">
        <f t="shared" si="3"/>
        <v>-</v>
      </c>
      <c r="Y55" s="14" t="s">
        <v>110</v>
      </c>
      <c r="Z55" s="14" t="s">
        <v>107</v>
      </c>
      <c r="AA55" s="15" t="s">
        <v>107</v>
      </c>
      <c r="AB55" s="19">
        <v>0</v>
      </c>
      <c r="AC55" s="19">
        <v>0</v>
      </c>
      <c r="AD55" s="19">
        <v>0</v>
      </c>
      <c r="AE55" s="19">
        <v>0</v>
      </c>
      <c r="AF55" s="14" t="s">
        <v>107</v>
      </c>
    </row>
    <row r="56" spans="1:32">
      <c r="A56" s="9" t="s">
        <v>66</v>
      </c>
      <c r="B56" s="9">
        <v>20222023</v>
      </c>
      <c r="C56" s="10">
        <v>306770</v>
      </c>
      <c r="D56" s="10">
        <v>277167</v>
      </c>
      <c r="E56" s="11">
        <f>Table1[[#This Row],[Total LEA/ESA allocation for Section 611 
of IDEA FFY 2024 ($)
]]-Table1[[#This Row],[Total LEA/ESA allocation for Section 611 
of IDEA FFY 2023 ($)
]]</f>
        <v>-29603</v>
      </c>
      <c r="F56" s="10">
        <v>7797</v>
      </c>
      <c r="G56" s="10">
        <v>5918</v>
      </c>
      <c r="H56" s="11">
        <f t="shared" si="2"/>
        <v>-1879</v>
      </c>
      <c r="I56" s="12">
        <f>Table1[[#This Row],[Total LEA/ESA allocation for Section 611 
of IDEA FFY 2024 ($)
]]+Table1[[#This Row],[Total LEA/ESA allocation for Section 619 
of IDEA FFY 2024 ($)
]]</f>
        <v>283085</v>
      </c>
      <c r="J56" s="13">
        <f>0.15*(Table1[[#This Row],[Total LEA/ESA allocations
for Section 611 and 619 of IDEA for FFY 2024 ($)
]])</f>
        <v>42462.75</v>
      </c>
      <c r="K56" s="14" t="s">
        <v>105</v>
      </c>
      <c r="L56" s="14" t="s">
        <v>107</v>
      </c>
      <c r="M56" s="15" t="s">
        <v>107</v>
      </c>
      <c r="N56" s="14" t="s">
        <v>108</v>
      </c>
      <c r="O56" s="14" t="s">
        <v>108</v>
      </c>
      <c r="P56" s="14" t="s">
        <v>107</v>
      </c>
      <c r="Q56" s="14" t="s">
        <v>107</v>
      </c>
      <c r="R56" s="14" t="s">
        <v>110</v>
      </c>
      <c r="S56" s="14">
        <v>0</v>
      </c>
      <c r="T56" s="14">
        <v>0</v>
      </c>
      <c r="U56" s="14">
        <v>0</v>
      </c>
      <c r="V56" s="14">
        <v>0</v>
      </c>
      <c r="W56" s="18" t="s">
        <v>107</v>
      </c>
      <c r="X56" s="23" t="str">
        <f t="shared" si="3"/>
        <v>-</v>
      </c>
      <c r="Y56" s="14" t="s">
        <v>110</v>
      </c>
      <c r="Z56" s="14" t="s">
        <v>107</v>
      </c>
      <c r="AA56" s="15" t="s">
        <v>107</v>
      </c>
      <c r="AB56" s="19">
        <v>0</v>
      </c>
      <c r="AC56" s="19">
        <v>0</v>
      </c>
      <c r="AD56" s="19">
        <v>0</v>
      </c>
      <c r="AE56" s="19">
        <v>0</v>
      </c>
      <c r="AF56" s="14" t="s">
        <v>107</v>
      </c>
    </row>
    <row r="57" spans="1:32">
      <c r="A57" s="9" t="s">
        <v>46</v>
      </c>
      <c r="B57" s="9">
        <v>20222023</v>
      </c>
      <c r="C57" s="10">
        <v>3709095</v>
      </c>
      <c r="D57" s="10">
        <v>3640025</v>
      </c>
      <c r="E57" s="11">
        <f>Table1[[#This Row],[Total LEA/ESA allocation for Section 611 
of IDEA FFY 2024 ($)
]]-Table1[[#This Row],[Total LEA/ESA allocation for Section 611 
of IDEA FFY 2023 ($)
]]</f>
        <v>-69070</v>
      </c>
      <c r="F57" s="10">
        <v>104034</v>
      </c>
      <c r="G57" s="10">
        <v>84540</v>
      </c>
      <c r="H57" s="11">
        <f t="shared" si="2"/>
        <v>-19494</v>
      </c>
      <c r="I57" s="12">
        <f>Table1[[#This Row],[Total LEA/ESA allocation for Section 611 
of IDEA FFY 2024 ($)
]]+Table1[[#This Row],[Total LEA/ESA allocation for Section 619 
of IDEA FFY 2024 ($)
]]</f>
        <v>3724565</v>
      </c>
      <c r="J57" s="13">
        <f>0.15*(Table1[[#This Row],[Total LEA/ESA allocations
for Section 611 and 619 of IDEA for FFY 2024 ($)
]])</f>
        <v>558684.75</v>
      </c>
      <c r="K57" s="14" t="s">
        <v>105</v>
      </c>
      <c r="L57" s="14" t="s">
        <v>107</v>
      </c>
      <c r="M57" s="15" t="s">
        <v>107</v>
      </c>
      <c r="N57" s="14" t="s">
        <v>108</v>
      </c>
      <c r="O57" s="14" t="s">
        <v>108</v>
      </c>
      <c r="P57" s="14" t="s">
        <v>107</v>
      </c>
      <c r="Q57" s="14" t="s">
        <v>107</v>
      </c>
      <c r="R57" s="14" t="s">
        <v>110</v>
      </c>
      <c r="S57" s="14">
        <v>0</v>
      </c>
      <c r="T57" s="14">
        <v>0</v>
      </c>
      <c r="U57" s="14">
        <v>0</v>
      </c>
      <c r="V57" s="14">
        <v>0</v>
      </c>
      <c r="W57" s="18" t="s">
        <v>107</v>
      </c>
      <c r="X57" s="23" t="str">
        <f t="shared" si="3"/>
        <v>-</v>
      </c>
      <c r="Y57" s="14" t="s">
        <v>110</v>
      </c>
      <c r="Z57" s="14" t="s">
        <v>107</v>
      </c>
      <c r="AA57" s="15" t="s">
        <v>107</v>
      </c>
      <c r="AB57" s="19">
        <v>0</v>
      </c>
      <c r="AC57" s="19">
        <v>0</v>
      </c>
      <c r="AD57" s="19">
        <v>0</v>
      </c>
      <c r="AE57" s="19">
        <v>0</v>
      </c>
      <c r="AF57" s="14" t="s">
        <v>107</v>
      </c>
    </row>
    <row r="58" spans="1:32">
      <c r="A58" s="9" t="s">
        <v>47</v>
      </c>
      <c r="B58" s="9">
        <v>20222023</v>
      </c>
      <c r="C58" s="10">
        <v>2055355</v>
      </c>
      <c r="D58" s="10">
        <v>2106832</v>
      </c>
      <c r="E58" s="11">
        <f>Table1[[#This Row],[Total LEA/ESA allocation for Section 611 
of IDEA FFY 2024 ($)
]]-Table1[[#This Row],[Total LEA/ESA allocation for Section 611 
of IDEA FFY 2023 ($)
]]</f>
        <v>51477</v>
      </c>
      <c r="F58" s="10">
        <v>35651</v>
      </c>
      <c r="G58" s="10">
        <v>23688</v>
      </c>
      <c r="H58" s="11">
        <f t="shared" si="2"/>
        <v>-11963</v>
      </c>
      <c r="I58" s="12">
        <f>Table1[[#This Row],[Total LEA/ESA allocation for Section 611 
of IDEA FFY 2024 ($)
]]+Table1[[#This Row],[Total LEA/ESA allocation for Section 619 
of IDEA FFY 2024 ($)
]]</f>
        <v>2130520</v>
      </c>
      <c r="J58" s="13">
        <f>0.15*(Table1[[#This Row],[Total LEA/ESA allocations
for Section 611 and 619 of IDEA for FFY 2024 ($)
]])</f>
        <v>319578</v>
      </c>
      <c r="K58" s="14" t="s">
        <v>105</v>
      </c>
      <c r="L58" s="14" t="s">
        <v>107</v>
      </c>
      <c r="M58" s="15" t="s">
        <v>107</v>
      </c>
      <c r="N58" s="14" t="s">
        <v>108</v>
      </c>
      <c r="O58" s="14" t="s">
        <v>108</v>
      </c>
      <c r="P58" s="14" t="s">
        <v>107</v>
      </c>
      <c r="Q58" s="14" t="s">
        <v>107</v>
      </c>
      <c r="R58" s="14" t="s">
        <v>110</v>
      </c>
      <c r="S58" s="14">
        <v>0</v>
      </c>
      <c r="T58" s="14">
        <v>0</v>
      </c>
      <c r="U58" s="14">
        <v>0</v>
      </c>
      <c r="V58" s="14">
        <v>0</v>
      </c>
      <c r="W58" s="18" t="s">
        <v>107</v>
      </c>
      <c r="X58" s="23" t="str">
        <f t="shared" si="3"/>
        <v>-</v>
      </c>
      <c r="Y58" s="14" t="s">
        <v>110</v>
      </c>
      <c r="Z58" s="14" t="s">
        <v>107</v>
      </c>
      <c r="AA58" s="15" t="s">
        <v>107</v>
      </c>
      <c r="AB58" s="19">
        <v>0</v>
      </c>
      <c r="AC58" s="19">
        <v>0</v>
      </c>
      <c r="AD58" s="19">
        <v>0</v>
      </c>
      <c r="AE58" s="19">
        <v>0</v>
      </c>
      <c r="AF58" s="14" t="s">
        <v>107</v>
      </c>
    </row>
    <row r="59" spans="1:32">
      <c r="A59" s="9" t="s">
        <v>48</v>
      </c>
      <c r="B59" s="9">
        <v>20222023</v>
      </c>
      <c r="C59" s="10">
        <v>276645</v>
      </c>
      <c r="D59" s="10">
        <v>287635</v>
      </c>
      <c r="E59" s="11">
        <f>Table1[[#This Row],[Total LEA/ESA allocation for Section 611 
of IDEA FFY 2024 ($)
]]-Table1[[#This Row],[Total LEA/ESA allocation for Section 611 
of IDEA FFY 2023 ($)
]]</f>
        <v>10990</v>
      </c>
      <c r="F59" s="10">
        <v>15604</v>
      </c>
      <c r="G59" s="10">
        <v>14370</v>
      </c>
      <c r="H59" s="11">
        <f t="shared" si="2"/>
        <v>-1234</v>
      </c>
      <c r="I59" s="12">
        <f>Table1[[#This Row],[Total LEA/ESA allocation for Section 611 
of IDEA FFY 2024 ($)
]]+Table1[[#This Row],[Total LEA/ESA allocation for Section 619 
of IDEA FFY 2024 ($)
]]</f>
        <v>302005</v>
      </c>
      <c r="J59" s="13">
        <f>0.15*(Table1[[#This Row],[Total LEA/ESA allocations
for Section 611 and 619 of IDEA for FFY 2024 ($)
]])</f>
        <v>45300.75</v>
      </c>
      <c r="K59" s="14" t="s">
        <v>105</v>
      </c>
      <c r="L59" s="14" t="s">
        <v>107</v>
      </c>
      <c r="M59" s="15" t="s">
        <v>107</v>
      </c>
      <c r="N59" s="14" t="s">
        <v>112</v>
      </c>
      <c r="O59" s="14" t="s">
        <v>112</v>
      </c>
      <c r="P59" s="14" t="s">
        <v>107</v>
      </c>
      <c r="Q59" s="14" t="s">
        <v>107</v>
      </c>
      <c r="R59" s="14" t="s">
        <v>110</v>
      </c>
      <c r="S59" s="14">
        <v>0</v>
      </c>
      <c r="T59" s="14">
        <v>0</v>
      </c>
      <c r="U59" s="14">
        <v>0</v>
      </c>
      <c r="V59" s="14">
        <v>0</v>
      </c>
      <c r="W59" s="18" t="s">
        <v>107</v>
      </c>
      <c r="X59" s="23" t="str">
        <f t="shared" si="3"/>
        <v>-</v>
      </c>
      <c r="Y59" s="14" t="s">
        <v>110</v>
      </c>
      <c r="Z59" s="14" t="s">
        <v>107</v>
      </c>
      <c r="AA59" s="15" t="s">
        <v>107</v>
      </c>
      <c r="AB59" s="19">
        <v>0</v>
      </c>
      <c r="AC59" s="19">
        <v>0</v>
      </c>
      <c r="AD59" s="19">
        <v>0</v>
      </c>
      <c r="AE59" s="19">
        <v>0</v>
      </c>
      <c r="AF59" s="14" t="s">
        <v>107</v>
      </c>
    </row>
    <row r="60" spans="1:32">
      <c r="A60" s="9" t="s">
        <v>70</v>
      </c>
      <c r="B60" s="9">
        <v>20222023</v>
      </c>
      <c r="C60" s="10">
        <v>1158377</v>
      </c>
      <c r="D60" s="10">
        <v>1213270</v>
      </c>
      <c r="E60" s="11">
        <f>Table1[[#This Row],[Total LEA/ESA allocation for Section 611 
of IDEA FFY 2024 ($)
]]-Table1[[#This Row],[Total LEA/ESA allocation for Section 611 
of IDEA FFY 2023 ($)
]]</f>
        <v>54893</v>
      </c>
      <c r="F60" s="10">
        <v>27935</v>
      </c>
      <c r="G60" s="10">
        <v>21480</v>
      </c>
      <c r="H60" s="11">
        <f t="shared" si="2"/>
        <v>-6455</v>
      </c>
      <c r="I60" s="12">
        <f>Table1[[#This Row],[Total LEA/ESA allocation for Section 611 
of IDEA FFY 2024 ($)
]]+Table1[[#This Row],[Total LEA/ESA allocation for Section 619 
of IDEA FFY 2024 ($)
]]</f>
        <v>1234750</v>
      </c>
      <c r="J60" s="13">
        <f>0.15*(Table1[[#This Row],[Total LEA/ESA allocations
for Section 611 and 619 of IDEA for FFY 2024 ($)
]])</f>
        <v>185212.5</v>
      </c>
      <c r="K60" s="14" t="s">
        <v>105</v>
      </c>
      <c r="L60" s="14" t="s">
        <v>107</v>
      </c>
      <c r="M60" s="15" t="s">
        <v>107</v>
      </c>
      <c r="N60" s="14" t="s">
        <v>108</v>
      </c>
      <c r="O60" s="14" t="s">
        <v>108</v>
      </c>
      <c r="P60" s="14" t="s">
        <v>107</v>
      </c>
      <c r="Q60" s="14" t="s">
        <v>107</v>
      </c>
      <c r="R60" s="14" t="s">
        <v>110</v>
      </c>
      <c r="S60" s="14">
        <v>0</v>
      </c>
      <c r="T60" s="14">
        <v>0</v>
      </c>
      <c r="U60" s="14">
        <v>0</v>
      </c>
      <c r="V60" s="14">
        <v>0</v>
      </c>
      <c r="W60" s="18" t="s">
        <v>107</v>
      </c>
      <c r="X60" s="23" t="str">
        <f t="shared" si="3"/>
        <v>-</v>
      </c>
      <c r="Y60" s="14" t="s">
        <v>110</v>
      </c>
      <c r="Z60" s="14" t="s">
        <v>107</v>
      </c>
      <c r="AA60" s="15" t="s">
        <v>107</v>
      </c>
      <c r="AB60" s="19">
        <v>0</v>
      </c>
      <c r="AC60" s="19">
        <v>0</v>
      </c>
      <c r="AD60" s="19">
        <v>0</v>
      </c>
      <c r="AE60" s="19">
        <v>0</v>
      </c>
      <c r="AF60" s="14" t="s">
        <v>107</v>
      </c>
    </row>
    <row r="61" spans="1:32">
      <c r="A61" s="9" t="s">
        <v>49</v>
      </c>
      <c r="B61" s="9">
        <v>20222023</v>
      </c>
      <c r="C61" s="10">
        <v>1799574</v>
      </c>
      <c r="D61" s="10">
        <v>1806376</v>
      </c>
      <c r="E61" s="11">
        <f>Table1[[#This Row],[Total LEA/ESA allocation for Section 611 
of IDEA FFY 2024 ($)
]]-Table1[[#This Row],[Total LEA/ESA allocation for Section 611 
of IDEA FFY 2023 ($)
]]</f>
        <v>6802</v>
      </c>
      <c r="F61" s="10">
        <v>44501</v>
      </c>
      <c r="G61" s="10">
        <v>35321</v>
      </c>
      <c r="H61" s="11">
        <f t="shared" si="2"/>
        <v>-9180</v>
      </c>
      <c r="I61" s="12">
        <f>Table1[[#This Row],[Total LEA/ESA allocation for Section 611 
of IDEA FFY 2024 ($)
]]+Table1[[#This Row],[Total LEA/ESA allocation for Section 619 
of IDEA FFY 2024 ($)
]]</f>
        <v>1841697</v>
      </c>
      <c r="J61" s="13">
        <f>0.15*(Table1[[#This Row],[Total LEA/ESA allocations
for Section 611 and 619 of IDEA for FFY 2024 ($)
]])</f>
        <v>276254.55</v>
      </c>
      <c r="K61" s="14" t="s">
        <v>105</v>
      </c>
      <c r="L61" s="14" t="s">
        <v>107</v>
      </c>
      <c r="M61" s="15" t="s">
        <v>107</v>
      </c>
      <c r="N61" s="14" t="s">
        <v>112</v>
      </c>
      <c r="O61" s="14" t="s">
        <v>112</v>
      </c>
      <c r="P61" s="14" t="s">
        <v>107</v>
      </c>
      <c r="Q61" s="14" t="s">
        <v>107</v>
      </c>
      <c r="R61" s="14" t="s">
        <v>110</v>
      </c>
      <c r="S61" s="14">
        <v>0</v>
      </c>
      <c r="T61" s="14">
        <v>0</v>
      </c>
      <c r="U61" s="14">
        <v>0</v>
      </c>
      <c r="V61" s="14">
        <v>0</v>
      </c>
      <c r="W61" s="18" t="s">
        <v>107</v>
      </c>
      <c r="X61" s="23" t="str">
        <f t="shared" si="3"/>
        <v>-</v>
      </c>
      <c r="Y61" s="14" t="s">
        <v>110</v>
      </c>
      <c r="Z61" s="14" t="s">
        <v>107</v>
      </c>
      <c r="AA61" s="15" t="s">
        <v>107</v>
      </c>
      <c r="AB61" s="19">
        <v>0</v>
      </c>
      <c r="AC61" s="19">
        <v>0</v>
      </c>
      <c r="AD61" s="19">
        <v>0</v>
      </c>
      <c r="AE61" s="19">
        <v>0</v>
      </c>
      <c r="AF61" s="14" t="s">
        <v>107</v>
      </c>
    </row>
    <row r="62" spans="1:32">
      <c r="A62" s="9" t="s">
        <v>50</v>
      </c>
      <c r="B62" s="9">
        <v>20222023</v>
      </c>
      <c r="C62" s="10">
        <v>1713305</v>
      </c>
      <c r="D62" s="10">
        <v>1735489</v>
      </c>
      <c r="E62" s="11">
        <f>Table1[[#This Row],[Total LEA/ESA allocation for Section 611 
of IDEA FFY 2024 ($)
]]-Table1[[#This Row],[Total LEA/ESA allocation for Section 611 
of IDEA FFY 2023 ($)
]]</f>
        <v>22184</v>
      </c>
      <c r="F62" s="10">
        <v>49224</v>
      </c>
      <c r="G62" s="10">
        <v>40552</v>
      </c>
      <c r="H62" s="11">
        <f t="shared" si="2"/>
        <v>-8672</v>
      </c>
      <c r="I62" s="12">
        <f>Table1[[#This Row],[Total LEA/ESA allocation for Section 611 
of IDEA FFY 2024 ($)
]]+Table1[[#This Row],[Total LEA/ESA allocation for Section 619 
of IDEA FFY 2024 ($)
]]</f>
        <v>1776041</v>
      </c>
      <c r="J62" s="13">
        <f>0.15*(Table1[[#This Row],[Total LEA/ESA allocations
for Section 611 and 619 of IDEA for FFY 2024 ($)
]])</f>
        <v>266406.14999999997</v>
      </c>
      <c r="K62" s="14" t="s">
        <v>105</v>
      </c>
      <c r="L62" s="14" t="s">
        <v>107</v>
      </c>
      <c r="M62" s="15" t="s">
        <v>107</v>
      </c>
      <c r="N62" s="14" t="s">
        <v>112</v>
      </c>
      <c r="O62" s="14" t="s">
        <v>112</v>
      </c>
      <c r="P62" s="14" t="s">
        <v>107</v>
      </c>
      <c r="Q62" s="14" t="s">
        <v>107</v>
      </c>
      <c r="R62" s="14" t="s">
        <v>110</v>
      </c>
      <c r="S62" s="14">
        <v>0</v>
      </c>
      <c r="T62" s="14">
        <v>0</v>
      </c>
      <c r="U62" s="14">
        <v>0</v>
      </c>
      <c r="V62" s="14">
        <v>0</v>
      </c>
      <c r="W62" s="18" t="s">
        <v>107</v>
      </c>
      <c r="X62" s="23" t="str">
        <f t="shared" si="3"/>
        <v>-</v>
      </c>
      <c r="Y62" s="14" t="s">
        <v>110</v>
      </c>
      <c r="Z62" s="14" t="s">
        <v>107</v>
      </c>
      <c r="AA62" s="15" t="s">
        <v>107</v>
      </c>
      <c r="AB62" s="19">
        <v>0</v>
      </c>
      <c r="AC62" s="19">
        <v>0</v>
      </c>
      <c r="AD62" s="19">
        <v>0</v>
      </c>
      <c r="AE62" s="19">
        <v>0</v>
      </c>
      <c r="AF62" s="14" t="s">
        <v>107</v>
      </c>
    </row>
    <row r="63" spans="1:32">
      <c r="A63" s="9" t="s">
        <v>51</v>
      </c>
      <c r="B63" s="9">
        <v>20222023</v>
      </c>
      <c r="C63" s="10">
        <v>941862</v>
      </c>
      <c r="D63" s="10">
        <v>973905</v>
      </c>
      <c r="E63" s="11">
        <f>Table1[[#This Row],[Total LEA/ESA allocation for Section 611 
of IDEA FFY 2024 ($)
]]-Table1[[#This Row],[Total LEA/ESA allocation for Section 611 
of IDEA FFY 2023 ($)
]]</f>
        <v>32043</v>
      </c>
      <c r="F63" s="10">
        <v>30874</v>
      </c>
      <c r="G63" s="10">
        <v>26498</v>
      </c>
      <c r="H63" s="11">
        <f t="shared" si="2"/>
        <v>-4376</v>
      </c>
      <c r="I63" s="12">
        <f>Table1[[#This Row],[Total LEA/ESA allocation for Section 611 
of IDEA FFY 2024 ($)
]]+Table1[[#This Row],[Total LEA/ESA allocation for Section 619 
of IDEA FFY 2024 ($)
]]</f>
        <v>1000403</v>
      </c>
      <c r="J63" s="13">
        <f>0.15*(Table1[[#This Row],[Total LEA/ESA allocations
for Section 611 and 619 of IDEA for FFY 2024 ($)
]])</f>
        <v>150060.44999999998</v>
      </c>
      <c r="K63" s="14" t="s">
        <v>106</v>
      </c>
      <c r="L63" s="14" t="s">
        <v>107</v>
      </c>
      <c r="M63" s="15" t="s">
        <v>107</v>
      </c>
      <c r="N63" s="14" t="s">
        <v>112</v>
      </c>
      <c r="O63" s="14" t="s">
        <v>112</v>
      </c>
      <c r="P63" s="14" t="s">
        <v>107</v>
      </c>
      <c r="Q63" s="14" t="s">
        <v>107</v>
      </c>
      <c r="R63" s="14" t="s">
        <v>110</v>
      </c>
      <c r="S63" s="14">
        <v>0</v>
      </c>
      <c r="T63" s="14">
        <v>0</v>
      </c>
      <c r="U63" s="14">
        <v>0</v>
      </c>
      <c r="V63" s="14">
        <v>0</v>
      </c>
      <c r="W63" s="18" t="s">
        <v>107</v>
      </c>
      <c r="X63" s="23" t="str">
        <f t="shared" si="3"/>
        <v>-</v>
      </c>
      <c r="Y63" s="14" t="s">
        <v>110</v>
      </c>
      <c r="Z63" s="14" t="s">
        <v>107</v>
      </c>
      <c r="AA63" s="15" t="s">
        <v>107</v>
      </c>
      <c r="AB63" s="19">
        <v>0</v>
      </c>
      <c r="AC63" s="19">
        <v>0</v>
      </c>
      <c r="AD63" s="19">
        <v>0</v>
      </c>
      <c r="AE63" s="19">
        <v>0</v>
      </c>
      <c r="AF63" s="14" t="s">
        <v>107</v>
      </c>
    </row>
    <row r="64" spans="1:32">
      <c r="A64" s="9" t="s">
        <v>52</v>
      </c>
      <c r="B64" s="9">
        <v>20222023</v>
      </c>
      <c r="C64" s="10">
        <v>1028771</v>
      </c>
      <c r="D64" s="10">
        <v>1015025</v>
      </c>
      <c r="E64" s="11">
        <f>Table1[[#This Row],[Total LEA/ESA allocation for Section 611 
of IDEA FFY 2024 ($)
]]-Table1[[#This Row],[Total LEA/ESA allocation for Section 611 
of IDEA FFY 2023 ($)
]]</f>
        <v>-13746</v>
      </c>
      <c r="F64" s="10">
        <v>42775</v>
      </c>
      <c r="G64" s="10">
        <v>37861</v>
      </c>
      <c r="H64" s="11">
        <f t="shared" si="2"/>
        <v>-4914</v>
      </c>
      <c r="I64" s="12">
        <f>Table1[[#This Row],[Total LEA/ESA allocation for Section 611 
of IDEA FFY 2024 ($)
]]+Table1[[#This Row],[Total LEA/ESA allocation for Section 619 
of IDEA FFY 2024 ($)
]]</f>
        <v>1052886</v>
      </c>
      <c r="J64" s="13">
        <f>0.15*(Table1[[#This Row],[Total LEA/ESA allocations
for Section 611 and 619 of IDEA for FFY 2024 ($)
]])</f>
        <v>157932.9</v>
      </c>
      <c r="K64" s="14" t="s">
        <v>105</v>
      </c>
      <c r="L64" s="14" t="s">
        <v>107</v>
      </c>
      <c r="M64" s="15" t="s">
        <v>107</v>
      </c>
      <c r="N64" s="14" t="s">
        <v>112</v>
      </c>
      <c r="O64" s="14" t="s">
        <v>112</v>
      </c>
      <c r="P64" s="14" t="s">
        <v>107</v>
      </c>
      <c r="Q64" s="14" t="s">
        <v>107</v>
      </c>
      <c r="R64" s="14" t="s">
        <v>110</v>
      </c>
      <c r="S64" s="14">
        <v>0</v>
      </c>
      <c r="T64" s="14">
        <v>0</v>
      </c>
      <c r="U64" s="14">
        <v>0</v>
      </c>
      <c r="V64" s="14">
        <v>0</v>
      </c>
      <c r="W64" s="18" t="s">
        <v>107</v>
      </c>
      <c r="X64" s="23" t="str">
        <f t="shared" si="3"/>
        <v>-</v>
      </c>
      <c r="Y64" s="14" t="s">
        <v>110</v>
      </c>
      <c r="Z64" s="14" t="s">
        <v>107</v>
      </c>
      <c r="AA64" s="15" t="s">
        <v>107</v>
      </c>
      <c r="AB64" s="19">
        <v>0</v>
      </c>
      <c r="AC64" s="19">
        <v>0</v>
      </c>
      <c r="AD64" s="19">
        <v>0</v>
      </c>
      <c r="AE64" s="19">
        <v>0</v>
      </c>
      <c r="AF64" s="14" t="s">
        <v>107</v>
      </c>
    </row>
    <row r="65" spans="1:32">
      <c r="A65" s="9" t="s">
        <v>53</v>
      </c>
      <c r="B65" s="9">
        <v>20222023</v>
      </c>
      <c r="C65" s="10">
        <v>877005</v>
      </c>
      <c r="D65" s="10">
        <v>902731</v>
      </c>
      <c r="E65" s="11">
        <f>Table1[[#This Row],[Total LEA/ESA allocation for Section 611 
of IDEA FFY 2024 ($)
]]-Table1[[#This Row],[Total LEA/ESA allocation for Section 611 
of IDEA FFY 2023 ($)
]]</f>
        <v>25726</v>
      </c>
      <c r="F65" s="10">
        <v>50626</v>
      </c>
      <c r="G65" s="10">
        <v>46631</v>
      </c>
      <c r="H65" s="11">
        <f t="shared" si="2"/>
        <v>-3995</v>
      </c>
      <c r="I65" s="12">
        <f>Table1[[#This Row],[Total LEA/ESA allocation for Section 611 
of IDEA FFY 2024 ($)
]]+Table1[[#This Row],[Total LEA/ESA allocation for Section 619 
of IDEA FFY 2024 ($)
]]</f>
        <v>949362</v>
      </c>
      <c r="J65" s="13">
        <f>0.15*(Table1[[#This Row],[Total LEA/ESA allocations
for Section 611 and 619 of IDEA for FFY 2024 ($)
]])</f>
        <v>142404.29999999999</v>
      </c>
      <c r="K65" s="14" t="s">
        <v>105</v>
      </c>
      <c r="L65" s="14" t="s">
        <v>107</v>
      </c>
      <c r="M65" s="15" t="s">
        <v>107</v>
      </c>
      <c r="N65" s="14" t="s">
        <v>112</v>
      </c>
      <c r="O65" s="14" t="s">
        <v>112</v>
      </c>
      <c r="P65" s="14" t="s">
        <v>107</v>
      </c>
      <c r="Q65" s="14" t="s">
        <v>107</v>
      </c>
      <c r="R65" s="14" t="s">
        <v>110</v>
      </c>
      <c r="S65" s="14">
        <v>0</v>
      </c>
      <c r="T65" s="14">
        <v>0</v>
      </c>
      <c r="U65" s="14">
        <v>0</v>
      </c>
      <c r="V65" s="14">
        <v>0</v>
      </c>
      <c r="W65" s="18" t="s">
        <v>107</v>
      </c>
      <c r="X65" s="23" t="str">
        <f t="shared" si="3"/>
        <v>-</v>
      </c>
      <c r="Y65" s="14" t="s">
        <v>110</v>
      </c>
      <c r="Z65" s="14" t="s">
        <v>107</v>
      </c>
      <c r="AA65" s="15" t="s">
        <v>107</v>
      </c>
      <c r="AB65" s="19">
        <v>0</v>
      </c>
      <c r="AC65" s="19">
        <v>0</v>
      </c>
      <c r="AD65" s="19">
        <v>0</v>
      </c>
      <c r="AE65" s="19">
        <v>0</v>
      </c>
      <c r="AF65" s="14" t="s">
        <v>107</v>
      </c>
    </row>
    <row r="66" spans="1:32">
      <c r="A66" s="9" t="s">
        <v>104</v>
      </c>
      <c r="B66" s="9">
        <v>20222023</v>
      </c>
      <c r="C66" s="10">
        <v>0</v>
      </c>
      <c r="D66" s="21">
        <v>563386</v>
      </c>
      <c r="E66" s="11">
        <f>Table1[[#This Row],[Total LEA/ESA allocation for Section 611 
of IDEA FFY 2024 ($)
]]-Table1[[#This Row],[Total LEA/ESA allocation for Section 611 
of IDEA FFY 2023 ($)
]]</f>
        <v>563386</v>
      </c>
      <c r="F66" s="22"/>
      <c r="G66" s="10">
        <v>17256</v>
      </c>
      <c r="H66" s="11">
        <f>G66-F66</f>
        <v>17256</v>
      </c>
      <c r="I66" s="12">
        <f>Table1[[#This Row],[Total LEA/ESA allocation for Section 611 
of IDEA FFY 2024 ($)
]]+Table1[[#This Row],[Total LEA/ESA allocation for Section 619 
of IDEA FFY 2024 ($)
]]</f>
        <v>580642</v>
      </c>
      <c r="J66" s="13">
        <f>0.15*(Table1[[#This Row],[Total LEA/ESA allocations
for Section 611 and 619 of IDEA for FFY 2024 ($)
]])</f>
        <v>87096.3</v>
      </c>
      <c r="K66" s="14" t="s">
        <v>107</v>
      </c>
      <c r="L66" s="14" t="s">
        <v>107</v>
      </c>
      <c r="M66" s="15" t="s">
        <v>107</v>
      </c>
      <c r="N66" s="14" t="s">
        <v>107</v>
      </c>
      <c r="O66" s="14" t="s">
        <v>107</v>
      </c>
      <c r="P66" s="14" t="s">
        <v>107</v>
      </c>
      <c r="Q66" s="14" t="s">
        <v>107</v>
      </c>
      <c r="R66" s="14" t="s">
        <v>110</v>
      </c>
      <c r="S66" s="14">
        <v>0</v>
      </c>
      <c r="T66" s="14">
        <v>0</v>
      </c>
      <c r="U66" s="14">
        <v>0</v>
      </c>
      <c r="V66" s="14">
        <v>0</v>
      </c>
      <c r="W66" s="18" t="s">
        <v>107</v>
      </c>
      <c r="X66" s="23" t="str">
        <f t="shared" si="3"/>
        <v>-</v>
      </c>
      <c r="Y66" s="14" t="s">
        <v>110</v>
      </c>
      <c r="Z66" s="14" t="s">
        <v>107</v>
      </c>
      <c r="AA66" s="15" t="s">
        <v>107</v>
      </c>
      <c r="AB66" s="19">
        <v>0</v>
      </c>
      <c r="AC66" s="19">
        <v>0</v>
      </c>
      <c r="AD66" s="19">
        <v>0</v>
      </c>
      <c r="AE66" s="19">
        <v>0</v>
      </c>
      <c r="AF66" s="14" t="s">
        <v>107</v>
      </c>
    </row>
    <row r="67" spans="1:32">
      <c r="A67" s="9" t="s">
        <v>67</v>
      </c>
      <c r="B67" s="9">
        <v>20222023</v>
      </c>
      <c r="C67" s="10">
        <v>709099</v>
      </c>
      <c r="D67" s="10">
        <v>719404</v>
      </c>
      <c r="E67" s="11">
        <f>Table1[[#This Row],[Total LEA/ESA allocation for Section 611 
of IDEA FFY 2024 ($)
]]-Table1[[#This Row],[Total LEA/ESA allocation for Section 611 
of IDEA FFY 2023 ($)
]]</f>
        <v>10305</v>
      </c>
      <c r="F67" s="10">
        <v>19039</v>
      </c>
      <c r="G67" s="10">
        <v>15093</v>
      </c>
      <c r="H67" s="11">
        <f t="shared" si="2"/>
        <v>-3946</v>
      </c>
      <c r="I67" s="12">
        <f>Table1[[#This Row],[Total LEA/ESA allocation for Section 611 
of IDEA FFY 2024 ($)
]]+Table1[[#This Row],[Total LEA/ESA allocation for Section 619 
of IDEA FFY 2024 ($)
]]</f>
        <v>734497</v>
      </c>
      <c r="J67" s="13">
        <f>0.15*(Table1[[#This Row],[Total LEA/ESA allocations
for Section 611 and 619 of IDEA for FFY 2024 ($)
]])</f>
        <v>110174.55</v>
      </c>
      <c r="K67" s="14" t="s">
        <v>105</v>
      </c>
      <c r="L67" s="14" t="s">
        <v>107</v>
      </c>
      <c r="M67" s="15" t="s">
        <v>107</v>
      </c>
      <c r="N67" s="14" t="s">
        <v>112</v>
      </c>
      <c r="O67" s="14" t="s">
        <v>112</v>
      </c>
      <c r="P67" s="14" t="s">
        <v>107</v>
      </c>
      <c r="Q67" s="14" t="s">
        <v>107</v>
      </c>
      <c r="R67" s="14" t="s">
        <v>110</v>
      </c>
      <c r="S67" s="14">
        <v>0</v>
      </c>
      <c r="T67" s="14">
        <v>0</v>
      </c>
      <c r="U67" s="14">
        <v>0</v>
      </c>
      <c r="V67" s="14">
        <v>0</v>
      </c>
      <c r="W67" s="18" t="s">
        <v>107</v>
      </c>
      <c r="X67" s="23" t="str">
        <f t="shared" si="3"/>
        <v>-</v>
      </c>
      <c r="Y67" s="14" t="s">
        <v>110</v>
      </c>
      <c r="Z67" s="14" t="s">
        <v>107</v>
      </c>
      <c r="AA67" s="15" t="s">
        <v>107</v>
      </c>
      <c r="AB67" s="19">
        <v>0</v>
      </c>
      <c r="AC67" s="19">
        <v>0</v>
      </c>
      <c r="AD67" s="19">
        <v>0</v>
      </c>
      <c r="AE67" s="19">
        <v>0</v>
      </c>
      <c r="AF67" s="14" t="s">
        <v>107</v>
      </c>
    </row>
    <row r="68" spans="1:32">
      <c r="A68" s="9" t="s">
        <v>54</v>
      </c>
      <c r="B68" s="9">
        <v>20222023</v>
      </c>
      <c r="C68" s="10">
        <v>375334</v>
      </c>
      <c r="D68" s="10">
        <v>375714</v>
      </c>
      <c r="E68" s="11">
        <f>Table1[[#This Row],[Total LEA/ESA allocation for Section 611 
of IDEA FFY 2024 ($)
]]-Table1[[#This Row],[Total LEA/ESA allocation for Section 611 
of IDEA FFY 2023 ($)
]]</f>
        <v>380</v>
      </c>
      <c r="F68" s="10">
        <v>13273</v>
      </c>
      <c r="G68" s="10">
        <v>11318</v>
      </c>
      <c r="H68" s="11">
        <f t="shared" si="2"/>
        <v>-1955</v>
      </c>
      <c r="I68" s="12">
        <f>Table1[[#This Row],[Total LEA/ESA allocation for Section 611 
of IDEA FFY 2024 ($)
]]+Table1[[#This Row],[Total LEA/ESA allocation for Section 619 
of IDEA FFY 2024 ($)
]]</f>
        <v>387032</v>
      </c>
      <c r="J68" s="13">
        <f>0.15*(Table1[[#This Row],[Total LEA/ESA allocations
for Section 611 and 619 of IDEA for FFY 2024 ($)
]])</f>
        <v>58054.799999999996</v>
      </c>
      <c r="K68" s="14" t="s">
        <v>105</v>
      </c>
      <c r="L68" s="14" t="s">
        <v>107</v>
      </c>
      <c r="M68" s="15" t="s">
        <v>107</v>
      </c>
      <c r="N68" s="14" t="s">
        <v>112</v>
      </c>
      <c r="O68" s="14" t="s">
        <v>112</v>
      </c>
      <c r="P68" s="14" t="s">
        <v>107</v>
      </c>
      <c r="Q68" s="14" t="s">
        <v>107</v>
      </c>
      <c r="R68" s="14" t="s">
        <v>110</v>
      </c>
      <c r="S68" s="14">
        <v>0</v>
      </c>
      <c r="T68" s="14">
        <v>0</v>
      </c>
      <c r="U68" s="14">
        <v>0</v>
      </c>
      <c r="V68" s="14">
        <v>0</v>
      </c>
      <c r="W68" s="18" t="s">
        <v>107</v>
      </c>
      <c r="X68" s="23" t="str">
        <f t="shared" ref="X68:X72" si="4">IF(W68="na", "-", W68/I68)</f>
        <v>-</v>
      </c>
      <c r="Y68" s="14" t="s">
        <v>110</v>
      </c>
      <c r="Z68" s="14" t="s">
        <v>107</v>
      </c>
      <c r="AA68" s="15" t="s">
        <v>107</v>
      </c>
      <c r="AB68" s="19">
        <v>0</v>
      </c>
      <c r="AC68" s="19">
        <v>0</v>
      </c>
      <c r="AD68" s="19">
        <v>0</v>
      </c>
      <c r="AE68" s="19">
        <v>0</v>
      </c>
      <c r="AF68" s="14" t="s">
        <v>107</v>
      </c>
    </row>
    <row r="69" spans="1:32">
      <c r="A69" s="9" t="s">
        <v>55</v>
      </c>
      <c r="B69" s="9">
        <v>20222023</v>
      </c>
      <c r="C69" s="10">
        <v>857231</v>
      </c>
      <c r="D69" s="10">
        <v>857339</v>
      </c>
      <c r="E69" s="11">
        <f>Table1[[#This Row],[Total LEA/ESA allocation for Section 611 
of IDEA FFY 2024 ($)
]]-Table1[[#This Row],[Total LEA/ESA allocation for Section 611 
of IDEA FFY 2023 ($)
]]</f>
        <v>108</v>
      </c>
      <c r="F69" s="10">
        <v>29201</v>
      </c>
      <c r="G69" s="10">
        <v>25183</v>
      </c>
      <c r="H69" s="11">
        <f t="shared" ref="H69:H72" si="5">G69-F69</f>
        <v>-4018</v>
      </c>
      <c r="I69" s="12">
        <f>Table1[[#This Row],[Total LEA/ESA allocation for Section 611 
of IDEA FFY 2024 ($)
]]+Table1[[#This Row],[Total LEA/ESA allocation for Section 619 
of IDEA FFY 2024 ($)
]]</f>
        <v>882522</v>
      </c>
      <c r="J69" s="13">
        <f>0.15*(Table1[[#This Row],[Total LEA/ESA allocations
for Section 611 and 619 of IDEA for FFY 2024 ($)
]])</f>
        <v>132378.29999999999</v>
      </c>
      <c r="K69" s="14" t="s">
        <v>105</v>
      </c>
      <c r="L69" s="14" t="s">
        <v>107</v>
      </c>
      <c r="M69" s="15" t="s">
        <v>107</v>
      </c>
      <c r="N69" s="14" t="s">
        <v>112</v>
      </c>
      <c r="O69" s="14" t="s">
        <v>112</v>
      </c>
      <c r="P69" s="14" t="s">
        <v>107</v>
      </c>
      <c r="Q69" s="14" t="s">
        <v>107</v>
      </c>
      <c r="R69" s="14" t="s">
        <v>110</v>
      </c>
      <c r="S69" s="14">
        <v>0</v>
      </c>
      <c r="T69" s="14">
        <v>0</v>
      </c>
      <c r="U69" s="14">
        <v>0</v>
      </c>
      <c r="V69" s="14">
        <v>0</v>
      </c>
      <c r="W69" s="18" t="s">
        <v>107</v>
      </c>
      <c r="X69" s="23" t="str">
        <f t="shared" si="4"/>
        <v>-</v>
      </c>
      <c r="Y69" s="14" t="s">
        <v>110</v>
      </c>
      <c r="Z69" s="14" t="s">
        <v>107</v>
      </c>
      <c r="AA69" s="15" t="s">
        <v>107</v>
      </c>
      <c r="AB69" s="19">
        <v>0</v>
      </c>
      <c r="AC69" s="19">
        <v>0</v>
      </c>
      <c r="AD69" s="19">
        <v>0</v>
      </c>
      <c r="AE69" s="19">
        <v>0</v>
      </c>
      <c r="AF69" s="14" t="s">
        <v>107</v>
      </c>
    </row>
    <row r="70" spans="1:32">
      <c r="A70" s="9" t="s">
        <v>56</v>
      </c>
      <c r="B70" s="9">
        <v>20222023</v>
      </c>
      <c r="C70" s="10">
        <v>4909055</v>
      </c>
      <c r="D70" s="10">
        <v>5031780</v>
      </c>
      <c r="E70" s="11">
        <f>Table1[[#This Row],[Total LEA/ESA allocation for Section 611 
of IDEA FFY 2024 ($)
]]-Table1[[#This Row],[Total LEA/ESA allocation for Section 611 
of IDEA FFY 2023 ($)
]]</f>
        <v>122725</v>
      </c>
      <c r="F70" s="10">
        <v>132446</v>
      </c>
      <c r="G70" s="10">
        <v>104606</v>
      </c>
      <c r="H70" s="11">
        <f t="shared" si="5"/>
        <v>-27840</v>
      </c>
      <c r="I70" s="12">
        <f>Table1[[#This Row],[Total LEA/ESA allocation for Section 611 
of IDEA FFY 2024 ($)
]]+Table1[[#This Row],[Total LEA/ESA allocation for Section 619 
of IDEA FFY 2024 ($)
]]</f>
        <v>5136386</v>
      </c>
      <c r="J70" s="13">
        <f>0.15*(Table1[[#This Row],[Total LEA/ESA allocations
for Section 611 and 619 of IDEA for FFY 2024 ($)
]])</f>
        <v>770457.9</v>
      </c>
      <c r="K70" s="14" t="s">
        <v>105</v>
      </c>
      <c r="L70" s="14" t="s">
        <v>107</v>
      </c>
      <c r="M70" s="15" t="s">
        <v>107</v>
      </c>
      <c r="N70" s="14" t="s">
        <v>112</v>
      </c>
      <c r="O70" s="14" t="s">
        <v>112</v>
      </c>
      <c r="P70" s="14" t="s">
        <v>107</v>
      </c>
      <c r="Q70" s="14" t="s">
        <v>107</v>
      </c>
      <c r="R70" s="14" t="s">
        <v>110</v>
      </c>
      <c r="S70" s="14">
        <v>0</v>
      </c>
      <c r="T70" s="14">
        <v>0</v>
      </c>
      <c r="U70" s="14">
        <v>0</v>
      </c>
      <c r="V70" s="14">
        <v>0</v>
      </c>
      <c r="W70" s="18" t="s">
        <v>107</v>
      </c>
      <c r="X70" s="23" t="str">
        <f t="shared" si="4"/>
        <v>-</v>
      </c>
      <c r="Y70" s="14" t="s">
        <v>110</v>
      </c>
      <c r="Z70" s="14" t="s">
        <v>107</v>
      </c>
      <c r="AA70" s="15" t="s">
        <v>107</v>
      </c>
      <c r="AB70" s="19">
        <v>0</v>
      </c>
      <c r="AC70" s="19">
        <v>0</v>
      </c>
      <c r="AD70" s="19">
        <v>0</v>
      </c>
      <c r="AE70" s="19">
        <v>0</v>
      </c>
      <c r="AF70" s="14" t="s">
        <v>107</v>
      </c>
    </row>
    <row r="71" spans="1:32">
      <c r="A71" s="9" t="s">
        <v>57</v>
      </c>
      <c r="B71" s="9">
        <v>20222023</v>
      </c>
      <c r="C71" s="10">
        <v>1308188</v>
      </c>
      <c r="D71" s="10">
        <v>1389713</v>
      </c>
      <c r="E71" s="11">
        <f>Table1[[#This Row],[Total LEA/ESA allocation for Section 611 
of IDEA FFY 2024 ($)
]]-Table1[[#This Row],[Total LEA/ESA allocation for Section 611 
of IDEA FFY 2023 ($)
]]</f>
        <v>81525</v>
      </c>
      <c r="F71" s="10">
        <v>29614</v>
      </c>
      <c r="G71" s="10">
        <v>21609</v>
      </c>
      <c r="H71" s="11">
        <f t="shared" si="5"/>
        <v>-8005</v>
      </c>
      <c r="I71" s="12">
        <f>Table1[[#This Row],[Total LEA/ESA allocation for Section 611 
of IDEA FFY 2024 ($)
]]+Table1[[#This Row],[Total LEA/ESA allocation for Section 619 
of IDEA FFY 2024 ($)
]]</f>
        <v>1411322</v>
      </c>
      <c r="J71" s="13">
        <f>0.15*(Table1[[#This Row],[Total LEA/ESA allocations
for Section 611 and 619 of IDEA for FFY 2024 ($)
]])</f>
        <v>211698.3</v>
      </c>
      <c r="K71" s="14" t="s">
        <v>105</v>
      </c>
      <c r="L71" s="14" t="s">
        <v>107</v>
      </c>
      <c r="M71" s="15" t="s">
        <v>107</v>
      </c>
      <c r="N71" s="14" t="s">
        <v>112</v>
      </c>
      <c r="O71" s="14" t="s">
        <v>112</v>
      </c>
      <c r="P71" s="14" t="s">
        <v>107</v>
      </c>
      <c r="Q71" s="14" t="s">
        <v>107</v>
      </c>
      <c r="R71" s="14" t="s">
        <v>110</v>
      </c>
      <c r="S71" s="14">
        <v>0</v>
      </c>
      <c r="T71" s="14">
        <v>0</v>
      </c>
      <c r="U71" s="14">
        <v>0</v>
      </c>
      <c r="V71" s="14">
        <v>0</v>
      </c>
      <c r="W71" s="18" t="s">
        <v>107</v>
      </c>
      <c r="X71" s="23" t="str">
        <f t="shared" si="4"/>
        <v>-</v>
      </c>
      <c r="Y71" s="14" t="s">
        <v>110</v>
      </c>
      <c r="Z71" s="14" t="s">
        <v>107</v>
      </c>
      <c r="AA71" s="15" t="s">
        <v>107</v>
      </c>
      <c r="AB71" s="19">
        <v>0</v>
      </c>
      <c r="AC71" s="19">
        <v>0</v>
      </c>
      <c r="AD71" s="19">
        <v>0</v>
      </c>
      <c r="AE71" s="19">
        <v>0</v>
      </c>
      <c r="AF71" s="14" t="s">
        <v>107</v>
      </c>
    </row>
    <row r="72" spans="1:32">
      <c r="A72" s="9" t="s">
        <v>58</v>
      </c>
      <c r="B72" s="9">
        <v>20222023</v>
      </c>
      <c r="C72" s="10">
        <v>721465</v>
      </c>
      <c r="D72" s="10">
        <v>772861</v>
      </c>
      <c r="E72" s="11">
        <f>Table1[[#This Row],[Total LEA/ESA allocation for Section 611 
of IDEA FFY 2024 ($)
]]-Table1[[#This Row],[Total LEA/ESA allocation for Section 611 
of IDEA FFY 2023 ($)
]]</f>
        <v>51396</v>
      </c>
      <c r="F72" s="10">
        <v>20231</v>
      </c>
      <c r="G72" s="10">
        <v>16479</v>
      </c>
      <c r="H72" s="11">
        <f t="shared" si="5"/>
        <v>-3752</v>
      </c>
      <c r="I72" s="12">
        <f>Table1[[#This Row],[Total LEA/ESA allocation for Section 611 
of IDEA FFY 2024 ($)
]]+Table1[[#This Row],[Total LEA/ESA allocation for Section 619 
of IDEA FFY 2024 ($)
]]</f>
        <v>789340</v>
      </c>
      <c r="J72" s="13">
        <f>0.15*(Table1[[#This Row],[Total LEA/ESA allocations
for Section 611 and 619 of IDEA for FFY 2024 ($)
]])</f>
        <v>118401</v>
      </c>
      <c r="K72" s="14" t="s">
        <v>105</v>
      </c>
      <c r="L72" s="14" t="s">
        <v>107</v>
      </c>
      <c r="M72" s="15" t="s">
        <v>107</v>
      </c>
      <c r="N72" s="14" t="s">
        <v>112</v>
      </c>
      <c r="O72" s="14" t="s">
        <v>112</v>
      </c>
      <c r="P72" s="14" t="s">
        <v>107</v>
      </c>
      <c r="Q72" s="14" t="s">
        <v>107</v>
      </c>
      <c r="R72" s="14" t="s">
        <v>110</v>
      </c>
      <c r="S72" s="14">
        <v>0</v>
      </c>
      <c r="T72" s="14">
        <v>0</v>
      </c>
      <c r="U72" s="14">
        <v>0</v>
      </c>
      <c r="V72" s="14">
        <v>0</v>
      </c>
      <c r="W72" s="18" t="s">
        <v>107</v>
      </c>
      <c r="X72" s="23" t="str">
        <f t="shared" si="4"/>
        <v>-</v>
      </c>
      <c r="Y72" s="14" t="s">
        <v>110</v>
      </c>
      <c r="Z72" s="14" t="s">
        <v>107</v>
      </c>
      <c r="AA72" s="15" t="s">
        <v>107</v>
      </c>
      <c r="AB72" s="19">
        <v>0</v>
      </c>
      <c r="AC72" s="19">
        <v>0</v>
      </c>
      <c r="AD72" s="19">
        <v>0</v>
      </c>
      <c r="AE72" s="19">
        <v>0</v>
      </c>
      <c r="AF72" s="14" t="s">
        <v>107</v>
      </c>
    </row>
    <row r="73" spans="1:32">
      <c r="A73" s="25" t="s">
        <v>60</v>
      </c>
      <c r="B73" s="25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3"/>
      <c r="AB73" s="3"/>
      <c r="AC73" s="3"/>
      <c r="AD73" s="3"/>
      <c r="AE73" s="3"/>
      <c r="AF73" s="3"/>
    </row>
    <row r="74" spans="1:32" ht="20.25">
      <c r="A74" s="25" t="s">
        <v>121</v>
      </c>
      <c r="B74" s="25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3"/>
      <c r="AB74" s="3"/>
      <c r="AC74" s="3"/>
      <c r="AD74" s="3"/>
      <c r="AE74" s="3"/>
      <c r="AF74" s="3"/>
    </row>
    <row r="75" spans="1:32">
      <c r="A75" s="25"/>
      <c r="B75" s="25" t="s">
        <v>115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3"/>
      <c r="AB75" s="3"/>
      <c r="AC75" s="3"/>
      <c r="AD75" s="3"/>
      <c r="AE75" s="3"/>
      <c r="AF75" s="3"/>
    </row>
    <row r="76" spans="1:32">
      <c r="A76" s="25"/>
      <c r="B76" s="25" t="s">
        <v>116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3"/>
      <c r="AB76" s="3"/>
      <c r="AC76" s="3"/>
      <c r="AD76" s="3"/>
      <c r="AE76" s="3"/>
      <c r="AF76" s="3"/>
    </row>
    <row r="77" spans="1:32">
      <c r="A77" s="25"/>
      <c r="B77" s="25" t="s">
        <v>117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3"/>
      <c r="AB77" s="3"/>
      <c r="AC77" s="3"/>
      <c r="AD77" s="3"/>
      <c r="AE77" s="3"/>
      <c r="AF77" s="3"/>
    </row>
    <row r="78" spans="1:32">
      <c r="A78" s="25"/>
      <c r="B78" s="25" t="s">
        <v>118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3"/>
      <c r="AB78" s="3"/>
      <c r="AC78" s="3"/>
      <c r="AD78" s="3"/>
      <c r="AE78" s="3"/>
      <c r="AF78" s="3"/>
    </row>
    <row r="79" spans="1:32">
      <c r="A79" s="25"/>
      <c r="B79" s="25" t="s">
        <v>119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3"/>
      <c r="AB79" s="3"/>
      <c r="AC79" s="3"/>
      <c r="AD79" s="3"/>
      <c r="AE79" s="3"/>
      <c r="AF79" s="3"/>
    </row>
    <row r="80" spans="1:32">
      <c r="A80" s="25"/>
      <c r="B80" s="25" t="s">
        <v>120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3"/>
      <c r="AB80" s="3"/>
      <c r="AC80" s="3"/>
      <c r="AD80" s="3"/>
      <c r="AE80" s="3"/>
      <c r="AF80" s="3"/>
    </row>
    <row r="81" spans="1:32">
      <c r="A81" s="25" t="s">
        <v>59</v>
      </c>
      <c r="B81" s="25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3"/>
      <c r="AB81" s="3"/>
      <c r="AC81" s="3"/>
      <c r="AD81" s="3"/>
      <c r="AE81" s="3"/>
      <c r="AF81" s="3"/>
    </row>
  </sheetData>
  <mergeCells count="1">
    <mergeCell ref="A1:L1"/>
  </mergeCells>
  <phoneticPr fontId="3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MOE and CEIS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Fails, Josh</dc:creator>
  <cp:lastModifiedBy>Fails, Josh</cp:lastModifiedBy>
  <dcterms:created xsi:type="dcterms:W3CDTF">2018-07-03T19:58:35Z</dcterms:created>
  <dcterms:modified xsi:type="dcterms:W3CDTF">2026-08-07T18:24:35Z</dcterms:modified>
</cp:coreProperties>
</file>