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848976182\Desktop\"/>
    </mc:Choice>
  </mc:AlternateContent>
  <xr:revisionPtr revIDLastSave="0" documentId="8_{334CAE25-9592-40A4-8C96-79E7B666E63C}" xr6:coauthVersionLast="47" xr6:coauthVersionMax="47" xr10:uidLastSave="{00000000-0000-0000-0000-000000000000}"/>
  <bookViews>
    <workbookView xWindow="-120" yWindow="-120" windowWidth="29040" windowHeight="15720" tabRatio="373" xr2:uid="{00000000-000D-0000-FFFF-FFFF00000000}"/>
  </bookViews>
  <sheets>
    <sheet name="Travel" sheetId="6" r:id="rId1"/>
  </sheets>
  <definedNames>
    <definedName name="_xlnm.Print_Area" localSheetId="0">Travel!$A$1:$I$53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2" i="6" l="1"/>
  <c r="T13" i="6"/>
  <c r="T14" i="6"/>
  <c r="T15" i="6"/>
  <c r="T16" i="6"/>
  <c r="T17" i="6"/>
  <c r="T18" i="6"/>
  <c r="T19" i="6"/>
  <c r="T20" i="6"/>
  <c r="T21" i="6"/>
  <c r="T22" i="6"/>
  <c r="T23" i="6"/>
  <c r="T24" i="6"/>
  <c r="T25" i="6"/>
  <c r="T26" i="6"/>
  <c r="T27" i="6"/>
  <c r="T28" i="6"/>
  <c r="T29" i="6"/>
  <c r="T30" i="6"/>
  <c r="T31" i="6"/>
  <c r="T32" i="6"/>
  <c r="G32" i="6" s="1"/>
  <c r="I32" i="6" s="1"/>
  <c r="T33" i="6"/>
  <c r="T34" i="6"/>
  <c r="T35" i="6"/>
  <c r="T36" i="6"/>
  <c r="T37" i="6"/>
  <c r="T38" i="6"/>
  <c r="T39" i="6"/>
  <c r="T40" i="6"/>
  <c r="T41" i="6"/>
  <c r="T42" i="6"/>
  <c r="T43" i="6"/>
  <c r="T44" i="6"/>
  <c r="T45" i="6"/>
  <c r="T46" i="6"/>
  <c r="V12" i="6"/>
  <c r="V14" i="6"/>
  <c r="V15" i="6"/>
  <c r="V16" i="6"/>
  <c r="V17" i="6"/>
  <c r="V18" i="6"/>
  <c r="V19" i="6"/>
  <c r="V20" i="6"/>
  <c r="V21" i="6"/>
  <c r="V22" i="6"/>
  <c r="V23" i="6"/>
  <c r="V24" i="6"/>
  <c r="V25" i="6"/>
  <c r="V26" i="6"/>
  <c r="V27" i="6"/>
  <c r="V28" i="6"/>
  <c r="G28" i="6" s="1"/>
  <c r="I28" i="6" s="1"/>
  <c r="V29" i="6"/>
  <c r="V30" i="6"/>
  <c r="V31" i="6"/>
  <c r="V32" i="6"/>
  <c r="V33" i="6"/>
  <c r="V34" i="6"/>
  <c r="V35" i="6"/>
  <c r="V36" i="6"/>
  <c r="G36" i="6" s="1"/>
  <c r="I36" i="6" s="1"/>
  <c r="V37" i="6"/>
  <c r="G37" i="6" s="1"/>
  <c r="I37" i="6" s="1"/>
  <c r="V38" i="6"/>
  <c r="V39" i="6"/>
  <c r="V40" i="6"/>
  <c r="V41" i="6"/>
  <c r="V42" i="6"/>
  <c r="V43" i="6"/>
  <c r="V44" i="6"/>
  <c r="V45" i="6"/>
  <c r="V46" i="6"/>
  <c r="V13" i="6"/>
  <c r="G30" i="6"/>
  <c r="I30" i="6" s="1"/>
  <c r="G40" i="6"/>
  <c r="G41" i="6"/>
  <c r="G42" i="6"/>
  <c r="I42" i="6"/>
  <c r="G46" i="6"/>
  <c r="I46" i="6"/>
  <c r="G38" i="6"/>
  <c r="I38" i="6"/>
  <c r="G45" i="6"/>
  <c r="G44" i="6"/>
  <c r="I44" i="6"/>
  <c r="I40" i="6"/>
  <c r="G43" i="6"/>
  <c r="I43" i="6"/>
  <c r="G39" i="6"/>
  <c r="I39" i="6"/>
  <c r="I41" i="6"/>
  <c r="I45" i="6"/>
  <c r="G27" i="6" l="1"/>
  <c r="I27" i="6" s="1"/>
  <c r="G33" i="6"/>
  <c r="I33" i="6" s="1"/>
  <c r="G31" i="6"/>
  <c r="I31" i="6" s="1"/>
  <c r="G35" i="6"/>
  <c r="I35" i="6" s="1"/>
  <c r="G22" i="6"/>
  <c r="I22" i="6" s="1"/>
  <c r="G34" i="6"/>
  <c r="I34" i="6" s="1"/>
  <c r="G20" i="6"/>
  <c r="I20" i="6" s="1"/>
  <c r="G24" i="6"/>
  <c r="I24" i="6" s="1"/>
  <c r="G25" i="6"/>
  <c r="I25" i="6" s="1"/>
  <c r="G26" i="6"/>
  <c r="I26" i="6" s="1"/>
  <c r="G29" i="6"/>
  <c r="I29" i="6" s="1"/>
  <c r="G23" i="6"/>
  <c r="I23" i="6" s="1"/>
  <c r="G21" i="6"/>
  <c r="I21" i="6" s="1"/>
  <c r="G18" i="6"/>
  <c r="I18" i="6" s="1"/>
  <c r="G19" i="6"/>
  <c r="I19" i="6" s="1"/>
  <c r="G14" i="6"/>
  <c r="I14" i="6" s="1"/>
  <c r="G16" i="6"/>
  <c r="I16" i="6" s="1"/>
  <c r="G13" i="6"/>
  <c r="I13" i="6" s="1"/>
  <c r="G17" i="6"/>
  <c r="I17" i="6" s="1"/>
  <c r="G15" i="6"/>
  <c r="I15" i="6" s="1"/>
  <c r="G12" i="6"/>
  <c r="I12" i="6" s="1"/>
  <c r="I51" i="6" l="1"/>
  <c r="G47" i="6"/>
</calcChain>
</file>

<file path=xl/sharedStrings.xml><?xml version="1.0" encoding="utf-8"?>
<sst xmlns="http://schemas.openxmlformats.org/spreadsheetml/2006/main" count="156" uniqueCount="92">
  <si>
    <t>¢ per mile</t>
  </si>
  <si>
    <t>Date</t>
  </si>
  <si>
    <t>From</t>
  </si>
  <si>
    <t>To</t>
  </si>
  <si>
    <t>Comment</t>
  </si>
  <si>
    <t>NBH</t>
  </si>
  <si>
    <t>Signature:</t>
  </si>
  <si>
    <t>Total Miles:</t>
  </si>
  <si>
    <t>AWE</t>
  </si>
  <si>
    <t>BDQ</t>
  </si>
  <si>
    <t>GAB</t>
  </si>
  <si>
    <t>GCF</t>
  </si>
  <si>
    <t>HES</t>
  </si>
  <si>
    <t>HJM</t>
  </si>
  <si>
    <t>HHS</t>
  </si>
  <si>
    <t>HMS</t>
  </si>
  <si>
    <t>JTB</t>
  </si>
  <si>
    <t>JWS</t>
  </si>
  <si>
    <t>TPE</t>
  </si>
  <si>
    <t>VFL</t>
  </si>
  <si>
    <t>WCM</t>
  </si>
  <si>
    <t>WCH</t>
  </si>
  <si>
    <t>WJG</t>
  </si>
  <si>
    <t>Amount</t>
  </si>
  <si>
    <t>Distance</t>
  </si>
  <si>
    <t>1-2 Way</t>
  </si>
  <si>
    <t>LOOKUP FORMULAS</t>
  </si>
  <si>
    <t>TCM</t>
  </si>
  <si>
    <t>BME</t>
  </si>
  <si>
    <t>AHB</t>
  </si>
  <si>
    <t>Bridgeton</t>
  </si>
  <si>
    <t xml:space="preserve">Total  </t>
  </si>
  <si>
    <t>A W Edwards</t>
  </si>
  <si>
    <t>A H Bangert</t>
  </si>
  <si>
    <t>B D Quin</t>
  </si>
  <si>
    <t>Brinson Momorial</t>
  </si>
  <si>
    <t>G A Barden</t>
  </si>
  <si>
    <t>G C Fields</t>
  </si>
  <si>
    <t>Havelock Elem</t>
  </si>
  <si>
    <t>H J McDonald</t>
  </si>
  <si>
    <t>Havelock High</t>
  </si>
  <si>
    <t>Havelock Middle</t>
  </si>
  <si>
    <t>J T Barbor</t>
  </si>
  <si>
    <t>J W Smith</t>
  </si>
  <si>
    <t>New Bern High</t>
  </si>
  <si>
    <t>Tucker Creek Middle</t>
  </si>
  <si>
    <t>Trent Park Elem</t>
  </si>
  <si>
    <t>Vanceboro Farm-Life</t>
  </si>
  <si>
    <t>West Craven Middle</t>
  </si>
  <si>
    <t>West Craven High</t>
  </si>
  <si>
    <t>W J Gurganus</t>
  </si>
  <si>
    <t>Key:</t>
  </si>
  <si>
    <t>BES</t>
  </si>
  <si>
    <t>CS</t>
  </si>
  <si>
    <t>Central Services</t>
  </si>
  <si>
    <t>Approved by:</t>
  </si>
  <si>
    <t>Title:</t>
  </si>
  <si>
    <t xml:space="preserve">Date: </t>
  </si>
  <si>
    <t>CEC</t>
  </si>
  <si>
    <t>Craven Early College</t>
  </si>
  <si>
    <t xml:space="preserve">CS to Kenansville is 63 and to RTP is 135 </t>
  </si>
  <si>
    <t>RTP</t>
  </si>
  <si>
    <t>Creekside Elementary School</t>
  </si>
  <si>
    <t>CES</t>
  </si>
  <si>
    <t xml:space="preserve">Month of:  </t>
  </si>
  <si>
    <t>Travel reimbursement for:</t>
  </si>
  <si>
    <t>This instrument has been pre-audited in the manner</t>
  </si>
  <si>
    <t xml:space="preserve"> required by the school budget and fiscal control act.</t>
  </si>
  <si>
    <t>Code:</t>
  </si>
  <si>
    <t xml:space="preserve">Vendor:  </t>
  </si>
  <si>
    <t>Authorized Agent:</t>
  </si>
  <si>
    <t>Invoice #:</t>
  </si>
  <si>
    <t xml:space="preserve">Insert Your Name </t>
  </si>
  <si>
    <t>CN</t>
  </si>
  <si>
    <t>ECE</t>
  </si>
  <si>
    <t>GRNB</t>
  </si>
  <si>
    <t>GRNV</t>
  </si>
  <si>
    <t>JAX</t>
  </si>
  <si>
    <t>KENS</t>
  </si>
  <si>
    <t>KINS</t>
  </si>
  <si>
    <t>RAL</t>
  </si>
  <si>
    <t>WIL</t>
  </si>
  <si>
    <t>Child Nutrition/Bus Garage</t>
  </si>
  <si>
    <t>In box below please provide Purpose of Travel/Services</t>
  </si>
  <si>
    <t>_______________________</t>
  </si>
  <si>
    <t>Revision date</t>
  </si>
  <si>
    <t>CVA</t>
  </si>
  <si>
    <t>Craven Virtual Academy</t>
  </si>
  <si>
    <t>Oaks Road Academy</t>
  </si>
  <si>
    <t>ORA</t>
  </si>
  <si>
    <t>RBA</t>
  </si>
  <si>
    <t>Roger Bell 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</si>
</sst>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mmmm\-yy"/>
    <numFmt numFmtId="165" formatCode="mmmm\ d\,\ yyyy"/>
    <numFmt numFmtId="166" formatCode="_(&quot;$&quot;* #,##0.000_);_(&quot;$&quot;* \(#,##0.000\);_(&quot;$&quot;* &quot;-&quot;???_);_(@_)"/>
    <numFmt numFmtId="167" formatCode="0.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u val="singleAccounting"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.5"/>
      <name val="Arial"/>
      <family val="2"/>
    </font>
    <font>
      <sz val="11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77">
    <xf numFmtId="0" fontId="0" fillId="0" borderId="0" xfId="0"/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1" xfId="0" applyBorder="1"/>
    <xf numFmtId="166" fontId="0" fillId="0" borderId="1" xfId="1" applyNumberFormat="1" applyFont="1" applyBorder="1" applyProtection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right"/>
      <protection locked="0"/>
    </xf>
    <xf numFmtId="44" fontId="5" fillId="0" borderId="1" xfId="1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0" fillId="4" borderId="1" xfId="0" applyFill="1" applyBorder="1" applyAlignment="1" applyProtection="1">
      <alignment horizontal="center"/>
      <protection hidden="1"/>
    </xf>
    <xf numFmtId="0" fontId="5" fillId="4" borderId="1" xfId="1" applyNumberFormat="1" applyFont="1" applyFill="1" applyBorder="1" applyProtection="1">
      <protection locked="0"/>
    </xf>
    <xf numFmtId="44" fontId="9" fillId="4" borderId="1" xfId="1" applyFont="1" applyFill="1" applyBorder="1" applyProtection="1">
      <protection hidden="1"/>
    </xf>
    <xf numFmtId="0" fontId="0" fillId="4" borderId="1" xfId="0" applyFill="1" applyBorder="1" applyProtection="1">
      <protection locked="0"/>
    </xf>
    <xf numFmtId="44" fontId="5" fillId="4" borderId="1" xfId="1" applyFont="1" applyFill="1" applyBorder="1" applyProtection="1">
      <protection locked="0"/>
    </xf>
    <xf numFmtId="0" fontId="0" fillId="0" borderId="0" xfId="0" applyAlignment="1">
      <alignment horizontal="center"/>
    </xf>
    <xf numFmtId="164" fontId="8" fillId="0" borderId="1" xfId="0" applyNumberFormat="1" applyFont="1" applyBorder="1"/>
    <xf numFmtId="0" fontId="0" fillId="0" borderId="0" xfId="0" applyAlignment="1">
      <alignment horizontal="left"/>
    </xf>
    <xf numFmtId="44" fontId="0" fillId="0" borderId="0" xfId="1" applyFont="1" applyBorder="1"/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44" fontId="4" fillId="0" borderId="0" xfId="1" applyFont="1" applyBorder="1" applyProtection="1">
      <protection hidden="1"/>
    </xf>
    <xf numFmtId="0" fontId="8" fillId="0" borderId="1" xfId="0" applyFont="1" applyBorder="1" applyProtection="1">
      <protection locked="0"/>
    </xf>
    <xf numFmtId="0" fontId="6" fillId="0" borderId="0" xfId="2" applyFont="1"/>
    <xf numFmtId="0" fontId="6" fillId="0" borderId="0" xfId="2" applyFont="1" applyAlignment="1">
      <alignment wrapText="1"/>
    </xf>
    <xf numFmtId="0" fontId="6" fillId="0" borderId="0" xfId="2" applyFont="1" applyAlignment="1">
      <alignment horizontal="center"/>
    </xf>
    <xf numFmtId="0" fontId="13" fillId="0" borderId="0" xfId="0" applyFont="1"/>
    <xf numFmtId="167" fontId="11" fillId="5" borderId="0" xfId="2" applyNumberFormat="1" applyFont="1" applyFill="1" applyAlignment="1">
      <alignment horizontal="center"/>
    </xf>
    <xf numFmtId="0" fontId="11" fillId="0" borderId="0" xfId="2" applyFont="1" applyAlignment="1">
      <alignment horizontal="center"/>
    </xf>
    <xf numFmtId="167" fontId="11" fillId="0" borderId="0" xfId="2" applyNumberFormat="1" applyFont="1" applyAlignment="1">
      <alignment horizontal="center"/>
    </xf>
    <xf numFmtId="44" fontId="2" fillId="3" borderId="1" xfId="1" applyFont="1" applyFill="1" applyBorder="1" applyProtection="1"/>
    <xf numFmtId="0" fontId="0" fillId="3" borderId="1" xfId="0" applyFill="1" applyBorder="1"/>
    <xf numFmtId="0" fontId="0" fillId="3" borderId="1" xfId="0" applyFill="1" applyBorder="1" applyAlignment="1">
      <alignment horizontal="left"/>
    </xf>
    <xf numFmtId="44" fontId="0" fillId="3" borderId="1" xfId="0" applyNumberFormat="1" applyFill="1" applyBorder="1" applyAlignment="1">
      <alignment horizontal="left"/>
    </xf>
    <xf numFmtId="44" fontId="0" fillId="3" borderId="1" xfId="1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/>
    <xf numFmtId="0" fontId="11" fillId="0" borderId="0" xfId="2" applyFont="1"/>
    <xf numFmtId="0" fontId="5" fillId="6" borderId="1" xfId="0" applyFont="1" applyFill="1" applyBorder="1"/>
    <xf numFmtId="0" fontId="1" fillId="0" borderId="1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1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6" fillId="0" borderId="1" xfId="0" applyFont="1" applyBorder="1" applyAlignment="1" applyProtection="1">
      <alignment horizontal="center"/>
      <protection locked="0"/>
    </xf>
    <xf numFmtId="164" fontId="8" fillId="0" borderId="12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0" fillId="0" borderId="1" xfId="0" applyNumberFormat="1" applyBorder="1" applyAlignment="1" applyProtection="1">
      <alignment horizontal="left" wrapText="1"/>
      <protection locked="0" hidden="1"/>
    </xf>
    <xf numFmtId="165" fontId="0" fillId="0" borderId="1" xfId="0" applyNumberFormat="1" applyBorder="1" applyAlignment="1" applyProtection="1">
      <alignment wrapText="1"/>
      <protection hidden="1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0" fillId="0" borderId="1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</cellXfs>
  <cellStyles count="3">
    <cellStyle name="Currency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94"/>
  <sheetViews>
    <sheetView tabSelected="1" zoomScale="90" zoomScaleNormal="90" workbookViewId="0">
      <selection activeCell="K10" sqref="K10"/>
    </sheetView>
  </sheetViews>
  <sheetFormatPr defaultColWidth="11.42578125" defaultRowHeight="12.75" x14ac:dyDescent="0.2"/>
  <cols>
    <col min="1" max="1" width="9.42578125" customWidth="1"/>
    <col min="2" max="2" width="6" customWidth="1"/>
    <col min="3" max="3" width="7.28515625" customWidth="1"/>
    <col min="4" max="4" width="7.7109375" customWidth="1"/>
    <col min="5" max="5" width="11.42578125" customWidth="1"/>
    <col min="6" max="6" width="29.140625" customWidth="1"/>
    <col min="7" max="7" width="13" bestFit="1" customWidth="1"/>
    <col min="8" max="8" width="9.42578125" customWidth="1"/>
    <col min="9" max="9" width="13.140625" customWidth="1"/>
    <col min="10" max="10" width="5.42578125" customWidth="1"/>
    <col min="11" max="11" width="7.140625" customWidth="1"/>
    <col min="12" max="12" width="8.28515625" customWidth="1"/>
    <col min="13" max="13" width="7.7109375" customWidth="1"/>
    <col min="14" max="14" width="27.5703125" customWidth="1"/>
    <col min="15" max="15" width="27.42578125" bestFit="1" customWidth="1"/>
    <col min="16" max="17" width="11.42578125" customWidth="1"/>
    <col min="18" max="18" width="9.140625" customWidth="1"/>
    <col min="19" max="19" width="9.85546875" customWidth="1"/>
    <col min="20" max="20" width="9.140625" hidden="1" customWidth="1"/>
    <col min="21" max="21" width="9.7109375" hidden="1" customWidth="1"/>
    <col min="22" max="22" width="11.42578125" hidden="1" customWidth="1"/>
    <col min="23" max="23" width="9.140625" customWidth="1"/>
    <col min="24" max="35" width="11.42578125" customWidth="1"/>
    <col min="41" max="41" width="27.42578125" bestFit="1" customWidth="1"/>
  </cols>
  <sheetData>
    <row r="1" spans="1:30" ht="18.600000000000001" customHeight="1" x14ac:dyDescent="0.2">
      <c r="A1" t="s">
        <v>66</v>
      </c>
      <c r="G1" s="17" t="s">
        <v>68</v>
      </c>
      <c r="H1" s="48"/>
      <c r="I1" s="48"/>
    </row>
    <row r="2" spans="1:30" ht="18.600000000000001" customHeight="1" x14ac:dyDescent="0.2">
      <c r="A2" t="s">
        <v>67</v>
      </c>
      <c r="G2" t="s">
        <v>69</v>
      </c>
      <c r="H2" s="49"/>
      <c r="I2" s="49"/>
    </row>
    <row r="3" spans="1:30" ht="18.600000000000001" customHeight="1" x14ac:dyDescent="0.2">
      <c r="A3" s="50"/>
      <c r="B3" s="50"/>
      <c r="C3" s="50"/>
      <c r="D3" s="50"/>
      <c r="E3" s="50"/>
      <c r="F3" s="50"/>
      <c r="G3" t="s">
        <v>71</v>
      </c>
      <c r="H3" s="49"/>
      <c r="I3" s="49"/>
    </row>
    <row r="4" spans="1:30" ht="18.600000000000001" customHeight="1" x14ac:dyDescent="0.2">
      <c r="A4" s="74" t="s">
        <v>70</v>
      </c>
      <c r="B4" s="74"/>
      <c r="C4" s="75" t="s">
        <v>84</v>
      </c>
      <c r="D4" s="76"/>
      <c r="E4" s="76"/>
      <c r="F4" s="15"/>
      <c r="G4" t="s">
        <v>85</v>
      </c>
      <c r="H4" s="51">
        <v>46204</v>
      </c>
      <c r="I4" s="49"/>
    </row>
    <row r="5" spans="1:30" x14ac:dyDescent="0.2">
      <c r="A5" s="50"/>
      <c r="B5" s="50"/>
      <c r="C5" s="50"/>
      <c r="D5" s="50"/>
      <c r="E5" s="50"/>
      <c r="F5" s="50"/>
      <c r="G5" s="50"/>
      <c r="H5" s="50"/>
      <c r="I5" s="50"/>
    </row>
    <row r="6" spans="1:30" x14ac:dyDescent="0.2">
      <c r="A6" s="50"/>
      <c r="B6" s="50"/>
      <c r="C6" s="50"/>
      <c r="D6" s="50"/>
      <c r="E6" s="50"/>
      <c r="F6" s="50"/>
      <c r="G6" s="50"/>
      <c r="H6" s="50"/>
      <c r="I6" s="50"/>
    </row>
    <row r="7" spans="1:30" x14ac:dyDescent="0.2">
      <c r="A7" s="52"/>
      <c r="B7" s="52"/>
      <c r="C7" s="52"/>
      <c r="D7" s="52"/>
      <c r="E7" s="52"/>
      <c r="F7" s="52"/>
      <c r="G7" s="52"/>
      <c r="H7" s="52"/>
      <c r="I7" s="52"/>
    </row>
    <row r="8" spans="1:30" ht="15" x14ac:dyDescent="0.25">
      <c r="A8" s="2" t="s">
        <v>65</v>
      </c>
      <c r="B8" s="1"/>
      <c r="C8" s="1"/>
      <c r="D8" s="1"/>
      <c r="E8" s="53" t="s">
        <v>72</v>
      </c>
      <c r="F8" s="53"/>
      <c r="G8" s="1"/>
      <c r="H8" s="1"/>
      <c r="I8" s="3"/>
    </row>
    <row r="9" spans="1:30" x14ac:dyDescent="0.2">
      <c r="A9" s="16" t="s">
        <v>64</v>
      </c>
      <c r="B9" s="54"/>
      <c r="C9" s="55"/>
      <c r="D9" s="56"/>
      <c r="E9" s="3"/>
      <c r="F9" s="3"/>
      <c r="G9" s="3" t="s">
        <v>0</v>
      </c>
      <c r="H9" s="3"/>
      <c r="I9" s="4">
        <v>0.76</v>
      </c>
      <c r="J9" s="18"/>
      <c r="M9" s="30" t="s">
        <v>51</v>
      </c>
      <c r="N9" s="31"/>
    </row>
    <row r="10" spans="1:30" x14ac:dyDescent="0.2">
      <c r="A10" s="57"/>
      <c r="B10" s="57"/>
      <c r="C10" s="57"/>
      <c r="D10" s="3"/>
      <c r="E10" s="3"/>
      <c r="F10" s="3"/>
      <c r="G10" s="3"/>
      <c r="H10" s="3"/>
      <c r="I10" s="3"/>
      <c r="M10" s="31"/>
      <c r="N10" s="31"/>
    </row>
    <row r="11" spans="1:30" s="15" customFormat="1" x14ac:dyDescent="0.2">
      <c r="A11" s="58" t="s">
        <v>1</v>
      </c>
      <c r="B11" s="58"/>
      <c r="C11" s="58"/>
      <c r="D11" s="5" t="s">
        <v>2</v>
      </c>
      <c r="E11" s="5" t="s">
        <v>3</v>
      </c>
      <c r="F11" s="5" t="s">
        <v>4</v>
      </c>
      <c r="G11" s="5" t="s">
        <v>24</v>
      </c>
      <c r="H11" s="5" t="s">
        <v>25</v>
      </c>
      <c r="I11" s="5" t="s">
        <v>23</v>
      </c>
      <c r="M11" s="31" t="s">
        <v>53</v>
      </c>
      <c r="N11" s="32" t="s">
        <v>54</v>
      </c>
      <c r="T11" s="19"/>
      <c r="U11" s="19" t="s">
        <v>26</v>
      </c>
      <c r="V11" s="19"/>
    </row>
    <row r="12" spans="1:30" x14ac:dyDescent="0.2">
      <c r="A12" s="59"/>
      <c r="B12" s="60"/>
      <c r="C12" s="60"/>
      <c r="D12" s="40"/>
      <c r="E12" s="40"/>
      <c r="F12" s="1"/>
      <c r="G12" s="10" t="str">
        <f>IF(E12&lt;&gt;"",INDEX($B$56:$AL$92,T12-1,V12),"")</f>
        <v/>
      </c>
      <c r="H12" s="6"/>
      <c r="I12" s="12" t="str">
        <f t="shared" ref="I12:I46" si="0">IF(E12&lt;&gt;"",H12*G12*$I$9,"")</f>
        <v/>
      </c>
      <c r="M12" s="39" t="s">
        <v>73</v>
      </c>
      <c r="N12" s="39" t="s">
        <v>82</v>
      </c>
      <c r="T12" s="20" t="e">
        <f>VLOOKUP(D12,$A$55:$AL$92,38,0)</f>
        <v>#N/A</v>
      </c>
      <c r="U12" s="20"/>
      <c r="V12" s="20" t="e">
        <f>HLOOKUP(E12,$A$55:$AL$92,38,0)</f>
        <v>#N/A</v>
      </c>
    </row>
    <row r="13" spans="1:30" x14ac:dyDescent="0.2">
      <c r="A13" s="59"/>
      <c r="B13" s="60"/>
      <c r="C13" s="60"/>
      <c r="D13" s="40"/>
      <c r="E13" s="6"/>
      <c r="F13" s="1"/>
      <c r="G13" s="10" t="str">
        <f>IF(E13&lt;&gt;"",INDEX($B$56:$AL$92,T13-1,V13),"")</f>
        <v/>
      </c>
      <c r="H13" s="6"/>
      <c r="I13" s="12" t="str">
        <f t="shared" si="0"/>
        <v/>
      </c>
      <c r="M13" s="31" t="s">
        <v>8</v>
      </c>
      <c r="N13" s="31" t="s">
        <v>32</v>
      </c>
      <c r="T13" s="20" t="e">
        <f>VLOOKUP(D13,$A$55:$AL$92,38,0)</f>
        <v>#N/A</v>
      </c>
      <c r="U13" s="20"/>
      <c r="V13" s="20" t="e">
        <f>HLOOKUP(E13,$A$55:$AL$92,38,0)</f>
        <v>#N/A</v>
      </c>
    </row>
    <row r="14" spans="1:30" x14ac:dyDescent="0.2">
      <c r="A14" s="59"/>
      <c r="B14" s="60"/>
      <c r="C14" s="60"/>
      <c r="D14" s="40"/>
      <c r="E14" s="6"/>
      <c r="F14" s="1"/>
      <c r="G14" s="10" t="str">
        <f>IF(E14&lt;&gt;"",INDEX($B$56:$AL$92,T14-1,V14),"")</f>
        <v/>
      </c>
      <c r="H14" s="6"/>
      <c r="I14" s="12" t="str">
        <f t="shared" si="0"/>
        <v/>
      </c>
      <c r="M14" s="31" t="s">
        <v>29</v>
      </c>
      <c r="N14" s="31" t="s">
        <v>33</v>
      </c>
      <c r="T14" s="20" t="e">
        <f>VLOOKUP(D14,$A$55:$AL$92,38,0)</f>
        <v>#N/A</v>
      </c>
      <c r="U14" s="20"/>
      <c r="V14" s="20" t="e">
        <f>HLOOKUP(E14,$A$55:$AL$92,38,0)</f>
        <v>#N/A</v>
      </c>
      <c r="AA14" s="15"/>
      <c r="AB14" s="15"/>
      <c r="AC14" s="15"/>
      <c r="AD14" s="15"/>
    </row>
    <row r="15" spans="1:30" x14ac:dyDescent="0.2">
      <c r="A15" s="59"/>
      <c r="B15" s="60"/>
      <c r="C15" s="60"/>
      <c r="D15" s="40"/>
      <c r="E15" s="6"/>
      <c r="F15" s="1"/>
      <c r="G15" s="10" t="str">
        <f>IF(E15&lt;&gt;"",INDEX($B$56:$AL$92,T15-1,V15),"")</f>
        <v/>
      </c>
      <c r="H15" s="6"/>
      <c r="I15" s="12" t="str">
        <f t="shared" si="0"/>
        <v/>
      </c>
      <c r="M15" s="31" t="s">
        <v>9</v>
      </c>
      <c r="N15" s="31" t="s">
        <v>34</v>
      </c>
      <c r="T15" s="20" t="e">
        <f>VLOOKUP(D15,$A$55:$AL$92,38,0)</f>
        <v>#N/A</v>
      </c>
      <c r="U15" s="20"/>
      <c r="V15" s="20" t="e">
        <f>HLOOKUP(E15,$A$55:$AL$92,38,0)</f>
        <v>#N/A</v>
      </c>
    </row>
    <row r="16" spans="1:30" x14ac:dyDescent="0.2">
      <c r="A16" s="59"/>
      <c r="B16" s="60"/>
      <c r="C16" s="60"/>
      <c r="D16" s="40"/>
      <c r="E16" s="6"/>
      <c r="F16" s="1"/>
      <c r="G16" s="10" t="str">
        <f>IF(E16&lt;&gt;"",INDEX($B$56:$AL$92,T16-1,V16),"")</f>
        <v/>
      </c>
      <c r="H16" s="6"/>
      <c r="I16" s="12" t="str">
        <f t="shared" si="0"/>
        <v/>
      </c>
      <c r="M16" s="31" t="s">
        <v>52</v>
      </c>
      <c r="N16" s="31" t="s">
        <v>30</v>
      </c>
      <c r="T16" s="20" t="e">
        <f>VLOOKUP(D16,$A$55:$AL$92,38,0)</f>
        <v>#N/A</v>
      </c>
      <c r="U16" s="20"/>
      <c r="V16" s="20" t="e">
        <f>HLOOKUP(E16,$A$55:$AL$92,38,0)</f>
        <v>#N/A</v>
      </c>
    </row>
    <row r="17" spans="1:22" x14ac:dyDescent="0.2">
      <c r="A17" s="59"/>
      <c r="B17" s="60"/>
      <c r="C17" s="60"/>
      <c r="D17" s="40"/>
      <c r="E17" s="6"/>
      <c r="F17" s="1"/>
      <c r="G17" s="10" t="str">
        <f>IF(E17&lt;&gt;"",INDEX($B$56:$AL$92,T17-1,V17),"")</f>
        <v/>
      </c>
      <c r="H17" s="6"/>
      <c r="I17" s="12" t="str">
        <f t="shared" si="0"/>
        <v/>
      </c>
      <c r="M17" s="31" t="s">
        <v>28</v>
      </c>
      <c r="N17" s="31" t="s">
        <v>35</v>
      </c>
      <c r="T17" s="20" t="e">
        <f>VLOOKUP(D17,$A$55:$AL$92,38,0)</f>
        <v>#N/A</v>
      </c>
      <c r="U17" s="20"/>
      <c r="V17" s="20" t="e">
        <f>HLOOKUP(E17,$A$55:$AL$92,38,0)</f>
        <v>#N/A</v>
      </c>
    </row>
    <row r="18" spans="1:22" x14ac:dyDescent="0.2">
      <c r="A18" s="59"/>
      <c r="B18" s="60"/>
      <c r="C18" s="60"/>
      <c r="D18" s="40"/>
      <c r="E18" s="6"/>
      <c r="F18" s="1"/>
      <c r="G18" s="10" t="str">
        <f>IF(E18&lt;&gt;"",INDEX($B$56:$AL$92,T18-1,V18),"")</f>
        <v/>
      </c>
      <c r="H18" s="6"/>
      <c r="I18" s="12" t="str">
        <f t="shared" si="0"/>
        <v/>
      </c>
      <c r="M18" s="31" t="s">
        <v>58</v>
      </c>
      <c r="N18" s="31" t="s">
        <v>59</v>
      </c>
      <c r="T18" s="20" t="e">
        <f>VLOOKUP(D18,$A$55:$AL$92,38,0)</f>
        <v>#N/A</v>
      </c>
      <c r="U18" s="20"/>
      <c r="V18" s="20" t="e">
        <f>HLOOKUP(E18,$A$55:$AL$92,38,0)</f>
        <v>#N/A</v>
      </c>
    </row>
    <row r="19" spans="1:22" x14ac:dyDescent="0.2">
      <c r="A19" s="59"/>
      <c r="B19" s="60"/>
      <c r="C19" s="60"/>
      <c r="D19" s="40"/>
      <c r="E19" s="6"/>
      <c r="F19" s="1"/>
      <c r="G19" s="10" t="str">
        <f>IF(E19&lt;&gt;"",INDEX($B$56:$AL$92,T19-1,V19),"")</f>
        <v/>
      </c>
      <c r="H19" s="6"/>
      <c r="I19" s="12" t="str">
        <f t="shared" si="0"/>
        <v/>
      </c>
      <c r="M19" s="31" t="s">
        <v>63</v>
      </c>
      <c r="N19" s="31" t="s">
        <v>62</v>
      </c>
      <c r="T19" s="20" t="e">
        <f>VLOOKUP(D19,$A$55:$AL$92,38,0)</f>
        <v>#N/A</v>
      </c>
      <c r="U19" s="20"/>
      <c r="V19" s="20" t="e">
        <f>HLOOKUP(E19,$A$55:$AL$92,38,0)</f>
        <v>#N/A</v>
      </c>
    </row>
    <row r="20" spans="1:22" x14ac:dyDescent="0.2">
      <c r="A20" s="59"/>
      <c r="B20" s="60"/>
      <c r="C20" s="60"/>
      <c r="D20" s="40"/>
      <c r="E20" s="6"/>
      <c r="F20" s="1"/>
      <c r="G20" s="10" t="str">
        <f>IF(E20&lt;&gt;"",INDEX($B$56:$AL$92,T20-1,V20),"")</f>
        <v/>
      </c>
      <c r="H20" s="6"/>
      <c r="I20" s="12" t="str">
        <f t="shared" si="0"/>
        <v/>
      </c>
      <c r="M20" s="31" t="s">
        <v>86</v>
      </c>
      <c r="N20" s="31" t="s">
        <v>87</v>
      </c>
      <c r="T20" s="20" t="e">
        <f>VLOOKUP(D20,$A$55:$AL$92,38,0)</f>
        <v>#N/A</v>
      </c>
      <c r="U20" s="20"/>
      <c r="V20" s="20" t="e">
        <f>HLOOKUP(E20,$A$55:$AL$92,38,0)</f>
        <v>#N/A</v>
      </c>
    </row>
    <row r="21" spans="1:22" x14ac:dyDescent="0.2">
      <c r="A21" s="59"/>
      <c r="B21" s="60"/>
      <c r="C21" s="60"/>
      <c r="D21" s="40"/>
      <c r="E21" s="6"/>
      <c r="F21" s="1"/>
      <c r="G21" s="10" t="str">
        <f>IF(E21&lt;&gt;"",INDEX($B$56:$AL$92,T21-1,V21),"")</f>
        <v/>
      </c>
      <c r="H21" s="6"/>
      <c r="I21" s="12" t="str">
        <f t="shared" si="0"/>
        <v/>
      </c>
      <c r="M21" s="31" t="s">
        <v>10</v>
      </c>
      <c r="N21" s="33" t="s">
        <v>36</v>
      </c>
      <c r="T21" s="20" t="e">
        <f>VLOOKUP(D21,$A$55:$AL$92,38,0)</f>
        <v>#N/A</v>
      </c>
      <c r="U21" s="20"/>
      <c r="V21" s="20" t="e">
        <f>HLOOKUP(E21,$A$55:$AL$92,38,0)</f>
        <v>#N/A</v>
      </c>
    </row>
    <row r="22" spans="1:22" x14ac:dyDescent="0.2">
      <c r="A22" s="59"/>
      <c r="B22" s="60"/>
      <c r="C22" s="60"/>
      <c r="D22" s="40"/>
      <c r="E22" s="6"/>
      <c r="F22" s="1"/>
      <c r="G22" s="10" t="str">
        <f>IF(E22&lt;&gt;"",INDEX($B$56:$AL$92,T22-1,V22),"")</f>
        <v/>
      </c>
      <c r="H22" s="6"/>
      <c r="I22" s="12" t="str">
        <f t="shared" si="0"/>
        <v/>
      </c>
      <c r="M22" s="31" t="s">
        <v>11</v>
      </c>
      <c r="N22" s="31" t="s">
        <v>37</v>
      </c>
      <c r="T22" s="20" t="e">
        <f>VLOOKUP(D22,$A$55:$AL$92,38,0)</f>
        <v>#N/A</v>
      </c>
      <c r="U22" s="20"/>
      <c r="V22" s="20" t="e">
        <f>HLOOKUP(E22,$A$55:$AL$92,38,0)</f>
        <v>#N/A</v>
      </c>
    </row>
    <row r="23" spans="1:22" x14ac:dyDescent="0.2">
      <c r="A23" s="59"/>
      <c r="B23" s="60"/>
      <c r="C23" s="60"/>
      <c r="D23" s="40"/>
      <c r="E23" s="6"/>
      <c r="F23" s="1"/>
      <c r="G23" s="10" t="str">
        <f>IF(E23&lt;&gt;"",INDEX($B$56:$AL$92,T23-1,V23),"")</f>
        <v/>
      </c>
      <c r="H23" s="6"/>
      <c r="I23" s="12" t="str">
        <f t="shared" si="0"/>
        <v/>
      </c>
      <c r="M23" s="31" t="s">
        <v>12</v>
      </c>
      <c r="N23" s="31" t="s">
        <v>38</v>
      </c>
      <c r="T23" s="20" t="e">
        <f>VLOOKUP(D23,$A$55:$AL$92,38,0)</f>
        <v>#N/A</v>
      </c>
      <c r="U23" s="20"/>
      <c r="V23" s="20" t="e">
        <f>HLOOKUP(E23,$A$55:$AL$92,38,0)</f>
        <v>#N/A</v>
      </c>
    </row>
    <row r="24" spans="1:22" x14ac:dyDescent="0.2">
      <c r="A24" s="59"/>
      <c r="B24" s="60"/>
      <c r="C24" s="60"/>
      <c r="D24" s="40"/>
      <c r="E24" s="6"/>
      <c r="F24" s="1"/>
      <c r="G24" s="10" t="str">
        <f>IF(E24&lt;&gt;"",INDEX($B$56:$AL$92,T24-1,V24),"")</f>
        <v/>
      </c>
      <c r="H24" s="6"/>
      <c r="I24" s="12" t="str">
        <f t="shared" si="0"/>
        <v/>
      </c>
      <c r="M24" s="31" t="s">
        <v>14</v>
      </c>
      <c r="N24" s="31" t="s">
        <v>40</v>
      </c>
      <c r="T24" s="20" t="e">
        <f>VLOOKUP(D24,$A$55:$AL$92,38,0)</f>
        <v>#N/A</v>
      </c>
      <c r="U24" s="20"/>
      <c r="V24" s="20" t="e">
        <f>HLOOKUP(E24,$A$55:$AL$92,38,0)</f>
        <v>#N/A</v>
      </c>
    </row>
    <row r="25" spans="1:22" x14ac:dyDescent="0.2">
      <c r="A25" s="59"/>
      <c r="B25" s="60"/>
      <c r="C25" s="60"/>
      <c r="D25" s="40"/>
      <c r="E25" s="6"/>
      <c r="F25" s="1"/>
      <c r="G25" s="10" t="str">
        <f>IF(E25&lt;&gt;"",INDEX($B$56:$AL$92,T25-1,V25),"")</f>
        <v/>
      </c>
      <c r="H25" s="6"/>
      <c r="I25" s="12" t="str">
        <f t="shared" si="0"/>
        <v/>
      </c>
      <c r="M25" s="31" t="s">
        <v>13</v>
      </c>
      <c r="N25" s="31" t="s">
        <v>39</v>
      </c>
      <c r="T25" s="20" t="e">
        <f>VLOOKUP(D25,$A$55:$AL$92,38,0)</f>
        <v>#N/A</v>
      </c>
      <c r="U25" s="20"/>
      <c r="V25" s="20" t="e">
        <f>HLOOKUP(E25,$A$55:$AL$92,38,0)</f>
        <v>#N/A</v>
      </c>
    </row>
    <row r="26" spans="1:22" x14ac:dyDescent="0.2">
      <c r="A26" s="59"/>
      <c r="B26" s="60"/>
      <c r="C26" s="60"/>
      <c r="D26" s="40"/>
      <c r="E26" s="6"/>
      <c r="F26" s="1"/>
      <c r="G26" s="10" t="str">
        <f>IF(E26&lt;&gt;"",INDEX($B$56:$AL$92,T26-1,V26),"")</f>
        <v/>
      </c>
      <c r="H26" s="6"/>
      <c r="I26" s="12" t="str">
        <f t="shared" si="0"/>
        <v/>
      </c>
      <c r="M26" s="31" t="s">
        <v>15</v>
      </c>
      <c r="N26" s="31" t="s">
        <v>41</v>
      </c>
      <c r="T26" s="20" t="e">
        <f>VLOOKUP(D26,$A$55:$AL$92,38,0)</f>
        <v>#N/A</v>
      </c>
      <c r="U26" s="20"/>
      <c r="V26" s="20" t="e">
        <f>HLOOKUP(E26,$A$55:$AL$92,38,0)</f>
        <v>#N/A</v>
      </c>
    </row>
    <row r="27" spans="1:22" x14ac:dyDescent="0.2">
      <c r="A27" s="59"/>
      <c r="B27" s="60"/>
      <c r="C27" s="60"/>
      <c r="D27" s="40"/>
      <c r="E27" s="6"/>
      <c r="F27" s="1"/>
      <c r="G27" s="10" t="str">
        <f>IF(E27&lt;&gt;"",INDEX($B$56:$AL$92,T27-1,V27),"")</f>
        <v/>
      </c>
      <c r="H27" s="6"/>
      <c r="I27" s="12" t="str">
        <f t="shared" si="0"/>
        <v/>
      </c>
      <c r="M27" s="31" t="s">
        <v>16</v>
      </c>
      <c r="N27" s="31" t="s">
        <v>42</v>
      </c>
      <c r="T27" s="20" t="e">
        <f>VLOOKUP(D27,$A$55:$AL$92,38,0)</f>
        <v>#N/A</v>
      </c>
      <c r="U27" s="20"/>
      <c r="V27" s="20" t="e">
        <f>HLOOKUP(E27,$A$55:$AL$92,38,0)</f>
        <v>#N/A</v>
      </c>
    </row>
    <row r="28" spans="1:22" x14ac:dyDescent="0.2">
      <c r="A28" s="59"/>
      <c r="B28" s="60"/>
      <c r="C28" s="60"/>
      <c r="D28" s="40"/>
      <c r="E28" s="6"/>
      <c r="F28" s="1"/>
      <c r="G28" s="10" t="str">
        <f>IF(E28&lt;&gt;"",INDEX($B$56:$AL$92,T28-1,V28),"")</f>
        <v/>
      </c>
      <c r="H28" s="6"/>
      <c r="I28" s="12" t="str">
        <f t="shared" si="0"/>
        <v/>
      </c>
      <c r="M28" s="31" t="s">
        <v>17</v>
      </c>
      <c r="N28" s="31" t="s">
        <v>43</v>
      </c>
      <c r="T28" s="20" t="e">
        <f>VLOOKUP(D28,$A$55:$AL$92,38,0)</f>
        <v>#N/A</v>
      </c>
      <c r="U28" s="20"/>
      <c r="V28" s="20" t="e">
        <f>HLOOKUP(E28,$A$55:$AL$92,38,0)</f>
        <v>#N/A</v>
      </c>
    </row>
    <row r="29" spans="1:22" x14ac:dyDescent="0.2">
      <c r="A29" s="59"/>
      <c r="B29" s="60"/>
      <c r="C29" s="60"/>
      <c r="D29" s="40"/>
      <c r="E29" s="6"/>
      <c r="F29" s="1"/>
      <c r="G29" s="10" t="str">
        <f>IF(E29&lt;&gt;"",INDEX($B$56:$AL$92,T29-1,V29),"")</f>
        <v/>
      </c>
      <c r="H29" s="6"/>
      <c r="I29" s="12" t="str">
        <f t="shared" si="0"/>
        <v/>
      </c>
      <c r="M29" s="31" t="s">
        <v>5</v>
      </c>
      <c r="N29" s="31" t="s">
        <v>44</v>
      </c>
      <c r="T29" s="20" t="e">
        <f>VLOOKUP(D29,$A$55:$AL$92,38,0)</f>
        <v>#N/A</v>
      </c>
      <c r="U29" s="20"/>
      <c r="V29" s="20" t="e">
        <f>HLOOKUP(E29,$A$55:$AL$92,38,0)</f>
        <v>#N/A</v>
      </c>
    </row>
    <row r="30" spans="1:22" x14ac:dyDescent="0.2">
      <c r="A30" s="59"/>
      <c r="B30" s="60"/>
      <c r="C30" s="60"/>
      <c r="D30" s="40"/>
      <c r="E30" s="6"/>
      <c r="F30" s="1"/>
      <c r="G30" s="10" t="str">
        <f>IF(E30&lt;&gt;"",INDEX($B$56:$AL$92,T30-1,V30),"")</f>
        <v/>
      </c>
      <c r="H30" s="6"/>
      <c r="I30" s="12" t="str">
        <f t="shared" si="0"/>
        <v/>
      </c>
      <c r="M30" s="31" t="s">
        <v>89</v>
      </c>
      <c r="N30" s="31" t="s">
        <v>88</v>
      </c>
      <c r="T30" s="20" t="e">
        <f>VLOOKUP(D30,$A$55:$AL$92,38,0)</f>
        <v>#N/A</v>
      </c>
      <c r="U30" s="20"/>
      <c r="V30" s="20" t="e">
        <f>HLOOKUP(E30,$A$55:$AL$92,38,0)</f>
        <v>#N/A</v>
      </c>
    </row>
    <row r="31" spans="1:22" x14ac:dyDescent="0.2">
      <c r="A31" s="59"/>
      <c r="B31" s="60"/>
      <c r="C31" s="60"/>
      <c r="D31" s="40"/>
      <c r="E31" s="6"/>
      <c r="F31" s="1"/>
      <c r="G31" s="10" t="str">
        <f>IF(E31&lt;&gt;"",INDEX($B$56:$AL$92,T31-1,V31),"")</f>
        <v/>
      </c>
      <c r="H31" s="6"/>
      <c r="I31" s="12" t="str">
        <f t="shared" si="0"/>
        <v/>
      </c>
      <c r="M31" s="31" t="s">
        <v>90</v>
      </c>
      <c r="N31" s="31" t="s">
        <v>91</v>
      </c>
      <c r="T31" s="20" t="e">
        <f>VLOOKUP(D31,$A$55:$AL$92,38,0)</f>
        <v>#N/A</v>
      </c>
      <c r="U31" s="20"/>
      <c r="V31" s="20" t="e">
        <f>HLOOKUP(E31,$A$55:$AL$92,38,0)</f>
        <v>#N/A</v>
      </c>
    </row>
    <row r="32" spans="1:22" x14ac:dyDescent="0.2">
      <c r="A32" s="59"/>
      <c r="B32" s="60"/>
      <c r="C32" s="60"/>
      <c r="D32" s="40"/>
      <c r="E32" s="6"/>
      <c r="F32" s="1"/>
      <c r="G32" s="10" t="str">
        <f>IF(E32&lt;&gt;"",INDEX($B$56:$AL$92,T32-1,V32),"")</f>
        <v/>
      </c>
      <c r="H32" s="6"/>
      <c r="I32" s="12" t="str">
        <f t="shared" si="0"/>
        <v/>
      </c>
      <c r="M32" s="31" t="s">
        <v>27</v>
      </c>
      <c r="N32" s="31" t="s">
        <v>45</v>
      </c>
      <c r="T32" s="20" t="e">
        <f>VLOOKUP(D32,$A$55:$AL$92,38,0)</f>
        <v>#N/A</v>
      </c>
      <c r="U32" s="20"/>
      <c r="V32" s="20" t="e">
        <f>HLOOKUP(E32,$A$55:$AL$92,38,0)</f>
        <v>#N/A</v>
      </c>
    </row>
    <row r="33" spans="1:22" x14ac:dyDescent="0.2">
      <c r="A33" s="59"/>
      <c r="B33" s="60"/>
      <c r="C33" s="60"/>
      <c r="D33" s="40"/>
      <c r="E33" s="6"/>
      <c r="F33" s="1"/>
      <c r="G33" s="10" t="str">
        <f>IF(E33&lt;&gt;"",INDEX($B$56:$AL$92,T33-1,V33),"")</f>
        <v/>
      </c>
      <c r="H33" s="6"/>
      <c r="I33" s="12" t="str">
        <f t="shared" si="0"/>
        <v/>
      </c>
      <c r="M33" s="31" t="s">
        <v>18</v>
      </c>
      <c r="N33" s="31" t="s">
        <v>46</v>
      </c>
      <c r="T33" s="20" t="e">
        <f>VLOOKUP(D33,$A$55:$AL$92,38,0)</f>
        <v>#N/A</v>
      </c>
      <c r="U33" s="20"/>
      <c r="V33" s="20" t="e">
        <f>HLOOKUP(E33,$A$55:$AL$92,38,0)</f>
        <v>#N/A</v>
      </c>
    </row>
    <row r="34" spans="1:22" x14ac:dyDescent="0.2">
      <c r="A34" s="59"/>
      <c r="B34" s="60"/>
      <c r="C34" s="60"/>
      <c r="D34" s="40"/>
      <c r="E34" s="6"/>
      <c r="F34" s="1"/>
      <c r="G34" s="10" t="str">
        <f>IF(E34&lt;&gt;"",INDEX($B$56:$AL$92,T34-1,V34),"")</f>
        <v/>
      </c>
      <c r="H34" s="6"/>
      <c r="I34" s="12" t="str">
        <f t="shared" si="0"/>
        <v/>
      </c>
      <c r="M34" s="31" t="s">
        <v>19</v>
      </c>
      <c r="N34" s="31" t="s">
        <v>47</v>
      </c>
      <c r="T34" s="20" t="e">
        <f>VLOOKUP(D34,$A$55:$AL$92,38,0)</f>
        <v>#N/A</v>
      </c>
      <c r="U34" s="20"/>
      <c r="V34" s="20" t="e">
        <f>HLOOKUP(E34,$A$55:$AL$92,38,0)</f>
        <v>#N/A</v>
      </c>
    </row>
    <row r="35" spans="1:22" x14ac:dyDescent="0.2">
      <c r="A35" s="59"/>
      <c r="B35" s="60"/>
      <c r="C35" s="60"/>
      <c r="D35" s="40"/>
      <c r="E35" s="6"/>
      <c r="F35" s="1"/>
      <c r="G35" s="10" t="str">
        <f>IF(E35&lt;&gt;"",INDEX($B$56:$AL$92,T35-1,V35),"")</f>
        <v/>
      </c>
      <c r="H35" s="6"/>
      <c r="I35" s="12" t="str">
        <f t="shared" si="0"/>
        <v/>
      </c>
      <c r="M35" s="31" t="s">
        <v>20</v>
      </c>
      <c r="N35" s="31" t="s">
        <v>48</v>
      </c>
      <c r="T35" s="20" t="e">
        <f>VLOOKUP(D35,$A$55:$AL$92,38,0)</f>
        <v>#N/A</v>
      </c>
      <c r="U35" s="20"/>
      <c r="V35" s="20" t="e">
        <f>HLOOKUP(E35,$A$55:$AL$92,38,0)</f>
        <v>#N/A</v>
      </c>
    </row>
    <row r="36" spans="1:22" x14ac:dyDescent="0.2">
      <c r="A36" s="59"/>
      <c r="B36" s="60"/>
      <c r="C36" s="60"/>
      <c r="D36" s="40"/>
      <c r="E36" s="6"/>
      <c r="F36" s="1"/>
      <c r="G36" s="10" t="str">
        <f>IF(E36&lt;&gt;"",INDEX($B$56:$AL$92,T36-1,V36),"")</f>
        <v/>
      </c>
      <c r="H36" s="6"/>
      <c r="I36" s="12" t="str">
        <f t="shared" si="0"/>
        <v/>
      </c>
      <c r="M36" s="34" t="s">
        <v>21</v>
      </c>
      <c r="N36" s="31" t="s">
        <v>49</v>
      </c>
      <c r="T36" s="20" t="e">
        <f>VLOOKUP(D36,$A$55:$AL$92,38,0)</f>
        <v>#N/A</v>
      </c>
      <c r="U36" s="20"/>
      <c r="V36" s="20" t="e">
        <f>HLOOKUP(E36,$A$55:$AL$92,38,0)</f>
        <v>#N/A</v>
      </c>
    </row>
    <row r="37" spans="1:22" x14ac:dyDescent="0.2">
      <c r="A37" s="59"/>
      <c r="B37" s="60"/>
      <c r="C37" s="60"/>
      <c r="D37" s="40"/>
      <c r="E37" s="6"/>
      <c r="F37" s="1"/>
      <c r="G37" s="10" t="str">
        <f>IF(E37&lt;&gt;"",INDEX($B$56:$AL$92,T37-1,V37),"")</f>
        <v/>
      </c>
      <c r="H37" s="6"/>
      <c r="I37" s="12" t="str">
        <f t="shared" si="0"/>
        <v/>
      </c>
      <c r="M37" s="34" t="s">
        <v>22</v>
      </c>
      <c r="N37" s="31" t="s">
        <v>50</v>
      </c>
      <c r="T37" s="20" t="e">
        <f>VLOOKUP(D37,$A$55:$AL$92,38,0)</f>
        <v>#N/A</v>
      </c>
      <c r="U37" s="20"/>
      <c r="V37" s="20" t="e">
        <f>HLOOKUP(E37,$A$55:$AL$92,38,0)</f>
        <v>#N/A</v>
      </c>
    </row>
    <row r="38" spans="1:22" x14ac:dyDescent="0.2">
      <c r="A38" s="59"/>
      <c r="B38" s="60"/>
      <c r="C38" s="60"/>
      <c r="D38" s="40"/>
      <c r="E38" s="6"/>
      <c r="F38" s="1"/>
      <c r="G38" s="10" t="str">
        <f>IF(E38&lt;&gt;"",INDEX($B$56:$AL$92,T38-1,V38),"")</f>
        <v/>
      </c>
      <c r="H38" s="6"/>
      <c r="I38" s="12" t="str">
        <f t="shared" si="0"/>
        <v/>
      </c>
      <c r="T38" s="20" t="e">
        <f>VLOOKUP(D38,$A$55:$AL$92,38,0)</f>
        <v>#N/A</v>
      </c>
      <c r="U38" s="20"/>
      <c r="V38" s="20" t="e">
        <f>HLOOKUP(E38,$A$55:$AL$92,38,0)</f>
        <v>#N/A</v>
      </c>
    </row>
    <row r="39" spans="1:22" x14ac:dyDescent="0.2">
      <c r="A39" s="59"/>
      <c r="B39" s="60"/>
      <c r="C39" s="60"/>
      <c r="D39" s="40"/>
      <c r="E39" s="6"/>
      <c r="F39" s="1"/>
      <c r="G39" s="10" t="str">
        <f>IF(E39&lt;&gt;"",INDEX($B$56:$AL$92,T39-1,V39),"")</f>
        <v/>
      </c>
      <c r="H39" s="6"/>
      <c r="I39" s="12" t="str">
        <f t="shared" si="0"/>
        <v/>
      </c>
      <c r="T39" s="20" t="e">
        <f>VLOOKUP(D39,$A$55:$AL$92,38,0)</f>
        <v>#N/A</v>
      </c>
      <c r="U39" s="20"/>
      <c r="V39" s="20" t="e">
        <f>HLOOKUP(E39,$A$55:$AL$92,38,0)</f>
        <v>#N/A</v>
      </c>
    </row>
    <row r="40" spans="1:22" x14ac:dyDescent="0.2">
      <c r="A40" s="59"/>
      <c r="B40" s="60"/>
      <c r="C40" s="60"/>
      <c r="D40" s="40"/>
      <c r="E40" s="6"/>
      <c r="F40" s="1"/>
      <c r="G40" s="10" t="str">
        <f>IF(E40&lt;&gt;"",INDEX($B$56:$AL$92,T40-1,V40),"")</f>
        <v/>
      </c>
      <c r="H40" s="6"/>
      <c r="I40" s="12" t="str">
        <f t="shared" si="0"/>
        <v/>
      </c>
      <c r="T40" s="20" t="e">
        <f>VLOOKUP(D40,$A$55:$AL$92,38,0)</f>
        <v>#N/A</v>
      </c>
      <c r="U40" s="20"/>
      <c r="V40" s="20" t="e">
        <f>HLOOKUP(E40,$A$55:$AL$92,38,0)</f>
        <v>#N/A</v>
      </c>
    </row>
    <row r="41" spans="1:22" x14ac:dyDescent="0.2">
      <c r="A41" s="59"/>
      <c r="B41" s="60"/>
      <c r="C41" s="60"/>
      <c r="D41" s="40"/>
      <c r="E41" s="6"/>
      <c r="F41" s="1"/>
      <c r="G41" s="10" t="str">
        <f>IF(E41&lt;&gt;"",INDEX($B$56:$AL$92,T41-1,V41),"")</f>
        <v/>
      </c>
      <c r="H41" s="6"/>
      <c r="I41" s="12" t="str">
        <f t="shared" si="0"/>
        <v/>
      </c>
      <c r="T41" s="20" t="e">
        <f>VLOOKUP(D41,$A$55:$AL$92,38,0)</f>
        <v>#N/A</v>
      </c>
      <c r="U41" s="20"/>
      <c r="V41" s="20" t="e">
        <f>HLOOKUP(E41,$A$55:$AL$92,38,0)</f>
        <v>#N/A</v>
      </c>
    </row>
    <row r="42" spans="1:22" x14ac:dyDescent="0.2">
      <c r="A42" s="59"/>
      <c r="B42" s="60"/>
      <c r="C42" s="60"/>
      <c r="D42" s="40"/>
      <c r="E42" s="6"/>
      <c r="F42" s="1"/>
      <c r="G42" s="10" t="str">
        <f>IF(E42&lt;&gt;"",INDEX($B$56:$AL$92,T42-1,V42),"")</f>
        <v/>
      </c>
      <c r="H42" s="6"/>
      <c r="I42" s="12" t="str">
        <f t="shared" si="0"/>
        <v/>
      </c>
      <c r="T42" s="20" t="e">
        <f>VLOOKUP(D42,$A$55:$AL$92,38,0)</f>
        <v>#N/A</v>
      </c>
      <c r="U42" s="20"/>
      <c r="V42" s="20" t="e">
        <f>HLOOKUP(E42,$A$55:$AL$92,38,0)</f>
        <v>#N/A</v>
      </c>
    </row>
    <row r="43" spans="1:22" x14ac:dyDescent="0.2">
      <c r="A43" s="59"/>
      <c r="B43" s="60"/>
      <c r="C43" s="60"/>
      <c r="D43" s="40"/>
      <c r="E43" s="6"/>
      <c r="F43" s="1"/>
      <c r="G43" s="10" t="str">
        <f>IF(E43&lt;&gt;"",INDEX($B$56:$AL$92,T43-1,V43),"")</f>
        <v/>
      </c>
      <c r="H43" s="6"/>
      <c r="I43" s="12" t="str">
        <f t="shared" si="0"/>
        <v/>
      </c>
      <c r="T43" s="20" t="e">
        <f>VLOOKUP(D43,$A$55:$AL$92,38,0)</f>
        <v>#N/A</v>
      </c>
      <c r="U43" s="20"/>
      <c r="V43" s="20" t="e">
        <f>HLOOKUP(E43,$A$55:$AL$92,38,0)</f>
        <v>#N/A</v>
      </c>
    </row>
    <row r="44" spans="1:22" x14ac:dyDescent="0.2">
      <c r="A44" s="59"/>
      <c r="B44" s="60"/>
      <c r="C44" s="60"/>
      <c r="D44" s="40"/>
      <c r="E44" s="6"/>
      <c r="F44" s="1"/>
      <c r="G44" s="10" t="str">
        <f>IF(E44&lt;&gt;"",INDEX($B$56:$AL$92,T44-1,V44),"")</f>
        <v/>
      </c>
      <c r="H44" s="6"/>
      <c r="I44" s="12" t="str">
        <f t="shared" si="0"/>
        <v/>
      </c>
      <c r="T44" s="20" t="e">
        <f>VLOOKUP(D44,$A$55:$AL$92,38,0)</f>
        <v>#N/A</v>
      </c>
      <c r="U44" s="20"/>
      <c r="V44" s="20" t="e">
        <f>HLOOKUP(E44,$A$55:$AL$92,38,0)</f>
        <v>#N/A</v>
      </c>
    </row>
    <row r="45" spans="1:22" x14ac:dyDescent="0.2">
      <c r="A45" s="59"/>
      <c r="B45" s="60"/>
      <c r="C45" s="60"/>
      <c r="D45" s="40"/>
      <c r="E45" s="6"/>
      <c r="F45" s="1"/>
      <c r="G45" s="10" t="str">
        <f>IF(E45&lt;&gt;"",INDEX($B$56:$AL$92,T45-1,V45),"")</f>
        <v/>
      </c>
      <c r="H45" s="6"/>
      <c r="I45" s="12" t="str">
        <f t="shared" si="0"/>
        <v/>
      </c>
      <c r="T45" s="20" t="e">
        <f>VLOOKUP(D45,$A$55:$AL$92,38,0)</f>
        <v>#N/A</v>
      </c>
      <c r="U45" s="20"/>
      <c r="V45" s="20" t="e">
        <f>HLOOKUP(E45,$A$55:$AL$92,38,0)</f>
        <v>#N/A</v>
      </c>
    </row>
    <row r="46" spans="1:22" x14ac:dyDescent="0.2">
      <c r="A46" s="59"/>
      <c r="B46" s="60"/>
      <c r="C46" s="60"/>
      <c r="D46" s="40"/>
      <c r="E46" s="6"/>
      <c r="F46" s="1"/>
      <c r="G46" s="10" t="str">
        <f>IF(E46&lt;&gt;"",INDEX($B$56:$AL$92,T46-1,V46),"")</f>
        <v/>
      </c>
      <c r="H46" s="6"/>
      <c r="I46" s="12" t="str">
        <f t="shared" si="0"/>
        <v/>
      </c>
      <c r="T46" s="20" t="e">
        <f>VLOOKUP(D46,$A$55:$AL$92,38,0)</f>
        <v>#N/A</v>
      </c>
      <c r="U46" s="20"/>
      <c r="V46" s="20" t="e">
        <f>HLOOKUP(E46,$A$55:$AL$92,38,0)</f>
        <v>#N/A</v>
      </c>
    </row>
    <row r="47" spans="1:22" x14ac:dyDescent="0.2">
      <c r="A47" s="41" t="s">
        <v>83</v>
      </c>
      <c r="B47" s="42"/>
      <c r="C47" s="42"/>
      <c r="D47" s="43"/>
      <c r="E47" s="44"/>
      <c r="F47" s="7" t="s">
        <v>7</v>
      </c>
      <c r="G47" s="11">
        <f>SUM(I12:I46)/I9</f>
        <v>0</v>
      </c>
      <c r="H47" s="1"/>
      <c r="I47" s="13"/>
      <c r="T47" s="20"/>
      <c r="U47" s="20"/>
      <c r="V47" s="20"/>
    </row>
    <row r="48" spans="1:22" ht="13.5" thickBot="1" x14ac:dyDescent="0.25">
      <c r="A48" s="45"/>
      <c r="B48" s="46"/>
      <c r="C48" s="46"/>
      <c r="D48" s="46"/>
      <c r="E48" s="47"/>
      <c r="F48" s="36"/>
      <c r="G48" s="1"/>
      <c r="H48" s="1"/>
      <c r="I48" s="13"/>
      <c r="J48" s="20"/>
      <c r="K48" s="20"/>
      <c r="T48" s="20"/>
      <c r="U48" s="20"/>
      <c r="V48" s="20"/>
    </row>
    <row r="49" spans="1:38" ht="13.5" thickBot="1" x14ac:dyDescent="0.25">
      <c r="A49" s="70"/>
      <c r="B49" s="71"/>
      <c r="C49" s="71"/>
      <c r="D49" s="72"/>
      <c r="E49" s="72"/>
      <c r="F49" s="73"/>
      <c r="G49" s="35"/>
      <c r="H49" s="1"/>
      <c r="I49" s="13"/>
      <c r="J49" s="20"/>
      <c r="K49" s="20"/>
      <c r="T49" s="20"/>
      <c r="U49" s="20"/>
      <c r="V49" s="20"/>
    </row>
    <row r="50" spans="1:38" x14ac:dyDescent="0.2">
      <c r="A50" s="66"/>
      <c r="B50" s="66"/>
      <c r="C50" s="66"/>
      <c r="D50" s="66"/>
      <c r="E50" s="66"/>
      <c r="F50" s="37"/>
      <c r="G50" s="1"/>
      <c r="H50" s="1"/>
      <c r="I50" s="13"/>
      <c r="J50" s="20"/>
      <c r="K50" s="20"/>
      <c r="T50" s="20"/>
      <c r="U50" s="20"/>
      <c r="V50" s="20"/>
    </row>
    <row r="51" spans="1:38" ht="15" x14ac:dyDescent="0.35">
      <c r="A51" s="67" t="s">
        <v>6</v>
      </c>
      <c r="B51" s="67"/>
      <c r="C51" s="67"/>
      <c r="D51" s="67"/>
      <c r="E51" s="67"/>
      <c r="F51" s="22" t="s">
        <v>56</v>
      </c>
      <c r="G51" s="1"/>
      <c r="H51" s="7" t="s">
        <v>31</v>
      </c>
      <c r="I51" s="14">
        <f>SUM(I12:I46)</f>
        <v>0</v>
      </c>
      <c r="J51" s="21"/>
      <c r="K51" s="21"/>
      <c r="T51" s="20"/>
      <c r="U51" s="20"/>
      <c r="V51" s="20"/>
    </row>
    <row r="52" spans="1:38" ht="15" x14ac:dyDescent="0.35">
      <c r="A52" s="68"/>
      <c r="B52" s="69"/>
      <c r="C52" s="69"/>
      <c r="D52" s="69"/>
      <c r="E52" s="69"/>
      <c r="F52" s="9"/>
      <c r="G52" s="1"/>
      <c r="H52" s="7"/>
      <c r="I52" s="8"/>
      <c r="J52" s="21"/>
      <c r="K52" s="21"/>
      <c r="T52" s="20"/>
      <c r="U52" s="20"/>
      <c r="V52" s="20"/>
    </row>
    <row r="53" spans="1:38" ht="15" x14ac:dyDescent="0.35">
      <c r="A53" s="67" t="s">
        <v>55</v>
      </c>
      <c r="B53" s="67"/>
      <c r="C53" s="67"/>
      <c r="D53" s="67"/>
      <c r="E53" s="67"/>
      <c r="F53" s="2" t="s">
        <v>56</v>
      </c>
      <c r="G53" s="7" t="s">
        <v>57</v>
      </c>
      <c r="H53" s="61"/>
      <c r="I53" s="62"/>
      <c r="J53" s="21"/>
      <c r="K53" s="21"/>
      <c r="T53" s="20"/>
      <c r="U53" s="20"/>
      <c r="V53" s="20"/>
    </row>
    <row r="54" spans="1:38" ht="13.5" customHeight="1" x14ac:dyDescent="0.2">
      <c r="A54" s="63"/>
      <c r="B54" s="64"/>
      <c r="C54" s="64"/>
      <c r="D54" s="64"/>
      <c r="E54" s="64"/>
      <c r="F54" s="64"/>
      <c r="G54" s="64"/>
      <c r="H54" s="64"/>
      <c r="I54" s="65"/>
    </row>
    <row r="55" spans="1:38" ht="15" hidden="1" x14ac:dyDescent="0.25">
      <c r="A55" s="23"/>
      <c r="B55" s="24" t="s">
        <v>73</v>
      </c>
      <c r="C55" s="25" t="s">
        <v>53</v>
      </c>
      <c r="D55" s="25" t="s">
        <v>29</v>
      </c>
      <c r="E55" s="25" t="s">
        <v>9</v>
      </c>
      <c r="F55" s="25" t="s">
        <v>52</v>
      </c>
      <c r="G55" s="25" t="s">
        <v>28</v>
      </c>
      <c r="H55" s="25" t="s">
        <v>58</v>
      </c>
      <c r="I55" s="25" t="s">
        <v>63</v>
      </c>
      <c r="J55" s="25" t="s">
        <v>19</v>
      </c>
      <c r="K55" s="25" t="s">
        <v>74</v>
      </c>
      <c r="L55" s="25" t="s">
        <v>11</v>
      </c>
      <c r="M55" s="25" t="s">
        <v>10</v>
      </c>
      <c r="N55" s="25" t="s">
        <v>13</v>
      </c>
      <c r="O55" s="25" t="s">
        <v>12</v>
      </c>
      <c r="P55" s="25" t="s">
        <v>14</v>
      </c>
      <c r="Q55" s="25" t="s">
        <v>15</v>
      </c>
      <c r="R55" s="25" t="s">
        <v>16</v>
      </c>
      <c r="S55" s="25" t="s">
        <v>17</v>
      </c>
      <c r="T55" s="25" t="s">
        <v>5</v>
      </c>
      <c r="U55" s="25" t="s">
        <v>89</v>
      </c>
      <c r="V55" s="25" t="s">
        <v>90</v>
      </c>
      <c r="W55" s="25" t="s">
        <v>18</v>
      </c>
      <c r="X55" s="25" t="s">
        <v>27</v>
      </c>
      <c r="Y55" s="25" t="s">
        <v>21</v>
      </c>
      <c r="Z55" s="25" t="s">
        <v>20</v>
      </c>
      <c r="AA55" s="25" t="s">
        <v>22</v>
      </c>
      <c r="AB55" s="25" t="s">
        <v>8</v>
      </c>
      <c r="AC55" s="25" t="s">
        <v>75</v>
      </c>
      <c r="AD55" s="25" t="s">
        <v>76</v>
      </c>
      <c r="AE55" s="25" t="s">
        <v>77</v>
      </c>
      <c r="AF55" s="25" t="s">
        <v>78</v>
      </c>
      <c r="AG55" s="25" t="s">
        <v>79</v>
      </c>
      <c r="AH55" s="25" t="s">
        <v>80</v>
      </c>
      <c r="AI55" s="25" t="s">
        <v>61</v>
      </c>
      <c r="AJ55" s="25" t="s">
        <v>81</v>
      </c>
      <c r="AK55" s="25" t="s">
        <v>86</v>
      </c>
      <c r="AL55" s="26"/>
    </row>
    <row r="56" spans="1:38" ht="15" hidden="1" x14ac:dyDescent="0.25">
      <c r="A56" s="24" t="s">
        <v>73</v>
      </c>
      <c r="B56" s="27">
        <v>0</v>
      </c>
      <c r="C56" s="28">
        <v>3.17</v>
      </c>
      <c r="D56" s="28">
        <v>3.5</v>
      </c>
      <c r="E56" s="28">
        <v>4.5</v>
      </c>
      <c r="F56" s="28">
        <v>9.6</v>
      </c>
      <c r="G56" s="28">
        <v>5.9</v>
      </c>
      <c r="H56" s="28">
        <v>3.1</v>
      </c>
      <c r="I56" s="28">
        <v>9.3000000000000007</v>
      </c>
      <c r="J56" s="28">
        <v>17.7</v>
      </c>
      <c r="K56" s="28">
        <v>21.3</v>
      </c>
      <c r="L56" s="28">
        <v>1.6</v>
      </c>
      <c r="M56" s="28">
        <v>20.3</v>
      </c>
      <c r="N56" s="28">
        <v>2.5</v>
      </c>
      <c r="O56" s="28">
        <v>21</v>
      </c>
      <c r="P56" s="28">
        <v>21.3</v>
      </c>
      <c r="Q56" s="28">
        <v>21.3</v>
      </c>
      <c r="R56" s="28">
        <v>0.1</v>
      </c>
      <c r="S56" s="28">
        <v>17.2</v>
      </c>
      <c r="T56" s="28">
        <v>4.2</v>
      </c>
      <c r="U56" s="28">
        <v>1.1000000000000001</v>
      </c>
      <c r="V56" s="28">
        <v>22</v>
      </c>
      <c r="W56" s="28">
        <v>1.3</v>
      </c>
      <c r="X56" s="28">
        <v>16.8</v>
      </c>
      <c r="Y56" s="28">
        <v>10.7</v>
      </c>
      <c r="Z56" s="28">
        <v>9.5</v>
      </c>
      <c r="AA56" s="28">
        <v>17.8</v>
      </c>
      <c r="AB56" s="28">
        <v>18.5</v>
      </c>
      <c r="AC56" s="28">
        <v>192</v>
      </c>
      <c r="AD56" s="28">
        <v>44</v>
      </c>
      <c r="AE56" s="28">
        <v>36</v>
      </c>
      <c r="AF56" s="28">
        <v>63</v>
      </c>
      <c r="AG56" s="28">
        <v>35</v>
      </c>
      <c r="AH56" s="28">
        <v>112</v>
      </c>
      <c r="AI56" s="28">
        <v>135</v>
      </c>
      <c r="AJ56" s="28">
        <v>87</v>
      </c>
      <c r="AK56" s="28">
        <v>2.8</v>
      </c>
      <c r="AL56" s="28">
        <v>2</v>
      </c>
    </row>
    <row r="57" spans="1:38" ht="15" hidden="1" x14ac:dyDescent="0.25">
      <c r="A57" s="23" t="s">
        <v>53</v>
      </c>
      <c r="B57" s="38">
        <v>3.17</v>
      </c>
      <c r="C57" s="27">
        <v>0</v>
      </c>
      <c r="D57" s="29">
        <v>1.48</v>
      </c>
      <c r="E57" s="29">
        <v>1.9</v>
      </c>
      <c r="F57" s="29">
        <v>10.1</v>
      </c>
      <c r="G57" s="29">
        <v>6.22</v>
      </c>
      <c r="H57" s="29">
        <v>1.3</v>
      </c>
      <c r="I57" s="29">
        <v>9.7799999999999994</v>
      </c>
      <c r="J57" s="29">
        <v>17.02</v>
      </c>
      <c r="K57" s="29">
        <v>21.21</v>
      </c>
      <c r="L57" s="29">
        <v>2.0699999999999998</v>
      </c>
      <c r="M57" s="29">
        <v>20.39</v>
      </c>
      <c r="N57" s="29">
        <v>2.14</v>
      </c>
      <c r="O57" s="29">
        <v>21.17</v>
      </c>
      <c r="P57" s="29">
        <v>21.4</v>
      </c>
      <c r="Q57" s="29">
        <v>21.47</v>
      </c>
      <c r="R57" s="29">
        <v>3.09</v>
      </c>
      <c r="S57" s="29">
        <v>17.920000000000002</v>
      </c>
      <c r="T57" s="29">
        <v>1.29</v>
      </c>
      <c r="U57" s="29">
        <v>3.71</v>
      </c>
      <c r="V57" s="29">
        <v>22.21</v>
      </c>
      <c r="W57" s="29">
        <v>1.81</v>
      </c>
      <c r="X57" s="29">
        <v>17.239999999999998</v>
      </c>
      <c r="Y57" s="29">
        <v>11.77</v>
      </c>
      <c r="Z57" s="29">
        <v>10.39</v>
      </c>
      <c r="AA57" s="29">
        <v>17.88</v>
      </c>
      <c r="AB57" s="29">
        <v>18.71</v>
      </c>
      <c r="AC57" s="28">
        <v>192</v>
      </c>
      <c r="AD57" s="28">
        <v>44</v>
      </c>
      <c r="AE57" s="28">
        <v>36</v>
      </c>
      <c r="AF57" s="28">
        <v>63</v>
      </c>
      <c r="AG57" s="28">
        <v>35</v>
      </c>
      <c r="AH57" s="28">
        <v>112</v>
      </c>
      <c r="AI57" s="28">
        <v>135</v>
      </c>
      <c r="AJ57" s="28">
        <v>87</v>
      </c>
      <c r="AK57" s="28">
        <v>1.7</v>
      </c>
      <c r="AL57" s="28">
        <v>3</v>
      </c>
    </row>
    <row r="58" spans="1:38" ht="15" hidden="1" x14ac:dyDescent="0.25">
      <c r="A58" s="23" t="s">
        <v>29</v>
      </c>
      <c r="B58" s="38">
        <v>3.5</v>
      </c>
      <c r="C58" s="29">
        <v>1.48</v>
      </c>
      <c r="D58" s="27">
        <v>0</v>
      </c>
      <c r="E58" s="29">
        <v>3.34</v>
      </c>
      <c r="F58" s="29">
        <v>7.66</v>
      </c>
      <c r="G58" s="29">
        <v>6.29</v>
      </c>
      <c r="H58" s="29">
        <v>2.66</v>
      </c>
      <c r="I58" s="29">
        <v>9.85</v>
      </c>
      <c r="J58" s="29">
        <v>18.34</v>
      </c>
      <c r="K58" s="29">
        <v>21.29</v>
      </c>
      <c r="L58" s="29">
        <v>2.42</v>
      </c>
      <c r="M58" s="29">
        <v>20.47</v>
      </c>
      <c r="N58" s="29">
        <v>3.5</v>
      </c>
      <c r="O58" s="29">
        <v>21.25</v>
      </c>
      <c r="P58" s="29">
        <v>21.48</v>
      </c>
      <c r="Q58" s="29">
        <v>21.55</v>
      </c>
      <c r="R58" s="29">
        <v>3.45</v>
      </c>
      <c r="S58" s="29">
        <v>19.239999999999998</v>
      </c>
      <c r="T58" s="29">
        <v>2.73</v>
      </c>
      <c r="U58" s="29">
        <v>4.07</v>
      </c>
      <c r="V58" s="29">
        <v>22.29</v>
      </c>
      <c r="W58" s="29">
        <v>2.38</v>
      </c>
      <c r="X58" s="29">
        <v>17.32</v>
      </c>
      <c r="Y58" s="29">
        <v>13.09</v>
      </c>
      <c r="Z58" s="29">
        <v>11.7</v>
      </c>
      <c r="AA58" s="29">
        <v>17.96</v>
      </c>
      <c r="AB58" s="29">
        <v>18.79</v>
      </c>
      <c r="AC58" s="28">
        <v>192</v>
      </c>
      <c r="AD58" s="28">
        <v>44</v>
      </c>
      <c r="AE58" s="28">
        <v>36</v>
      </c>
      <c r="AF58" s="28">
        <v>63</v>
      </c>
      <c r="AG58" s="28">
        <v>35</v>
      </c>
      <c r="AH58" s="28">
        <v>112</v>
      </c>
      <c r="AI58" s="28">
        <v>135</v>
      </c>
      <c r="AJ58" s="28">
        <v>87</v>
      </c>
      <c r="AK58" s="28">
        <v>2.5</v>
      </c>
      <c r="AL58" s="28">
        <v>4</v>
      </c>
    </row>
    <row r="59" spans="1:38" ht="15" hidden="1" x14ac:dyDescent="0.25">
      <c r="A59" s="23" t="s">
        <v>9</v>
      </c>
      <c r="B59" s="38">
        <v>4.5</v>
      </c>
      <c r="C59" s="29">
        <v>1.9</v>
      </c>
      <c r="D59" s="29">
        <v>3.34</v>
      </c>
      <c r="E59" s="27">
        <v>0</v>
      </c>
      <c r="F59" s="29">
        <v>9.14</v>
      </c>
      <c r="G59" s="29">
        <v>7.74</v>
      </c>
      <c r="H59" s="29">
        <v>2.82</v>
      </c>
      <c r="I59" s="29">
        <v>11.29</v>
      </c>
      <c r="J59" s="29">
        <v>18.53</v>
      </c>
      <c r="K59" s="29">
        <v>22.72</v>
      </c>
      <c r="L59" s="29">
        <v>3.59</v>
      </c>
      <c r="M59" s="29">
        <v>21.9</v>
      </c>
      <c r="N59" s="29">
        <v>3.65</v>
      </c>
      <c r="O59" s="29">
        <v>22.68</v>
      </c>
      <c r="P59" s="29">
        <v>22.92</v>
      </c>
      <c r="Q59" s="29">
        <v>22.98</v>
      </c>
      <c r="R59" s="29">
        <v>4.5999999999999996</v>
      </c>
      <c r="S59" s="29">
        <v>19.440000000000001</v>
      </c>
      <c r="T59" s="29">
        <v>1.08</v>
      </c>
      <c r="U59" s="29">
        <v>5.23</v>
      </c>
      <c r="V59" s="29">
        <v>23.73</v>
      </c>
      <c r="W59" s="29">
        <v>3.33</v>
      </c>
      <c r="X59" s="29">
        <v>18.760000000000002</v>
      </c>
      <c r="Y59" s="29">
        <v>13.29</v>
      </c>
      <c r="Z59" s="29">
        <v>11.9</v>
      </c>
      <c r="AA59" s="29">
        <v>19.39</v>
      </c>
      <c r="AB59" s="29">
        <v>20.22</v>
      </c>
      <c r="AC59" s="28">
        <v>192</v>
      </c>
      <c r="AD59" s="28">
        <v>44</v>
      </c>
      <c r="AE59" s="28">
        <v>36</v>
      </c>
      <c r="AF59" s="28">
        <v>63</v>
      </c>
      <c r="AG59" s="28">
        <v>35</v>
      </c>
      <c r="AH59" s="28">
        <v>112</v>
      </c>
      <c r="AI59" s="28">
        <v>135</v>
      </c>
      <c r="AJ59" s="28">
        <v>87</v>
      </c>
      <c r="AK59" s="28">
        <v>2.5</v>
      </c>
      <c r="AL59" s="28">
        <v>5</v>
      </c>
    </row>
    <row r="60" spans="1:38" ht="15" hidden="1" x14ac:dyDescent="0.25">
      <c r="A60" s="23" t="s">
        <v>52</v>
      </c>
      <c r="B60" s="38">
        <v>9.6</v>
      </c>
      <c r="C60" s="29">
        <v>10.1</v>
      </c>
      <c r="D60" s="29">
        <v>7.66</v>
      </c>
      <c r="E60" s="29">
        <v>9.14</v>
      </c>
      <c r="F60" s="27">
        <v>0</v>
      </c>
      <c r="G60" s="29">
        <v>7.57</v>
      </c>
      <c r="H60" s="29">
        <v>7.46</v>
      </c>
      <c r="I60" s="29">
        <v>10.98</v>
      </c>
      <c r="J60" s="29">
        <v>12.79</v>
      </c>
      <c r="K60" s="29">
        <v>22.44</v>
      </c>
      <c r="L60" s="29">
        <v>8.17</v>
      </c>
      <c r="M60" s="29">
        <v>21.62</v>
      </c>
      <c r="N60" s="29">
        <v>7.15</v>
      </c>
      <c r="O60" s="29">
        <v>22.41</v>
      </c>
      <c r="P60" s="29">
        <v>22.64</v>
      </c>
      <c r="Q60" s="29">
        <v>22.7</v>
      </c>
      <c r="R60" s="29">
        <v>11.22</v>
      </c>
      <c r="S60" s="29">
        <v>21.42</v>
      </c>
      <c r="T60" s="29">
        <v>8.5299999999999994</v>
      </c>
      <c r="U60" s="29">
        <v>5.0599999999999996</v>
      </c>
      <c r="V60" s="29">
        <v>23.45</v>
      </c>
      <c r="W60" s="29">
        <v>6.14</v>
      </c>
      <c r="X60" s="29">
        <v>18.48</v>
      </c>
      <c r="Y60" s="29">
        <v>12.59</v>
      </c>
      <c r="Z60" s="29">
        <v>13.88</v>
      </c>
      <c r="AA60" s="29">
        <v>19.11</v>
      </c>
      <c r="AB60" s="29">
        <v>19.940000000000001</v>
      </c>
      <c r="AC60" s="28">
        <v>192</v>
      </c>
      <c r="AD60" s="28">
        <v>44</v>
      </c>
      <c r="AE60" s="28">
        <v>36</v>
      </c>
      <c r="AF60" s="28">
        <v>63</v>
      </c>
      <c r="AG60" s="28">
        <v>35</v>
      </c>
      <c r="AH60" s="28">
        <v>112</v>
      </c>
      <c r="AI60" s="28">
        <v>135</v>
      </c>
      <c r="AJ60" s="28">
        <v>87</v>
      </c>
      <c r="AK60" s="28">
        <v>10</v>
      </c>
      <c r="AL60" s="28">
        <v>6</v>
      </c>
    </row>
    <row r="61" spans="1:38" ht="15" hidden="1" x14ac:dyDescent="0.25">
      <c r="A61" s="23" t="s">
        <v>28</v>
      </c>
      <c r="B61" s="38">
        <v>5.9</v>
      </c>
      <c r="C61" s="29">
        <v>6.22</v>
      </c>
      <c r="D61" s="29">
        <v>6.29</v>
      </c>
      <c r="E61" s="29">
        <v>7.74</v>
      </c>
      <c r="F61" s="29">
        <v>7.57</v>
      </c>
      <c r="G61" s="27">
        <v>0</v>
      </c>
      <c r="H61" s="29">
        <v>6.28</v>
      </c>
      <c r="I61" s="29">
        <v>4</v>
      </c>
      <c r="J61" s="29">
        <v>19.82</v>
      </c>
      <c r="K61" s="29">
        <v>15.34</v>
      </c>
      <c r="L61" s="29">
        <v>4.8099999999999996</v>
      </c>
      <c r="M61" s="29">
        <v>14.52</v>
      </c>
      <c r="N61" s="29">
        <v>6.67</v>
      </c>
      <c r="O61" s="29">
        <v>15.3</v>
      </c>
      <c r="P61" s="29">
        <v>15.54</v>
      </c>
      <c r="Q61" s="29">
        <v>15.6</v>
      </c>
      <c r="R61" s="29">
        <v>5.27</v>
      </c>
      <c r="S61" s="29">
        <v>21.53</v>
      </c>
      <c r="T61" s="29">
        <v>7.12</v>
      </c>
      <c r="U61" s="29">
        <v>5.65</v>
      </c>
      <c r="V61" s="29">
        <v>16.34</v>
      </c>
      <c r="W61" s="29">
        <v>5.29</v>
      </c>
      <c r="X61" s="29">
        <v>11.37</v>
      </c>
      <c r="Y61" s="29">
        <v>15.39</v>
      </c>
      <c r="Z61" s="29">
        <v>14</v>
      </c>
      <c r="AA61" s="29">
        <v>12.01</v>
      </c>
      <c r="AB61" s="29">
        <v>12.84</v>
      </c>
      <c r="AC61" s="28">
        <v>192</v>
      </c>
      <c r="AD61" s="28">
        <v>44</v>
      </c>
      <c r="AE61" s="28">
        <v>36</v>
      </c>
      <c r="AF61" s="28">
        <v>63</v>
      </c>
      <c r="AG61" s="28">
        <v>35</v>
      </c>
      <c r="AH61" s="28">
        <v>112</v>
      </c>
      <c r="AI61" s="28">
        <v>135</v>
      </c>
      <c r="AJ61" s="28">
        <v>87</v>
      </c>
      <c r="AK61" s="28">
        <v>6.2</v>
      </c>
      <c r="AL61" s="28">
        <v>7</v>
      </c>
    </row>
    <row r="62" spans="1:38" ht="15" hidden="1" x14ac:dyDescent="0.25">
      <c r="A62" s="23" t="s">
        <v>58</v>
      </c>
      <c r="B62" s="38">
        <v>3.1</v>
      </c>
      <c r="C62" s="29">
        <v>1.3</v>
      </c>
      <c r="D62" s="29">
        <v>2.66</v>
      </c>
      <c r="E62" s="29">
        <v>2.82</v>
      </c>
      <c r="F62" s="29">
        <v>7.46</v>
      </c>
      <c r="G62" s="29">
        <v>6.28</v>
      </c>
      <c r="H62" s="27">
        <v>0</v>
      </c>
      <c r="I62" s="29">
        <v>9.83</v>
      </c>
      <c r="J62" s="29">
        <v>16.05</v>
      </c>
      <c r="K62" s="29">
        <v>21.26</v>
      </c>
      <c r="L62" s="29">
        <v>2.12</v>
      </c>
      <c r="M62" s="29">
        <v>20.440000000000001</v>
      </c>
      <c r="N62" s="29">
        <v>1.17</v>
      </c>
      <c r="O62" s="29">
        <v>21.23</v>
      </c>
      <c r="P62" s="29">
        <v>21.46</v>
      </c>
      <c r="Q62" s="29">
        <v>21.52</v>
      </c>
      <c r="R62" s="29">
        <v>2.94</v>
      </c>
      <c r="S62" s="29">
        <v>16.95</v>
      </c>
      <c r="T62" s="29">
        <v>2.19</v>
      </c>
      <c r="U62" s="29">
        <v>3.35</v>
      </c>
      <c r="V62" s="29">
        <v>22.27</v>
      </c>
      <c r="W62" s="29">
        <v>1.65</v>
      </c>
      <c r="X62" s="29">
        <v>17.3</v>
      </c>
      <c r="Y62" s="29">
        <v>10.8</v>
      </c>
      <c r="Z62" s="29">
        <v>9.41</v>
      </c>
      <c r="AA62" s="29">
        <v>17.93</v>
      </c>
      <c r="AB62" s="29">
        <v>18.760000000000002</v>
      </c>
      <c r="AC62" s="28">
        <v>192</v>
      </c>
      <c r="AD62" s="28">
        <v>44</v>
      </c>
      <c r="AE62" s="28">
        <v>36</v>
      </c>
      <c r="AF62" s="28">
        <v>63</v>
      </c>
      <c r="AG62" s="28">
        <v>35</v>
      </c>
      <c r="AH62" s="28">
        <v>112</v>
      </c>
      <c r="AI62" s="28">
        <v>135</v>
      </c>
      <c r="AJ62" s="28">
        <v>87</v>
      </c>
      <c r="AK62" s="28">
        <v>1.1000000000000001</v>
      </c>
      <c r="AL62" s="28">
        <v>8</v>
      </c>
    </row>
    <row r="63" spans="1:38" ht="15" hidden="1" x14ac:dyDescent="0.25">
      <c r="A63" s="23" t="s">
        <v>63</v>
      </c>
      <c r="B63" s="38">
        <v>9.3000000000000007</v>
      </c>
      <c r="C63" s="29">
        <v>9.7799999999999994</v>
      </c>
      <c r="D63" s="29">
        <v>9.85</v>
      </c>
      <c r="E63" s="29">
        <v>11.29</v>
      </c>
      <c r="F63" s="29">
        <v>10.98</v>
      </c>
      <c r="G63" s="29">
        <v>4</v>
      </c>
      <c r="H63" s="29">
        <v>9.83</v>
      </c>
      <c r="I63" s="27">
        <v>0</v>
      </c>
      <c r="J63" s="29">
        <v>23.22</v>
      </c>
      <c r="K63" s="29">
        <v>13.46</v>
      </c>
      <c r="L63" s="29">
        <v>8.3800000000000008</v>
      </c>
      <c r="M63" s="29">
        <v>12.64</v>
      </c>
      <c r="N63" s="29">
        <v>10.24</v>
      </c>
      <c r="O63" s="29">
        <v>13.42</v>
      </c>
      <c r="P63" s="29">
        <v>13.65</v>
      </c>
      <c r="Q63" s="29">
        <v>13.72</v>
      </c>
      <c r="R63" s="29">
        <v>8.66</v>
      </c>
      <c r="S63" s="29">
        <v>25.1</v>
      </c>
      <c r="T63" s="29">
        <v>10.68</v>
      </c>
      <c r="U63" s="29">
        <v>9.0399999999999991</v>
      </c>
      <c r="V63" s="29">
        <v>14.46</v>
      </c>
      <c r="W63" s="29">
        <v>8.86</v>
      </c>
      <c r="X63" s="29">
        <v>9.49</v>
      </c>
      <c r="Y63" s="29">
        <v>18.95</v>
      </c>
      <c r="Z63" s="29">
        <v>17.57</v>
      </c>
      <c r="AA63" s="29">
        <v>10.130000000000001</v>
      </c>
      <c r="AB63" s="29">
        <v>10.96</v>
      </c>
      <c r="AC63" s="28">
        <v>192</v>
      </c>
      <c r="AD63" s="28">
        <v>44</v>
      </c>
      <c r="AE63" s="28">
        <v>36</v>
      </c>
      <c r="AF63" s="28">
        <v>63</v>
      </c>
      <c r="AG63" s="28">
        <v>35</v>
      </c>
      <c r="AH63" s="28">
        <v>112</v>
      </c>
      <c r="AI63" s="28">
        <v>135</v>
      </c>
      <c r="AJ63" s="28">
        <v>87</v>
      </c>
      <c r="AK63" s="28">
        <v>9.6</v>
      </c>
      <c r="AL63" s="28">
        <v>9</v>
      </c>
    </row>
    <row r="64" spans="1:38" ht="15" hidden="1" x14ac:dyDescent="0.25">
      <c r="A64" s="23" t="s">
        <v>19</v>
      </c>
      <c r="B64" s="38">
        <v>17.7</v>
      </c>
      <c r="C64" s="29">
        <v>17.02</v>
      </c>
      <c r="D64" s="29">
        <v>18.34</v>
      </c>
      <c r="E64" s="29">
        <v>18.53</v>
      </c>
      <c r="F64" s="29">
        <v>12.79</v>
      </c>
      <c r="G64" s="29">
        <v>19.82</v>
      </c>
      <c r="H64" s="29">
        <v>16.05</v>
      </c>
      <c r="I64" s="29">
        <v>23.22</v>
      </c>
      <c r="J64" s="27">
        <v>0</v>
      </c>
      <c r="K64" s="29">
        <v>34.69</v>
      </c>
      <c r="L64" s="29">
        <v>16.23</v>
      </c>
      <c r="M64" s="29">
        <v>33.86</v>
      </c>
      <c r="N64" s="29">
        <v>15.03</v>
      </c>
      <c r="O64" s="29">
        <v>34.65</v>
      </c>
      <c r="P64" s="29">
        <v>34.880000000000003</v>
      </c>
      <c r="Q64" s="29">
        <v>34.94</v>
      </c>
      <c r="R64" s="29">
        <v>16.13</v>
      </c>
      <c r="S64" s="29">
        <v>15.14</v>
      </c>
      <c r="T64" s="29">
        <v>17.899999999999999</v>
      </c>
      <c r="U64" s="29">
        <v>16.41</v>
      </c>
      <c r="V64" s="29">
        <v>35.69</v>
      </c>
      <c r="W64" s="29">
        <v>16.25</v>
      </c>
      <c r="X64" s="29">
        <v>30.72</v>
      </c>
      <c r="Y64" s="29">
        <v>5.51</v>
      </c>
      <c r="Z64" s="29">
        <v>11.34</v>
      </c>
      <c r="AA64" s="29">
        <v>31.35</v>
      </c>
      <c r="AB64" s="29">
        <v>32.19</v>
      </c>
      <c r="AC64" s="28">
        <v>192</v>
      </c>
      <c r="AD64" s="28">
        <v>44</v>
      </c>
      <c r="AE64" s="28">
        <v>36</v>
      </c>
      <c r="AF64" s="28">
        <v>63</v>
      </c>
      <c r="AG64" s="28">
        <v>35</v>
      </c>
      <c r="AH64" s="28">
        <v>112</v>
      </c>
      <c r="AI64" s="28">
        <v>135</v>
      </c>
      <c r="AJ64" s="28">
        <v>87</v>
      </c>
      <c r="AK64" s="28">
        <v>16.899999999999999</v>
      </c>
      <c r="AL64" s="28">
        <v>10</v>
      </c>
    </row>
    <row r="65" spans="1:41" ht="15" hidden="1" x14ac:dyDescent="0.25">
      <c r="A65" s="23" t="s">
        <v>74</v>
      </c>
      <c r="B65" s="38">
        <v>21.3</v>
      </c>
      <c r="C65" s="29">
        <v>21.21</v>
      </c>
      <c r="D65" s="29">
        <v>21.29</v>
      </c>
      <c r="E65" s="29">
        <v>22.72</v>
      </c>
      <c r="F65" s="29">
        <v>22.44</v>
      </c>
      <c r="G65" s="29">
        <v>15.34</v>
      </c>
      <c r="H65" s="29">
        <v>21.26</v>
      </c>
      <c r="I65" s="29">
        <v>13.46</v>
      </c>
      <c r="J65" s="29">
        <v>34.69</v>
      </c>
      <c r="K65" s="27">
        <v>0</v>
      </c>
      <c r="L65" s="29">
        <v>19.809999999999999</v>
      </c>
      <c r="M65" s="29">
        <v>1.98</v>
      </c>
      <c r="N65" s="29">
        <v>21.67</v>
      </c>
      <c r="O65" s="29">
        <v>7.0000000000000007E-2</v>
      </c>
      <c r="P65" s="29">
        <v>0.66</v>
      </c>
      <c r="Q65" s="29">
        <v>0.26</v>
      </c>
      <c r="R65" s="29">
        <v>20.13</v>
      </c>
      <c r="S65" s="29">
        <v>36.53</v>
      </c>
      <c r="T65" s="29">
        <v>22.11</v>
      </c>
      <c r="U65" s="29">
        <v>20.51</v>
      </c>
      <c r="V65" s="29">
        <v>1.57</v>
      </c>
      <c r="W65" s="29">
        <v>20.29</v>
      </c>
      <c r="X65" s="29">
        <v>5.0599999999999996</v>
      </c>
      <c r="Y65" s="29">
        <v>30.38</v>
      </c>
      <c r="Z65" s="29">
        <v>29</v>
      </c>
      <c r="AA65" s="29">
        <v>3.67</v>
      </c>
      <c r="AB65" s="29">
        <v>3.88</v>
      </c>
      <c r="AC65" s="28">
        <v>192</v>
      </c>
      <c r="AD65" s="28">
        <v>44</v>
      </c>
      <c r="AE65" s="28">
        <v>36</v>
      </c>
      <c r="AF65" s="28">
        <v>63</v>
      </c>
      <c r="AG65" s="28">
        <v>35</v>
      </c>
      <c r="AH65" s="28">
        <v>112</v>
      </c>
      <c r="AI65" s="28">
        <v>135</v>
      </c>
      <c r="AJ65" s="28">
        <v>87</v>
      </c>
      <c r="AK65" s="28">
        <v>21.3</v>
      </c>
      <c r="AL65" s="28">
        <v>11</v>
      </c>
    </row>
    <row r="66" spans="1:41" ht="15" hidden="1" x14ac:dyDescent="0.25">
      <c r="A66" s="23" t="s">
        <v>11</v>
      </c>
      <c r="B66" s="38">
        <v>1.6</v>
      </c>
      <c r="C66" s="29">
        <v>2.0699999999999998</v>
      </c>
      <c r="D66" s="29">
        <v>2.42</v>
      </c>
      <c r="E66" s="29">
        <v>3.59</v>
      </c>
      <c r="F66" s="29">
        <v>8.17</v>
      </c>
      <c r="G66" s="29">
        <v>4.8099999999999996</v>
      </c>
      <c r="H66" s="29">
        <v>2.12</v>
      </c>
      <c r="I66" s="29">
        <v>8.3800000000000008</v>
      </c>
      <c r="J66" s="29">
        <v>16.23</v>
      </c>
      <c r="K66" s="29">
        <v>19.809999999999999</v>
      </c>
      <c r="L66" s="27">
        <v>0</v>
      </c>
      <c r="M66" s="29">
        <v>18.989999999999998</v>
      </c>
      <c r="N66" s="29">
        <v>2.23</v>
      </c>
      <c r="O66" s="29">
        <v>19.77</v>
      </c>
      <c r="P66" s="29">
        <v>20.010000000000002</v>
      </c>
      <c r="Q66" s="29">
        <v>20.07</v>
      </c>
      <c r="R66" s="29">
        <v>1.34</v>
      </c>
      <c r="S66" s="29">
        <v>17.14</v>
      </c>
      <c r="T66" s="29">
        <v>2.96</v>
      </c>
      <c r="U66" s="29">
        <v>1.97</v>
      </c>
      <c r="V66" s="29">
        <v>20.82</v>
      </c>
      <c r="W66" s="29">
        <v>0.52</v>
      </c>
      <c r="X66" s="29">
        <v>15.85</v>
      </c>
      <c r="Y66" s="29">
        <v>10.99</v>
      </c>
      <c r="Z66" s="29">
        <v>9.6</v>
      </c>
      <c r="AA66" s="29">
        <v>16.48</v>
      </c>
      <c r="AB66" s="29">
        <v>17.309999999999999</v>
      </c>
      <c r="AC66" s="28">
        <v>192</v>
      </c>
      <c r="AD66" s="28">
        <v>44</v>
      </c>
      <c r="AE66" s="28">
        <v>36</v>
      </c>
      <c r="AF66" s="28">
        <v>63</v>
      </c>
      <c r="AG66" s="28">
        <v>35</v>
      </c>
      <c r="AH66" s="28">
        <v>112</v>
      </c>
      <c r="AI66" s="28">
        <v>135</v>
      </c>
      <c r="AJ66" s="28">
        <v>87</v>
      </c>
      <c r="AK66" s="28">
        <v>1.9</v>
      </c>
      <c r="AL66" s="28">
        <v>12</v>
      </c>
    </row>
    <row r="67" spans="1:41" ht="15" hidden="1" x14ac:dyDescent="0.25">
      <c r="A67" s="23" t="s">
        <v>10</v>
      </c>
      <c r="B67" s="38">
        <v>20.3</v>
      </c>
      <c r="C67" s="29">
        <v>20.39</v>
      </c>
      <c r="D67" s="29">
        <v>20.47</v>
      </c>
      <c r="E67" s="29">
        <v>21.9</v>
      </c>
      <c r="F67" s="29">
        <v>21.62</v>
      </c>
      <c r="G67" s="29">
        <v>14.52</v>
      </c>
      <c r="H67" s="29">
        <v>20.440000000000001</v>
      </c>
      <c r="I67" s="29">
        <v>12.64</v>
      </c>
      <c r="J67" s="29">
        <v>33.86</v>
      </c>
      <c r="K67" s="29">
        <v>1.98</v>
      </c>
      <c r="L67" s="29">
        <v>18.989999999999998</v>
      </c>
      <c r="M67" s="27">
        <v>0</v>
      </c>
      <c r="N67" s="29">
        <v>20.85</v>
      </c>
      <c r="O67" s="29">
        <v>1.94</v>
      </c>
      <c r="P67" s="29">
        <v>2.15</v>
      </c>
      <c r="Q67" s="29">
        <v>2.2400000000000002</v>
      </c>
      <c r="R67" s="29">
        <v>19.309999999999999</v>
      </c>
      <c r="S67" s="29">
        <v>35.71</v>
      </c>
      <c r="T67" s="29">
        <v>21.29</v>
      </c>
      <c r="U67" s="29">
        <v>19.690000000000001</v>
      </c>
      <c r="V67" s="29">
        <v>2.96</v>
      </c>
      <c r="W67" s="29">
        <v>19.47</v>
      </c>
      <c r="X67" s="29">
        <v>4.24</v>
      </c>
      <c r="Y67" s="29">
        <v>29.56</v>
      </c>
      <c r="Z67" s="29">
        <v>28.18</v>
      </c>
      <c r="AA67" s="29">
        <v>2.85</v>
      </c>
      <c r="AB67" s="29">
        <v>3.06</v>
      </c>
      <c r="AC67" s="28">
        <v>192</v>
      </c>
      <c r="AD67" s="28">
        <v>44</v>
      </c>
      <c r="AE67" s="28">
        <v>36</v>
      </c>
      <c r="AF67" s="28">
        <v>63</v>
      </c>
      <c r="AG67" s="28">
        <v>35</v>
      </c>
      <c r="AH67" s="28">
        <v>112</v>
      </c>
      <c r="AI67" s="28">
        <v>135</v>
      </c>
      <c r="AJ67" s="28">
        <v>87</v>
      </c>
      <c r="AK67" s="28">
        <v>20.399999999999999</v>
      </c>
      <c r="AL67" s="28">
        <v>13</v>
      </c>
    </row>
    <row r="68" spans="1:41" ht="15" hidden="1" x14ac:dyDescent="0.25">
      <c r="A68" s="23" t="s">
        <v>13</v>
      </c>
      <c r="B68" s="38">
        <v>2.5</v>
      </c>
      <c r="C68" s="29">
        <v>2.14</v>
      </c>
      <c r="D68" s="29">
        <v>3.5</v>
      </c>
      <c r="E68" s="29">
        <v>3.65</v>
      </c>
      <c r="F68" s="29">
        <v>7.15</v>
      </c>
      <c r="G68" s="29">
        <v>6.67</v>
      </c>
      <c r="H68" s="29">
        <v>1.17</v>
      </c>
      <c r="I68" s="29">
        <v>10.24</v>
      </c>
      <c r="J68" s="29">
        <v>15.03</v>
      </c>
      <c r="K68" s="29">
        <v>21.67</v>
      </c>
      <c r="L68" s="29">
        <v>2.23</v>
      </c>
      <c r="M68" s="29">
        <v>20.85</v>
      </c>
      <c r="N68" s="27">
        <v>0</v>
      </c>
      <c r="O68" s="29">
        <v>21.63</v>
      </c>
      <c r="P68" s="29">
        <v>21.87</v>
      </c>
      <c r="Q68" s="29">
        <v>21.93</v>
      </c>
      <c r="R68" s="29">
        <v>2.73</v>
      </c>
      <c r="S68" s="29">
        <v>15.93</v>
      </c>
      <c r="T68" s="29">
        <v>3.03</v>
      </c>
      <c r="U68" s="29">
        <v>3.05</v>
      </c>
      <c r="V68" s="29">
        <v>22.68</v>
      </c>
      <c r="W68" s="29">
        <v>1.7</v>
      </c>
      <c r="X68" s="29">
        <v>17.7</v>
      </c>
      <c r="Y68" s="29">
        <v>9.7799999999999994</v>
      </c>
      <c r="Z68" s="29">
        <v>8.39</v>
      </c>
      <c r="AA68" s="29">
        <v>18.34</v>
      </c>
      <c r="AB68" s="29">
        <v>19.170000000000002</v>
      </c>
      <c r="AC68" s="28">
        <v>192</v>
      </c>
      <c r="AD68" s="28">
        <v>44</v>
      </c>
      <c r="AE68" s="28">
        <v>36</v>
      </c>
      <c r="AF68" s="28">
        <v>63</v>
      </c>
      <c r="AG68" s="28">
        <v>35</v>
      </c>
      <c r="AH68" s="28">
        <v>112</v>
      </c>
      <c r="AI68" s="28">
        <v>135</v>
      </c>
      <c r="AJ68" s="28">
        <v>87</v>
      </c>
      <c r="AK68" s="28">
        <v>1.9</v>
      </c>
      <c r="AL68" s="28">
        <v>14</v>
      </c>
    </row>
    <row r="69" spans="1:41" ht="15" hidden="1" x14ac:dyDescent="0.25">
      <c r="A69" s="23" t="s">
        <v>12</v>
      </c>
      <c r="B69" s="38">
        <v>21</v>
      </c>
      <c r="C69" s="29">
        <v>21.17</v>
      </c>
      <c r="D69" s="29">
        <v>21.25</v>
      </c>
      <c r="E69" s="29">
        <v>22.68</v>
      </c>
      <c r="F69" s="29">
        <v>22.41</v>
      </c>
      <c r="G69" s="29">
        <v>15.3</v>
      </c>
      <c r="H69" s="29">
        <v>21.23</v>
      </c>
      <c r="I69" s="29">
        <v>13.42</v>
      </c>
      <c r="J69" s="29">
        <v>34.65</v>
      </c>
      <c r="K69" s="29">
        <v>7.0000000000000007E-2</v>
      </c>
      <c r="L69" s="29">
        <v>19.77</v>
      </c>
      <c r="M69" s="29">
        <v>1.94</v>
      </c>
      <c r="N69" s="29">
        <v>21.63</v>
      </c>
      <c r="O69" s="27">
        <v>0</v>
      </c>
      <c r="P69" s="29">
        <v>0.73</v>
      </c>
      <c r="Q69" s="29">
        <v>0.33</v>
      </c>
      <c r="R69" s="29">
        <v>20.09</v>
      </c>
      <c r="S69" s="29">
        <v>36.49</v>
      </c>
      <c r="T69" s="29">
        <v>22.07</v>
      </c>
      <c r="U69" s="29">
        <v>20.47</v>
      </c>
      <c r="V69" s="29">
        <v>1.57</v>
      </c>
      <c r="W69" s="29">
        <v>20.25</v>
      </c>
      <c r="X69" s="29">
        <v>5.0199999999999996</v>
      </c>
      <c r="Y69" s="29">
        <v>30.35</v>
      </c>
      <c r="Z69" s="29">
        <v>28.96</v>
      </c>
      <c r="AA69" s="29">
        <v>3.63</v>
      </c>
      <c r="AB69" s="29">
        <v>3.84</v>
      </c>
      <c r="AC69" s="28">
        <v>192</v>
      </c>
      <c r="AD69" s="28">
        <v>44</v>
      </c>
      <c r="AE69" s="28">
        <v>36</v>
      </c>
      <c r="AF69" s="28">
        <v>63</v>
      </c>
      <c r="AG69" s="28">
        <v>35</v>
      </c>
      <c r="AH69" s="28">
        <v>112</v>
      </c>
      <c r="AI69" s="28">
        <v>135</v>
      </c>
      <c r="AJ69" s="28">
        <v>87</v>
      </c>
      <c r="AK69" s="28">
        <v>21.1</v>
      </c>
      <c r="AL69" s="28">
        <v>15</v>
      </c>
    </row>
    <row r="70" spans="1:41" ht="15" hidden="1" x14ac:dyDescent="0.25">
      <c r="A70" s="23" t="s">
        <v>14</v>
      </c>
      <c r="B70" s="38">
        <v>21.3</v>
      </c>
      <c r="C70" s="29">
        <v>21.4</v>
      </c>
      <c r="D70" s="29">
        <v>21.48</v>
      </c>
      <c r="E70" s="29">
        <v>22.92</v>
      </c>
      <c r="F70" s="29">
        <v>22.64</v>
      </c>
      <c r="G70" s="29">
        <v>15.54</v>
      </c>
      <c r="H70" s="29">
        <v>21.46</v>
      </c>
      <c r="I70" s="29">
        <v>13.65</v>
      </c>
      <c r="J70" s="29">
        <v>34.880000000000003</v>
      </c>
      <c r="K70" s="29">
        <v>0.66</v>
      </c>
      <c r="L70" s="29">
        <v>20.010000000000002</v>
      </c>
      <c r="M70" s="29">
        <v>2.15</v>
      </c>
      <c r="N70" s="29">
        <v>21.87</v>
      </c>
      <c r="O70" s="29">
        <v>0.73</v>
      </c>
      <c r="P70" s="27">
        <v>0</v>
      </c>
      <c r="Q70" s="29">
        <v>0.46</v>
      </c>
      <c r="R70" s="29">
        <v>20.329999999999998</v>
      </c>
      <c r="S70" s="29">
        <v>36.729999999999997</v>
      </c>
      <c r="T70" s="29">
        <v>22.31</v>
      </c>
      <c r="U70" s="29">
        <v>20.7</v>
      </c>
      <c r="V70" s="29">
        <v>0.91</v>
      </c>
      <c r="W70" s="29">
        <v>20.49</v>
      </c>
      <c r="X70" s="29">
        <v>5.26</v>
      </c>
      <c r="Y70" s="29">
        <v>30.58</v>
      </c>
      <c r="Z70" s="29">
        <v>29.19</v>
      </c>
      <c r="AA70" s="29">
        <v>3.86</v>
      </c>
      <c r="AB70" s="29">
        <v>4.07</v>
      </c>
      <c r="AC70" s="28">
        <v>192</v>
      </c>
      <c r="AD70" s="28">
        <v>44</v>
      </c>
      <c r="AE70" s="28">
        <v>36</v>
      </c>
      <c r="AF70" s="28">
        <v>63</v>
      </c>
      <c r="AG70" s="28">
        <v>35</v>
      </c>
      <c r="AH70" s="28">
        <v>112</v>
      </c>
      <c r="AI70" s="28">
        <v>135</v>
      </c>
      <c r="AJ70" s="28">
        <v>87</v>
      </c>
      <c r="AK70" s="28">
        <v>21.7</v>
      </c>
      <c r="AL70" s="28">
        <v>16</v>
      </c>
    </row>
    <row r="71" spans="1:41" ht="15" hidden="1" x14ac:dyDescent="0.25">
      <c r="A71" s="23" t="s">
        <v>15</v>
      </c>
      <c r="B71" s="38">
        <v>21.3</v>
      </c>
      <c r="C71" s="29">
        <v>21.47</v>
      </c>
      <c r="D71" s="29">
        <v>21.55</v>
      </c>
      <c r="E71" s="29">
        <v>22.98</v>
      </c>
      <c r="F71" s="29">
        <v>22.7</v>
      </c>
      <c r="G71" s="29">
        <v>15.6</v>
      </c>
      <c r="H71" s="29">
        <v>21.52</v>
      </c>
      <c r="I71" s="29">
        <v>13.72</v>
      </c>
      <c r="J71" s="29">
        <v>34.94</v>
      </c>
      <c r="K71" s="29">
        <v>0.26</v>
      </c>
      <c r="L71" s="29">
        <v>20.07</v>
      </c>
      <c r="M71" s="29">
        <v>2.2400000000000002</v>
      </c>
      <c r="N71" s="29">
        <v>21.93</v>
      </c>
      <c r="O71" s="29">
        <v>0.33</v>
      </c>
      <c r="P71" s="29">
        <v>0.46</v>
      </c>
      <c r="Q71" s="27">
        <v>0</v>
      </c>
      <c r="R71" s="29">
        <v>20.39</v>
      </c>
      <c r="S71" s="29">
        <v>36.79</v>
      </c>
      <c r="T71" s="29">
        <v>22.37</v>
      </c>
      <c r="U71" s="29">
        <v>20.77</v>
      </c>
      <c r="V71" s="29">
        <v>1.36</v>
      </c>
      <c r="W71" s="29">
        <v>20.55</v>
      </c>
      <c r="X71" s="29">
        <v>5.32</v>
      </c>
      <c r="Y71" s="29">
        <v>30.64</v>
      </c>
      <c r="Z71" s="29">
        <v>29.26</v>
      </c>
      <c r="AA71" s="29">
        <v>3.93</v>
      </c>
      <c r="AB71" s="29">
        <v>4.1399999999999997</v>
      </c>
      <c r="AC71" s="28">
        <v>192</v>
      </c>
      <c r="AD71" s="28">
        <v>44</v>
      </c>
      <c r="AE71" s="28">
        <v>36</v>
      </c>
      <c r="AF71" s="28">
        <v>63</v>
      </c>
      <c r="AG71" s="28">
        <v>35</v>
      </c>
      <c r="AH71" s="28">
        <v>112</v>
      </c>
      <c r="AI71" s="28">
        <v>135</v>
      </c>
      <c r="AJ71" s="28">
        <v>87</v>
      </c>
      <c r="AK71" s="28">
        <v>21.3</v>
      </c>
      <c r="AL71" s="28">
        <v>17</v>
      </c>
    </row>
    <row r="72" spans="1:41" ht="15" hidden="1" x14ac:dyDescent="0.25">
      <c r="A72" s="23" t="s">
        <v>16</v>
      </c>
      <c r="B72" s="38">
        <v>0.1</v>
      </c>
      <c r="C72" s="29">
        <v>3.09</v>
      </c>
      <c r="D72" s="29">
        <v>3.45</v>
      </c>
      <c r="E72" s="29">
        <v>4.5999999999999996</v>
      </c>
      <c r="F72" s="29">
        <v>11.22</v>
      </c>
      <c r="G72" s="29">
        <v>5.27</v>
      </c>
      <c r="H72" s="29">
        <v>2.94</v>
      </c>
      <c r="I72" s="29">
        <v>8.66</v>
      </c>
      <c r="J72" s="29">
        <v>16.13</v>
      </c>
      <c r="K72" s="29">
        <v>20.13</v>
      </c>
      <c r="L72" s="29">
        <v>1.34</v>
      </c>
      <c r="M72" s="29">
        <v>19.309999999999999</v>
      </c>
      <c r="N72" s="29">
        <v>2.73</v>
      </c>
      <c r="O72" s="29">
        <v>20.09</v>
      </c>
      <c r="P72" s="29">
        <v>20.329999999999998</v>
      </c>
      <c r="Q72" s="29">
        <v>20.39</v>
      </c>
      <c r="R72" s="27">
        <v>0</v>
      </c>
      <c r="S72" s="29">
        <v>17.03</v>
      </c>
      <c r="T72" s="29">
        <v>3.98</v>
      </c>
      <c r="U72" s="29">
        <v>1.26</v>
      </c>
      <c r="V72" s="29">
        <v>21.14</v>
      </c>
      <c r="W72" s="29">
        <v>1.49</v>
      </c>
      <c r="X72" s="29">
        <v>16.16</v>
      </c>
      <c r="Y72" s="29">
        <v>10.88</v>
      </c>
      <c r="Z72" s="29">
        <v>9.49</v>
      </c>
      <c r="AA72" s="29">
        <v>16.8</v>
      </c>
      <c r="AB72" s="29">
        <v>17.63</v>
      </c>
      <c r="AC72" s="28">
        <v>192</v>
      </c>
      <c r="AD72" s="28">
        <v>44</v>
      </c>
      <c r="AE72" s="28">
        <v>36</v>
      </c>
      <c r="AF72" s="28">
        <v>63</v>
      </c>
      <c r="AG72" s="28">
        <v>35</v>
      </c>
      <c r="AH72" s="28">
        <v>112</v>
      </c>
      <c r="AI72" s="28">
        <v>135</v>
      </c>
      <c r="AJ72" s="28">
        <v>87</v>
      </c>
      <c r="AK72" s="28">
        <v>3.1</v>
      </c>
      <c r="AL72" s="28">
        <v>18</v>
      </c>
    </row>
    <row r="73" spans="1:41" ht="15" hidden="1" x14ac:dyDescent="0.25">
      <c r="A73" s="23" t="s">
        <v>17</v>
      </c>
      <c r="B73" s="38">
        <v>17.2</v>
      </c>
      <c r="C73" s="29">
        <v>17.920000000000002</v>
      </c>
      <c r="D73" s="29">
        <v>19.239999999999998</v>
      </c>
      <c r="E73" s="29">
        <v>19.440000000000001</v>
      </c>
      <c r="F73" s="29">
        <v>21.42</v>
      </c>
      <c r="G73" s="29">
        <v>21.53</v>
      </c>
      <c r="H73" s="29">
        <v>16.95</v>
      </c>
      <c r="I73" s="29">
        <v>25.1</v>
      </c>
      <c r="J73" s="29">
        <v>15.14</v>
      </c>
      <c r="K73" s="29">
        <v>36.53</v>
      </c>
      <c r="L73" s="29">
        <v>17.14</v>
      </c>
      <c r="M73" s="29">
        <v>35.71</v>
      </c>
      <c r="N73" s="29">
        <v>15.93</v>
      </c>
      <c r="O73" s="29">
        <v>36.49</v>
      </c>
      <c r="P73" s="29">
        <v>36.729999999999997</v>
      </c>
      <c r="Q73" s="29">
        <v>36.79</v>
      </c>
      <c r="R73" s="29">
        <v>17.03</v>
      </c>
      <c r="S73" s="27">
        <v>0</v>
      </c>
      <c r="T73" s="29">
        <v>18.809999999999999</v>
      </c>
      <c r="U73" s="29">
        <v>17.32</v>
      </c>
      <c r="V73" s="29">
        <v>37.54</v>
      </c>
      <c r="W73" s="29">
        <v>17.16</v>
      </c>
      <c r="X73" s="29">
        <v>32.57</v>
      </c>
      <c r="Y73" s="29">
        <v>14.61</v>
      </c>
      <c r="Z73" s="29">
        <v>10.3</v>
      </c>
      <c r="AA73" s="29">
        <v>33.200000000000003</v>
      </c>
      <c r="AB73" s="29">
        <v>34.03</v>
      </c>
      <c r="AC73" s="28">
        <v>192</v>
      </c>
      <c r="AD73" s="28">
        <v>44</v>
      </c>
      <c r="AE73" s="28">
        <v>36</v>
      </c>
      <c r="AF73" s="28">
        <v>63</v>
      </c>
      <c r="AG73" s="28">
        <v>35</v>
      </c>
      <c r="AH73" s="28">
        <v>112</v>
      </c>
      <c r="AI73" s="28">
        <v>135</v>
      </c>
      <c r="AJ73" s="28">
        <v>87</v>
      </c>
      <c r="AK73" s="28">
        <v>19</v>
      </c>
      <c r="AL73" s="28">
        <v>19</v>
      </c>
    </row>
    <row r="74" spans="1:41" ht="15" hidden="1" x14ac:dyDescent="0.25">
      <c r="A74" s="23" t="s">
        <v>5</v>
      </c>
      <c r="B74" s="38">
        <v>4.2</v>
      </c>
      <c r="C74" s="29">
        <v>1.29</v>
      </c>
      <c r="D74" s="29">
        <v>2.73</v>
      </c>
      <c r="E74" s="29">
        <v>1.08</v>
      </c>
      <c r="F74" s="29">
        <v>8.5299999999999994</v>
      </c>
      <c r="G74" s="29">
        <v>7.12</v>
      </c>
      <c r="H74" s="29">
        <v>2.19</v>
      </c>
      <c r="I74" s="29">
        <v>10.68</v>
      </c>
      <c r="J74" s="29">
        <v>17.899999999999999</v>
      </c>
      <c r="K74" s="29">
        <v>22.11</v>
      </c>
      <c r="L74" s="29">
        <v>2.96</v>
      </c>
      <c r="M74" s="29">
        <v>21.29</v>
      </c>
      <c r="N74" s="29">
        <v>3.03</v>
      </c>
      <c r="O74" s="29">
        <v>22.07</v>
      </c>
      <c r="P74" s="29">
        <v>22.31</v>
      </c>
      <c r="Q74" s="29">
        <v>22.37</v>
      </c>
      <c r="R74" s="29">
        <v>3.98</v>
      </c>
      <c r="S74" s="29">
        <v>18.809999999999999</v>
      </c>
      <c r="T74" s="27">
        <v>0</v>
      </c>
      <c r="U74" s="29">
        <v>4.5999999999999996</v>
      </c>
      <c r="V74" s="29">
        <v>23.11</v>
      </c>
      <c r="W74" s="29">
        <v>2.7</v>
      </c>
      <c r="X74" s="29">
        <v>18.14</v>
      </c>
      <c r="Y74" s="29">
        <v>12.66</v>
      </c>
      <c r="Z74" s="29">
        <v>11.27</v>
      </c>
      <c r="AA74" s="29">
        <v>18.78</v>
      </c>
      <c r="AB74" s="29">
        <v>19.61</v>
      </c>
      <c r="AC74" s="28">
        <v>192</v>
      </c>
      <c r="AD74" s="28">
        <v>44</v>
      </c>
      <c r="AE74" s="28">
        <v>36</v>
      </c>
      <c r="AF74" s="28">
        <v>63</v>
      </c>
      <c r="AG74" s="28">
        <v>35</v>
      </c>
      <c r="AH74" s="28">
        <v>112</v>
      </c>
      <c r="AI74" s="28">
        <v>135</v>
      </c>
      <c r="AJ74" s="28">
        <v>87</v>
      </c>
      <c r="AK74" s="28">
        <v>1.7</v>
      </c>
      <c r="AL74" s="28">
        <v>20</v>
      </c>
    </row>
    <row r="75" spans="1:41" ht="15" hidden="1" x14ac:dyDescent="0.25">
      <c r="A75" s="23" t="s">
        <v>89</v>
      </c>
      <c r="B75" s="38">
        <v>1.1000000000000001</v>
      </c>
      <c r="C75" s="29">
        <v>3.71</v>
      </c>
      <c r="D75" s="29">
        <v>4.07</v>
      </c>
      <c r="E75" s="29">
        <v>5.23</v>
      </c>
      <c r="F75" s="29">
        <v>5.0599999999999996</v>
      </c>
      <c r="G75" s="29">
        <v>5.65</v>
      </c>
      <c r="H75" s="29">
        <v>3.35</v>
      </c>
      <c r="I75" s="29">
        <v>9.0399999999999991</v>
      </c>
      <c r="J75" s="29">
        <v>16.41</v>
      </c>
      <c r="K75" s="29">
        <v>20.51</v>
      </c>
      <c r="L75" s="29">
        <v>1.97</v>
      </c>
      <c r="M75" s="29">
        <v>19.690000000000001</v>
      </c>
      <c r="N75" s="29">
        <v>3.05</v>
      </c>
      <c r="O75" s="29">
        <v>20.47</v>
      </c>
      <c r="P75" s="29">
        <v>20.7</v>
      </c>
      <c r="Q75" s="29">
        <v>20.77</v>
      </c>
      <c r="R75" s="29">
        <v>1.26</v>
      </c>
      <c r="S75" s="29">
        <v>17.32</v>
      </c>
      <c r="T75" s="29">
        <v>4.5999999999999996</v>
      </c>
      <c r="U75" s="27">
        <v>0</v>
      </c>
      <c r="V75" s="29">
        <v>21.51</v>
      </c>
      <c r="W75" s="29">
        <v>2.11</v>
      </c>
      <c r="X75" s="29">
        <v>16.54</v>
      </c>
      <c r="Y75" s="29">
        <v>11.17</v>
      </c>
      <c r="Z75" s="29">
        <v>9.7799999999999994</v>
      </c>
      <c r="AA75" s="29">
        <v>17.170000000000002</v>
      </c>
      <c r="AB75" s="29">
        <v>18.010000000000002</v>
      </c>
      <c r="AC75" s="28">
        <v>192</v>
      </c>
      <c r="AD75" s="28">
        <v>44</v>
      </c>
      <c r="AE75" s="28">
        <v>36</v>
      </c>
      <c r="AF75" s="28">
        <v>63</v>
      </c>
      <c r="AG75" s="28">
        <v>35</v>
      </c>
      <c r="AH75" s="28">
        <v>112</v>
      </c>
      <c r="AI75" s="28">
        <v>135</v>
      </c>
      <c r="AJ75" s="28">
        <v>87</v>
      </c>
      <c r="AK75" s="28">
        <v>4.3</v>
      </c>
      <c r="AL75" s="28">
        <v>21</v>
      </c>
    </row>
    <row r="76" spans="1:41" ht="15" hidden="1" x14ac:dyDescent="0.25">
      <c r="A76" s="23" t="s">
        <v>90</v>
      </c>
      <c r="B76" s="38">
        <v>22</v>
      </c>
      <c r="C76" s="29">
        <v>22.21</v>
      </c>
      <c r="D76" s="29">
        <v>22.29</v>
      </c>
      <c r="E76" s="29">
        <v>23.73</v>
      </c>
      <c r="F76" s="29">
        <v>23.45</v>
      </c>
      <c r="G76" s="29">
        <v>16.34</v>
      </c>
      <c r="H76" s="29">
        <v>22.27</v>
      </c>
      <c r="I76" s="29">
        <v>14.46</v>
      </c>
      <c r="J76" s="29">
        <v>35.69</v>
      </c>
      <c r="K76" s="29">
        <v>1.57</v>
      </c>
      <c r="L76" s="29">
        <v>20.82</v>
      </c>
      <c r="M76" s="29">
        <v>2.96</v>
      </c>
      <c r="N76" s="29">
        <v>22.68</v>
      </c>
      <c r="O76" s="29">
        <v>1.57</v>
      </c>
      <c r="P76" s="29">
        <v>0.91</v>
      </c>
      <c r="Q76" s="29">
        <v>1.36</v>
      </c>
      <c r="R76" s="29">
        <v>21.14</v>
      </c>
      <c r="S76" s="29">
        <v>37.54</v>
      </c>
      <c r="T76" s="29">
        <v>23.11</v>
      </c>
      <c r="U76" s="29">
        <v>21.51</v>
      </c>
      <c r="V76" s="27">
        <v>0</v>
      </c>
      <c r="W76" s="29">
        <v>21.3</v>
      </c>
      <c r="X76" s="29">
        <v>6.07</v>
      </c>
      <c r="Y76" s="29">
        <v>31.39</v>
      </c>
      <c r="Z76" s="29">
        <v>30</v>
      </c>
      <c r="AA76" s="29">
        <v>4.67</v>
      </c>
      <c r="AB76" s="29">
        <v>4.88</v>
      </c>
      <c r="AC76" s="28">
        <v>192</v>
      </c>
      <c r="AD76" s="28">
        <v>44</v>
      </c>
      <c r="AE76" s="28">
        <v>36</v>
      </c>
      <c r="AF76" s="28">
        <v>63</v>
      </c>
      <c r="AG76" s="28">
        <v>35</v>
      </c>
      <c r="AH76" s="28">
        <v>112</v>
      </c>
      <c r="AI76" s="28">
        <v>135</v>
      </c>
      <c r="AJ76" s="28">
        <v>87</v>
      </c>
      <c r="AK76" s="28">
        <v>22.1</v>
      </c>
      <c r="AL76" s="28">
        <v>22</v>
      </c>
    </row>
    <row r="77" spans="1:41" ht="15" hidden="1" x14ac:dyDescent="0.25">
      <c r="A77" s="23" t="s">
        <v>18</v>
      </c>
      <c r="B77" s="38">
        <v>1.3</v>
      </c>
      <c r="C77" s="29">
        <v>1.81</v>
      </c>
      <c r="D77" s="29">
        <v>2.38</v>
      </c>
      <c r="E77" s="29">
        <v>3.33</v>
      </c>
      <c r="F77" s="29">
        <v>6.14</v>
      </c>
      <c r="G77" s="29">
        <v>5.29</v>
      </c>
      <c r="H77" s="29">
        <v>1.65</v>
      </c>
      <c r="I77" s="29">
        <v>8.86</v>
      </c>
      <c r="J77" s="29">
        <v>16.25</v>
      </c>
      <c r="K77" s="29">
        <v>20.29</v>
      </c>
      <c r="L77" s="29">
        <v>0.52</v>
      </c>
      <c r="M77" s="29">
        <v>19.47</v>
      </c>
      <c r="N77" s="29">
        <v>1.7</v>
      </c>
      <c r="O77" s="29">
        <v>20.25</v>
      </c>
      <c r="P77" s="29">
        <v>20.49</v>
      </c>
      <c r="Q77" s="29">
        <v>20.55</v>
      </c>
      <c r="R77" s="29">
        <v>1.49</v>
      </c>
      <c r="S77" s="29">
        <v>17.16</v>
      </c>
      <c r="T77" s="29">
        <v>2.7</v>
      </c>
      <c r="U77" s="29">
        <v>2.11</v>
      </c>
      <c r="V77" s="29">
        <v>21.3</v>
      </c>
      <c r="W77" s="27">
        <v>0</v>
      </c>
      <c r="X77" s="29">
        <v>16.32</v>
      </c>
      <c r="Y77" s="29">
        <v>11.01</v>
      </c>
      <c r="Z77" s="29">
        <v>9.6199999999999992</v>
      </c>
      <c r="AA77" s="29">
        <v>16.96</v>
      </c>
      <c r="AB77" s="29">
        <v>17.79</v>
      </c>
      <c r="AC77" s="28">
        <v>192</v>
      </c>
      <c r="AD77" s="28">
        <v>44</v>
      </c>
      <c r="AE77" s="28">
        <v>36</v>
      </c>
      <c r="AF77" s="28">
        <v>63</v>
      </c>
      <c r="AG77" s="28">
        <v>35</v>
      </c>
      <c r="AH77" s="28">
        <v>112</v>
      </c>
      <c r="AI77" s="28">
        <v>135</v>
      </c>
      <c r="AJ77" s="28">
        <v>87</v>
      </c>
      <c r="AK77" s="28">
        <v>1.7</v>
      </c>
      <c r="AL77" s="28">
        <v>23</v>
      </c>
    </row>
    <row r="78" spans="1:41" ht="15" hidden="1" x14ac:dyDescent="0.25">
      <c r="A78" s="23" t="s">
        <v>27</v>
      </c>
      <c r="B78" s="38">
        <v>16.8</v>
      </c>
      <c r="C78" s="29">
        <v>17.239999999999998</v>
      </c>
      <c r="D78" s="29">
        <v>17.32</v>
      </c>
      <c r="E78" s="29">
        <v>18.760000000000002</v>
      </c>
      <c r="F78" s="29">
        <v>18.48</v>
      </c>
      <c r="G78" s="29">
        <v>11.37</v>
      </c>
      <c r="H78" s="29">
        <v>17.3</v>
      </c>
      <c r="I78" s="29">
        <v>9.49</v>
      </c>
      <c r="J78" s="29">
        <v>30.72</v>
      </c>
      <c r="K78" s="29">
        <v>5.0599999999999996</v>
      </c>
      <c r="L78" s="29">
        <v>15.85</v>
      </c>
      <c r="M78" s="29">
        <v>4.24</v>
      </c>
      <c r="N78" s="29">
        <v>17.7</v>
      </c>
      <c r="O78" s="29">
        <v>5.0199999999999996</v>
      </c>
      <c r="P78" s="29">
        <v>5.26</v>
      </c>
      <c r="Q78" s="29">
        <v>5.32</v>
      </c>
      <c r="R78" s="29">
        <v>16.16</v>
      </c>
      <c r="S78" s="29">
        <v>32.57</v>
      </c>
      <c r="T78" s="29">
        <v>18.14</v>
      </c>
      <c r="U78" s="29">
        <v>16.54</v>
      </c>
      <c r="V78" s="29">
        <v>6.07</v>
      </c>
      <c r="W78" s="29">
        <v>16.32</v>
      </c>
      <c r="X78" s="27">
        <v>0</v>
      </c>
      <c r="Y78" s="29">
        <v>26.42</v>
      </c>
      <c r="Z78" s="29">
        <v>25.03</v>
      </c>
      <c r="AA78" s="29">
        <v>1.88</v>
      </c>
      <c r="AB78" s="29">
        <v>2.56</v>
      </c>
      <c r="AC78" s="28">
        <v>192</v>
      </c>
      <c r="AD78" s="28">
        <v>44</v>
      </c>
      <c r="AE78" s="28">
        <v>36</v>
      </c>
      <c r="AF78" s="28">
        <v>63</v>
      </c>
      <c r="AG78" s="28">
        <v>35</v>
      </c>
      <c r="AH78" s="28">
        <v>112</v>
      </c>
      <c r="AI78" s="28">
        <v>135</v>
      </c>
      <c r="AJ78" s="28">
        <v>87</v>
      </c>
      <c r="AK78" s="28">
        <v>17.3</v>
      </c>
      <c r="AL78" s="28">
        <v>24</v>
      </c>
    </row>
    <row r="79" spans="1:41" ht="15" hidden="1" x14ac:dyDescent="0.25">
      <c r="A79" s="23" t="s">
        <v>21</v>
      </c>
      <c r="B79" s="38">
        <v>10.7</v>
      </c>
      <c r="C79" s="29">
        <v>11.77</v>
      </c>
      <c r="D79" s="29">
        <v>13.09</v>
      </c>
      <c r="E79" s="29">
        <v>13.29</v>
      </c>
      <c r="F79" s="29">
        <v>12.59</v>
      </c>
      <c r="G79" s="29">
        <v>15.39</v>
      </c>
      <c r="H79" s="29">
        <v>10.8</v>
      </c>
      <c r="I79" s="29">
        <v>18.95</v>
      </c>
      <c r="J79" s="29">
        <v>5.51</v>
      </c>
      <c r="K79" s="29">
        <v>30.38</v>
      </c>
      <c r="L79" s="29">
        <v>10.99</v>
      </c>
      <c r="M79" s="29">
        <v>29.56</v>
      </c>
      <c r="N79" s="29">
        <v>9.7799999999999994</v>
      </c>
      <c r="O79" s="29">
        <v>30.35</v>
      </c>
      <c r="P79" s="29">
        <v>30.58</v>
      </c>
      <c r="Q79" s="29">
        <v>30.64</v>
      </c>
      <c r="R79" s="29">
        <v>10.88</v>
      </c>
      <c r="S79" s="29">
        <v>14.61</v>
      </c>
      <c r="T79" s="29">
        <v>12.66</v>
      </c>
      <c r="U79" s="29">
        <v>11.17</v>
      </c>
      <c r="V79" s="29">
        <v>31.39</v>
      </c>
      <c r="W79" s="29">
        <v>11.01</v>
      </c>
      <c r="X79" s="29">
        <v>26.42</v>
      </c>
      <c r="Y79" s="27">
        <v>0</v>
      </c>
      <c r="Z79" s="29">
        <v>6.1</v>
      </c>
      <c r="AA79" s="29">
        <v>27.05</v>
      </c>
      <c r="AB79" s="29">
        <v>27.88</v>
      </c>
      <c r="AC79" s="28">
        <v>192</v>
      </c>
      <c r="AD79" s="28">
        <v>44</v>
      </c>
      <c r="AE79" s="28">
        <v>36</v>
      </c>
      <c r="AF79" s="28">
        <v>63</v>
      </c>
      <c r="AG79" s="28">
        <v>35</v>
      </c>
      <c r="AH79" s="28">
        <v>112</v>
      </c>
      <c r="AI79" s="28">
        <v>135</v>
      </c>
      <c r="AJ79" s="28">
        <v>87</v>
      </c>
      <c r="AK79" s="28">
        <v>11.7</v>
      </c>
      <c r="AL79" s="28">
        <v>25</v>
      </c>
    </row>
    <row r="80" spans="1:41" ht="15" hidden="1" x14ac:dyDescent="0.25">
      <c r="A80" s="23" t="s">
        <v>20</v>
      </c>
      <c r="B80" s="38">
        <v>9.5</v>
      </c>
      <c r="C80" s="29">
        <v>10.39</v>
      </c>
      <c r="D80" s="29">
        <v>11.7</v>
      </c>
      <c r="E80" s="29">
        <v>11.9</v>
      </c>
      <c r="F80" s="29">
        <v>13.88</v>
      </c>
      <c r="G80" s="29">
        <v>14</v>
      </c>
      <c r="H80" s="29">
        <v>9.41</v>
      </c>
      <c r="I80" s="29">
        <v>17.57</v>
      </c>
      <c r="J80" s="29">
        <v>11.34</v>
      </c>
      <c r="K80" s="29">
        <v>29</v>
      </c>
      <c r="L80" s="29">
        <v>9.6</v>
      </c>
      <c r="M80" s="29">
        <v>28.18</v>
      </c>
      <c r="N80" s="29">
        <v>8.39</v>
      </c>
      <c r="O80" s="29">
        <v>28.96</v>
      </c>
      <c r="P80" s="29">
        <v>29.19</v>
      </c>
      <c r="Q80" s="29">
        <v>29.26</v>
      </c>
      <c r="R80" s="29">
        <v>9.49</v>
      </c>
      <c r="S80" s="29">
        <v>10.3</v>
      </c>
      <c r="T80" s="29">
        <v>11.27</v>
      </c>
      <c r="U80" s="29">
        <v>9.7799999999999994</v>
      </c>
      <c r="V80" s="29">
        <v>30</v>
      </c>
      <c r="W80" s="29">
        <v>9.6199999999999992</v>
      </c>
      <c r="X80" s="29">
        <v>25.03</v>
      </c>
      <c r="Y80" s="29">
        <v>6.1</v>
      </c>
      <c r="Z80" s="27">
        <v>0</v>
      </c>
      <c r="AA80" s="29">
        <v>25.66</v>
      </c>
      <c r="AB80" s="29">
        <v>26.5</v>
      </c>
      <c r="AC80" s="28">
        <v>192</v>
      </c>
      <c r="AD80" s="28">
        <v>44</v>
      </c>
      <c r="AE80" s="28">
        <v>36</v>
      </c>
      <c r="AF80" s="28">
        <v>63</v>
      </c>
      <c r="AG80" s="28">
        <v>35</v>
      </c>
      <c r="AH80" s="28">
        <v>112</v>
      </c>
      <c r="AI80" s="28">
        <v>135</v>
      </c>
      <c r="AJ80" s="28">
        <v>87</v>
      </c>
      <c r="AK80" s="28">
        <v>10.4</v>
      </c>
      <c r="AL80" s="28">
        <v>26</v>
      </c>
      <c r="AN80" s="15"/>
      <c r="AO80" s="15"/>
    </row>
    <row r="81" spans="1:41" ht="15" hidden="1" x14ac:dyDescent="0.25">
      <c r="A81" s="23" t="s">
        <v>22</v>
      </c>
      <c r="B81" s="38">
        <v>17.8</v>
      </c>
      <c r="C81" s="29">
        <v>17.88</v>
      </c>
      <c r="D81" s="29">
        <v>17.96</v>
      </c>
      <c r="E81" s="29">
        <v>19.39</v>
      </c>
      <c r="F81" s="29">
        <v>19.11</v>
      </c>
      <c r="G81" s="29">
        <v>12.01</v>
      </c>
      <c r="H81" s="29">
        <v>17.93</v>
      </c>
      <c r="I81" s="29">
        <v>10.130000000000001</v>
      </c>
      <c r="J81" s="29">
        <v>31.35</v>
      </c>
      <c r="K81" s="29">
        <v>3.67</v>
      </c>
      <c r="L81" s="29">
        <v>16.48</v>
      </c>
      <c r="M81" s="29">
        <v>2.85</v>
      </c>
      <c r="N81" s="29">
        <v>18.34</v>
      </c>
      <c r="O81" s="29">
        <v>3.63</v>
      </c>
      <c r="P81" s="29">
        <v>3.86</v>
      </c>
      <c r="Q81" s="29">
        <v>3.93</v>
      </c>
      <c r="R81" s="29">
        <v>16.8</v>
      </c>
      <c r="S81" s="29">
        <v>33.200000000000003</v>
      </c>
      <c r="T81" s="29">
        <v>18.78</v>
      </c>
      <c r="U81" s="29">
        <v>17.170000000000002</v>
      </c>
      <c r="V81" s="29">
        <v>4.67</v>
      </c>
      <c r="W81" s="29">
        <v>16.96</v>
      </c>
      <c r="X81" s="29">
        <v>1.88</v>
      </c>
      <c r="Y81" s="29">
        <v>27.05</v>
      </c>
      <c r="Z81" s="29">
        <v>25.66</v>
      </c>
      <c r="AA81" s="27">
        <v>0</v>
      </c>
      <c r="AB81" s="29">
        <v>1.18</v>
      </c>
      <c r="AC81" s="28">
        <v>192</v>
      </c>
      <c r="AD81" s="28">
        <v>44</v>
      </c>
      <c r="AE81" s="28">
        <v>36</v>
      </c>
      <c r="AF81" s="28">
        <v>63</v>
      </c>
      <c r="AG81" s="28">
        <v>35</v>
      </c>
      <c r="AH81" s="28">
        <v>112</v>
      </c>
      <c r="AI81" s="28">
        <v>135</v>
      </c>
      <c r="AJ81" s="28">
        <v>87</v>
      </c>
      <c r="AK81" s="28">
        <v>18</v>
      </c>
      <c r="AL81" s="28">
        <v>27</v>
      </c>
    </row>
    <row r="82" spans="1:41" ht="15" hidden="1" x14ac:dyDescent="0.25">
      <c r="A82" s="23" t="s">
        <v>8</v>
      </c>
      <c r="B82" s="38">
        <v>18.5</v>
      </c>
      <c r="C82" s="29">
        <v>18.71</v>
      </c>
      <c r="D82" s="29">
        <v>18.79</v>
      </c>
      <c r="E82" s="29">
        <v>20.22</v>
      </c>
      <c r="F82" s="29">
        <v>19.940000000000001</v>
      </c>
      <c r="G82" s="29">
        <v>12.84</v>
      </c>
      <c r="H82" s="29">
        <v>18.760000000000002</v>
      </c>
      <c r="I82" s="29">
        <v>10.96</v>
      </c>
      <c r="J82" s="29">
        <v>32.19</v>
      </c>
      <c r="K82" s="29">
        <v>3.88</v>
      </c>
      <c r="L82" s="29">
        <v>17.309999999999999</v>
      </c>
      <c r="M82" s="29">
        <v>3.06</v>
      </c>
      <c r="N82" s="29">
        <v>19.170000000000002</v>
      </c>
      <c r="O82" s="29">
        <v>3.84</v>
      </c>
      <c r="P82" s="29">
        <v>4.07</v>
      </c>
      <c r="Q82" s="29">
        <v>4.1399999999999997</v>
      </c>
      <c r="R82" s="29">
        <v>17.63</v>
      </c>
      <c r="S82" s="29">
        <v>34.03</v>
      </c>
      <c r="T82" s="29">
        <v>19.61</v>
      </c>
      <c r="U82" s="29">
        <v>18.010000000000002</v>
      </c>
      <c r="V82" s="29">
        <v>4.88</v>
      </c>
      <c r="W82" s="29">
        <v>17.79</v>
      </c>
      <c r="X82" s="29">
        <v>2.56</v>
      </c>
      <c r="Y82" s="29">
        <v>27.88</v>
      </c>
      <c r="Z82" s="29">
        <v>26.5</v>
      </c>
      <c r="AA82" s="29">
        <v>1.18</v>
      </c>
      <c r="AB82" s="27">
        <v>0</v>
      </c>
      <c r="AC82" s="28">
        <v>192</v>
      </c>
      <c r="AD82" s="28">
        <v>44</v>
      </c>
      <c r="AE82" s="28">
        <v>36</v>
      </c>
      <c r="AF82" s="28">
        <v>63</v>
      </c>
      <c r="AG82" s="28">
        <v>35</v>
      </c>
      <c r="AH82" s="28">
        <v>112</v>
      </c>
      <c r="AI82" s="28">
        <v>135</v>
      </c>
      <c r="AJ82" s="28">
        <v>87</v>
      </c>
      <c r="AK82" s="28">
        <v>18.7</v>
      </c>
      <c r="AL82" s="28">
        <v>28</v>
      </c>
    </row>
    <row r="83" spans="1:41" ht="15" hidden="1" x14ac:dyDescent="0.25">
      <c r="A83" s="23" t="s">
        <v>75</v>
      </c>
      <c r="B83" s="28">
        <v>192</v>
      </c>
      <c r="C83" s="28">
        <v>192</v>
      </c>
      <c r="D83" s="28">
        <v>192</v>
      </c>
      <c r="E83" s="28">
        <v>192</v>
      </c>
      <c r="F83" s="28">
        <v>192</v>
      </c>
      <c r="G83" s="28">
        <v>192</v>
      </c>
      <c r="H83" s="28">
        <v>192</v>
      </c>
      <c r="I83" s="28">
        <v>192</v>
      </c>
      <c r="J83" s="28">
        <v>192</v>
      </c>
      <c r="K83" s="28">
        <v>192</v>
      </c>
      <c r="L83" s="28">
        <v>192</v>
      </c>
      <c r="M83" s="28">
        <v>192</v>
      </c>
      <c r="N83" s="28">
        <v>192</v>
      </c>
      <c r="O83" s="28">
        <v>192</v>
      </c>
      <c r="P83" s="28">
        <v>192</v>
      </c>
      <c r="Q83" s="28">
        <v>192</v>
      </c>
      <c r="R83" s="28">
        <v>192</v>
      </c>
      <c r="S83" s="28">
        <v>192</v>
      </c>
      <c r="T83" s="28">
        <v>192</v>
      </c>
      <c r="U83" s="28">
        <v>192</v>
      </c>
      <c r="V83" s="28">
        <v>192</v>
      </c>
      <c r="W83" s="28">
        <v>192</v>
      </c>
      <c r="X83" s="28">
        <v>192</v>
      </c>
      <c r="Y83" s="28">
        <v>192</v>
      </c>
      <c r="Z83" s="28">
        <v>192</v>
      </c>
      <c r="AA83" s="28">
        <v>192</v>
      </c>
      <c r="AB83" s="28">
        <v>192</v>
      </c>
      <c r="AC83" s="27">
        <v>0</v>
      </c>
      <c r="AD83" s="28">
        <v>163</v>
      </c>
      <c r="AE83" s="28">
        <v>187</v>
      </c>
      <c r="AF83" s="28">
        <v>63</v>
      </c>
      <c r="AG83" s="28">
        <v>158</v>
      </c>
      <c r="AH83" s="28">
        <v>78</v>
      </c>
      <c r="AI83" s="28">
        <v>135</v>
      </c>
      <c r="AJ83" s="28">
        <v>184</v>
      </c>
      <c r="AK83" s="28">
        <v>192</v>
      </c>
      <c r="AL83" s="28">
        <v>29</v>
      </c>
    </row>
    <row r="84" spans="1:41" ht="15" hidden="1" x14ac:dyDescent="0.25">
      <c r="A84" s="23" t="s">
        <v>76</v>
      </c>
      <c r="B84" s="28">
        <v>44</v>
      </c>
      <c r="C84" s="28">
        <v>44</v>
      </c>
      <c r="D84" s="28">
        <v>44</v>
      </c>
      <c r="E84" s="28">
        <v>44</v>
      </c>
      <c r="F84" s="28">
        <v>44</v>
      </c>
      <c r="G84" s="28">
        <v>44</v>
      </c>
      <c r="H84" s="28">
        <v>44</v>
      </c>
      <c r="I84" s="28">
        <v>44</v>
      </c>
      <c r="J84" s="28">
        <v>44</v>
      </c>
      <c r="K84" s="28">
        <v>44</v>
      </c>
      <c r="L84" s="28">
        <v>44</v>
      </c>
      <c r="M84" s="28">
        <v>44</v>
      </c>
      <c r="N84" s="28">
        <v>44</v>
      </c>
      <c r="O84" s="28">
        <v>44</v>
      </c>
      <c r="P84" s="28">
        <v>44</v>
      </c>
      <c r="Q84" s="28">
        <v>44</v>
      </c>
      <c r="R84" s="28">
        <v>44</v>
      </c>
      <c r="S84" s="28">
        <v>44</v>
      </c>
      <c r="T84" s="28">
        <v>44</v>
      </c>
      <c r="U84" s="28">
        <v>44</v>
      </c>
      <c r="V84" s="28">
        <v>44</v>
      </c>
      <c r="W84" s="28">
        <v>44</v>
      </c>
      <c r="X84" s="28">
        <v>44</v>
      </c>
      <c r="Y84" s="28">
        <v>44</v>
      </c>
      <c r="Z84" s="28">
        <v>44</v>
      </c>
      <c r="AA84" s="28">
        <v>44</v>
      </c>
      <c r="AB84" s="28">
        <v>44</v>
      </c>
      <c r="AC84" s="28">
        <v>163</v>
      </c>
      <c r="AD84" s="27">
        <v>0</v>
      </c>
      <c r="AE84" s="28">
        <v>70</v>
      </c>
      <c r="AF84" s="28">
        <v>63</v>
      </c>
      <c r="AG84" s="28">
        <v>28</v>
      </c>
      <c r="AH84" s="28">
        <v>85</v>
      </c>
      <c r="AI84" s="28">
        <v>135</v>
      </c>
      <c r="AJ84" s="28">
        <v>117</v>
      </c>
      <c r="AK84" s="28">
        <v>44</v>
      </c>
      <c r="AL84" s="28">
        <v>30</v>
      </c>
    </row>
    <row r="85" spans="1:41" ht="15" hidden="1" x14ac:dyDescent="0.25">
      <c r="A85" s="23" t="s">
        <v>77</v>
      </c>
      <c r="B85" s="28">
        <v>36</v>
      </c>
      <c r="C85" s="28">
        <v>36</v>
      </c>
      <c r="D85" s="28">
        <v>36</v>
      </c>
      <c r="E85" s="28">
        <v>36</v>
      </c>
      <c r="F85" s="28">
        <v>36</v>
      </c>
      <c r="G85" s="28">
        <v>36</v>
      </c>
      <c r="H85" s="28">
        <v>36</v>
      </c>
      <c r="I85" s="28">
        <v>36</v>
      </c>
      <c r="J85" s="28">
        <v>36</v>
      </c>
      <c r="K85" s="28">
        <v>36</v>
      </c>
      <c r="L85" s="28">
        <v>36</v>
      </c>
      <c r="M85" s="28">
        <v>36</v>
      </c>
      <c r="N85" s="28">
        <v>36</v>
      </c>
      <c r="O85" s="28">
        <v>36</v>
      </c>
      <c r="P85" s="28">
        <v>36</v>
      </c>
      <c r="Q85" s="28">
        <v>36</v>
      </c>
      <c r="R85" s="28">
        <v>36</v>
      </c>
      <c r="S85" s="28">
        <v>36</v>
      </c>
      <c r="T85" s="28">
        <v>36</v>
      </c>
      <c r="U85" s="28">
        <v>36</v>
      </c>
      <c r="V85" s="28">
        <v>36</v>
      </c>
      <c r="W85" s="28">
        <v>36</v>
      </c>
      <c r="X85" s="28">
        <v>36</v>
      </c>
      <c r="Y85" s="28">
        <v>36</v>
      </c>
      <c r="Z85" s="28">
        <v>36</v>
      </c>
      <c r="AA85" s="28">
        <v>36</v>
      </c>
      <c r="AB85" s="28">
        <v>36</v>
      </c>
      <c r="AC85" s="28">
        <v>187</v>
      </c>
      <c r="AD85" s="28">
        <v>70</v>
      </c>
      <c r="AE85" s="27">
        <v>0</v>
      </c>
      <c r="AF85" s="28">
        <v>63</v>
      </c>
      <c r="AG85" s="28">
        <v>42</v>
      </c>
      <c r="AH85" s="28">
        <v>116</v>
      </c>
      <c r="AI85" s="28">
        <v>135</v>
      </c>
      <c r="AJ85" s="28">
        <v>51</v>
      </c>
      <c r="AK85" s="28">
        <v>36</v>
      </c>
      <c r="AL85" s="28">
        <v>31</v>
      </c>
    </row>
    <row r="86" spans="1:41" ht="15" hidden="1" x14ac:dyDescent="0.25">
      <c r="A86" s="23" t="s">
        <v>78</v>
      </c>
      <c r="B86" s="28">
        <v>63</v>
      </c>
      <c r="C86" s="28">
        <v>63</v>
      </c>
      <c r="D86" s="28">
        <v>63</v>
      </c>
      <c r="E86" s="28">
        <v>63</v>
      </c>
      <c r="F86" s="28">
        <v>63</v>
      </c>
      <c r="G86" s="28">
        <v>63</v>
      </c>
      <c r="H86" s="28">
        <v>63</v>
      </c>
      <c r="I86" s="28">
        <v>63</v>
      </c>
      <c r="J86" s="28">
        <v>63</v>
      </c>
      <c r="K86" s="28">
        <v>63</v>
      </c>
      <c r="L86" s="28">
        <v>63</v>
      </c>
      <c r="M86" s="28">
        <v>63</v>
      </c>
      <c r="N86" s="28">
        <v>63</v>
      </c>
      <c r="O86" s="28">
        <v>63</v>
      </c>
      <c r="P86" s="28">
        <v>63</v>
      </c>
      <c r="Q86" s="28">
        <v>63</v>
      </c>
      <c r="R86" s="28">
        <v>63</v>
      </c>
      <c r="S86" s="28">
        <v>63</v>
      </c>
      <c r="T86" s="28">
        <v>63</v>
      </c>
      <c r="U86" s="28">
        <v>63</v>
      </c>
      <c r="V86" s="28">
        <v>63</v>
      </c>
      <c r="W86" s="28">
        <v>63</v>
      </c>
      <c r="X86" s="28">
        <v>63</v>
      </c>
      <c r="Y86" s="28">
        <v>63</v>
      </c>
      <c r="Z86" s="28">
        <v>63</v>
      </c>
      <c r="AA86" s="28">
        <v>63</v>
      </c>
      <c r="AB86" s="28">
        <v>63</v>
      </c>
      <c r="AC86" s="28">
        <v>63</v>
      </c>
      <c r="AD86" s="28">
        <v>63</v>
      </c>
      <c r="AE86" s="28">
        <v>63</v>
      </c>
      <c r="AF86" s="27">
        <v>0</v>
      </c>
      <c r="AG86" s="28">
        <v>63</v>
      </c>
      <c r="AH86" s="28">
        <v>63</v>
      </c>
      <c r="AI86" s="28">
        <v>135</v>
      </c>
      <c r="AJ86" s="28">
        <v>63</v>
      </c>
      <c r="AK86" s="28">
        <v>63</v>
      </c>
      <c r="AL86" s="28">
        <v>32</v>
      </c>
    </row>
    <row r="87" spans="1:41" ht="15" hidden="1" x14ac:dyDescent="0.25">
      <c r="A87" s="23" t="s">
        <v>79</v>
      </c>
      <c r="B87" s="28">
        <v>35</v>
      </c>
      <c r="C87" s="28">
        <v>35</v>
      </c>
      <c r="D87" s="28">
        <v>35</v>
      </c>
      <c r="E87" s="28">
        <v>35</v>
      </c>
      <c r="F87" s="28">
        <v>35</v>
      </c>
      <c r="G87" s="28">
        <v>35</v>
      </c>
      <c r="H87" s="28">
        <v>35</v>
      </c>
      <c r="I87" s="28">
        <v>35</v>
      </c>
      <c r="J87" s="28">
        <v>35</v>
      </c>
      <c r="K87" s="28">
        <v>35</v>
      </c>
      <c r="L87" s="28">
        <v>35</v>
      </c>
      <c r="M87" s="28">
        <v>35</v>
      </c>
      <c r="N87" s="28">
        <v>35</v>
      </c>
      <c r="O87" s="28">
        <v>35</v>
      </c>
      <c r="P87" s="28">
        <v>35</v>
      </c>
      <c r="Q87" s="28">
        <v>35</v>
      </c>
      <c r="R87" s="28">
        <v>35</v>
      </c>
      <c r="S87" s="28">
        <v>35</v>
      </c>
      <c r="T87" s="28">
        <v>35</v>
      </c>
      <c r="U87" s="28">
        <v>35</v>
      </c>
      <c r="V87" s="28">
        <v>35</v>
      </c>
      <c r="W87" s="28">
        <v>35</v>
      </c>
      <c r="X87" s="28">
        <v>35</v>
      </c>
      <c r="Y87" s="28">
        <v>35</v>
      </c>
      <c r="Z87" s="28">
        <v>35</v>
      </c>
      <c r="AA87" s="28">
        <v>35</v>
      </c>
      <c r="AB87" s="28">
        <v>35</v>
      </c>
      <c r="AC87" s="28">
        <v>158</v>
      </c>
      <c r="AD87" s="28">
        <v>28</v>
      </c>
      <c r="AE87" s="28">
        <v>42</v>
      </c>
      <c r="AF87" s="28">
        <v>63</v>
      </c>
      <c r="AG87" s="27">
        <v>0</v>
      </c>
      <c r="AH87" s="28">
        <v>78</v>
      </c>
      <c r="AI87" s="28">
        <v>135</v>
      </c>
      <c r="AJ87" s="28">
        <v>39</v>
      </c>
      <c r="AK87" s="28">
        <v>35</v>
      </c>
      <c r="AL87" s="28">
        <v>33</v>
      </c>
    </row>
    <row r="88" spans="1:41" s="15" customFormat="1" ht="15" hidden="1" x14ac:dyDescent="0.25">
      <c r="A88" s="23" t="s">
        <v>80</v>
      </c>
      <c r="B88" s="28">
        <v>112</v>
      </c>
      <c r="C88" s="28">
        <v>112</v>
      </c>
      <c r="D88" s="28">
        <v>112</v>
      </c>
      <c r="E88" s="28">
        <v>112</v>
      </c>
      <c r="F88" s="28">
        <v>112</v>
      </c>
      <c r="G88" s="28">
        <v>112</v>
      </c>
      <c r="H88" s="28">
        <v>112</v>
      </c>
      <c r="I88" s="28">
        <v>112</v>
      </c>
      <c r="J88" s="28">
        <v>112</v>
      </c>
      <c r="K88" s="28">
        <v>112</v>
      </c>
      <c r="L88" s="28">
        <v>112</v>
      </c>
      <c r="M88" s="28">
        <v>112</v>
      </c>
      <c r="N88" s="28">
        <v>112</v>
      </c>
      <c r="O88" s="28">
        <v>112</v>
      </c>
      <c r="P88" s="28">
        <v>112</v>
      </c>
      <c r="Q88" s="28">
        <v>112</v>
      </c>
      <c r="R88" s="28">
        <v>112</v>
      </c>
      <c r="S88" s="28">
        <v>112</v>
      </c>
      <c r="T88" s="28">
        <v>112</v>
      </c>
      <c r="U88" s="28">
        <v>112</v>
      </c>
      <c r="V88" s="28">
        <v>112</v>
      </c>
      <c r="W88" s="28">
        <v>112</v>
      </c>
      <c r="X88" s="28">
        <v>112</v>
      </c>
      <c r="Y88" s="28">
        <v>112</v>
      </c>
      <c r="Z88" s="28">
        <v>112</v>
      </c>
      <c r="AA88" s="28">
        <v>112</v>
      </c>
      <c r="AB88" s="28">
        <v>112</v>
      </c>
      <c r="AC88" s="28">
        <v>78</v>
      </c>
      <c r="AD88" s="28">
        <v>85</v>
      </c>
      <c r="AE88" s="28">
        <v>116</v>
      </c>
      <c r="AF88" s="28">
        <v>63</v>
      </c>
      <c r="AG88" s="28">
        <v>78</v>
      </c>
      <c r="AH88" s="27">
        <v>0</v>
      </c>
      <c r="AI88" s="28">
        <v>135</v>
      </c>
      <c r="AJ88" s="28">
        <v>87</v>
      </c>
      <c r="AK88" s="28">
        <v>112</v>
      </c>
      <c r="AL88" s="28">
        <v>34</v>
      </c>
      <c r="AN88"/>
      <c r="AO88"/>
    </row>
    <row r="89" spans="1:41" ht="15" hidden="1" x14ac:dyDescent="0.25">
      <c r="A89" s="23" t="s">
        <v>61</v>
      </c>
      <c r="B89" s="28">
        <v>135</v>
      </c>
      <c r="C89" s="28">
        <v>135</v>
      </c>
      <c r="D89" s="28">
        <v>135</v>
      </c>
      <c r="E89" s="28">
        <v>135</v>
      </c>
      <c r="F89" s="28">
        <v>135</v>
      </c>
      <c r="G89" s="28">
        <v>135</v>
      </c>
      <c r="H89" s="28">
        <v>135</v>
      </c>
      <c r="I89" s="28">
        <v>135</v>
      </c>
      <c r="J89" s="28">
        <v>135</v>
      </c>
      <c r="K89" s="28">
        <v>135</v>
      </c>
      <c r="L89" s="28">
        <v>135</v>
      </c>
      <c r="M89" s="28">
        <v>135</v>
      </c>
      <c r="N89" s="28">
        <v>135</v>
      </c>
      <c r="O89" s="28">
        <v>135</v>
      </c>
      <c r="P89" s="28">
        <v>135</v>
      </c>
      <c r="Q89" s="28">
        <v>135</v>
      </c>
      <c r="R89" s="28">
        <v>135</v>
      </c>
      <c r="S89" s="28">
        <v>135</v>
      </c>
      <c r="T89" s="28">
        <v>135</v>
      </c>
      <c r="U89" s="28">
        <v>135</v>
      </c>
      <c r="V89" s="28">
        <v>135</v>
      </c>
      <c r="W89" s="28">
        <v>135</v>
      </c>
      <c r="X89" s="28">
        <v>135</v>
      </c>
      <c r="Y89" s="28">
        <v>135</v>
      </c>
      <c r="Z89" s="28">
        <v>135</v>
      </c>
      <c r="AA89" s="28">
        <v>135</v>
      </c>
      <c r="AB89" s="28">
        <v>135</v>
      </c>
      <c r="AC89" s="28">
        <v>135</v>
      </c>
      <c r="AD89" s="28">
        <v>135</v>
      </c>
      <c r="AE89" s="28">
        <v>135</v>
      </c>
      <c r="AF89" s="28">
        <v>63</v>
      </c>
      <c r="AG89" s="28">
        <v>135</v>
      </c>
      <c r="AH89" s="28">
        <v>135</v>
      </c>
      <c r="AI89" s="27">
        <v>0</v>
      </c>
      <c r="AJ89" s="28">
        <v>135</v>
      </c>
      <c r="AK89" s="28">
        <v>135</v>
      </c>
      <c r="AL89" s="28">
        <v>35</v>
      </c>
    </row>
    <row r="90" spans="1:41" ht="15" hidden="1" x14ac:dyDescent="0.25">
      <c r="A90" s="23" t="s">
        <v>81</v>
      </c>
      <c r="B90" s="28">
        <v>87</v>
      </c>
      <c r="C90" s="28">
        <v>87</v>
      </c>
      <c r="D90" s="28">
        <v>87</v>
      </c>
      <c r="E90" s="28">
        <v>87</v>
      </c>
      <c r="F90" s="28">
        <v>87</v>
      </c>
      <c r="G90" s="28">
        <v>87</v>
      </c>
      <c r="H90" s="28">
        <v>87</v>
      </c>
      <c r="I90" s="28">
        <v>87</v>
      </c>
      <c r="J90" s="28">
        <v>87</v>
      </c>
      <c r="K90" s="28">
        <v>87</v>
      </c>
      <c r="L90" s="28">
        <v>87</v>
      </c>
      <c r="M90" s="28">
        <v>87</v>
      </c>
      <c r="N90" s="28">
        <v>87</v>
      </c>
      <c r="O90" s="28">
        <v>87</v>
      </c>
      <c r="P90" s="28">
        <v>87</v>
      </c>
      <c r="Q90" s="28">
        <v>87</v>
      </c>
      <c r="R90" s="28">
        <v>87</v>
      </c>
      <c r="S90" s="28">
        <v>87</v>
      </c>
      <c r="T90" s="28">
        <v>87</v>
      </c>
      <c r="U90" s="28">
        <v>87</v>
      </c>
      <c r="V90" s="28">
        <v>87</v>
      </c>
      <c r="W90" s="28">
        <v>87</v>
      </c>
      <c r="X90" s="28">
        <v>87</v>
      </c>
      <c r="Y90" s="28">
        <v>87</v>
      </c>
      <c r="Z90" s="28">
        <v>87</v>
      </c>
      <c r="AA90" s="28">
        <v>87</v>
      </c>
      <c r="AB90" s="28">
        <v>87</v>
      </c>
      <c r="AC90" s="28">
        <v>184</v>
      </c>
      <c r="AD90" s="28">
        <v>117</v>
      </c>
      <c r="AE90" s="28">
        <v>51</v>
      </c>
      <c r="AF90" s="28">
        <v>63</v>
      </c>
      <c r="AG90" s="28">
        <v>39</v>
      </c>
      <c r="AH90" s="28">
        <v>87</v>
      </c>
      <c r="AI90" s="28">
        <v>135</v>
      </c>
      <c r="AJ90" s="27">
        <v>0</v>
      </c>
      <c r="AK90" s="29">
        <v>87</v>
      </c>
      <c r="AL90" s="28">
        <v>36</v>
      </c>
    </row>
    <row r="91" spans="1:41" ht="15" hidden="1" x14ac:dyDescent="0.25">
      <c r="A91" s="23" t="s">
        <v>86</v>
      </c>
      <c r="B91" s="28">
        <v>2.8</v>
      </c>
      <c r="C91" s="28">
        <v>0.4</v>
      </c>
      <c r="D91" s="28">
        <v>1.7</v>
      </c>
      <c r="E91" s="28">
        <v>2.5</v>
      </c>
      <c r="F91" s="28">
        <v>10</v>
      </c>
      <c r="G91" s="28">
        <v>6.2</v>
      </c>
      <c r="H91" s="28">
        <v>1.1000000000000001</v>
      </c>
      <c r="I91" s="28">
        <v>9.6</v>
      </c>
      <c r="J91" s="28">
        <v>16.899999999999999</v>
      </c>
      <c r="K91" s="28">
        <v>21.3</v>
      </c>
      <c r="L91" s="28">
        <v>1.9</v>
      </c>
      <c r="M91" s="28">
        <v>20.399999999999999</v>
      </c>
      <c r="N91" s="28">
        <v>1.9</v>
      </c>
      <c r="O91" s="28">
        <v>21.1</v>
      </c>
      <c r="P91" s="28">
        <v>21.7</v>
      </c>
      <c r="Q91" s="28">
        <v>21.3</v>
      </c>
      <c r="R91" s="28">
        <v>3.1</v>
      </c>
      <c r="S91" s="28">
        <v>19</v>
      </c>
      <c r="T91" s="28">
        <v>1.7</v>
      </c>
      <c r="U91" s="28">
        <v>4.3</v>
      </c>
      <c r="V91" s="28">
        <v>22.1</v>
      </c>
      <c r="W91" s="28">
        <v>1.7</v>
      </c>
      <c r="X91" s="28">
        <v>17.3</v>
      </c>
      <c r="Y91" s="28">
        <v>11.7</v>
      </c>
      <c r="Z91" s="28">
        <v>10.4</v>
      </c>
      <c r="AA91" s="28">
        <v>18</v>
      </c>
      <c r="AB91" s="28">
        <v>18.7</v>
      </c>
      <c r="AC91" s="28">
        <v>192</v>
      </c>
      <c r="AD91" s="28">
        <v>44</v>
      </c>
      <c r="AE91" s="28">
        <v>36</v>
      </c>
      <c r="AF91" s="28">
        <v>63</v>
      </c>
      <c r="AG91" s="28">
        <v>35</v>
      </c>
      <c r="AH91" s="28">
        <v>112</v>
      </c>
      <c r="AI91" s="28">
        <v>135</v>
      </c>
      <c r="AJ91" s="29">
        <v>87</v>
      </c>
      <c r="AK91" s="27">
        <v>0</v>
      </c>
      <c r="AL91" s="28">
        <v>37</v>
      </c>
    </row>
    <row r="92" spans="1:41" ht="14.25" hidden="1" x14ac:dyDescent="0.2">
      <c r="B92" s="28">
        <v>1</v>
      </c>
      <c r="C92" s="28">
        <v>2</v>
      </c>
      <c r="D92" s="28">
        <v>3</v>
      </c>
      <c r="E92" s="28">
        <v>4</v>
      </c>
      <c r="F92" s="28">
        <v>5</v>
      </c>
      <c r="G92" s="28">
        <v>6</v>
      </c>
      <c r="H92" s="28">
        <v>7</v>
      </c>
      <c r="I92" s="28">
        <v>8</v>
      </c>
      <c r="J92" s="28">
        <v>9</v>
      </c>
      <c r="K92" s="28">
        <v>10</v>
      </c>
      <c r="L92" s="28">
        <v>11</v>
      </c>
      <c r="M92" s="28">
        <v>12</v>
      </c>
      <c r="N92" s="28">
        <v>13</v>
      </c>
      <c r="O92" s="28">
        <v>14</v>
      </c>
      <c r="P92" s="28">
        <v>15</v>
      </c>
      <c r="Q92" s="28">
        <v>16</v>
      </c>
      <c r="R92" s="28">
        <v>17</v>
      </c>
      <c r="S92" s="28">
        <v>18</v>
      </c>
      <c r="T92" s="28">
        <v>19</v>
      </c>
      <c r="U92" s="28">
        <v>20</v>
      </c>
      <c r="V92" s="28">
        <v>21</v>
      </c>
      <c r="W92" s="28">
        <v>22</v>
      </c>
      <c r="X92" s="28">
        <v>23</v>
      </c>
      <c r="Y92" s="28">
        <v>24</v>
      </c>
      <c r="Z92" s="28">
        <v>25</v>
      </c>
      <c r="AA92" s="28">
        <v>26</v>
      </c>
      <c r="AB92" s="28">
        <v>27</v>
      </c>
      <c r="AC92" s="28">
        <v>28</v>
      </c>
      <c r="AD92" s="28">
        <v>29</v>
      </c>
      <c r="AE92" s="28">
        <v>30</v>
      </c>
      <c r="AF92" s="28">
        <v>31</v>
      </c>
      <c r="AG92" s="28">
        <v>32</v>
      </c>
      <c r="AH92" s="28">
        <v>33</v>
      </c>
      <c r="AI92" s="28">
        <v>34</v>
      </c>
      <c r="AJ92" s="28">
        <v>35</v>
      </c>
      <c r="AK92" s="28">
        <v>36</v>
      </c>
    </row>
    <row r="93" spans="1:41" ht="14.25" hidden="1" x14ac:dyDescent="0.2">
      <c r="A93" t="s">
        <v>60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</row>
    <row r="94" spans="1:41" hidden="1" x14ac:dyDescent="0.2"/>
  </sheetData>
  <mergeCells count="57">
    <mergeCell ref="A49:F49"/>
    <mergeCell ref="A4:B4"/>
    <mergeCell ref="C4:E4"/>
    <mergeCell ref="A44:C44"/>
    <mergeCell ref="A45:C45"/>
    <mergeCell ref="A46:C46"/>
    <mergeCell ref="A38:C38"/>
    <mergeCell ref="A39:C39"/>
    <mergeCell ref="A40:C40"/>
    <mergeCell ref="A41:C41"/>
    <mergeCell ref="A30:C30"/>
    <mergeCell ref="A31:C31"/>
    <mergeCell ref="A42:C42"/>
    <mergeCell ref="A43:C43"/>
    <mergeCell ref="A32:C32"/>
    <mergeCell ref="A33:C33"/>
    <mergeCell ref="H53:I53"/>
    <mergeCell ref="A54:I54"/>
    <mergeCell ref="A50:E50"/>
    <mergeCell ref="A51:E51"/>
    <mergeCell ref="A52:E52"/>
    <mergeCell ref="A53:E53"/>
    <mergeCell ref="A34:C34"/>
    <mergeCell ref="A35:C35"/>
    <mergeCell ref="A36:C36"/>
    <mergeCell ref="A37:C37"/>
    <mergeCell ref="A25:C25"/>
    <mergeCell ref="A26:C26"/>
    <mergeCell ref="A27:C27"/>
    <mergeCell ref="A28:C28"/>
    <mergeCell ref="A29:C29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47:E48"/>
    <mergeCell ref="H1:I1"/>
    <mergeCell ref="H2:I2"/>
    <mergeCell ref="A3:F3"/>
    <mergeCell ref="H3:I3"/>
    <mergeCell ref="H4:I4"/>
    <mergeCell ref="A5:I5"/>
    <mergeCell ref="A6:I6"/>
    <mergeCell ref="A7:I7"/>
    <mergeCell ref="E8:F8"/>
    <mergeCell ref="B9:D9"/>
    <mergeCell ref="A10:C10"/>
    <mergeCell ref="A11:C11"/>
    <mergeCell ref="A12:C12"/>
    <mergeCell ref="A13:C13"/>
    <mergeCell ref="A14:C14"/>
  </mergeCells>
  <pageMargins left="0.2" right="0.2" top="0.25" bottom="0.25" header="0.3" footer="0.3"/>
  <pageSetup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2F75934E8F8B4980AD66FB7AC62270" ma:contentTypeVersion="10" ma:contentTypeDescription="Create a new document." ma:contentTypeScope="" ma:versionID="50229d0fbd886ffa7c3505ba473fced5">
  <xsd:schema xmlns:xsd="http://www.w3.org/2001/XMLSchema" xmlns:xs="http://www.w3.org/2001/XMLSchema" xmlns:p="http://schemas.microsoft.com/office/2006/metadata/properties" xmlns:ns3="7bf69d34-293e-43e9-b87a-eb0cd8cc12cf" targetNamespace="http://schemas.microsoft.com/office/2006/metadata/properties" ma:root="true" ma:fieldsID="ffd898cd7e122a04ac452368979ff82d" ns3:_="">
    <xsd:import namespace="7bf69d34-293e-43e9-b87a-eb0cd8cc12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69d34-293e-43e9-b87a-eb0cd8cc12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86CE72-CF5E-48E1-ADA5-75BE3235C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69d34-293e-43e9-b87a-eb0cd8cc12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09726BD-C64C-411E-9317-22A0775BD030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7bf69d34-293e-43e9-b87a-eb0cd8cc12c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2306D90-EAA1-4587-A20C-4C9FDC63D1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Travel</vt:lpstr>
      <vt:lpstr>Travel!Print_Area</vt:lpstr>
    </vt:vector>
  </TitlesOfParts>
  <Company>Craven County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 Matrix</dc:title>
  <dc:creator>Instructional Technology</dc:creator>
  <cp:lastModifiedBy>Jeremy Grieve</cp:lastModifiedBy>
  <cp:lastPrinted>2026-08-11T20:28:15Z</cp:lastPrinted>
  <dcterms:created xsi:type="dcterms:W3CDTF">1997-08-30T07:27:19Z</dcterms:created>
  <dcterms:modified xsi:type="dcterms:W3CDTF">2026-08-11T20:28:22Z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0x010100612F75934E8F8B4980AD66FB7AC62270</vt:lpwstr>
  </property>
</Properties>
</file>