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hesteruplandsdorg-my.sharepoint.com/personal/mhales_chesteruplandsd_org/Documents/STORE N GO/CUSD/2026-2027/Procurement/Technology/"/>
    </mc:Choice>
  </mc:AlternateContent>
  <xr:revisionPtr revIDLastSave="0" documentId="8_{CBD93AC0-7FB8-437C-852E-F769BF3894AA}" xr6:coauthVersionLast="47" xr6:coauthVersionMax="47" xr10:uidLastSave="{00000000-0000-0000-0000-000000000000}"/>
  <bookViews>
    <workbookView xWindow="57480" yWindow="-120" windowWidth="38640" windowHeight="21120" activeTab="1" xr2:uid="{00000000-000D-0000-FFFF-FFFF00000000}"/>
  </bookViews>
  <sheets>
    <sheet name="Instructions" sheetId="1" r:id="rId1"/>
    <sheet name="Bid Form" sheetId="2" r:id="rId2"/>
    <sheet name="Device Compliance" sheetId="3" r:id="rId3"/>
    <sheet name="Lot Summary" sheetId="4" r:id="rId4"/>
    <sheet name="Compliance Referenc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4" l="1"/>
  <c r="D12" i="4"/>
  <c r="D11" i="4"/>
  <c r="D10" i="4"/>
  <c r="D9" i="4"/>
  <c r="D8" i="4"/>
  <c r="D7" i="4"/>
  <c r="D6" i="4"/>
  <c r="D5" i="4"/>
  <c r="D14" i="4" s="1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31" i="2" s="1"/>
</calcChain>
</file>

<file path=xl/sharedStrings.xml><?xml version="1.0" encoding="utf-8"?>
<sst xmlns="http://schemas.openxmlformats.org/spreadsheetml/2006/main" count="375" uniqueCount="190">
  <si>
    <t>CUSD TECHNOLOGY PROCUREMENT - BID AND COMPLIANCE SCHEDULE</t>
  </si>
  <si>
    <t>Complete every blue bidder-input field. Unit prices must include all freight, licensing, enrollment, support, inside delivery, liftgate and incidentals. Product substitutions require complete manufacturer documentation and must meet or exceed every minimum specification.</t>
  </si>
  <si>
    <t>Topic</t>
  </si>
  <si>
    <t>Instructions</t>
  </si>
  <si>
    <t>Acquisition</t>
  </si>
  <si>
    <t>Lots</t>
  </si>
  <si>
    <t>Brand neutrality</t>
  </si>
  <si>
    <t>Manufacturers and suppliers are not prescribed. ChromeOS/Google Admin and Windows 11 Pro are compatibility requirements for existing District platforms.</t>
  </si>
  <si>
    <t>Bid entry</t>
  </si>
  <si>
    <t>Enter the offered manufacturer, model/SKU, country of manufacture, compliance response, unit price, lead time and warranty. Extended totals calculate automatically.</t>
  </si>
  <si>
    <t>Documentation</t>
  </si>
  <si>
    <t>Device condition</t>
  </si>
  <si>
    <t>All equipment must be new, current-generation, unused and sourced through authorized channels. Refurbished, recertified, gray-market and discontinued equipment are prohibited.</t>
  </si>
  <si>
    <t>Licensing</t>
  </si>
  <si>
    <t>Licenses must be new, properly registered to CUSD and free of automatic renewal unless expressly approved.</t>
  </si>
  <si>
    <t>Security</t>
  </si>
  <si>
    <t>No default credentials, unauthorized management agents, consumer trials or undisclosed telemetry. CUSD may conduct security and supply-chain review before award.</t>
  </si>
  <si>
    <t>CONSOLIDATED TECHNOLOGY BID FORM</t>
  </si>
  <si>
    <t>Blue columns are bidder inputs. “Comply” means the offered product satisfies every minimum requirement. Identify every exception; unapproved material deviations may be nonresponsive.</t>
  </si>
  <si>
    <t>Line</t>
  </si>
  <si>
    <t>Lot</t>
  </si>
  <si>
    <t>Category</t>
  </si>
  <si>
    <t>Vendor-Neutral Item</t>
  </si>
  <si>
    <t>Minimum Specification</t>
  </si>
  <si>
    <t>Qty</t>
  </si>
  <si>
    <t>Unit</t>
  </si>
  <si>
    <t>Manufacturer</t>
  </si>
  <si>
    <t>Model / SKU</t>
  </si>
  <si>
    <t>Country of Manufacture</t>
  </si>
  <si>
    <t>Comply?</t>
  </si>
  <si>
    <t>Unit Price</t>
  </si>
  <si>
    <t>Extended Total</t>
  </si>
  <si>
    <t>Lead Time (Days)</t>
  </si>
  <si>
    <t>T-001</t>
  </si>
  <si>
    <t>A</t>
  </si>
  <si>
    <t>Student Devices</t>
  </si>
  <si>
    <t>11.6-inch touchscreen ChromeOS student laptop - premium support configuration</t>
  </si>
  <si>
    <t>ChromeOS; ARM-based 8-core processor with performance equivalent to MediaTek Kompanio 540 or better; 8 GB LPDDR5 memory; 64 GB eMMC/UFS storage; 11.6-inch HD (1366x768 minimum) touch anti-glare display; HD webcam and dual microphones; Wi-Fi 6E 2x2 and Bluetooth 5.3 or newer; two USB-C ports; 45 Wh battery minimum; 65 W USB-C adapter; U.S. keyboard; one-year hardware warranty, accidental-damage coverage, 24x7 technical support and next-business-day onsite service; minimum eight years ChromeOS automatic updates remaining at acceptance; new current-generation device.</t>
  </si>
  <si>
    <t>Each</t>
  </si>
  <si>
    <t>T-002</t>
  </si>
  <si>
    <t>11.6-inch touchscreen ChromeOS student laptop - standard support configuration</t>
  </si>
  <si>
    <t>ChromeOS; ARM-based 8-core processor with performance equivalent to MediaTek Kompanio 540 or better; 8 GB memory; 64 GB UFS/eMMC storage; 11.6-inch HD (1366x768 minimum) touch display; integrated graphics; 720p or better webcam and microphone; Wi-Fi 6E 2x2 and Bluetooth 5.3 or newer; 45 Wh battery minimum; 65 W USB-C adapter; U.S. keyboard; one-year manufacturer depot/mail-in warranty minimum; minimum eight years ChromeOS automatic updates remaining at acceptance; new current-generation device.</t>
  </si>
  <si>
    <t>T-003</t>
  </si>
  <si>
    <t>Chrome Education perpetual device-management upgrade</t>
  </si>
  <si>
    <t>New perpetual Chrome Education Upgrade assigned to each student device and transferable/managed as permitted by Google terms; fully registered to CUSD's Google Admin domain; no consumer or trial license.</t>
  </si>
  <si>
    <t>License</t>
  </si>
  <si>
    <t>T-004</t>
  </si>
  <si>
    <t>Deployment Services</t>
  </si>
  <si>
    <t>Zero-touch enrollment and District provisioning</t>
  </si>
  <si>
    <t>Manufacturer/distributor zero-touch enrollment into the CUSD Google Admin domain; serial number, service tag, MAC address, model, warranty dates and license assignment provided in District-approved CSV/XLSX format; devices arrive ready for District policy assignment.</t>
  </si>
  <si>
    <t>Device</t>
  </si>
  <si>
    <t>T-005</t>
  </si>
  <si>
    <t>Accessories</t>
  </si>
  <si>
    <t>Rugged protective case for offered student device</t>
  </si>
  <si>
    <t>Commercial K-12 rugged shell or always-on case specifically fitted to the offered Chromebook; protects corners, edges, top and bottom; permits full access to ports, camera, vents and charging; compatible with clamshell/touch operation; non-slip feet; no interference with wireless performance; minimum one-year warranty. Quantity includes 100 spares.</t>
  </si>
  <si>
    <t>T-006</t>
  </si>
  <si>
    <t>B</t>
  </si>
  <si>
    <t>Administrative Devices</t>
  </si>
  <si>
    <t>16-inch touchscreen Windows professional laptop</t>
  </si>
  <si>
    <t>Business-class 16-inch laptop; Intel Core 5 120U (10 cores, up to 5.0 GHz) or equivalent/better current-generation processor; Windows 11 Pro; 32 GB DDR5-5600 memory (one 32 GB module or better); 256 GB TLC NVMe SSD minimum; integrated graphics; 16-inch FHD+ IPS touch anti-glare display, 300 nits minimum; 1080p IR webcam with privacy shutter, microphone and presence detection or equivalent; backlit U.S. keyboard with numeric keypad; Wi-Fi 6E 2x2 and Bluetooth 5.4 or newer; 45 Wh battery minimum; 65 W USB-C adapter; ENERGY STAR and EPEAT Gold or equivalent; TPM 2.0; one-year 24x7 support and next-business-day onsite warranty.</t>
  </si>
  <si>
    <t>T-007</t>
  </si>
  <si>
    <t>Cybersecurity</t>
  </si>
  <si>
    <t>Endpoint detection and response protection with support - one year</t>
  </si>
  <si>
    <t>Cloud-managed endpoint protection/EDR compatible with Windows 11 Pro and CUSD security environment; malware, ransomware and behavioral protection; centralized policy and reporting; essential/vendor support for one year. Bidder shall name product, data-hosting region, licensing terms and renewal price. Subject to CUSD cybersecurity review before award.</t>
  </si>
  <si>
    <t>Device-Year</t>
  </si>
  <si>
    <t>T-008</t>
  </si>
  <si>
    <t>C</t>
  </si>
  <si>
    <t>Asset Management</t>
  </si>
  <si>
    <t>Asset tagging, inventory record and exterior labeling</t>
  </si>
  <si>
    <t>Affix CUSD-approved tamper-resistant asset label; record CUSD asset number, manufacturer, model, serial/service tag, MAC address, warranty start/end, license assignment and purchase order in District-approved spreadsheet. Final label format and placement approved before production.</t>
  </si>
  <si>
    <t>T-009</t>
  </si>
  <si>
    <t>Logistics</t>
  </si>
  <si>
    <t>Freight, inside delivery, liftgate, pallet breakdown and packaging removal</t>
  </si>
  <si>
    <t>Fully loaded delivery to the CUSD-designated receiving location(s); appointment scheduling; liftgate and inside delivery when required; pallet/carton labeling; count reconciliation; removal/recycling of shipping debris; no separate fuel or accessorial surcharge.</t>
  </si>
  <si>
    <t>MANDATORY DEVICE COMPLIANCE DISCLOSURES</t>
  </si>
  <si>
    <t>Complete one row for each offered student or administrative device model. Attach supporting manufacturer documentation.</t>
  </si>
  <si>
    <t>Bid Line</t>
  </si>
  <si>
    <t>Offered Manufacturer / Model</t>
  </si>
  <si>
    <t>Processor</t>
  </si>
  <si>
    <t>Memory / Storage</t>
  </si>
  <si>
    <t>Display / Wireless</t>
  </si>
  <si>
    <t>OS / AUE or Support End</t>
  </si>
  <si>
    <t>Warranty / Service</t>
  </si>
  <si>
    <t>AWARD LOT SUMMARY</t>
  </si>
  <si>
    <t>Included Lines</t>
  </si>
  <si>
    <t>Scope</t>
  </si>
  <si>
    <t>Bidder Lot Total</t>
  </si>
  <si>
    <t>T-001 through T-005</t>
  </si>
  <si>
    <t>Student devices, Chrome Education upgrades, enrollment and rugged cases</t>
  </si>
  <si>
    <t>T-006 through T-007</t>
  </si>
  <si>
    <t>Administrative Windows laptops and endpoint security</t>
  </si>
  <si>
    <t>T-008 through T-009</t>
  </si>
  <si>
    <t>Asset tagging and logistics</t>
  </si>
  <si>
    <t>PROCUREMENT AND TECHNOLOGY COMPLIANCE REFERENCES</t>
  </si>
  <si>
    <t>Authority</t>
  </si>
  <si>
    <t>Requirement Applied</t>
  </si>
  <si>
    <t>Official Source</t>
  </si>
  <si>
    <t>PA Public School Code, 24 P.S. § 8-807.1</t>
  </si>
  <si>
    <t>Formal competition for supplies above the adjusted threshold; lowest responsible bidder, kind/quality/material equal; anti-splitting.</t>
  </si>
  <si>
    <t>https://www.legis.state.pa.us/WU01/LI/LI/US/PDF/1949/0/0014..PDF</t>
  </si>
  <si>
    <t>PDE federal procurement guidance</t>
  </si>
  <si>
    <t>Apply the most restrictive federal, state and local requirement.</t>
  </si>
  <si>
    <t>https://www.pa.gov/agencies/education/programs-and-services/schools/grants-and-funding/esser-funding/monitoring-of-leas-coronavirus-associated-federal-programs/esser-guesser-faq</t>
  </si>
  <si>
    <t>2 CFR 200.319-320</t>
  </si>
  <si>
    <t>Full and open competition and formal procurement methods.</t>
  </si>
  <si>
    <t>https://www.ecfr.gov/current/title-2/part-200/subpart-D</t>
  </si>
  <si>
    <t>2 CFR Part 200, Appendix II</t>
  </si>
  <si>
    <t>Required federal contract provisions, as applicable.</t>
  </si>
  <si>
    <t>https://www.ecfr.gov/current/title-2/subtitle-A/chapter-II/part-200/appendix-Appendix%20II%20to%20Part%20200</t>
  </si>
  <si>
    <t>2 CFR 200.216</t>
  </si>
  <si>
    <t>Prohibition on certain covered telecommunications/video-surveillance equipment and services.</t>
  </si>
  <si>
    <t>https://www.ecfr.gov/current/title-2/section-200.216</t>
  </si>
  <si>
    <t>Section 889 / supply-chain disclosure</t>
  </si>
  <si>
    <t>Bidder disclosure and compliance as applicable to federally funded technology.</t>
  </si>
  <si>
    <t>https://www.acquisition.gov/far/52.204-25</t>
  </si>
  <si>
    <t>Vendor-Neutral Specifications | Computing Devices, AV, Communications, Charging and Accessories</t>
  </si>
  <si>
    <t>450 student touchscreen ChromeOS laptops; 450 perpetual education upgrades; zero-touch enrollment; 550 rugged cases; 20 administrative Windows laptops; 20 one-year EDR licenses; 400 student headphones; 12 interactive panels; 12 digital-signage packages; IP phones, microphones, printing, charging equipment, peripherals, cables, asset tagging and logistics.</t>
  </si>
  <si>
    <t>Lots A-C: computing devices, licensing, cybersecurity, asset management and logistics. Lots D-I: student audio, interactive display/signage, communications/audio, printing, charging and peripherals/cables. CUSD may award one or more lots as stated in the RFP.</t>
  </si>
  <si>
    <t>Attach product data sheets, ChromeOS automatic-update information, warranty/service descriptions, EDR security documentation, display/signage and IP-phone compatibility information, charging equipment dimensions/capacity, electrical certifications and exception details.</t>
  </si>
  <si>
    <t>T-010</t>
  </si>
  <si>
    <t>D</t>
  </si>
  <si>
    <t>Student Audio</t>
  </si>
  <si>
    <t>Wired USB headphones for K-12 use</t>
  </si>
  <si>
    <t>Wired USB-A stereo headphones compatible with ChromeOS and Windows 11; adjustable reinforced headband; replaceable or cleanable padded ear cushions; minimum 6-foot cable; in-line or ear-cup volume control; durable strain relief; minimum one-year warranty. Microphone not required unless included.</t>
  </si>
  <si>
    <t>T-011</t>
  </si>
  <si>
    <t>Rugged wired 3.5 mm student headphones</t>
  </si>
  <si>
    <t>Rugged over-ear K-12 headphones; universal 3.5 mm plug; adjustable reinforced headband; padded cleanable ear cushions; minimum 4-foot cable with strain relief; volume-limiting or hearing-protection design appropriate for student use; minimum one-year warranty.</t>
  </si>
  <si>
    <t>T-012</t>
  </si>
  <si>
    <t>E</t>
  </si>
  <si>
    <t>Interactive Displays</t>
  </si>
  <si>
    <t>65-inch interactive flat panel with mounting and installation</t>
  </si>
  <si>
    <t>Commercial 65-inch 4K UHD interactive flat panel; anti-glare touch surface; at least 20 simultaneous touch points; integrated speakers; HDMI and USB-C; Ethernet and Wi-Fi; remote management; manufacturer wall mount, required cables, mounting, installation and configuration; minimum three-year onsite warranty. State operating platform, included software and recurring fees.</t>
  </si>
  <si>
    <t>T-013</t>
  </si>
  <si>
    <t>Digital Signage</t>
  </si>
  <si>
    <t>Digital-signage player/management package - up to 10 display endpoints</t>
  </si>
  <si>
    <t>Digital-signage player and management package supporting up to 10 display endpoints per package; required player hardware, power supply, mounting hardware and HDMI connectivity; Ethernet and Wi-Fi; cloud scheduling, multi-zone content, remote monitoring and administrator access. State initial license term, included display capacity, hosting location, support, renewal price and all recurring fees; no automatic renewal.</t>
  </si>
  <si>
    <t>Package</t>
  </si>
  <si>
    <t>T-014</t>
  </si>
  <si>
    <t>F</t>
  </si>
  <si>
    <t>Unified Communications</t>
  </si>
  <si>
    <t>SIP IP desk phone compatible with District voice platform</t>
  </si>
  <si>
    <t>Standards-based SIP IP desk phone compatible with the District's existing voice platform; color display; at least four programmable line/function keys; full-duplex speakerphone; HD voice; dual Gigabit Ethernet; IEEE 802.3af PoE; headset support; minimum one-year warranty. State provisioning and platform compatibility.</t>
  </si>
  <si>
    <t>T-015</t>
  </si>
  <si>
    <t>Professional Audio</t>
  </si>
  <si>
    <t>Professional handheld dynamic cardioid microphone with switch</t>
  </si>
  <si>
    <t>Professional handheld dynamic cardioid vocal microphone; integrated on/off switch; balanced three-pin XLR output; approximately 50 Hz-15 kHz frequency response; rugged metal construction; stand adapter and storage bag; minimum two-year manufacturer warranty.</t>
  </si>
  <si>
    <t>T-016</t>
  </si>
  <si>
    <t>G</t>
  </si>
  <si>
    <t>Printing</t>
  </si>
  <si>
    <t>Refillable ink-tank color multifunction printer</t>
  </si>
  <si>
    <t>Business-class color multifunction refillable ink-tank printer; print, scan and copy; automatic duplex printing; automatic document feeder; USB, Ethernet and Wi-Fi; minimum 250-sheet input; starter ink, power cord, drivers, delivery/setup and minimum one-year warranty. State print speed, duty cycle and replacement-ink yield/cost.</t>
  </si>
  <si>
    <t>T-017</t>
  </si>
  <si>
    <t>Wall-mount bracket for existing Poly VVX 250 IP phone</t>
  </si>
  <si>
    <t>Wall-mount bracket and all installation hardware specifically compatible with existing Poly VVX 250 phones, or approved equal demonstrated to fit securely without blocking ports, controls or handset operation.</t>
  </si>
  <si>
    <t>T-018</t>
  </si>
  <si>
    <t>H</t>
  </si>
  <si>
    <t>Charging Equipment</t>
  </si>
  <si>
    <t>Mobile K-12 laptop/Chromebook charging cart</t>
  </si>
  <si>
    <t>Commercial K-12 mobile charging cart for at least 30 laptops/Chromebooks up to 14 inches; separated slots; cable management; locking steel enclosure and casters; ventilation; surge protection or power sequencing; UL/ETL-listed electrical system; keys; minimum three-year warranty. State capacity, maximum device dimensions and electrical requirements.</t>
  </si>
  <si>
    <t>T-019</t>
  </si>
  <si>
    <t>Ten-device iPad/tablet charging station</t>
  </si>
  <si>
    <t>Tabletop or wall-mountable charging station for at least 10 iPads/tablets in protective cases; locking enclosure; cable management; ventilation; required charging components; surge protection; UL/ETL-listed electrical system; minimum two-year warranty. State compatible dimensions and whether charging cables/adapters are included.</t>
  </si>
  <si>
    <t>T-020</t>
  </si>
  <si>
    <t>I</t>
  </si>
  <si>
    <t>Peripherals</t>
  </si>
  <si>
    <t>Compact quiet wireless keyboard and mouse set - U.S. English</t>
  </si>
  <si>
    <t>Compact quiet wireless U.S.-English keyboard and optical mouse set; common USB receiver; secure 2.4 GHz connection; adjustable mouse sensitivity; batteries included; minimum three-year warranty.</t>
  </si>
  <si>
    <t>Set</t>
  </si>
  <si>
    <t>T-021</t>
  </si>
  <si>
    <t>Connectivity Cables</t>
  </si>
  <si>
    <t>USB-A to USB-B cable - 10 feet</t>
  </si>
  <si>
    <t>10-foot USB-A male to USB-B male cable; USB 2.0 high-speed compliant; shielded construction and molded strain relief.</t>
  </si>
  <si>
    <t>T-022</t>
  </si>
  <si>
    <t>USB-C to HDMI cable - 10 feet</t>
  </si>
  <si>
    <t>10-foot USB-C male to HDMI male cable; DisplayPort Alternate Mode; supports at least 4K at 60 Hz; compatible with Windows and ChromeOS devices that support video output over USB-C; molded strain relief.</t>
  </si>
  <si>
    <t>T-023</t>
  </si>
  <si>
    <t>High Speed HDMI cable - 10 feet</t>
  </si>
  <si>
    <t>10-foot High Speed HDMI male-to-male cable; supports at least HDMI 2.0, 4K at 60 Hz and HDCP 2.2; shielded construction and molded strain relief.</t>
  </si>
  <si>
    <t>GRAND TOTAL</t>
  </si>
  <si>
    <t>T-010 through T-011</t>
  </si>
  <si>
    <t>Student audio accessories</t>
  </si>
  <si>
    <t>T-012 through T-013</t>
  </si>
  <si>
    <t>Interactive displays and digital signage</t>
  </si>
  <si>
    <t>T-014, T-015 and T-017</t>
  </si>
  <si>
    <t>IP voice equipment, professional microphones and phone brackets</t>
  </si>
  <si>
    <t>T-018 through T-019</t>
  </si>
  <si>
    <t>Mobile charging carts and tablet charging stations</t>
  </si>
  <si>
    <t>T-020 through T-023</t>
  </si>
  <si>
    <t>Keyboard/mouse sets and connectivity cables</t>
  </si>
  <si>
    <t>GRAND TOTAL - ALL 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</si>
</sst>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>
    <font>
      <sz val="11"/>
      <name val="Carlito"/>
    </font>
    <font>
      <b/>
      <sz val="16"/>
      <color rgb="FFFFFFFF"/>
      <name val="Carlito"/>
    </font>
    <font>
      <b/>
      <sz val="13"/>
      <color rgb="FF17365D"/>
      <name val="Carlito"/>
    </font>
    <font>
      <b/>
      <sz val="11"/>
      <color rgb="FF7F6000"/>
      <name val="Carlito"/>
    </font>
    <font>
      <b/>
      <sz val="11"/>
      <color rgb="FFFFFFFF"/>
      <name val="Carlito"/>
    </font>
    <font>
      <sz val="10"/>
      <color rgb="FF222222"/>
      <name val="Carlito"/>
    </font>
    <font>
      <sz val="9"/>
      <color rgb="FF222222"/>
      <name val="Arial"/>
    </font>
    <font>
      <b/>
      <sz val="9"/>
      <color rgb="FF222222"/>
      <name val="Arial"/>
    </font>
    <font>
      <b/>
      <sz val="9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2E74B5"/>
      </patternFill>
    </fill>
    <fill>
      <patternFill patternType="solid">
        <fgColor rgb="FFEAF2F8"/>
      </patternFill>
    </fill>
    <fill>
      <patternFill patternType="solid">
        <fgColor rgb="FFEAF2F8"/>
      </patternFill>
    </fill>
    <fill>
      <patternFill patternType="solid">
        <fgColor rgb="FFFFFFFF"/>
      </patternFill>
    </fill>
    <fill>
      <patternFill patternType="solid">
        <fgColor rgb="FF1F4E78"/>
      </patternFill>
    </fill>
  </fills>
  <borders count="15">
    <border>
      <left/>
      <right/>
      <top/>
      <bottom/>
      <diagonal/>
    </border>
    <border>
      <left style="thin">
        <color rgb="FFB7C9DD"/>
      </left>
      <right style="thin">
        <color rgb="FFB7C9DD"/>
      </right>
      <top style="thin">
        <color rgb="FFB7C9DD"/>
      </top>
      <bottom style="thin">
        <color rgb="FFB7C9DD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4" borderId="1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5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vertical="top" wrapText="1"/>
    </xf>
    <xf numFmtId="1" fontId="5" fillId="0" borderId="8" xfId="0" applyNumberFormat="1" applyFont="1" applyFill="1" applyBorder="1" applyAlignment="1">
      <alignment vertical="top" wrapText="1"/>
    </xf>
    <xf numFmtId="0" fontId="5" fillId="5" borderId="8" xfId="0" applyNumberFormat="1" applyFont="1" applyFill="1" applyBorder="1" applyAlignment="1">
      <alignment vertical="top" wrapText="1"/>
    </xf>
    <xf numFmtId="164" fontId="5" fillId="5" borderId="8" xfId="0" applyNumberFormat="1" applyFont="1" applyFill="1" applyBorder="1" applyAlignment="1">
      <alignment vertical="top" wrapText="1"/>
    </xf>
    <xf numFmtId="164" fontId="5" fillId="0" borderId="8" xfId="0" applyNumberFormat="1" applyFont="1" applyFill="1" applyBorder="1" applyAlignment="1">
      <alignment vertical="top" wrapText="1"/>
    </xf>
    <xf numFmtId="1" fontId="5" fillId="5" borderId="3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1" fontId="5" fillId="0" borderId="9" xfId="0" applyNumberFormat="1" applyFont="1" applyFill="1" applyBorder="1" applyAlignment="1">
      <alignment vertical="top" wrapText="1"/>
    </xf>
    <xf numFmtId="0" fontId="5" fillId="5" borderId="9" xfId="0" applyNumberFormat="1" applyFont="1" applyFill="1" applyBorder="1" applyAlignment="1">
      <alignment vertical="top" wrapText="1"/>
    </xf>
    <xf numFmtId="164" fontId="5" fillId="5" borderId="9" xfId="0" applyNumberFormat="1" applyFont="1" applyFill="1" applyBorder="1" applyAlignment="1">
      <alignment vertical="top" wrapText="1"/>
    </xf>
    <xf numFmtId="164" fontId="5" fillId="0" borderId="9" xfId="0" applyNumberFormat="1" applyFont="1" applyFill="1" applyBorder="1" applyAlignment="1">
      <alignment vertical="top" wrapText="1"/>
    </xf>
    <xf numFmtId="1" fontId="5" fillId="5" borderId="5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vertical="top" wrapText="1"/>
    </xf>
    <xf numFmtId="1" fontId="5" fillId="0" borderId="10" xfId="0" applyNumberFormat="1" applyFont="1" applyFill="1" applyBorder="1" applyAlignment="1">
      <alignment vertical="top" wrapText="1"/>
    </xf>
    <xf numFmtId="0" fontId="5" fillId="5" borderId="10" xfId="0" applyNumberFormat="1" applyFont="1" applyFill="1" applyBorder="1" applyAlignment="1">
      <alignment vertical="top" wrapText="1"/>
    </xf>
    <xf numFmtId="164" fontId="5" fillId="5" borderId="10" xfId="0" applyNumberFormat="1" applyFont="1" applyFill="1" applyBorder="1" applyAlignment="1">
      <alignment vertical="top" wrapText="1"/>
    </xf>
    <xf numFmtId="164" fontId="5" fillId="0" borderId="10" xfId="0" applyNumberFormat="1" applyFont="1" applyFill="1" applyBorder="1" applyAlignment="1">
      <alignment vertical="top" wrapText="1"/>
    </xf>
    <xf numFmtId="1" fontId="5" fillId="5" borderId="7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wrapText="1"/>
    </xf>
    <xf numFmtId="0" fontId="5" fillId="5" borderId="3" xfId="0" applyNumberFormat="1" applyFont="1" applyFill="1" applyBorder="1" applyAlignment="1">
      <alignment vertical="top" wrapText="1"/>
    </xf>
    <xf numFmtId="0" fontId="5" fillId="5" borderId="5" xfId="0" applyNumberFormat="1" applyFont="1" applyFill="1" applyBorder="1" applyAlignment="1">
      <alignment vertical="top" wrapText="1"/>
    </xf>
    <xf numFmtId="0" fontId="5" fillId="5" borderId="7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center" wrapText="1"/>
    </xf>
    <xf numFmtId="0" fontId="6" fillId="6" borderId="9" xfId="0" applyNumberFormat="1" applyFont="1" applyFill="1" applyBorder="1" applyAlignment="1">
      <alignment vertical="center" wrapText="1"/>
    </xf>
    <xf numFmtId="1" fontId="6" fillId="0" borderId="9" xfId="0" applyNumberFormat="1" applyFont="1" applyFill="1" applyBorder="1" applyAlignment="1">
      <alignment vertical="center" wrapText="1"/>
    </xf>
    <xf numFmtId="164" fontId="7" fillId="6" borderId="9" xfId="0" applyNumberFormat="1" applyFont="1" applyFill="1" applyBorder="1" applyAlignment="1">
      <alignment vertical="center" wrapText="1"/>
    </xf>
    <xf numFmtId="164" fontId="7" fillId="7" borderId="9" xfId="0" applyNumberFormat="1" applyFont="1" applyFill="1" applyBorder="1" applyAlignment="1">
      <alignment vertical="center" wrapText="1"/>
    </xf>
    <xf numFmtId="164" fontId="6" fillId="6" borderId="9" xfId="0" applyNumberFormat="1" applyFont="1" applyFill="1" applyBorder="1" applyAlignment="1">
      <alignment vertical="center" wrapText="1"/>
    </xf>
    <xf numFmtId="164" fontId="6" fillId="7" borderId="9" xfId="0" applyNumberFormat="1" applyFont="1" applyFill="1" applyBorder="1" applyAlignment="1">
      <alignment vertical="center" wrapText="1"/>
    </xf>
    <xf numFmtId="0" fontId="6" fillId="7" borderId="11" xfId="0" applyNumberFormat="1" applyFont="1" applyFill="1" applyBorder="1"/>
    <xf numFmtId="0" fontId="6" fillId="7" borderId="12" xfId="0" applyNumberFormat="1" applyFont="1" applyFill="1" applyBorder="1"/>
    <xf numFmtId="0" fontId="6" fillId="7" borderId="13" xfId="0" applyNumberFormat="1" applyFont="1" applyFill="1" applyBorder="1"/>
    <xf numFmtId="0" fontId="8" fillId="8" borderId="14" xfId="0" applyNumberFormat="1" applyFont="1" applyFill="1" applyBorder="1"/>
    <xf numFmtId="164" fontId="8" fillId="8" borderId="14" xfId="0" applyNumberFormat="1" applyFont="1" applyFill="1" applyBorder="1"/>
    <xf numFmtId="164" fontId="5" fillId="0" borderId="3" xfId="0" applyNumberFormat="1" applyFont="1" applyFill="1" applyBorder="1" applyAlignment="1">
      <alignment vertical="top" wrapText="1"/>
    </xf>
    <xf numFmtId="164" fontId="5" fillId="0" borderId="5" xfId="0" applyNumberFormat="1" applyFont="1" applyFill="1" applyBorder="1" applyAlignment="1">
      <alignment vertical="top" wrapText="1"/>
    </xf>
    <xf numFmtId="164" fontId="5" fillId="0" borderId="7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 applyAlignment="1">
      <alignment wrapText="1"/>
    </xf>
    <xf numFmtId="164" fontId="4" fillId="8" borderId="9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wrapText="1"/>
    </xf>
    <xf numFmtId="0" fontId="4" fillId="8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workbookViewId="0">
      <selection sqref="A1:H2"/>
    </sheetView>
  </sheetViews>
  <sheetFormatPr defaultRowHeight="13.8"/>
  <cols>
    <col min="1" max="1" width="22" customWidth="1"/>
    <col min="2" max="2" width="94" customWidth="1"/>
  </cols>
  <sheetData>
    <row r="1" spans="1:8" ht="28.05" customHeight="1">
      <c r="A1" s="47" t="s">
        <v>0</v>
      </c>
      <c r="B1" s="47" t="s">
        <v>0</v>
      </c>
      <c r="C1" s="47" t="s">
        <v>0</v>
      </c>
      <c r="D1" s="47" t="s">
        <v>0</v>
      </c>
      <c r="E1" s="47" t="s">
        <v>0</v>
      </c>
      <c r="F1" s="47" t="s">
        <v>0</v>
      </c>
      <c r="G1" s="47" t="s">
        <v>0</v>
      </c>
      <c r="H1" s="47" t="s">
        <v>0</v>
      </c>
    </row>
    <row r="2" spans="1:8" ht="28.05" customHeight="1">
      <c r="A2" s="47" t="s">
        <v>0</v>
      </c>
      <c r="B2" s="47" t="s">
        <v>0</v>
      </c>
      <c r="C2" s="47" t="s">
        <v>0</v>
      </c>
      <c r="D2" s="47" t="s">
        <v>0</v>
      </c>
      <c r="E2" s="47" t="s">
        <v>0</v>
      </c>
      <c r="F2" s="47" t="s">
        <v>0</v>
      </c>
      <c r="G2" s="47" t="s">
        <v>0</v>
      </c>
      <c r="H2" s="47" t="s">
        <v>0</v>
      </c>
    </row>
    <row r="4" spans="1:8" ht="16.8">
      <c r="A4" s="48" t="s">
        <v>115</v>
      </c>
      <c r="B4" s="48"/>
      <c r="C4" s="48"/>
      <c r="D4" s="48"/>
      <c r="E4" s="48"/>
      <c r="F4" s="48"/>
      <c r="G4" s="48"/>
      <c r="H4" s="48"/>
    </row>
    <row r="6" spans="1:8" ht="42" customHeight="1">
      <c r="A6" s="49" t="s">
        <v>1</v>
      </c>
      <c r="B6" s="49" t="s">
        <v>1</v>
      </c>
      <c r="C6" s="49" t="s">
        <v>1</v>
      </c>
      <c r="D6" s="49" t="s">
        <v>1</v>
      </c>
      <c r="E6" s="49" t="s">
        <v>1</v>
      </c>
      <c r="F6" s="49" t="s">
        <v>1</v>
      </c>
      <c r="G6" s="49" t="s">
        <v>1</v>
      </c>
      <c r="H6" s="49" t="s">
        <v>1</v>
      </c>
    </row>
    <row r="7" spans="1:8" ht="42" customHeight="1">
      <c r="A7" s="49" t="s">
        <v>1</v>
      </c>
      <c r="B7" s="49" t="s">
        <v>1</v>
      </c>
      <c r="C7" s="49" t="s">
        <v>1</v>
      </c>
      <c r="D7" s="49" t="s">
        <v>1</v>
      </c>
      <c r="E7" s="49" t="s">
        <v>1</v>
      </c>
      <c r="F7" s="49" t="s">
        <v>1</v>
      </c>
      <c r="G7" s="49" t="s">
        <v>1</v>
      </c>
      <c r="H7" s="49" t="s">
        <v>1</v>
      </c>
    </row>
    <row r="8" spans="1:8" ht="42" customHeight="1">
      <c r="A8" s="49" t="s">
        <v>1</v>
      </c>
      <c r="B8" s="49" t="s">
        <v>1</v>
      </c>
      <c r="C8" s="49" t="s">
        <v>1</v>
      </c>
      <c r="D8" s="49" t="s">
        <v>1</v>
      </c>
      <c r="E8" s="49" t="s">
        <v>1</v>
      </c>
      <c r="F8" s="49" t="s">
        <v>1</v>
      </c>
      <c r="G8" s="49" t="s">
        <v>1</v>
      </c>
      <c r="H8" s="49" t="s">
        <v>1</v>
      </c>
    </row>
    <row r="10" spans="1:8" ht="15" customHeight="1">
      <c r="A10" s="1" t="s">
        <v>2</v>
      </c>
      <c r="B10" s="1" t="s">
        <v>3</v>
      </c>
    </row>
    <row r="11" spans="1:8" ht="35.4" customHeight="1">
      <c r="A11" s="2" t="s">
        <v>4</v>
      </c>
      <c r="B11" s="3" t="s">
        <v>116</v>
      </c>
    </row>
    <row r="12" spans="1:8" ht="35.4" customHeight="1">
      <c r="A12" s="4" t="s">
        <v>5</v>
      </c>
      <c r="B12" s="5" t="s">
        <v>117</v>
      </c>
    </row>
    <row r="13" spans="1:8" ht="33" customHeight="1">
      <c r="A13" s="4" t="s">
        <v>6</v>
      </c>
      <c r="B13" s="5" t="s">
        <v>7</v>
      </c>
    </row>
    <row r="14" spans="1:8" ht="34.799999999999997" customHeight="1">
      <c r="A14" s="4" t="s">
        <v>8</v>
      </c>
      <c r="B14" s="5" t="s">
        <v>9</v>
      </c>
    </row>
    <row r="15" spans="1:8" ht="33.6" customHeight="1">
      <c r="A15" s="4" t="s">
        <v>10</v>
      </c>
      <c r="B15" s="5" t="s">
        <v>118</v>
      </c>
    </row>
    <row r="16" spans="1:8" ht="33" customHeight="1">
      <c r="A16" s="4" t="s">
        <v>11</v>
      </c>
      <c r="B16" s="5" t="s">
        <v>12</v>
      </c>
    </row>
    <row r="17" spans="1:2" ht="27.6" customHeight="1">
      <c r="A17" s="4" t="s">
        <v>13</v>
      </c>
      <c r="B17" s="5" t="s">
        <v>14</v>
      </c>
    </row>
    <row r="18" spans="1:2" ht="33.6" customHeight="1">
      <c r="A18" s="6" t="s">
        <v>15</v>
      </c>
      <c r="B18" s="7" t="s">
        <v>16</v>
      </c>
    </row>
  </sheetData>
  <mergeCells count="3">
    <mergeCell ref="A1:H2"/>
    <mergeCell ref="A4:H4"/>
    <mergeCell ref="A6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showGridLines="0" tabSelected="1" workbookViewId="0">
      <selection sqref="A1:N2"/>
    </sheetView>
  </sheetViews>
  <sheetFormatPr defaultRowHeight="13.8"/>
  <cols>
    <col min="1" max="1" width="9" customWidth="1"/>
    <col min="2" max="2" width="7" customWidth="1"/>
    <col min="3" max="3" width="20" customWidth="1"/>
    <col min="4" max="4" width="35" customWidth="1"/>
    <col min="5" max="5" width="62" customWidth="1"/>
    <col min="6" max="6" width="8" customWidth="1"/>
    <col min="7" max="7" width="12" customWidth="1"/>
    <col min="8" max="9" width="20" customWidth="1"/>
    <col min="10" max="10" width="18" customWidth="1"/>
    <col min="11" max="11" width="12" customWidth="1"/>
    <col min="12" max="12" width="14" customWidth="1"/>
    <col min="13" max="13" width="16" customWidth="1"/>
    <col min="14" max="14" width="14" customWidth="1"/>
  </cols>
  <sheetData>
    <row r="1" spans="1:14" ht="28.05" customHeight="1">
      <c r="A1" s="47" t="s">
        <v>17</v>
      </c>
      <c r="B1" s="47" t="s">
        <v>17</v>
      </c>
      <c r="C1" s="47" t="s">
        <v>17</v>
      </c>
      <c r="D1" s="47" t="s">
        <v>17</v>
      </c>
      <c r="E1" s="47" t="s">
        <v>17</v>
      </c>
      <c r="F1" s="47" t="s">
        <v>17</v>
      </c>
      <c r="G1" s="47" t="s">
        <v>17</v>
      </c>
      <c r="H1" s="47" t="s">
        <v>17</v>
      </c>
      <c r="I1" s="47" t="s">
        <v>17</v>
      </c>
      <c r="J1" s="47" t="s">
        <v>17</v>
      </c>
      <c r="K1" s="47" t="s">
        <v>17</v>
      </c>
      <c r="L1" s="47" t="s">
        <v>17</v>
      </c>
      <c r="M1" s="47" t="s">
        <v>17</v>
      </c>
      <c r="N1" s="47" t="s">
        <v>17</v>
      </c>
    </row>
    <row r="2" spans="1:14" ht="28.05" customHeight="1">
      <c r="A2" s="47" t="s">
        <v>17</v>
      </c>
      <c r="B2" s="47" t="s">
        <v>17</v>
      </c>
      <c r="C2" s="47" t="s">
        <v>17</v>
      </c>
      <c r="D2" s="47" t="s">
        <v>17</v>
      </c>
      <c r="E2" s="47" t="s">
        <v>17</v>
      </c>
      <c r="F2" s="47" t="s">
        <v>17</v>
      </c>
      <c r="G2" s="47" t="s">
        <v>17</v>
      </c>
      <c r="H2" s="47" t="s">
        <v>17</v>
      </c>
      <c r="I2" s="47" t="s">
        <v>17</v>
      </c>
      <c r="J2" s="47" t="s">
        <v>17</v>
      </c>
      <c r="K2" s="47" t="s">
        <v>17</v>
      </c>
      <c r="L2" s="47" t="s">
        <v>17</v>
      </c>
      <c r="M2" s="47" t="s">
        <v>17</v>
      </c>
      <c r="N2" s="47" t="s">
        <v>17</v>
      </c>
    </row>
    <row r="4" spans="1:14" ht="42" customHeight="1">
      <c r="A4" s="49" t="s">
        <v>18</v>
      </c>
      <c r="B4" s="49" t="s">
        <v>18</v>
      </c>
      <c r="C4" s="49" t="s">
        <v>18</v>
      </c>
      <c r="D4" s="49" t="s">
        <v>18</v>
      </c>
      <c r="E4" s="49" t="s">
        <v>18</v>
      </c>
      <c r="F4" s="49" t="s">
        <v>18</v>
      </c>
      <c r="G4" s="49" t="s">
        <v>18</v>
      </c>
      <c r="H4" s="49" t="s">
        <v>18</v>
      </c>
      <c r="I4" s="49" t="s">
        <v>18</v>
      </c>
      <c r="J4" s="49" t="s">
        <v>18</v>
      </c>
      <c r="K4" s="49" t="s">
        <v>18</v>
      </c>
      <c r="L4" s="49" t="s">
        <v>18</v>
      </c>
      <c r="M4" s="49" t="s">
        <v>18</v>
      </c>
      <c r="N4" s="49" t="s">
        <v>18</v>
      </c>
    </row>
    <row r="5" spans="1:14" ht="42" customHeight="1">
      <c r="A5" s="49" t="s">
        <v>18</v>
      </c>
      <c r="B5" s="49" t="s">
        <v>18</v>
      </c>
      <c r="C5" s="49" t="s">
        <v>18</v>
      </c>
      <c r="D5" s="49" t="s">
        <v>18</v>
      </c>
      <c r="E5" s="49" t="s">
        <v>18</v>
      </c>
      <c r="F5" s="49" t="s">
        <v>18</v>
      </c>
      <c r="G5" s="49" t="s">
        <v>18</v>
      </c>
      <c r="H5" s="49" t="s">
        <v>18</v>
      </c>
      <c r="I5" s="49" t="s">
        <v>18</v>
      </c>
      <c r="J5" s="49" t="s">
        <v>18</v>
      </c>
      <c r="K5" s="49" t="s">
        <v>18</v>
      </c>
      <c r="L5" s="49" t="s">
        <v>18</v>
      </c>
      <c r="M5" s="49" t="s">
        <v>18</v>
      </c>
      <c r="N5" s="49" t="s">
        <v>18</v>
      </c>
    </row>
    <row r="7" spans="1:14" ht="26.4" customHeight="1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32</v>
      </c>
    </row>
    <row r="8" spans="1:14" ht="84" customHeight="1">
      <c r="A8" s="2" t="s">
        <v>33</v>
      </c>
      <c r="B8" s="8" t="s">
        <v>34</v>
      </c>
      <c r="C8" s="8" t="s">
        <v>35</v>
      </c>
      <c r="D8" s="8" t="s">
        <v>36</v>
      </c>
      <c r="E8" s="8" t="s">
        <v>37</v>
      </c>
      <c r="F8" s="9">
        <v>150</v>
      </c>
      <c r="G8" s="8" t="s">
        <v>38</v>
      </c>
      <c r="H8" s="10"/>
      <c r="I8" s="10"/>
      <c r="J8" s="10"/>
      <c r="K8" s="10"/>
      <c r="L8" s="11"/>
      <c r="M8" s="12">
        <f t="shared" ref="M8:M16" si="0">F8*L8</f>
        <v>0</v>
      </c>
      <c r="N8" s="13"/>
    </row>
    <row r="9" spans="1:14" ht="103.8" customHeight="1">
      <c r="A9" s="4" t="s">
        <v>39</v>
      </c>
      <c r="B9" s="14" t="s">
        <v>34</v>
      </c>
      <c r="C9" s="14" t="s">
        <v>35</v>
      </c>
      <c r="D9" s="14" t="s">
        <v>40</v>
      </c>
      <c r="E9" s="14" t="s">
        <v>41</v>
      </c>
      <c r="F9" s="15">
        <v>300</v>
      </c>
      <c r="G9" s="14" t="s">
        <v>38</v>
      </c>
      <c r="H9" s="16"/>
      <c r="I9" s="16"/>
      <c r="J9" s="16"/>
      <c r="K9" s="16"/>
      <c r="L9" s="17"/>
      <c r="M9" s="18">
        <f t="shared" si="0"/>
        <v>0</v>
      </c>
      <c r="N9" s="19"/>
    </row>
    <row r="10" spans="1:14" ht="59.4" customHeight="1">
      <c r="A10" s="4" t="s">
        <v>42</v>
      </c>
      <c r="B10" s="14" t="s">
        <v>34</v>
      </c>
      <c r="C10" s="14" t="s">
        <v>13</v>
      </c>
      <c r="D10" s="14" t="s">
        <v>43</v>
      </c>
      <c r="E10" s="14" t="s">
        <v>44</v>
      </c>
      <c r="F10" s="15">
        <v>450</v>
      </c>
      <c r="G10" s="14" t="s">
        <v>45</v>
      </c>
      <c r="H10" s="16"/>
      <c r="I10" s="16"/>
      <c r="J10" s="16"/>
      <c r="K10" s="16"/>
      <c r="L10" s="17"/>
      <c r="M10" s="18">
        <f t="shared" si="0"/>
        <v>0</v>
      </c>
      <c r="N10" s="19"/>
    </row>
    <row r="11" spans="1:14" ht="63.6" customHeight="1">
      <c r="A11" s="4" t="s">
        <v>46</v>
      </c>
      <c r="B11" s="14" t="s">
        <v>34</v>
      </c>
      <c r="C11" s="14" t="s">
        <v>47</v>
      </c>
      <c r="D11" s="14" t="s">
        <v>48</v>
      </c>
      <c r="E11" s="14" t="s">
        <v>49</v>
      </c>
      <c r="F11" s="15">
        <v>450</v>
      </c>
      <c r="G11" s="14" t="s">
        <v>50</v>
      </c>
      <c r="H11" s="16"/>
      <c r="I11" s="16"/>
      <c r="J11" s="16"/>
      <c r="K11" s="16"/>
      <c r="L11" s="17"/>
      <c r="M11" s="18">
        <f t="shared" si="0"/>
        <v>0</v>
      </c>
      <c r="N11" s="19"/>
    </row>
    <row r="12" spans="1:14" ht="78" customHeight="1">
      <c r="A12" s="4" t="s">
        <v>51</v>
      </c>
      <c r="B12" s="14" t="s">
        <v>34</v>
      </c>
      <c r="C12" s="14" t="s">
        <v>52</v>
      </c>
      <c r="D12" s="14" t="s">
        <v>53</v>
      </c>
      <c r="E12" s="14" t="s">
        <v>54</v>
      </c>
      <c r="F12" s="15">
        <v>550</v>
      </c>
      <c r="G12" s="14" t="s">
        <v>38</v>
      </c>
      <c r="H12" s="16"/>
      <c r="I12" s="16"/>
      <c r="J12" s="16"/>
      <c r="K12" s="16"/>
      <c r="L12" s="17"/>
      <c r="M12" s="18">
        <f t="shared" si="0"/>
        <v>0</v>
      </c>
      <c r="N12" s="19"/>
    </row>
    <row r="13" spans="1:14" ht="127.8" customHeight="1">
      <c r="A13" s="4" t="s">
        <v>55</v>
      </c>
      <c r="B13" s="14" t="s">
        <v>56</v>
      </c>
      <c r="C13" s="14" t="s">
        <v>57</v>
      </c>
      <c r="D13" s="14" t="s">
        <v>58</v>
      </c>
      <c r="E13" s="14" t="s">
        <v>59</v>
      </c>
      <c r="F13" s="15">
        <v>20</v>
      </c>
      <c r="G13" s="14" t="s">
        <v>38</v>
      </c>
      <c r="H13" s="16"/>
      <c r="I13" s="16"/>
      <c r="J13" s="16"/>
      <c r="K13" s="16"/>
      <c r="L13" s="17"/>
      <c r="M13" s="18">
        <f t="shared" si="0"/>
        <v>0</v>
      </c>
      <c r="N13" s="19"/>
    </row>
    <row r="14" spans="1:14" ht="73.8" customHeight="1">
      <c r="A14" s="4" t="s">
        <v>60</v>
      </c>
      <c r="B14" s="14" t="s">
        <v>56</v>
      </c>
      <c r="C14" s="14" t="s">
        <v>61</v>
      </c>
      <c r="D14" s="14" t="s">
        <v>62</v>
      </c>
      <c r="E14" s="14" t="s">
        <v>63</v>
      </c>
      <c r="F14" s="15">
        <v>20</v>
      </c>
      <c r="G14" s="14" t="s">
        <v>64</v>
      </c>
      <c r="H14" s="16"/>
      <c r="I14" s="16"/>
      <c r="J14" s="16"/>
      <c r="K14" s="16"/>
      <c r="L14" s="17"/>
      <c r="M14" s="18">
        <f t="shared" si="0"/>
        <v>0</v>
      </c>
      <c r="N14" s="19"/>
    </row>
    <row r="15" spans="1:14" ht="68.400000000000006" customHeight="1">
      <c r="A15" s="4" t="s">
        <v>65</v>
      </c>
      <c r="B15" s="14" t="s">
        <v>66</v>
      </c>
      <c r="C15" s="14" t="s">
        <v>67</v>
      </c>
      <c r="D15" s="14" t="s">
        <v>68</v>
      </c>
      <c r="E15" s="14" t="s">
        <v>69</v>
      </c>
      <c r="F15" s="15">
        <v>470</v>
      </c>
      <c r="G15" s="14" t="s">
        <v>50</v>
      </c>
      <c r="H15" s="16"/>
      <c r="I15" s="16"/>
      <c r="J15" s="16"/>
      <c r="K15" s="16"/>
      <c r="L15" s="17"/>
      <c r="M15" s="18">
        <f t="shared" si="0"/>
        <v>0</v>
      </c>
      <c r="N15" s="19"/>
    </row>
    <row r="16" spans="1:14" ht="51.6" customHeight="1">
      <c r="A16" s="6" t="s">
        <v>70</v>
      </c>
      <c r="B16" s="20" t="s">
        <v>66</v>
      </c>
      <c r="C16" s="20" t="s">
        <v>71</v>
      </c>
      <c r="D16" s="20" t="s">
        <v>72</v>
      </c>
      <c r="E16" s="20" t="s">
        <v>73</v>
      </c>
      <c r="F16" s="21">
        <v>1</v>
      </c>
      <c r="G16" s="20" t="s">
        <v>20</v>
      </c>
      <c r="H16" s="22"/>
      <c r="I16" s="22"/>
      <c r="J16" s="22"/>
      <c r="K16" s="22"/>
      <c r="L16" s="23"/>
      <c r="M16" s="24">
        <f t="shared" si="0"/>
        <v>0</v>
      </c>
      <c r="N16" s="25"/>
    </row>
    <row r="17" spans="1:14" ht="61.5" customHeight="1">
      <c r="A17" s="30" t="s">
        <v>119</v>
      </c>
      <c r="B17" s="30" t="s">
        <v>120</v>
      </c>
      <c r="C17" s="30" t="s">
        <v>121</v>
      </c>
      <c r="D17" s="30" t="s">
        <v>122</v>
      </c>
      <c r="E17" s="30" t="s">
        <v>123</v>
      </c>
      <c r="F17" s="32">
        <v>200</v>
      </c>
      <c r="G17" s="30" t="s">
        <v>38</v>
      </c>
      <c r="H17" s="31"/>
      <c r="I17" s="31"/>
      <c r="J17" s="31"/>
      <c r="K17" s="31"/>
      <c r="L17" s="33"/>
      <c r="M17" s="34">
        <f t="shared" ref="M17:M30" si="1">F17*L17</f>
        <v>0</v>
      </c>
      <c r="N17" s="31"/>
    </row>
    <row r="18" spans="1:14" ht="61.5" customHeight="1">
      <c r="A18" s="30" t="s">
        <v>124</v>
      </c>
      <c r="B18" s="30" t="s">
        <v>120</v>
      </c>
      <c r="C18" s="30" t="s">
        <v>121</v>
      </c>
      <c r="D18" s="30" t="s">
        <v>125</v>
      </c>
      <c r="E18" s="30" t="s">
        <v>126</v>
      </c>
      <c r="F18" s="32">
        <v>200</v>
      </c>
      <c r="G18" s="30" t="s">
        <v>38</v>
      </c>
      <c r="H18" s="31"/>
      <c r="I18" s="31"/>
      <c r="J18" s="31"/>
      <c r="K18" s="31"/>
      <c r="L18" s="35"/>
      <c r="M18" s="36">
        <f t="shared" si="1"/>
        <v>0</v>
      </c>
      <c r="N18" s="31"/>
    </row>
    <row r="19" spans="1:14" ht="61.5" customHeight="1">
      <c r="A19" s="30" t="s">
        <v>127</v>
      </c>
      <c r="B19" s="30" t="s">
        <v>128</v>
      </c>
      <c r="C19" s="30" t="s">
        <v>129</v>
      </c>
      <c r="D19" s="30" t="s">
        <v>130</v>
      </c>
      <c r="E19" s="30" t="s">
        <v>131</v>
      </c>
      <c r="F19" s="32">
        <v>12</v>
      </c>
      <c r="G19" s="30" t="s">
        <v>38</v>
      </c>
      <c r="H19" s="31"/>
      <c r="I19" s="31"/>
      <c r="J19" s="31"/>
      <c r="K19" s="31"/>
      <c r="L19" s="35"/>
      <c r="M19" s="36">
        <f t="shared" si="1"/>
        <v>0</v>
      </c>
      <c r="N19" s="31"/>
    </row>
    <row r="20" spans="1:14" ht="61.5" customHeight="1">
      <c r="A20" s="30" t="s">
        <v>132</v>
      </c>
      <c r="B20" s="30" t="s">
        <v>128</v>
      </c>
      <c r="C20" s="30" t="s">
        <v>133</v>
      </c>
      <c r="D20" s="30" t="s">
        <v>134</v>
      </c>
      <c r="E20" s="30" t="s">
        <v>135</v>
      </c>
      <c r="F20" s="32">
        <v>12</v>
      </c>
      <c r="G20" s="30" t="s">
        <v>136</v>
      </c>
      <c r="H20" s="31"/>
      <c r="I20" s="31"/>
      <c r="J20" s="31"/>
      <c r="K20" s="31"/>
      <c r="L20" s="35"/>
      <c r="M20" s="36">
        <f t="shared" si="1"/>
        <v>0</v>
      </c>
      <c r="N20" s="31"/>
    </row>
    <row r="21" spans="1:14" ht="61.5" customHeight="1">
      <c r="A21" s="30" t="s">
        <v>137</v>
      </c>
      <c r="B21" s="30" t="s">
        <v>138</v>
      </c>
      <c r="C21" s="30" t="s">
        <v>139</v>
      </c>
      <c r="D21" s="30" t="s">
        <v>140</v>
      </c>
      <c r="E21" s="30" t="s">
        <v>141</v>
      </c>
      <c r="F21" s="32">
        <v>25</v>
      </c>
      <c r="G21" s="30" t="s">
        <v>38</v>
      </c>
      <c r="H21" s="31"/>
      <c r="I21" s="31"/>
      <c r="J21" s="31"/>
      <c r="K21" s="31"/>
      <c r="L21" s="35"/>
      <c r="M21" s="36">
        <f t="shared" si="1"/>
        <v>0</v>
      </c>
      <c r="N21" s="31"/>
    </row>
    <row r="22" spans="1:14" ht="61.5" customHeight="1">
      <c r="A22" s="30" t="s">
        <v>142</v>
      </c>
      <c r="B22" s="30" t="s">
        <v>138</v>
      </c>
      <c r="C22" s="30" t="s">
        <v>143</v>
      </c>
      <c r="D22" s="30" t="s">
        <v>144</v>
      </c>
      <c r="E22" s="30" t="s">
        <v>145</v>
      </c>
      <c r="F22" s="32">
        <v>6</v>
      </c>
      <c r="G22" s="30" t="s">
        <v>38</v>
      </c>
      <c r="H22" s="31"/>
      <c r="I22" s="31"/>
      <c r="J22" s="31"/>
      <c r="K22" s="31"/>
      <c r="L22" s="35"/>
      <c r="M22" s="36">
        <f t="shared" si="1"/>
        <v>0</v>
      </c>
      <c r="N22" s="31"/>
    </row>
    <row r="23" spans="1:14" ht="61.5" customHeight="1">
      <c r="A23" s="30" t="s">
        <v>146</v>
      </c>
      <c r="B23" s="30" t="s">
        <v>147</v>
      </c>
      <c r="C23" s="30" t="s">
        <v>148</v>
      </c>
      <c r="D23" s="30" t="s">
        <v>149</v>
      </c>
      <c r="E23" s="30" t="s">
        <v>150</v>
      </c>
      <c r="F23" s="32">
        <v>1</v>
      </c>
      <c r="G23" s="30" t="s">
        <v>38</v>
      </c>
      <c r="H23" s="31"/>
      <c r="I23" s="31"/>
      <c r="J23" s="31"/>
      <c r="K23" s="31"/>
      <c r="L23" s="35"/>
      <c r="M23" s="36">
        <f t="shared" si="1"/>
        <v>0</v>
      </c>
      <c r="N23" s="31"/>
    </row>
    <row r="24" spans="1:14" ht="61.5" customHeight="1">
      <c r="A24" s="30" t="s">
        <v>151</v>
      </c>
      <c r="B24" s="30" t="s">
        <v>138</v>
      </c>
      <c r="C24" s="30" t="s">
        <v>139</v>
      </c>
      <c r="D24" s="30" t="s">
        <v>152</v>
      </c>
      <c r="E24" s="30" t="s">
        <v>153</v>
      </c>
      <c r="F24" s="32">
        <v>20</v>
      </c>
      <c r="G24" s="30" t="s">
        <v>38</v>
      </c>
      <c r="H24" s="31"/>
      <c r="I24" s="31"/>
      <c r="J24" s="31"/>
      <c r="K24" s="31"/>
      <c r="L24" s="35"/>
      <c r="M24" s="36">
        <f t="shared" si="1"/>
        <v>0</v>
      </c>
      <c r="N24" s="31"/>
    </row>
    <row r="25" spans="1:14" ht="61.5" customHeight="1">
      <c r="A25" s="30" t="s">
        <v>154</v>
      </c>
      <c r="B25" s="30" t="s">
        <v>155</v>
      </c>
      <c r="C25" s="30" t="s">
        <v>156</v>
      </c>
      <c r="D25" s="30" t="s">
        <v>157</v>
      </c>
      <c r="E25" s="30" t="s">
        <v>158</v>
      </c>
      <c r="F25" s="32">
        <v>20</v>
      </c>
      <c r="G25" s="30" t="s">
        <v>38</v>
      </c>
      <c r="H25" s="31"/>
      <c r="I25" s="31"/>
      <c r="J25" s="31"/>
      <c r="K25" s="31"/>
      <c r="L25" s="35"/>
      <c r="M25" s="36">
        <f t="shared" si="1"/>
        <v>0</v>
      </c>
      <c r="N25" s="31"/>
    </row>
    <row r="26" spans="1:14" ht="61.5" customHeight="1">
      <c r="A26" s="30" t="s">
        <v>159</v>
      </c>
      <c r="B26" s="30" t="s">
        <v>155</v>
      </c>
      <c r="C26" s="30" t="s">
        <v>156</v>
      </c>
      <c r="D26" s="30" t="s">
        <v>160</v>
      </c>
      <c r="E26" s="30" t="s">
        <v>161</v>
      </c>
      <c r="F26" s="32">
        <v>10</v>
      </c>
      <c r="G26" s="30" t="s">
        <v>38</v>
      </c>
      <c r="H26" s="31"/>
      <c r="I26" s="31"/>
      <c r="J26" s="31"/>
      <c r="K26" s="31"/>
      <c r="L26" s="35"/>
      <c r="M26" s="36">
        <f t="shared" si="1"/>
        <v>0</v>
      </c>
      <c r="N26" s="31"/>
    </row>
    <row r="27" spans="1:14" ht="61.5" customHeight="1">
      <c r="A27" s="30" t="s">
        <v>162</v>
      </c>
      <c r="B27" s="30" t="s">
        <v>163</v>
      </c>
      <c r="C27" s="30" t="s">
        <v>164</v>
      </c>
      <c r="D27" s="30" t="s">
        <v>165</v>
      </c>
      <c r="E27" s="30" t="s">
        <v>166</v>
      </c>
      <c r="F27" s="32">
        <v>30</v>
      </c>
      <c r="G27" s="30" t="s">
        <v>167</v>
      </c>
      <c r="H27" s="31"/>
      <c r="I27" s="31"/>
      <c r="J27" s="31"/>
      <c r="K27" s="31"/>
      <c r="L27" s="35"/>
      <c r="M27" s="36">
        <f t="shared" si="1"/>
        <v>0</v>
      </c>
      <c r="N27" s="31"/>
    </row>
    <row r="28" spans="1:14" ht="61.5" customHeight="1">
      <c r="A28" s="30" t="s">
        <v>168</v>
      </c>
      <c r="B28" s="30" t="s">
        <v>163</v>
      </c>
      <c r="C28" s="30" t="s">
        <v>169</v>
      </c>
      <c r="D28" s="30" t="s">
        <v>170</v>
      </c>
      <c r="E28" s="30" t="s">
        <v>171</v>
      </c>
      <c r="F28" s="32">
        <v>30</v>
      </c>
      <c r="G28" s="30" t="s">
        <v>38</v>
      </c>
      <c r="H28" s="31"/>
      <c r="I28" s="31"/>
      <c r="J28" s="31"/>
      <c r="K28" s="31"/>
      <c r="L28" s="35"/>
      <c r="M28" s="36">
        <f t="shared" si="1"/>
        <v>0</v>
      </c>
      <c r="N28" s="31"/>
    </row>
    <row r="29" spans="1:14" ht="61.5" customHeight="1">
      <c r="A29" s="30" t="s">
        <v>172</v>
      </c>
      <c r="B29" s="30" t="s">
        <v>163</v>
      </c>
      <c r="C29" s="30" t="s">
        <v>169</v>
      </c>
      <c r="D29" s="30" t="s">
        <v>173</v>
      </c>
      <c r="E29" s="30" t="s">
        <v>174</v>
      </c>
      <c r="F29" s="32">
        <v>30</v>
      </c>
      <c r="G29" s="30" t="s">
        <v>38</v>
      </c>
      <c r="H29" s="31"/>
      <c r="I29" s="31"/>
      <c r="J29" s="31"/>
      <c r="K29" s="31"/>
      <c r="L29" s="35"/>
      <c r="M29" s="36">
        <f t="shared" si="1"/>
        <v>0</v>
      </c>
      <c r="N29" s="31"/>
    </row>
    <row r="30" spans="1:14" ht="61.5" customHeight="1">
      <c r="A30" s="30" t="s">
        <v>175</v>
      </c>
      <c r="B30" s="30" t="s">
        <v>163</v>
      </c>
      <c r="C30" s="30" t="s">
        <v>169</v>
      </c>
      <c r="D30" s="30" t="s">
        <v>176</v>
      </c>
      <c r="E30" s="30" t="s">
        <v>177</v>
      </c>
      <c r="F30" s="32">
        <v>30</v>
      </c>
      <c r="G30" s="30" t="s">
        <v>38</v>
      </c>
      <c r="H30" s="31"/>
      <c r="I30" s="31"/>
      <c r="J30" s="31"/>
      <c r="K30" s="31"/>
      <c r="L30" s="35"/>
      <c r="M30" s="36">
        <f t="shared" si="1"/>
        <v>0</v>
      </c>
      <c r="N30" s="31"/>
    </row>
    <row r="31" spans="1:14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40" t="s">
        <v>178</v>
      </c>
      <c r="M31" s="41">
        <f>SUM(M8:M30)</f>
        <v>0</v>
      </c>
      <c r="N31" s="39"/>
    </row>
  </sheetData>
  <mergeCells count="2">
    <mergeCell ref="A1:N2"/>
    <mergeCell ref="A4:N5"/>
  </mergeCells>
  <dataValidations count="2">
    <dataValidation type="list" sqref="K8:K16" xr:uid="{00000000-0002-0000-0100-000000000000}">
      <formula1>"Comply,Exception,No Bid"</formula1>
    </dataValidation>
    <dataValidation type="list" sqref="K17:K30" xr:uid="{00000000-0002-0000-0100-000001000000}">
      <formula1>"Comply,Exception,No"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workbookViewId="0"/>
  </sheetViews>
  <sheetFormatPr defaultRowHeight="13.8"/>
  <cols>
    <col min="1" max="1" width="10" customWidth="1"/>
    <col min="2" max="3" width="28" customWidth="1"/>
    <col min="4" max="4" width="25" customWidth="1"/>
    <col min="5" max="5" width="32" customWidth="1"/>
    <col min="6" max="6" width="30" customWidth="1"/>
    <col min="7" max="7" width="35" customWidth="1"/>
  </cols>
  <sheetData>
    <row r="1" spans="1:7" ht="28.05" customHeight="1">
      <c r="A1" s="47" t="s">
        <v>74</v>
      </c>
      <c r="B1" s="47" t="s">
        <v>74</v>
      </c>
      <c r="C1" s="47" t="s">
        <v>74</v>
      </c>
      <c r="D1" s="47" t="s">
        <v>74</v>
      </c>
      <c r="E1" s="47" t="s">
        <v>74</v>
      </c>
      <c r="F1" s="47" t="s">
        <v>74</v>
      </c>
      <c r="G1" s="47" t="s">
        <v>74</v>
      </c>
    </row>
    <row r="2" spans="1:7" ht="28.05" customHeight="1">
      <c r="A2" s="47" t="s">
        <v>74</v>
      </c>
      <c r="B2" s="47" t="s">
        <v>74</v>
      </c>
      <c r="C2" s="47" t="s">
        <v>74</v>
      </c>
      <c r="D2" s="47" t="s">
        <v>74</v>
      </c>
      <c r="E2" s="47" t="s">
        <v>74</v>
      </c>
      <c r="F2" s="47" t="s">
        <v>74</v>
      </c>
      <c r="G2" s="47" t="s">
        <v>74</v>
      </c>
    </row>
    <row r="4" spans="1:7" ht="42" customHeight="1">
      <c r="A4" s="49" t="s">
        <v>75</v>
      </c>
      <c r="B4" s="49" t="s">
        <v>75</v>
      </c>
      <c r="C4" s="49" t="s">
        <v>75</v>
      </c>
      <c r="D4" s="49" t="s">
        <v>75</v>
      </c>
      <c r="E4" s="49" t="s">
        <v>75</v>
      </c>
      <c r="F4" s="49" t="s">
        <v>75</v>
      </c>
      <c r="G4" s="49" t="s">
        <v>75</v>
      </c>
    </row>
    <row r="5" spans="1:7" ht="42" customHeight="1">
      <c r="A5" s="49" t="s">
        <v>75</v>
      </c>
      <c r="B5" s="49" t="s">
        <v>75</v>
      </c>
      <c r="C5" s="49" t="s">
        <v>75</v>
      </c>
      <c r="D5" s="49" t="s">
        <v>75</v>
      </c>
      <c r="E5" s="49" t="s">
        <v>75</v>
      </c>
      <c r="F5" s="49" t="s">
        <v>75</v>
      </c>
      <c r="G5" s="49" t="s">
        <v>75</v>
      </c>
    </row>
    <row r="7" spans="1:7" ht="60" customHeight="1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</row>
    <row r="8" spans="1:7" ht="60" customHeight="1">
      <c r="A8" s="2" t="s">
        <v>33</v>
      </c>
      <c r="B8" s="10"/>
      <c r="C8" s="10"/>
      <c r="D8" s="10"/>
      <c r="E8" s="10"/>
      <c r="F8" s="10"/>
      <c r="G8" s="27"/>
    </row>
    <row r="9" spans="1:7" ht="60" customHeight="1">
      <c r="A9" s="4" t="s">
        <v>39</v>
      </c>
      <c r="B9" s="16"/>
      <c r="C9" s="16"/>
      <c r="D9" s="16"/>
      <c r="E9" s="16"/>
      <c r="F9" s="16"/>
      <c r="G9" s="28"/>
    </row>
    <row r="10" spans="1:7" ht="60" customHeight="1">
      <c r="A10" s="6" t="s">
        <v>55</v>
      </c>
      <c r="B10" s="22"/>
      <c r="C10" s="22"/>
      <c r="D10" s="22"/>
      <c r="E10" s="22"/>
      <c r="F10" s="22"/>
      <c r="G10" s="29"/>
    </row>
  </sheetData>
  <mergeCells count="2">
    <mergeCell ref="A1:G2"/>
    <mergeCell ref="A4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showGridLines="0" workbookViewId="0"/>
  </sheetViews>
  <sheetFormatPr defaultRowHeight="13.8"/>
  <cols>
    <col min="1" max="1" width="10" customWidth="1"/>
    <col min="2" max="2" width="25" customWidth="1"/>
    <col min="3" max="3" width="70" customWidth="1"/>
    <col min="4" max="4" width="20" customWidth="1"/>
  </cols>
  <sheetData>
    <row r="1" spans="1:4" ht="28.05" customHeight="1">
      <c r="A1" s="47" t="s">
        <v>83</v>
      </c>
      <c r="B1" s="47" t="s">
        <v>83</v>
      </c>
      <c r="C1" s="47" t="s">
        <v>83</v>
      </c>
      <c r="D1" s="47" t="s">
        <v>83</v>
      </c>
    </row>
    <row r="2" spans="1:4" ht="28.05" customHeight="1">
      <c r="A2" s="47" t="s">
        <v>83</v>
      </c>
      <c r="B2" s="47" t="s">
        <v>83</v>
      </c>
      <c r="C2" s="47" t="s">
        <v>83</v>
      </c>
      <c r="D2" s="47" t="s">
        <v>83</v>
      </c>
    </row>
    <row r="4" spans="1:4" ht="15" customHeight="1">
      <c r="A4" s="1" t="s">
        <v>20</v>
      </c>
      <c r="B4" s="1" t="s">
        <v>84</v>
      </c>
      <c r="C4" s="1" t="s">
        <v>85</v>
      </c>
      <c r="D4" s="1" t="s">
        <v>86</v>
      </c>
    </row>
    <row r="5" spans="1:4" ht="15" customHeight="1">
      <c r="A5" s="2" t="s">
        <v>34</v>
      </c>
      <c r="B5" s="8" t="s">
        <v>87</v>
      </c>
      <c r="C5" s="8" t="s">
        <v>88</v>
      </c>
      <c r="D5" s="42">
        <f>SUM('Bid Form'!M8:M12)</f>
        <v>0</v>
      </c>
    </row>
    <row r="6" spans="1:4" ht="15" customHeight="1">
      <c r="A6" s="4" t="s">
        <v>56</v>
      </c>
      <c r="B6" s="14" t="s">
        <v>89</v>
      </c>
      <c r="C6" s="14" t="s">
        <v>90</v>
      </c>
      <c r="D6" s="43">
        <f>SUM('Bid Form'!M13:M14)</f>
        <v>0</v>
      </c>
    </row>
    <row r="7" spans="1:4" ht="15" customHeight="1">
      <c r="A7" s="6" t="s">
        <v>66</v>
      </c>
      <c r="B7" s="20" t="s">
        <v>91</v>
      </c>
      <c r="C7" s="20" t="s">
        <v>92</v>
      </c>
      <c r="D7" s="44">
        <f>SUM('Bid Form'!M15:M16)</f>
        <v>0</v>
      </c>
    </row>
    <row r="8" spans="1:4">
      <c r="A8" s="26" t="s">
        <v>120</v>
      </c>
      <c r="B8" s="26" t="s">
        <v>179</v>
      </c>
      <c r="C8" s="26" t="s">
        <v>180</v>
      </c>
      <c r="D8" s="45">
        <f>SUM('Bid Form'!M17:M18)</f>
        <v>0</v>
      </c>
    </row>
    <row r="9" spans="1:4">
      <c r="A9" s="26" t="s">
        <v>128</v>
      </c>
      <c r="B9" s="26" t="s">
        <v>181</v>
      </c>
      <c r="C9" s="26" t="s">
        <v>182</v>
      </c>
      <c r="D9" s="45">
        <f>SUM('Bid Form'!M19:M20)</f>
        <v>0</v>
      </c>
    </row>
    <row r="10" spans="1:4">
      <c r="A10" s="26" t="s">
        <v>138</v>
      </c>
      <c r="B10" s="26" t="s">
        <v>183</v>
      </c>
      <c r="C10" s="26" t="s">
        <v>184</v>
      </c>
      <c r="D10" s="45">
        <f>SUM('Bid Form'!M21:M22,'Bid Form'!M24)</f>
        <v>0</v>
      </c>
    </row>
    <row r="11" spans="1:4">
      <c r="A11" s="26" t="s">
        <v>147</v>
      </c>
      <c r="B11" s="26" t="s">
        <v>146</v>
      </c>
      <c r="C11" s="26" t="s">
        <v>149</v>
      </c>
      <c r="D11" s="45">
        <f>'Bid Form'!M23</f>
        <v>0</v>
      </c>
    </row>
    <row r="12" spans="1:4">
      <c r="A12" s="26" t="s">
        <v>155</v>
      </c>
      <c r="B12" s="26" t="s">
        <v>185</v>
      </c>
      <c r="C12" s="26" t="s">
        <v>186</v>
      </c>
      <c r="D12" s="45">
        <f>SUM('Bid Form'!M25:M26)</f>
        <v>0</v>
      </c>
    </row>
    <row r="13" spans="1:4">
      <c r="A13" s="26" t="s">
        <v>163</v>
      </c>
      <c r="B13" s="26" t="s">
        <v>187</v>
      </c>
      <c r="C13" s="26" t="s">
        <v>188</v>
      </c>
      <c r="D13" s="45">
        <f>SUM('Bid Form'!M27:M30)</f>
        <v>0</v>
      </c>
    </row>
    <row r="14" spans="1:4">
      <c r="A14" s="50" t="s">
        <v>189</v>
      </c>
      <c r="B14" s="50" t="s">
        <v>84</v>
      </c>
      <c r="C14" s="50" t="s">
        <v>85</v>
      </c>
      <c r="D14" s="46">
        <f>SUM(D5:D13)</f>
        <v>0</v>
      </c>
    </row>
  </sheetData>
  <mergeCells count="2">
    <mergeCell ref="A1:D2"/>
    <mergeCell ref="A14:C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showGridLines="0" workbookViewId="0"/>
  </sheetViews>
  <sheetFormatPr defaultRowHeight="13.8"/>
  <cols>
    <col min="1" max="1" width="34" customWidth="1"/>
    <col min="2" max="2" width="65" customWidth="1"/>
    <col min="3" max="3" width="80" customWidth="1"/>
  </cols>
  <sheetData>
    <row r="1" spans="1:3" ht="28.05" customHeight="1">
      <c r="A1" s="47" t="s">
        <v>93</v>
      </c>
      <c r="B1" s="47" t="s">
        <v>93</v>
      </c>
      <c r="C1" s="47" t="s">
        <v>93</v>
      </c>
    </row>
    <row r="2" spans="1:3" ht="28.05" customHeight="1">
      <c r="A2" s="47" t="s">
        <v>93</v>
      </c>
      <c r="B2" s="47" t="s">
        <v>93</v>
      </c>
      <c r="C2" s="47" t="s">
        <v>93</v>
      </c>
    </row>
    <row r="4" spans="1:3" ht="15" customHeight="1">
      <c r="A4" s="1" t="s">
        <v>94</v>
      </c>
      <c r="B4" s="1" t="s">
        <v>95</v>
      </c>
      <c r="C4" s="1" t="s">
        <v>96</v>
      </c>
    </row>
    <row r="5" spans="1:3" ht="36.6" customHeight="1">
      <c r="A5" s="2" t="s">
        <v>97</v>
      </c>
      <c r="B5" s="8" t="s">
        <v>98</v>
      </c>
      <c r="C5" s="3" t="s">
        <v>99</v>
      </c>
    </row>
    <row r="6" spans="1:3" ht="39" customHeight="1">
      <c r="A6" s="4" t="s">
        <v>100</v>
      </c>
      <c r="B6" s="14" t="s">
        <v>101</v>
      </c>
      <c r="C6" s="5" t="s">
        <v>102</v>
      </c>
    </row>
    <row r="7" spans="1:3" ht="25.8" customHeight="1">
      <c r="A7" s="4" t="s">
        <v>103</v>
      </c>
      <c r="B7" s="14" t="s">
        <v>104</v>
      </c>
      <c r="C7" s="5" t="s">
        <v>105</v>
      </c>
    </row>
    <row r="8" spans="1:3" ht="33.6" customHeight="1">
      <c r="A8" s="4" t="s">
        <v>106</v>
      </c>
      <c r="B8" s="14" t="s">
        <v>107</v>
      </c>
      <c r="C8" s="5" t="s">
        <v>108</v>
      </c>
    </row>
    <row r="9" spans="1:3" ht="24" customHeight="1">
      <c r="A9" s="4" t="s">
        <v>109</v>
      </c>
      <c r="B9" s="14" t="s">
        <v>110</v>
      </c>
      <c r="C9" s="5" t="s">
        <v>111</v>
      </c>
    </row>
    <row r="10" spans="1:3" ht="19.8" customHeight="1">
      <c r="A10" s="6" t="s">
        <v>112</v>
      </c>
      <c r="B10" s="20" t="s">
        <v>113</v>
      </c>
      <c r="C10" s="7" t="s">
        <v>114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Bid Form</vt:lpstr>
      <vt:lpstr>Device Compliance</vt:lpstr>
      <vt:lpstr>Lot Summary</vt:lpstr>
      <vt:lpstr>Compliance 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Hales</dc:creator>
  <cp:lastModifiedBy>Monique Hales</cp:lastModifiedBy>
  <dcterms:created xsi:type="dcterms:W3CDTF">2026-08-07T15:41:38Z</dcterms:created>
  <dcterms:modified xsi:type="dcterms:W3CDTF">2026-08-07T15:41:38Z</dcterms:modified>
</cp:coreProperties>
</file>