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ugust" sheetId="1" r:id="rId4"/>
    <sheet state="visible" name="September" sheetId="2" r:id="rId5"/>
    <sheet state="visible" name="October" sheetId="3" r:id="rId6"/>
    <sheet state="visible" name="November" sheetId="4" r:id="rId7"/>
    <sheet state="visible" name="December" sheetId="5" r:id="rId8"/>
    <sheet state="visible" name="January" sheetId="6" r:id="rId9"/>
    <sheet state="visible" name="February" sheetId="7" r:id="rId10"/>
    <sheet state="visible" name="March" sheetId="8" r:id="rId11"/>
    <sheet state="visible" name="April" sheetId="9" r:id="rId12"/>
    <sheet state="visible" name="May" sheetId="10" r:id="rId13"/>
    <sheet state="visible" name="June" sheetId="11" r:id="rId14"/>
    <sheet state="visible" name="12" sheetId="12" r:id="rId15"/>
    <sheet state="visible" name="Year" sheetId="13" r:id="rId16"/>
  </sheets>
  <definedNames>
    <definedName name="valuevx">#REF!</definedName>
  </definedNames>
  <calcPr/>
</workbook>
</file>

<file path=xl/sharedStrings.xml><?xml version="1.0" encoding="utf-8"?>
<sst xmlns="http://schemas.openxmlformats.org/spreadsheetml/2006/main" count="175" uniqueCount="75">
  <si>
    <t xml:space="preserve">Book Club Cycle: </t>
  </si>
  <si>
    <t xml:space="preserve">Special Topic PD: </t>
  </si>
  <si>
    <t>Session 1</t>
  </si>
  <si>
    <t>Reading Realms</t>
  </si>
  <si>
    <t>P/T Conference Prep</t>
  </si>
  <si>
    <t>HOLIDAY - OFF</t>
  </si>
  <si>
    <t>Evaluations</t>
  </si>
  <si>
    <t>P-T Conferences</t>
  </si>
  <si>
    <t>OFF</t>
  </si>
  <si>
    <t>Lesson Planning Cycle: Session 2</t>
  </si>
  <si>
    <t>Lesson Planning Cycle: Session 3</t>
  </si>
  <si>
    <t>SCHOOL IMP. DAY</t>
  </si>
  <si>
    <t>Google AI Cycle:</t>
  </si>
  <si>
    <t>Session 3</t>
  </si>
  <si>
    <t>Testing</t>
  </si>
  <si>
    <t>THANKSGIVING BREAK</t>
  </si>
  <si>
    <t>INSTITUTE DAY</t>
  </si>
  <si>
    <t>Session 2</t>
  </si>
  <si>
    <t>Notes</t>
  </si>
  <si>
    <t>STAR Testing Data</t>
  </si>
  <si>
    <t>Coaching Calendar</t>
  </si>
  <si>
    <t>© 2009 Vertex42 LLC</t>
  </si>
  <si>
    <t>[42]</t>
  </si>
  <si>
    <t>Lesson Planning Cycle: Session 1</t>
  </si>
  <si>
    <t>New Teachers (see email)</t>
  </si>
  <si>
    <t>LRC-Lab 2</t>
  </si>
  <si>
    <t>Grading &amp; Assessments</t>
  </si>
  <si>
    <t>ISBE Credit</t>
  </si>
  <si>
    <t>Winter Break</t>
  </si>
  <si>
    <t>Classroom Management Cycle:</t>
  </si>
  <si>
    <t>Institute Day</t>
  </si>
  <si>
    <t>Classroom Discussion Cycle:</t>
  </si>
  <si>
    <t xml:space="preserve"> </t>
  </si>
  <si>
    <t>Special Topic PD:</t>
  </si>
  <si>
    <t>TBD</t>
  </si>
  <si>
    <t>Final Schedule</t>
  </si>
  <si>
    <t>SPRING BREAK</t>
  </si>
  <si>
    <t>Grading &amp; Assessment Cycle:</t>
  </si>
  <si>
    <t>ISTE</t>
  </si>
  <si>
    <t>Perpetual Calendar Template</t>
  </si>
  <si>
    <t>Year</t>
  </si>
  <si>
    <t>Month</t>
  </si>
  <si>
    <t>Start Day</t>
  </si>
  <si>
    <t>Calendar Title</t>
  </si>
  <si>
    <t>1:Sun, 2:Mon</t>
  </si>
  <si>
    <t>EPCHS Professional Development Calendar 2026-2027</t>
  </si>
  <si>
    <t>Please do not resubmit this template or any modified version of this template to the Google Docs template gallery.</t>
  </si>
  <si>
    <t>Date</t>
  </si>
  <si>
    <t>Event</t>
  </si>
  <si>
    <t>Taxes Due</t>
  </si>
  <si>
    <t>Daylight Savings</t>
  </si>
  <si>
    <t>Admin Assistants Day</t>
  </si>
  <si>
    <t>Chinese New Year</t>
  </si>
  <si>
    <t>Thanksgiving</t>
  </si>
  <si>
    <t>ML King Day</t>
  </si>
  <si>
    <t>Mother's Day</t>
  </si>
  <si>
    <t>Father's Day</t>
  </si>
  <si>
    <t>Labor Day</t>
  </si>
  <si>
    <t>President's Day</t>
  </si>
  <si>
    <t>Columbus Day</t>
  </si>
  <si>
    <t>Memorial Day</t>
  </si>
  <si>
    <t>April Fool's Day</t>
  </si>
  <si>
    <t>Halloween</t>
  </si>
  <si>
    <t>Independence Day</t>
  </si>
  <si>
    <t>New Year's Day</t>
  </si>
  <si>
    <t>New Year's Eve</t>
  </si>
  <si>
    <t>St. Patrick's Day</t>
  </si>
  <si>
    <t>Valentines Day</t>
  </si>
  <si>
    <t>Veterans Day</t>
  </si>
  <si>
    <t>Patriot Day</t>
  </si>
  <si>
    <t>Kwanzaa Begins</t>
  </si>
  <si>
    <t>Vernal equinox</t>
  </si>
  <si>
    <t>June soltice</t>
  </si>
  <si>
    <t>Autumnal equinox</t>
  </si>
  <si>
    <t>December soltice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</si>
</sst>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MM yyyy"/>
    <numFmt numFmtId="165" formatCode="d"/>
    <numFmt numFmtId="166" formatCode="m/d/yyyy h:mm:ss"/>
    <numFmt numFmtId="167" formatCode="d-MMM"/>
  </numFmts>
  <fonts count="48">
    <font>
      <sz val="10.0"/>
      <color rgb="FF000000"/>
      <name val="Arial"/>
    </font>
    <font>
      <b/>
      <sz val="18.0"/>
      <color rgb="FF000000"/>
      <name val="Century Gothic"/>
    </font>
    <font/>
    <font>
      <b/>
      <sz val="18.0"/>
      <color rgb="FF000000"/>
    </font>
    <font>
      <sz val="36.0"/>
      <color rgb="FF0D6D4B"/>
      <name val="Staatliches"/>
    </font>
    <font>
      <b/>
      <sz val="12.0"/>
      <color rgb="FFFFFFFF"/>
      <name val="Staatliches"/>
    </font>
    <font>
      <b/>
      <sz val="14.0"/>
      <color rgb="FF000000"/>
      <name val="Century Gothic"/>
    </font>
    <font>
      <sz val="10.0"/>
      <color rgb="FF000000"/>
      <name val="Century Gothic"/>
    </font>
    <font>
      <sz val="8.0"/>
      <color rgb="FF000000"/>
      <name val="Century Gothic"/>
    </font>
    <font>
      <u/>
      <sz val="8.0"/>
      <color rgb="FF000000"/>
      <name val="Century Gothic"/>
    </font>
    <font>
      <b/>
      <sz val="8.0"/>
      <color rgb="FF000000"/>
      <name val="Century Gothic"/>
    </font>
    <font>
      <sz val="8.0"/>
      <name val="Century Gothic"/>
    </font>
    <font>
      <u/>
      <sz val="8.0"/>
      <color rgb="FF1155CC"/>
      <name val="Century Gothic"/>
    </font>
    <font>
      <sz val="9.0"/>
      <color rgb="FF000000"/>
      <name val="Century Gothic"/>
    </font>
    <font>
      <b/>
      <sz val="9.0"/>
      <color rgb="FF000000"/>
      <name val="Century Gothic"/>
    </font>
    <font>
      <u/>
      <sz val="8.0"/>
      <color rgb="FF1155CC"/>
      <name val="Century Gothic"/>
    </font>
    <font>
      <u/>
      <sz val="8.0"/>
      <color rgb="FF1155CC"/>
      <name val="Century Gothic"/>
    </font>
    <font>
      <name val="Century Gothic"/>
    </font>
    <font>
      <sz val="10.0"/>
      <color rgb="FFFF0000"/>
      <name val="Century Gothic"/>
    </font>
    <font>
      <b/>
      <sz val="11.0"/>
      <color rgb="FF000000"/>
      <name val="Century Gothic"/>
    </font>
    <font>
      <u/>
      <sz val="20.0"/>
      <color rgb="FF1155CC"/>
      <name val="Century Gothic"/>
    </font>
    <font>
      <sz val="8.0"/>
      <color rgb="FF000000"/>
    </font>
    <font>
      <sz val="8.0"/>
      <color rgb="FFFFFFFF"/>
    </font>
    <font>
      <sz val="8.0"/>
      <color rgb="FFFFFFFF"/>
      <name val="Century Gothic"/>
    </font>
    <font>
      <u/>
      <sz val="8.0"/>
      <color rgb="FF0000FF"/>
    </font>
    <font>
      <u/>
      <sz val="8.0"/>
      <color rgb="FF0000FF"/>
      <name val="Century Gothic"/>
    </font>
    <font>
      <b/>
      <sz val="14.0"/>
      <name val="Century Gothic"/>
    </font>
    <font>
      <sz val="9.0"/>
      <name val="Century Gothic"/>
    </font>
    <font>
      <sz val="36.0"/>
      <color rgb="FF273359"/>
    </font>
    <font>
      <b/>
      <sz val="12.0"/>
      <color rgb="FFFFFFFF"/>
    </font>
    <font>
      <b/>
      <sz val="14.0"/>
      <color rgb="FF000000"/>
    </font>
    <font>
      <sz val="10.0"/>
      <color rgb="FF000000"/>
    </font>
    <font>
      <b/>
      <sz val="10.0"/>
      <color rgb="FF000000"/>
      <name val="Century Gothic"/>
    </font>
    <font>
      <sz val="8.0"/>
      <color rgb="FF000000"/>
      <name val="Arial"/>
    </font>
    <font>
      <b/>
      <sz val="9.0"/>
      <color rgb="FF000000"/>
    </font>
    <font>
      <b/>
      <sz val="11.0"/>
      <color rgb="FF000000"/>
    </font>
    <font>
      <b/>
      <sz val="16.0"/>
      <color rgb="FFFFFFFF"/>
    </font>
    <font>
      <u/>
      <sz val="8.0"/>
      <color rgb="FF0000FF"/>
    </font>
    <font>
      <b/>
      <sz val="10.0"/>
      <color rgb="FF000000"/>
      <name val="Verdana"/>
    </font>
    <font>
      <sz val="8.0"/>
      <color rgb="FF000000"/>
      <name val="Verdana"/>
    </font>
    <font>
      <sz val="10.0"/>
      <color rgb="FF000000"/>
      <name val="Verdana"/>
    </font>
    <font>
      <i/>
      <sz val="8.0"/>
      <color rgb="FF000000"/>
    </font>
    <font>
      <b/>
      <sz val="12.0"/>
      <color rgb="FF000000"/>
    </font>
    <font>
      <b/>
      <sz val="28.0"/>
      <color rgb="FF0D6D4B"/>
    </font>
    <font>
      <u/>
      <sz val="8.0"/>
      <color rgb="FF0000FF"/>
    </font>
    <font>
      <b/>
      <sz val="11.0"/>
      <color rgb="FF273359"/>
    </font>
    <font>
      <sz val="9.0"/>
      <color rgb="FF000000"/>
    </font>
    <font>
      <sz val="6.0"/>
      <color rgb="FFFFFFFF"/>
    </font>
  </fonts>
  <fills count="11">
    <fill>
      <patternFill patternType="none"/>
    </fill>
    <fill>
      <patternFill patternType="lightGray"/>
    </fill>
    <fill>
      <patternFill patternType="solid">
        <fgColor rgb="FF0D6D4B"/>
        <bgColor rgb="FF0D6D4B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3B4E87"/>
        <bgColor rgb="FF3B4E87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EAEAEA"/>
      </patternFill>
    </fill>
    <fill>
      <patternFill patternType="solid">
        <fgColor rgb="FFE4E8F3"/>
        <bgColor rgb="FFE4E8F3"/>
      </patternFill>
    </fill>
    <fill>
      <patternFill patternType="solid">
        <fgColor rgb="FFB6C2BE"/>
        <bgColor rgb="FFB6C2BE"/>
      </patternFill>
    </fill>
  </fills>
  <borders count="1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1"/>
    </xf>
    <xf borderId="1" fillId="0" fontId="1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shrinkToFit="0" wrapText="1"/>
    </xf>
    <xf borderId="1" fillId="0" fontId="3" numFmtId="0" xfId="0" applyAlignment="1" applyBorder="1" applyFont="1">
      <alignment horizontal="left" shrinkToFit="0" vertical="top" wrapText="1"/>
    </xf>
    <xf borderId="1" fillId="0" fontId="4" numFmtId="164" xfId="0" applyAlignment="1" applyBorder="1" applyFont="1" applyNumberFormat="1">
      <alignment horizontal="right" shrinkToFit="0" vertical="top" wrapText="0"/>
    </xf>
    <xf borderId="2" fillId="2" fontId="5" numFmtId="0" xfId="0" applyAlignment="1" applyBorder="1" applyFill="1" applyFont="1">
      <alignment horizontal="center" shrinkToFit="0" vertical="center" wrapText="0"/>
    </xf>
    <xf borderId="3" fillId="0" fontId="2" numFmtId="0" xfId="0" applyAlignment="1" applyBorder="1" applyFont="1">
      <alignment shrinkToFit="0" wrapText="1"/>
    </xf>
    <xf borderId="3" fillId="2" fontId="5" numFmtId="0" xfId="0" applyAlignment="1" applyBorder="1" applyFont="1">
      <alignment horizontal="center" shrinkToFit="0" vertical="center" wrapText="0"/>
    </xf>
    <xf borderId="4" fillId="0" fontId="2" numFmtId="0" xfId="0" applyAlignment="1" applyBorder="1" applyFont="1">
      <alignment shrinkToFit="0" wrapText="1"/>
    </xf>
    <xf borderId="5" fillId="0" fontId="6" numFmtId="165" xfId="0" applyAlignment="1" applyBorder="1" applyFont="1" applyNumberFormat="1">
      <alignment horizontal="center" shrinkToFit="0" vertical="center" wrapText="0"/>
    </xf>
    <xf borderId="6" fillId="0" fontId="7" numFmtId="0" xfId="0" applyAlignment="1" applyBorder="1" applyFont="1">
      <alignment horizontal="left" shrinkToFit="0" vertical="center" wrapText="0"/>
    </xf>
    <xf borderId="7" fillId="0" fontId="8" numFmtId="0" xfId="0" applyAlignment="1" applyBorder="1" applyFont="1">
      <alignment horizontal="center" shrinkToFit="0" vertical="center" wrapText="0"/>
    </xf>
    <xf borderId="8" fillId="0" fontId="2" numFmtId="0" xfId="0" applyAlignment="1" applyBorder="1" applyFont="1">
      <alignment shrinkToFit="0" wrapText="1"/>
    </xf>
    <xf borderId="7" fillId="0" fontId="8" numFmtId="0" xfId="0" applyAlignment="1" applyBorder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readingOrder="0" shrinkToFit="0" vertical="center" wrapText="0"/>
    </xf>
    <xf borderId="7" fillId="0" fontId="9" numFmtId="0" xfId="0" applyAlignment="1" applyBorder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shrinkToFit="0" wrapText="1"/>
    </xf>
    <xf borderId="7" fillId="0" fontId="10" numFmtId="0" xfId="0" applyAlignment="1" applyBorder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readingOrder="0" shrinkToFit="0" vertical="bottom" wrapText="1"/>
    </xf>
    <xf borderId="7" fillId="0" fontId="11" numFmtId="0" xfId="0" applyAlignment="1" applyBorder="1" applyFont="1">
      <alignment horizontal="center" readingOrder="0" shrinkToFit="0" vertical="center" wrapText="0"/>
    </xf>
    <xf borderId="9" fillId="0" fontId="8" numFmtId="0" xfId="0" applyAlignment="1" applyBorder="1" applyFont="1">
      <alignment horizontal="center" shrinkToFit="0" vertical="center" wrapText="0"/>
    </xf>
    <xf borderId="10" fillId="0" fontId="2" numFmtId="0" xfId="0" applyAlignment="1" applyBorder="1" applyFont="1">
      <alignment shrinkToFit="0" wrapText="1"/>
    </xf>
    <xf borderId="7" fillId="0" fontId="8" numFmtId="0" xfId="0" applyAlignment="1" applyBorder="1" applyFont="1">
      <alignment horizontal="center" readingOrder="0" shrinkToFit="0" vertical="center" wrapText="1"/>
    </xf>
    <xf borderId="7" fillId="0" fontId="12" numFmtId="0" xfId="0" applyAlignment="1" applyBorder="1" applyFont="1">
      <alignment horizontal="center" readingOrder="0" shrinkToFit="0" vertical="center" wrapText="0"/>
    </xf>
    <xf borderId="9" fillId="0" fontId="8" numFmtId="0" xfId="0" applyAlignment="1" applyBorder="1" applyFont="1">
      <alignment horizontal="center" readingOrder="0" shrinkToFit="0" vertical="center" wrapText="0"/>
    </xf>
    <xf borderId="6" fillId="0" fontId="7" numFmtId="0" xfId="0" applyAlignment="1" applyBorder="1" applyFont="1">
      <alignment horizontal="left" readingOrder="0" shrinkToFit="0" vertical="center" wrapText="0"/>
    </xf>
    <xf borderId="5" fillId="0" fontId="6" numFmtId="165" xfId="0" applyAlignment="1" applyBorder="1" applyFont="1" applyNumberFormat="1">
      <alignment horizontal="center" shrinkToFit="0" vertical="center" wrapText="1"/>
    </xf>
    <xf borderId="6" fillId="0" fontId="7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horizontal="center" readingOrder="0" shrinkToFit="0" wrapText="1"/>
    </xf>
    <xf borderId="0" fillId="0" fontId="8" numFmtId="0" xfId="0" applyAlignment="1" applyFont="1">
      <alignment horizontal="center" readingOrder="0" shrinkToFit="0" vertical="center" wrapText="0"/>
    </xf>
    <xf borderId="9" fillId="0" fontId="8" numFmtId="0" xfId="0" applyAlignment="1" applyBorder="1" applyFont="1">
      <alignment horizontal="center" shrinkToFit="0" wrapText="1"/>
    </xf>
    <xf borderId="0" fillId="0" fontId="8" numFmtId="0" xfId="0" applyAlignment="1" applyFont="1">
      <alignment horizontal="center" shrinkToFit="0" vertical="center" wrapText="0"/>
    </xf>
    <xf borderId="9" fillId="0" fontId="8" numFmtId="0" xfId="0" applyAlignment="1" applyBorder="1" applyFont="1">
      <alignment horizontal="center" readingOrder="0" shrinkToFit="0" vertical="center" wrapText="1"/>
    </xf>
    <xf borderId="7" fillId="0" fontId="13" numFmtId="0" xfId="0" applyAlignment="1" applyBorder="1" applyFont="1">
      <alignment horizontal="center" readingOrder="0" shrinkToFit="0" vertical="center" wrapText="0"/>
    </xf>
    <xf borderId="7" fillId="0" fontId="14" numFmtId="0" xfId="0" applyAlignment="1" applyBorder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shrinkToFit="0" vertical="center" wrapText="1"/>
    </xf>
    <xf borderId="7" fillId="0" fontId="14" numFmtId="0" xfId="0" applyAlignment="1" applyBorder="1" applyFont="1">
      <alignment horizontal="center" readingOrder="0" shrinkToFit="0" vertical="center" wrapText="1"/>
    </xf>
    <xf borderId="7" fillId="0" fontId="8" numFmtId="0" xfId="0" applyAlignment="1" applyBorder="1" applyFont="1">
      <alignment horizontal="center" readingOrder="0" shrinkToFit="0" wrapText="1"/>
    </xf>
    <xf borderId="9" fillId="0" fontId="8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readingOrder="0" shrinkToFit="0" wrapText="0"/>
    </xf>
    <xf borderId="7" fillId="0" fontId="15" numFmtId="0" xfId="0" applyAlignment="1" applyBorder="1" applyFont="1">
      <alignment horizontal="center" readingOrder="0" shrinkToFit="0" vertical="center" wrapText="1"/>
    </xf>
    <xf borderId="7" fillId="0" fontId="11" numFmtId="0" xfId="0" applyAlignment="1" applyBorder="1" applyFont="1">
      <alignment horizontal="center" readingOrder="0" shrinkToFit="0" vertical="center" wrapText="1"/>
    </xf>
    <xf borderId="7" fillId="0" fontId="11" numFmtId="0" xfId="0" applyAlignment="1" applyBorder="1" applyFont="1">
      <alignment horizontal="center" readingOrder="0" shrinkToFit="0" vertical="center" wrapText="1"/>
    </xf>
    <xf borderId="9" fillId="0" fontId="16" numFmtId="0" xfId="0" applyAlignment="1" applyBorder="1" applyFont="1">
      <alignment horizontal="center" readingOrder="0" shrinkToFit="0" vertical="center" wrapText="0"/>
    </xf>
    <xf borderId="0" fillId="0" fontId="17" numFmtId="0" xfId="0" applyAlignment="1" applyFont="1">
      <alignment shrinkToFit="0" wrapText="1"/>
    </xf>
    <xf borderId="7" fillId="0" fontId="8" numFmtId="0" xfId="0" applyAlignment="1" applyBorder="1" applyFont="1">
      <alignment horizontal="center" readingOrder="0" shrinkToFit="0" vertical="center" wrapText="0"/>
    </xf>
    <xf borderId="7" fillId="3" fontId="14" numFmtId="0" xfId="0" applyAlignment="1" applyBorder="1" applyFill="1" applyFont="1">
      <alignment horizontal="center" readingOrder="0" shrinkToFit="0" vertical="center" wrapText="0"/>
    </xf>
    <xf borderId="6" fillId="0" fontId="18" numFmtId="0" xfId="0" applyAlignment="1" applyBorder="1" applyFont="1">
      <alignment horizontal="center" readingOrder="0" shrinkToFit="0" vertical="center" wrapText="0"/>
    </xf>
    <xf borderId="7" fillId="0" fontId="10" numFmtId="0" xfId="0" applyAlignment="1" applyBorder="1" applyFont="1">
      <alignment horizontal="center" readingOrder="0" shrinkToFit="0" vertical="center" wrapText="1"/>
    </xf>
    <xf borderId="2" fillId="4" fontId="14" numFmtId="0" xfId="0" applyAlignment="1" applyBorder="1" applyFill="1" applyFont="1">
      <alignment horizontal="center" shrinkToFit="0" vertical="center" wrapText="0"/>
    </xf>
    <xf borderId="7" fillId="0" fontId="8" numFmtId="0" xfId="0" applyAlignment="1" applyBorder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readingOrder="0" shrinkToFit="0" vertical="center" wrapText="1"/>
    </xf>
    <xf borderId="7" fillId="0" fontId="11" numFmtId="0" xfId="0" applyAlignment="1" applyBorder="1" applyFont="1">
      <alignment horizontal="center" readingOrder="0" shrinkToFit="0" wrapText="1"/>
    </xf>
    <xf borderId="5" fillId="0" fontId="6" numFmtId="0" xfId="0" applyAlignment="1" applyBorder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readingOrder="0" shrinkToFit="0" vertical="center" wrapText="1"/>
    </xf>
    <xf borderId="0" fillId="0" fontId="17" numFmtId="0" xfId="0" applyAlignment="1" applyFont="1">
      <alignment shrinkToFit="0" wrapText="1"/>
    </xf>
    <xf borderId="5" fillId="0" fontId="19" numFmtId="0" xfId="0" applyAlignment="1" applyBorder="1" applyFont="1">
      <alignment horizontal="left" readingOrder="0" shrinkToFit="0" vertical="top" wrapText="0"/>
    </xf>
    <xf borderId="11" fillId="0" fontId="2" numFmtId="0" xfId="0" applyAlignment="1" applyBorder="1" applyFont="1">
      <alignment shrinkToFit="0" wrapText="1"/>
    </xf>
    <xf borderId="11" fillId="0" fontId="8" numFmtId="0" xfId="0" applyAlignment="1" applyBorder="1" applyFont="1">
      <alignment horizontal="left" shrinkToFit="0" vertical="bottom" wrapText="0"/>
    </xf>
    <xf borderId="6" fillId="0" fontId="8" numFmtId="0" xfId="0" applyAlignment="1" applyBorder="1" applyFont="1">
      <alignment horizontal="left" shrinkToFit="0" vertical="bottom" wrapText="0"/>
    </xf>
    <xf borderId="7" fillId="0" fontId="8" numFmtId="0" xfId="0" applyAlignment="1" applyBorder="1" applyFont="1">
      <alignment horizontal="left" shrinkToFit="0" vertical="bottom" wrapText="0"/>
    </xf>
    <xf borderId="0" fillId="0" fontId="20" numFmtId="0" xfId="0" applyAlignment="1" applyFont="1">
      <alignment horizontal="left" readingOrder="0" shrinkToFit="0" vertical="bottom" wrapText="0"/>
    </xf>
    <xf borderId="0" fillId="0" fontId="8" numFmtId="0" xfId="0" applyAlignment="1" applyFont="1">
      <alignment horizontal="left" shrinkToFit="0" vertical="bottom" wrapText="0"/>
    </xf>
    <xf borderId="8" fillId="0" fontId="8" numFmtId="0" xfId="0" applyAlignment="1" applyBorder="1" applyFont="1">
      <alignment horizontal="left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9" fillId="0" fontId="21" numFmtId="0" xfId="0" applyAlignment="1" applyBorder="1" applyFont="1">
      <alignment horizontal="center" shrinkToFit="0" vertical="center" wrapText="0"/>
    </xf>
    <xf borderId="9" fillId="0" fontId="22" numFmtId="0" xfId="0" applyAlignment="1" applyBorder="1" applyFont="1">
      <alignment horizontal="center" readingOrder="0" shrinkToFit="0" vertical="center" wrapText="0"/>
    </xf>
    <xf borderId="9" fillId="0" fontId="21" numFmtId="0" xfId="0" applyAlignment="1" applyBorder="1" applyFont="1">
      <alignment horizontal="left" shrinkToFit="0" vertical="bottom" wrapText="0"/>
    </xf>
    <xf borderId="1" fillId="0" fontId="21" numFmtId="0" xfId="0" applyAlignment="1" applyBorder="1" applyFont="1">
      <alignment horizontal="left" shrinkToFit="0" vertical="bottom" wrapText="0"/>
    </xf>
    <xf borderId="0" fillId="0" fontId="23" numFmtId="0" xfId="0" applyAlignment="1" applyFont="1">
      <alignment horizontal="center" readingOrder="0" shrinkToFit="0" wrapText="1"/>
    </xf>
    <xf borderId="7" fillId="0" fontId="23" numFmtId="0" xfId="0" applyAlignment="1" applyBorder="1" applyFont="1">
      <alignment horizontal="center" readingOrder="0" shrinkToFit="0" vertical="center" wrapText="1"/>
    </xf>
    <xf borderId="1" fillId="0" fontId="24" numFmtId="0" xfId="0" applyAlignment="1" applyBorder="1" applyFont="1">
      <alignment horizontal="right" shrinkToFit="0" vertical="bottom" wrapText="0"/>
    </xf>
    <xf borderId="7" fillId="0" fontId="23" numFmtId="0" xfId="0" applyAlignment="1" applyBorder="1" applyFont="1">
      <alignment horizontal="center" readingOrder="0" shrinkToFit="0" wrapText="1"/>
    </xf>
    <xf borderId="7" fillId="0" fontId="8" numFmtId="0" xfId="0" applyAlignment="1" applyBorder="1" applyFont="1">
      <alignment horizontal="center" shrinkToFit="0" vertical="bottom" wrapText="1"/>
    </xf>
    <xf borderId="9" fillId="0" fontId="23" numFmtId="0" xfId="0" applyAlignment="1" applyBorder="1" applyFont="1">
      <alignment horizontal="center" readingOrder="0" shrinkToFit="0" vertical="center" wrapText="0"/>
    </xf>
    <xf borderId="9" fillId="0" fontId="8" numFmtId="0" xfId="0" applyAlignment="1" applyBorder="1" applyFont="1">
      <alignment horizontal="left" shrinkToFit="0" vertical="bottom" wrapText="0"/>
    </xf>
    <xf borderId="1" fillId="0" fontId="8" numFmtId="0" xfId="0" applyAlignment="1" applyBorder="1" applyFont="1">
      <alignment horizontal="left" shrinkToFit="0" vertical="bottom" wrapText="0"/>
    </xf>
    <xf borderId="1" fillId="0" fontId="25" numFmtId="0" xfId="0" applyAlignment="1" applyBorder="1" applyFont="1">
      <alignment horizontal="right" shrinkToFit="0" vertical="bottom" wrapText="0"/>
    </xf>
    <xf borderId="2" fillId="5" fontId="10" numFmtId="0" xfId="0" applyAlignment="1" applyBorder="1" applyFill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shrinkToFit="0" wrapText="0"/>
    </xf>
    <xf borderId="9" fillId="0" fontId="8" numFmtId="0" xfId="0" applyAlignment="1" applyBorder="1" applyFont="1">
      <alignment horizontal="center" shrinkToFit="0" wrapText="0"/>
    </xf>
    <xf borderId="2" fillId="5" fontId="10" numFmtId="0" xfId="0" applyAlignment="1" applyBorder="1" applyFont="1">
      <alignment horizontal="center" readingOrder="0" shrinkToFit="0" vertical="center" wrapText="1"/>
    </xf>
    <xf borderId="0" fillId="0" fontId="26" numFmtId="0" xfId="0" applyAlignment="1" applyFont="1">
      <alignment readingOrder="0" shrinkToFit="0" wrapText="1"/>
    </xf>
    <xf borderId="7" fillId="0" fontId="2" numFmtId="0" xfId="0" applyAlignment="1" applyBorder="1" applyFont="1">
      <alignment shrinkToFit="0" wrapText="1"/>
    </xf>
    <xf borderId="0" fillId="0" fontId="14" numFmtId="0" xfId="0" applyAlignment="1" applyFont="1">
      <alignment horizontal="center" readingOrder="0" shrinkToFit="0" vertical="center" wrapText="1"/>
    </xf>
    <xf borderId="6" fillId="0" fontId="8" numFmtId="0" xfId="0" applyAlignment="1" applyBorder="1" applyFont="1">
      <alignment horizontal="left" readingOrder="0" shrinkToFit="0" vertical="center" wrapText="0"/>
    </xf>
    <xf borderId="0" fillId="0" fontId="8" numFmtId="0" xfId="0" applyAlignment="1" applyFont="1">
      <alignment horizontal="center" readingOrder="0" shrinkToFit="0" vertical="center" wrapText="1"/>
    </xf>
    <xf borderId="7" fillId="0" fontId="14" numFmtId="0" xfId="0" applyAlignment="1" applyBorder="1" applyFont="1">
      <alignment horizontal="center" shrinkToFit="0" wrapText="1"/>
    </xf>
    <xf borderId="0" fillId="0" fontId="14" numFmtId="0" xfId="0" applyAlignment="1" applyFont="1">
      <alignment horizontal="center" shrinkToFit="0" wrapText="1"/>
    </xf>
    <xf borderId="3" fillId="5" fontId="10" numFmtId="0" xfId="0" applyAlignment="1" applyBorder="1" applyFont="1">
      <alignment horizontal="center" readingOrder="0" shrinkToFit="0" vertical="center" wrapText="0"/>
    </xf>
    <xf borderId="0" fillId="0" fontId="27" numFmtId="0" xfId="0" applyAlignment="1" applyFont="1">
      <alignment horizontal="center" readingOrder="0" shrinkToFit="0" wrapText="1"/>
    </xf>
    <xf borderId="7" fillId="0" fontId="8" numFmtId="0" xfId="0" applyAlignment="1" applyBorder="1" applyFont="1">
      <alignment horizontal="center" shrinkToFit="0" vertical="bottom" wrapText="0"/>
    </xf>
    <xf borderId="1" fillId="0" fontId="28" numFmtId="164" xfId="0" applyAlignment="1" applyBorder="1" applyFont="1" applyNumberFormat="1">
      <alignment horizontal="right" shrinkToFit="0" vertical="top" wrapText="0"/>
    </xf>
    <xf borderId="2" fillId="6" fontId="29" numFmtId="0" xfId="0" applyAlignment="1" applyBorder="1" applyFill="1" applyFont="1">
      <alignment horizontal="center" shrinkToFit="0" vertical="center" wrapText="0"/>
    </xf>
    <xf borderId="3" fillId="6" fontId="29" numFmtId="0" xfId="0" applyAlignment="1" applyBorder="1" applyFont="1">
      <alignment horizontal="center" shrinkToFit="0" vertical="center" wrapText="0"/>
    </xf>
    <xf borderId="7" fillId="6" fontId="29" numFmtId="0" xfId="0" applyAlignment="1" applyBorder="1" applyFont="1">
      <alignment horizontal="center" shrinkToFit="0" vertical="center" wrapText="0"/>
    </xf>
    <xf borderId="5" fillId="0" fontId="6" numFmtId="166" xfId="0" applyAlignment="1" applyBorder="1" applyFont="1" applyNumberFormat="1">
      <alignment horizontal="center" shrinkToFit="0" vertical="center" wrapText="0"/>
    </xf>
    <xf borderId="5" fillId="0" fontId="30" numFmtId="165" xfId="0" applyAlignment="1" applyBorder="1" applyFont="1" applyNumberFormat="1">
      <alignment horizontal="center" shrinkToFit="0" vertical="center" wrapText="0"/>
    </xf>
    <xf borderId="6" fillId="0" fontId="31" numFmtId="0" xfId="0" applyAlignment="1" applyBorder="1" applyFont="1">
      <alignment horizontal="left" shrinkToFit="0" vertical="center" wrapText="0"/>
    </xf>
    <xf borderId="11" fillId="0" fontId="31" numFmtId="0" xfId="0" applyAlignment="1" applyBorder="1" applyFont="1">
      <alignment horizontal="left" shrinkToFit="0" vertical="center" wrapText="0"/>
    </xf>
    <xf borderId="7" fillId="0" fontId="30" numFmtId="165" xfId="0" applyAlignment="1" applyBorder="1" applyFont="1" applyNumberFormat="1">
      <alignment horizontal="center" shrinkToFit="0" vertical="center" wrapText="0"/>
    </xf>
    <xf borderId="7" fillId="0" fontId="21" numFmtId="0" xfId="0" applyAlignment="1" applyBorder="1" applyFont="1">
      <alignment horizontal="center" shrinkToFit="0" vertical="center" wrapText="0"/>
    </xf>
    <xf borderId="7" fillId="0" fontId="21" numFmtId="0" xfId="0" applyAlignment="1" applyBorder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shrinkToFit="0" vertical="bottom" wrapText="0"/>
    </xf>
    <xf borderId="7" fillId="0" fontId="32" numFmtId="0" xfId="0" applyAlignment="1" applyBorder="1" applyFont="1">
      <alignment horizontal="center" readingOrder="0" shrinkToFit="0" vertical="center" wrapText="0"/>
    </xf>
    <xf borderId="0" fillId="7" fontId="33" numFmtId="0" xfId="0" applyAlignment="1" applyFill="1" applyFont="1">
      <alignment horizontal="center" readingOrder="0" shrinkToFit="0" wrapText="1"/>
    </xf>
    <xf borderId="7" fillId="0" fontId="34" numFmtId="0" xfId="0" applyAlignment="1" applyBorder="1" applyFont="1">
      <alignment horizontal="center" readingOrder="0" shrinkToFit="0" vertical="center" wrapText="0"/>
    </xf>
    <xf borderId="0" fillId="0" fontId="14" numFmtId="0" xfId="0" applyAlignment="1" applyFont="1">
      <alignment horizontal="center" readingOrder="0" shrinkToFit="0" vertical="center" wrapText="0"/>
    </xf>
    <xf borderId="5" fillId="0" fontId="35" numFmtId="0" xfId="0" applyAlignment="1" applyBorder="1" applyFont="1">
      <alignment horizontal="left" readingOrder="0" shrinkToFit="0" vertical="top" wrapText="0"/>
    </xf>
    <xf borderId="7" fillId="0" fontId="21" numFmtId="0" xfId="0" applyAlignment="1" applyBorder="1" applyFont="1">
      <alignment horizontal="left" shrinkToFit="0" vertical="bottom" wrapText="0"/>
    </xf>
    <xf borderId="11" fillId="0" fontId="21" numFmtId="0" xfId="0" applyAlignment="1" applyBorder="1" applyFont="1">
      <alignment horizontal="left" shrinkToFit="0" vertical="bottom" wrapText="0"/>
    </xf>
    <xf borderId="6" fillId="0" fontId="21" numFmtId="0" xfId="0" applyAlignment="1" applyBorder="1" applyFont="1">
      <alignment horizontal="left" shrinkToFit="0" vertical="bottom" wrapText="0"/>
    </xf>
    <xf borderId="0" fillId="0" fontId="21" numFmtId="0" xfId="0" applyAlignment="1" applyFont="1">
      <alignment horizontal="left" shrinkToFit="0" vertical="bottom" wrapText="0"/>
    </xf>
    <xf borderId="8" fillId="0" fontId="21" numFmtId="0" xfId="0" applyAlignment="1" applyBorder="1" applyFont="1">
      <alignment horizontal="left" shrinkToFit="0" vertical="bottom" wrapText="0"/>
    </xf>
    <xf borderId="7" fillId="0" fontId="8" numFmtId="0" xfId="0" applyAlignment="1" applyBorder="1" applyFont="1">
      <alignment horizontal="center" shrinkToFit="0" wrapText="0"/>
    </xf>
    <xf borderId="0" fillId="0" fontId="21" numFmtId="0" xfId="0" applyAlignment="1" applyFont="1">
      <alignment horizontal="right" readingOrder="0" shrinkToFit="0" vertical="bottom" wrapText="0"/>
    </xf>
    <xf borderId="0" fillId="2" fontId="36" numFmtId="0" xfId="0" applyAlignment="1" applyFont="1">
      <alignment horizontal="left" readingOrder="0" shrinkToFit="0" vertical="center" wrapText="0"/>
    </xf>
    <xf borderId="0" fillId="6" fontId="29" numFmtId="0" xfId="0" applyAlignment="1" applyFont="1">
      <alignment horizontal="center" shrinkToFit="0" vertical="center" wrapText="0"/>
    </xf>
    <xf borderId="0" fillId="8" fontId="37" numFmtId="0" xfId="0" applyAlignment="1" applyFill="1" applyFont="1">
      <alignment horizontal="left" shrinkToFit="0" vertical="bottom" wrapText="0"/>
    </xf>
    <xf borderId="0" fillId="8" fontId="31" numFmtId="0" xfId="0" applyAlignment="1" applyFont="1">
      <alignment horizontal="left" shrinkToFit="0" vertical="bottom" wrapText="0"/>
    </xf>
    <xf borderId="5" fillId="0" fontId="30" numFmtId="166" xfId="0" applyAlignment="1" applyBorder="1" applyFont="1" applyNumberFormat="1">
      <alignment horizontal="center" shrinkToFit="0" vertical="center" wrapText="0"/>
    </xf>
    <xf borderId="0" fillId="0" fontId="30" numFmtId="165" xfId="0" applyAlignment="1" applyFont="1" applyNumberFormat="1">
      <alignment horizontal="center" shrinkToFit="0" vertical="center" wrapText="0"/>
    </xf>
    <xf borderId="0" fillId="8" fontId="21" numFmtId="0" xfId="0" applyAlignment="1" applyFont="1">
      <alignment horizontal="right" readingOrder="0" shrinkToFit="0" vertical="bottom" wrapText="0"/>
    </xf>
    <xf borderId="1" fillId="8" fontId="38" numFmtId="0" xfId="0" applyAlignment="1" applyBorder="1" applyFont="1">
      <alignment horizontal="center" readingOrder="0" shrinkToFit="0" vertical="bottom" wrapText="0"/>
    </xf>
    <xf borderId="0" fillId="0" fontId="21" numFmtId="0" xfId="0" applyAlignment="1" applyFont="1">
      <alignment horizontal="center" shrinkToFit="0" vertical="center" wrapText="0"/>
    </xf>
    <xf borderId="1" fillId="8" fontId="39" numFmtId="0" xfId="0" applyAlignment="1" applyBorder="1" applyFont="1">
      <alignment horizontal="center" readingOrder="0" shrinkToFit="0" vertical="bottom" wrapText="0"/>
    </xf>
    <xf borderId="1" fillId="8" fontId="38" numFmtId="0" xfId="0" applyAlignment="1" applyBorder="1" applyFont="1">
      <alignment horizontal="left" readingOrder="0" shrinkToFit="0" vertical="bottom" wrapText="0"/>
    </xf>
    <xf borderId="1" fillId="8" fontId="31" numFmtId="0" xfId="0" applyAlignment="1" applyBorder="1" applyFont="1">
      <alignment horizontal="left" shrinkToFit="0" vertical="bottom" wrapText="0"/>
    </xf>
    <xf borderId="1" fillId="8" fontId="21" numFmtId="0" xfId="0" applyAlignment="1" applyBorder="1" applyFont="1">
      <alignment horizontal="right" shrinkToFit="0" vertical="bottom" wrapText="0"/>
    </xf>
    <xf borderId="2" fillId="0" fontId="40" numFmtId="0" xfId="0" applyAlignment="1" applyBorder="1" applyFont="1">
      <alignment horizontal="center" readingOrder="0" shrinkToFit="0" vertical="bottom" wrapText="0"/>
    </xf>
    <xf borderId="12" fillId="8" fontId="31" numFmtId="0" xfId="0" applyAlignment="1" applyBorder="1" applyFont="1">
      <alignment horizontal="left" shrinkToFit="0" vertical="bottom" wrapText="0"/>
    </xf>
    <xf borderId="2" fillId="0" fontId="40" numFmtId="0" xfId="0" applyAlignment="1" applyBorder="1" applyFont="1">
      <alignment horizontal="center" readingOrder="0" shrinkToFit="0" vertical="bottom" wrapText="0"/>
    </xf>
    <xf borderId="9" fillId="8" fontId="21" numFmtId="0" xfId="0" applyAlignment="1" applyBorder="1" applyFont="1">
      <alignment horizontal="left" readingOrder="0" shrinkToFit="0" vertical="bottom" wrapText="0"/>
    </xf>
    <xf borderId="10" fillId="8" fontId="31" numFmtId="0" xfId="0" applyAlignment="1" applyBorder="1" applyFont="1">
      <alignment horizontal="left" shrinkToFit="0" vertical="bottom" wrapText="0"/>
    </xf>
    <xf borderId="2" fillId="0" fontId="31" numFmtId="0" xfId="0" applyAlignment="1" applyBorder="1" applyFont="1">
      <alignment horizontal="left" readingOrder="0" shrinkToFit="0" vertical="bottom" wrapText="0"/>
    </xf>
    <xf borderId="0" fillId="0" fontId="21" numFmtId="0" xfId="0" applyAlignment="1" applyFont="1">
      <alignment horizontal="center" readingOrder="0" shrinkToFit="0" vertical="center" wrapText="0"/>
    </xf>
    <xf borderId="11" fillId="8" fontId="41" numFmtId="0" xfId="0" applyAlignment="1" applyBorder="1" applyFont="1">
      <alignment horizontal="left" readingOrder="0" shrinkToFit="0" vertical="bottom" wrapText="0"/>
    </xf>
    <xf borderId="0" fillId="0" fontId="42" numFmtId="0" xfId="0" applyAlignment="1" applyFont="1">
      <alignment horizontal="left" shrinkToFit="0" vertical="bottom" wrapText="0"/>
    </xf>
    <xf borderId="1" fillId="0" fontId="43" numFmtId="0" xfId="0" applyAlignment="1" applyBorder="1" applyFont="1">
      <alignment horizontal="center" shrinkToFit="0" vertical="bottom" wrapText="0"/>
    </xf>
    <xf borderId="0" fillId="0" fontId="31" numFmtId="0" xfId="0" applyAlignment="1" applyFont="1">
      <alignment horizontal="left" shrinkToFit="0" vertical="bottom" wrapText="0"/>
    </xf>
    <xf borderId="3" fillId="0" fontId="31" numFmtId="0" xfId="0" applyAlignment="1" applyBorder="1" applyFont="1">
      <alignment horizontal="left" shrinkToFit="0" vertical="bottom" wrapText="0"/>
    </xf>
    <xf borderId="11" fillId="0" fontId="31" numFmtId="0" xfId="0" applyAlignment="1" applyBorder="1" applyFont="1">
      <alignment horizontal="left" shrinkToFit="0" vertical="bottom" wrapText="0"/>
    </xf>
    <xf borderId="0" fillId="0" fontId="44" numFmtId="0" xfId="0" applyAlignment="1" applyFont="1">
      <alignment horizontal="right" shrinkToFit="0" vertical="bottom" wrapText="0"/>
    </xf>
    <xf borderId="2" fillId="2" fontId="29" numFmtId="164" xfId="0" applyAlignment="1" applyBorder="1" applyFont="1" applyNumberFormat="1">
      <alignment horizontal="center" shrinkToFit="0" vertical="center" wrapText="0"/>
    </xf>
    <xf borderId="13" fillId="0" fontId="2" numFmtId="0" xfId="0" applyAlignment="1" applyBorder="1" applyFont="1">
      <alignment shrinkToFit="0" wrapText="1"/>
    </xf>
    <xf borderId="7" fillId="0" fontId="31" numFmtId="0" xfId="0" applyAlignment="1" applyBorder="1" applyFont="1">
      <alignment horizontal="left" shrinkToFit="0" vertical="bottom" wrapText="0"/>
    </xf>
    <xf borderId="0" fillId="9" fontId="45" numFmtId="0" xfId="0" applyAlignment="1" applyFill="1" applyFont="1">
      <alignment horizontal="left" readingOrder="0" shrinkToFit="0" vertical="center" wrapText="0"/>
    </xf>
    <xf borderId="2" fillId="10" fontId="46" numFmtId="0" xfId="0" applyAlignment="1" applyBorder="1" applyFill="1" applyFont="1">
      <alignment horizontal="center" shrinkToFit="0" vertical="bottom" wrapText="0"/>
    </xf>
    <xf borderId="3" fillId="10" fontId="46" numFmtId="0" xfId="0" applyAlignment="1" applyBorder="1" applyFont="1">
      <alignment horizontal="center" shrinkToFit="0" vertical="bottom" wrapText="0"/>
    </xf>
    <xf borderId="4" fillId="10" fontId="46" numFmtId="0" xfId="0" applyAlignment="1" applyBorder="1" applyFont="1">
      <alignment horizontal="center" shrinkToFit="0" vertical="bottom" wrapText="0"/>
    </xf>
    <xf borderId="14" fillId="0" fontId="46" numFmtId="165" xfId="0" applyAlignment="1" applyBorder="1" applyFont="1" applyNumberFormat="1">
      <alignment horizontal="center" shrinkToFit="0" vertical="bottom" wrapText="0"/>
    </xf>
    <xf borderId="1" fillId="0" fontId="31" numFmtId="167" xfId="0" applyAlignment="1" applyBorder="1" applyFont="1" applyNumberFormat="1">
      <alignment horizontal="left" shrinkToFit="0" vertical="bottom" wrapText="0"/>
    </xf>
    <xf borderId="1" fillId="0" fontId="31" numFmtId="0" xfId="0" applyAlignment="1" applyBorder="1" applyFont="1">
      <alignment horizontal="left" readingOrder="0" shrinkToFit="0" vertical="bottom" wrapText="0"/>
    </xf>
    <xf borderId="3" fillId="0" fontId="31" numFmtId="167" xfId="0" applyAlignment="1" applyBorder="1" applyFont="1" applyNumberFormat="1">
      <alignment horizontal="left" shrinkToFit="0" vertical="bottom" wrapText="0"/>
    </xf>
    <xf borderId="3" fillId="0" fontId="31" numFmtId="0" xfId="0" applyAlignment="1" applyBorder="1" applyFont="1">
      <alignment horizontal="left" readingOrder="0" shrinkToFit="0" vertical="bottom" wrapText="0"/>
    </xf>
    <xf borderId="3" fillId="0" fontId="31" numFmtId="166" xfId="0" applyAlignment="1" applyBorder="1" applyFont="1" applyNumberFormat="1">
      <alignment horizontal="left" shrinkToFit="0" vertical="bottom" wrapText="0"/>
    </xf>
    <xf borderId="11" fillId="0" fontId="31" numFmtId="166" xfId="0" applyAlignment="1" applyBorder="1" applyFont="1" applyNumberFormat="1">
      <alignment horizontal="left" shrinkToFit="0" vertical="bottom" wrapText="0"/>
    </xf>
    <xf borderId="7" fillId="0" fontId="47" numFmtId="0" xfId="0" applyAlignment="1" applyBorder="1" applyFont="1">
      <alignment horizontal="left" readingOrder="0" shrinkToFit="0" vertical="bottom" wrapText="0"/>
    </xf>
  </cellXfs>
  <cellStyles count="1">
    <cellStyle xfId="0" name="Normal" builtinId="0"/>
  </cellStyles>
  <dxfs count="1">
    <dxf>
      <font/>
      <fill>
        <patternFill patternType="solid">
          <fgColor rgb="FFDDDDDD"/>
          <bgColor rgb="FFDDDDD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ar.google.com/calendar/u/0?cid=Y182ZDllNjFhN2ZjOWM2NTBmMTc3ZDliNWIxNjRkZjJlMzhhYzI3OTYxOGFhMTFjMDRlMzYxMTlkOGY0ZjYzODU2QGdyb3VwLmNhbGVuZGFyLmdvb2dsZS5jb20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Year!A9</f>
        <v>46235</v>
      </c>
      <c r="I1" s="2"/>
      <c r="J1" s="2"/>
      <c r="K1" s="2"/>
      <c r="L1" s="2"/>
      <c r="M1" s="2"/>
      <c r="N1" s="2"/>
    </row>
    <row r="2" ht="15.75" customHeight="1">
      <c r="A2" s="5" t="str">
        <f t="array" ref="A2">INDEX({"Sunday";"Monday";"Tuesday";"Wednesday";"Thursday";"Friday";"Saturday"},1+MOD(Year!$I$4+1-2,7))</f>
        <v>Sunday</v>
      </c>
      <c r="B2" s="6"/>
      <c r="C2" s="7" t="str">
        <f t="array" ref="C2">INDEX({"Sunday";"Monday";"Tuesday";"Wednesday";"Thursday";"Friday";"Saturday"},1+MOD(Year!$I$4+2-2,7))</f>
        <v>Monday</v>
      </c>
      <c r="D2" s="6"/>
      <c r="E2" s="7" t="str">
        <f t="array" ref="E2">INDEX({"Sunday";"Monday";"Tuesday";"Wednesday";"Thursday";"Friday";"Saturday"},1+MOD(Year!$I$4+3-2,7))</f>
        <v>Tuesday</v>
      </c>
      <c r="F2" s="6"/>
      <c r="G2" s="7" t="str">
        <f t="array" ref="G2">INDEX({"Sunday";"Monday";"Tuesday";"Wednesday";"Thursday";"Friday";"Saturday"},1+MOD(Year!$I$4+4-2,7))</f>
        <v>Wednesday</v>
      </c>
      <c r="H2" s="6"/>
      <c r="I2" s="7" t="str">
        <f t="array" ref="I2">INDEX({"Sunday";"Monday";"Tuesday";"Wednesday";"Thursday";"Friday";"Saturday"},1+MOD(Year!$I$4+5-2,7))</f>
        <v>Thursday</v>
      </c>
      <c r="J2" s="6"/>
      <c r="K2" s="7" t="str">
        <f t="array" ref="K2">INDEX({"Sunday";"Monday";"Tuesday";"Wednesday";"Thursday";"Friday";"Saturday"},1+MOD(Year!$I$4+6-2,7))</f>
        <v>Friday</v>
      </c>
      <c r="L2" s="6"/>
      <c r="M2" s="7" t="str">
        <f t="array" ref="M2">INDEX({"Sunday";"Monday";"Tuesday";"Wednesday";"Thursday";"Friday";"Saturday"},1+MOD(Year!$I$4+7-2,7))</f>
        <v>Saturday</v>
      </c>
      <c r="N2" s="8"/>
    </row>
    <row r="3" ht="18.0" customHeight="1">
      <c r="A3" s="26" t="str">
        <f>Year!A11</f>
        <v/>
      </c>
      <c r="B3" s="27"/>
      <c r="C3" s="26" t="str">
        <f>Year!B11</f>
        <v/>
      </c>
      <c r="D3" s="27"/>
      <c r="E3" s="26" t="str">
        <f>Year!C11</f>
        <v/>
      </c>
      <c r="F3" s="27"/>
      <c r="G3" s="26" t="str">
        <f>Year!D11</f>
        <v/>
      </c>
      <c r="H3" s="27"/>
      <c r="I3" s="26" t="str">
        <f>Year!E11</f>
        <v/>
      </c>
      <c r="J3" s="27"/>
      <c r="K3" s="26" t="str">
        <f>Year!F11</f>
        <v/>
      </c>
      <c r="L3" s="27"/>
      <c r="M3" s="26">
        <f>Year!G11</f>
        <v>46235</v>
      </c>
      <c r="N3" s="27"/>
    </row>
    <row r="4">
      <c r="A4" s="35"/>
      <c r="B4" s="12"/>
      <c r="C4" s="35"/>
      <c r="D4" s="12"/>
      <c r="E4" s="35"/>
      <c r="F4" s="12"/>
      <c r="G4" s="35"/>
      <c r="H4" s="12"/>
      <c r="I4" s="35"/>
      <c r="J4" s="12"/>
      <c r="K4" s="35"/>
      <c r="L4" s="12"/>
      <c r="M4" s="35"/>
      <c r="N4" s="12"/>
    </row>
    <row r="5">
      <c r="A5" s="35"/>
      <c r="B5" s="12"/>
      <c r="C5" s="35"/>
      <c r="D5" s="12"/>
      <c r="E5" s="35"/>
      <c r="F5" s="12"/>
      <c r="G5" s="35"/>
      <c r="H5" s="12"/>
      <c r="I5" s="35"/>
      <c r="J5" s="12"/>
      <c r="K5" s="36" t="s">
        <v>8</v>
      </c>
      <c r="L5" s="12"/>
      <c r="M5" s="35"/>
      <c r="N5" s="12"/>
    </row>
    <row r="6">
      <c r="A6" s="35"/>
      <c r="B6" s="12"/>
      <c r="C6" s="35"/>
      <c r="D6" s="12"/>
      <c r="E6" s="35"/>
      <c r="F6" s="12"/>
      <c r="G6" s="35"/>
      <c r="H6" s="12"/>
      <c r="I6" s="35"/>
      <c r="J6" s="12"/>
      <c r="K6" s="35"/>
      <c r="L6" s="12"/>
      <c r="M6" s="35"/>
      <c r="N6" s="12"/>
    </row>
    <row r="7">
      <c r="A7" s="38"/>
      <c r="B7" s="21"/>
      <c r="C7" s="38"/>
      <c r="D7" s="21"/>
      <c r="E7" s="38"/>
      <c r="F7" s="21"/>
      <c r="G7" s="38"/>
      <c r="H7" s="21"/>
      <c r="I7" s="38"/>
      <c r="J7" s="21"/>
      <c r="K7" s="38"/>
      <c r="L7" s="21"/>
      <c r="M7" s="38"/>
      <c r="N7" s="21"/>
    </row>
    <row r="8" ht="18.0" customHeight="1">
      <c r="A8" s="26">
        <f>Year!A12</f>
        <v>46236</v>
      </c>
      <c r="B8" s="27"/>
      <c r="C8" s="26">
        <f>Year!B12</f>
        <v>46237</v>
      </c>
      <c r="D8" s="27"/>
      <c r="E8" s="26">
        <f>Year!C12</f>
        <v>46238</v>
      </c>
      <c r="F8" s="27"/>
      <c r="G8" s="26">
        <f>Year!D12</f>
        <v>46239</v>
      </c>
      <c r="H8" s="27"/>
      <c r="I8" s="26">
        <f>Year!E12</f>
        <v>46240</v>
      </c>
      <c r="J8" s="27"/>
      <c r="K8" s="26">
        <f>Year!F12</f>
        <v>46241</v>
      </c>
      <c r="L8" s="27"/>
      <c r="M8" s="26">
        <f>Year!G12</f>
        <v>46242</v>
      </c>
      <c r="N8" s="27"/>
    </row>
    <row r="9">
      <c r="A9" s="35"/>
      <c r="B9" s="12"/>
      <c r="C9" s="35"/>
      <c r="D9" s="12"/>
      <c r="E9" s="40"/>
      <c r="F9" s="12"/>
      <c r="G9" s="41"/>
      <c r="H9" s="12"/>
      <c r="I9" s="22"/>
      <c r="J9" s="12"/>
      <c r="K9" s="35"/>
      <c r="L9" s="12"/>
      <c r="M9" s="35"/>
      <c r="N9" s="12"/>
    </row>
    <row r="10">
      <c r="A10" s="35"/>
      <c r="B10" s="12"/>
      <c r="C10" s="35"/>
      <c r="D10" s="12"/>
      <c r="E10" s="22"/>
      <c r="F10" s="12"/>
      <c r="G10" s="42"/>
      <c r="H10" s="12"/>
      <c r="I10" s="42"/>
      <c r="J10" s="12"/>
      <c r="K10" s="36" t="s">
        <v>8</v>
      </c>
      <c r="L10" s="12"/>
      <c r="M10" s="35"/>
      <c r="N10" s="12"/>
    </row>
    <row r="11">
      <c r="A11" s="35"/>
      <c r="B11" s="12"/>
      <c r="C11" s="35"/>
      <c r="D11" s="12"/>
      <c r="E11" s="22"/>
      <c r="F11" s="12"/>
      <c r="G11" s="22"/>
      <c r="H11" s="12"/>
      <c r="I11" s="35"/>
      <c r="J11" s="12"/>
      <c r="K11" s="35"/>
      <c r="L11" s="12"/>
      <c r="M11" s="35"/>
      <c r="N11" s="12"/>
    </row>
    <row r="12">
      <c r="A12" s="38"/>
      <c r="B12" s="21"/>
      <c r="C12" s="38"/>
      <c r="D12" s="21"/>
      <c r="E12" s="38"/>
      <c r="F12" s="21"/>
      <c r="G12" s="38"/>
      <c r="H12" s="21"/>
      <c r="I12" s="38"/>
      <c r="J12" s="21"/>
      <c r="K12" s="38"/>
      <c r="L12" s="21"/>
      <c r="M12" s="38"/>
      <c r="N12" s="21"/>
    </row>
    <row r="13" ht="18.0" customHeight="1">
      <c r="A13" s="26">
        <f>Year!A13</f>
        <v>46243</v>
      </c>
      <c r="B13" s="27"/>
      <c r="C13" s="26">
        <f>Year!B13</f>
        <v>46244</v>
      </c>
      <c r="D13" s="27"/>
      <c r="E13" s="26">
        <f>Year!C13</f>
        <v>46245</v>
      </c>
      <c r="F13" s="27"/>
      <c r="G13" s="26">
        <f>Year!D13</f>
        <v>46246</v>
      </c>
      <c r="H13" s="27"/>
      <c r="I13" s="26">
        <f>Year!E13</f>
        <v>46247</v>
      </c>
      <c r="J13" s="27"/>
      <c r="K13" s="26">
        <f>Year!F13</f>
        <v>46248</v>
      </c>
      <c r="L13" s="27"/>
      <c r="M13" s="26">
        <f>Year!G13</f>
        <v>46249</v>
      </c>
      <c r="N13" s="27"/>
    </row>
    <row r="14">
      <c r="A14" s="35"/>
      <c r="B14" s="12"/>
      <c r="C14" s="48"/>
      <c r="D14" s="12"/>
      <c r="E14" s="48"/>
      <c r="F14" s="12"/>
      <c r="G14" s="22"/>
      <c r="H14" s="12"/>
      <c r="I14" s="22"/>
      <c r="J14" s="12"/>
      <c r="K14" s="35"/>
      <c r="L14" s="12"/>
      <c r="M14" s="35"/>
      <c r="N14" s="12"/>
    </row>
    <row r="15">
      <c r="A15" s="35"/>
      <c r="B15" s="12"/>
      <c r="C15" s="48"/>
      <c r="D15" s="12"/>
      <c r="E15" s="48" t="s">
        <v>16</v>
      </c>
      <c r="F15" s="12"/>
      <c r="G15" s="48" t="s">
        <v>16</v>
      </c>
      <c r="H15" s="12"/>
      <c r="I15" s="35"/>
      <c r="J15" s="12"/>
      <c r="K15" s="35"/>
      <c r="L15" s="12"/>
      <c r="M15" s="35"/>
      <c r="N15" s="12"/>
    </row>
    <row r="16">
      <c r="A16" s="35"/>
      <c r="B16" s="12"/>
      <c r="C16" s="22"/>
      <c r="D16" s="12"/>
      <c r="E16" s="22"/>
      <c r="F16" s="12"/>
      <c r="G16" s="35"/>
      <c r="H16" s="12"/>
      <c r="I16" s="35"/>
      <c r="J16" s="12"/>
      <c r="K16" s="35"/>
      <c r="L16" s="12"/>
      <c r="M16" s="35"/>
      <c r="N16" s="12"/>
    </row>
    <row r="17">
      <c r="A17" s="38"/>
      <c r="B17" s="21"/>
      <c r="C17" s="38"/>
      <c r="D17" s="21"/>
      <c r="E17" s="38"/>
      <c r="F17" s="21"/>
      <c r="G17" s="38"/>
      <c r="H17" s="21"/>
      <c r="I17" s="38"/>
      <c r="J17" s="21"/>
      <c r="K17" s="38"/>
      <c r="L17" s="21"/>
      <c r="M17" s="38"/>
      <c r="N17" s="21"/>
    </row>
    <row r="18" ht="18.0" customHeight="1">
      <c r="A18" s="26">
        <f>Year!A14</f>
        <v>46250</v>
      </c>
      <c r="B18" s="27"/>
      <c r="C18" s="26">
        <f>Year!B14</f>
        <v>46251</v>
      </c>
      <c r="D18" s="27"/>
      <c r="E18" s="26">
        <f>Year!C14</f>
        <v>46252</v>
      </c>
      <c r="F18" s="27"/>
      <c r="G18" s="26">
        <f>Year!D14</f>
        <v>46253</v>
      </c>
      <c r="H18" s="27"/>
      <c r="I18" s="26">
        <f>Year!E14</f>
        <v>46254</v>
      </c>
      <c r="J18" s="27"/>
      <c r="K18" s="26">
        <f>Year!F14</f>
        <v>46255</v>
      </c>
      <c r="L18" s="27"/>
      <c r="M18" s="26">
        <f>Year!G14</f>
        <v>46256</v>
      </c>
      <c r="N18" s="27"/>
    </row>
    <row r="19">
      <c r="A19" s="35"/>
      <c r="B19" s="12"/>
      <c r="C19" s="35"/>
      <c r="D19" s="12"/>
      <c r="E19" s="54"/>
      <c r="F19" s="12"/>
      <c r="G19" s="55"/>
      <c r="I19" s="22" t="s">
        <v>1</v>
      </c>
      <c r="J19" s="12"/>
      <c r="K19" s="22"/>
      <c r="L19" s="12"/>
      <c r="M19" s="35"/>
      <c r="N19" s="12"/>
    </row>
    <row r="20">
      <c r="A20" s="35"/>
      <c r="B20" s="12"/>
      <c r="C20" s="35"/>
      <c r="D20" s="12"/>
      <c r="E20" s="22"/>
      <c r="F20" s="12"/>
      <c r="G20" s="22"/>
      <c r="H20" s="12"/>
      <c r="I20" s="37" t="s">
        <v>19</v>
      </c>
      <c r="J20" s="12"/>
      <c r="K20" s="22"/>
      <c r="L20" s="12"/>
      <c r="M20" s="35"/>
      <c r="N20" s="12"/>
    </row>
    <row r="21">
      <c r="A21" s="35"/>
      <c r="B21" s="12"/>
      <c r="C21" s="35"/>
      <c r="D21" s="12"/>
      <c r="E21" s="22"/>
      <c r="F21" s="12"/>
      <c r="G21" s="35"/>
      <c r="H21" s="12"/>
      <c r="I21" s="16"/>
      <c r="J21" s="12"/>
      <c r="K21" s="22"/>
      <c r="L21" s="12"/>
      <c r="M21" s="35"/>
      <c r="N21" s="12"/>
    </row>
    <row r="22">
      <c r="A22" s="38"/>
      <c r="B22" s="21"/>
      <c r="C22" s="38"/>
      <c r="D22" s="21"/>
      <c r="E22" s="22"/>
      <c r="F22" s="12"/>
      <c r="G22" s="38"/>
      <c r="H22" s="21"/>
      <c r="I22" s="32"/>
      <c r="J22" s="21"/>
      <c r="K22" s="32"/>
      <c r="L22" s="21"/>
      <c r="M22" s="38"/>
      <c r="N22" s="21"/>
    </row>
    <row r="23" ht="18.0" customHeight="1">
      <c r="A23" s="26">
        <f>Year!A15</f>
        <v>46257</v>
      </c>
      <c r="B23" s="27"/>
      <c r="C23" s="26">
        <f>Year!B15</f>
        <v>46258</v>
      </c>
      <c r="D23" s="27"/>
      <c r="E23" s="26">
        <f>Year!C15</f>
        <v>46259</v>
      </c>
      <c r="F23" s="27"/>
      <c r="G23" s="26">
        <f>Year!D15</f>
        <v>46260</v>
      </c>
      <c r="H23" s="27"/>
      <c r="I23" s="26">
        <f>Year!E15</f>
        <v>46261</v>
      </c>
      <c r="J23" s="27"/>
      <c r="K23" s="26">
        <f>Year!F15</f>
        <v>46262</v>
      </c>
      <c r="L23" s="27"/>
      <c r="M23" s="26">
        <f>Year!G15</f>
        <v>46263</v>
      </c>
      <c r="N23" s="27"/>
    </row>
    <row r="24">
      <c r="A24" s="35"/>
      <c r="B24" s="12"/>
      <c r="C24" s="35"/>
      <c r="D24" s="12"/>
      <c r="E24" s="37" t="s">
        <v>23</v>
      </c>
      <c r="F24" s="12"/>
      <c r="G24" s="69" t="s">
        <v>24</v>
      </c>
      <c r="I24" s="16" t="s">
        <v>1</v>
      </c>
      <c r="J24" s="12"/>
      <c r="K24" s="22"/>
      <c r="L24" s="12"/>
      <c r="M24" s="35"/>
      <c r="N24" s="12"/>
    </row>
    <row r="25">
      <c r="A25" s="35"/>
      <c r="B25" s="12"/>
      <c r="C25" s="35"/>
      <c r="D25" s="12"/>
      <c r="E25" s="16"/>
      <c r="F25" s="12"/>
      <c r="G25" s="70" t="s">
        <v>25</v>
      </c>
      <c r="H25" s="12"/>
      <c r="I25" s="18" t="s">
        <v>26</v>
      </c>
      <c r="J25" s="12"/>
      <c r="K25" s="35"/>
      <c r="L25" s="12"/>
      <c r="M25" s="35"/>
      <c r="N25" s="12"/>
    </row>
    <row r="26">
      <c r="A26" s="35"/>
      <c r="B26" s="12"/>
      <c r="C26" s="35"/>
      <c r="D26" s="12"/>
      <c r="E26" s="16"/>
      <c r="F26" s="12"/>
      <c r="G26" s="72" t="s">
        <v>27</v>
      </c>
      <c r="H26" s="12"/>
      <c r="I26" s="73"/>
      <c r="J26" s="12"/>
      <c r="K26" s="35"/>
      <c r="L26" s="12"/>
      <c r="M26" s="35"/>
      <c r="N26" s="12"/>
    </row>
    <row r="27">
      <c r="A27" s="20"/>
      <c r="B27" s="21"/>
      <c r="C27" s="20"/>
      <c r="D27" s="21"/>
      <c r="E27" s="32"/>
      <c r="F27" s="21"/>
      <c r="G27" s="30"/>
      <c r="H27" s="21"/>
      <c r="I27" s="24"/>
      <c r="J27" s="21"/>
      <c r="K27" s="20"/>
      <c r="L27" s="21"/>
      <c r="M27" s="20"/>
      <c r="N27" s="21"/>
    </row>
    <row r="28" ht="18.0" customHeight="1">
      <c r="A28" s="9">
        <f>Year!A16</f>
        <v>46264</v>
      </c>
      <c r="B28" s="10"/>
      <c r="C28" s="9">
        <f>Year!B16</f>
        <v>46265</v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1" t="s">
        <v>20</v>
      </c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2"/>
      <c r="G30" s="62"/>
      <c r="H30" s="62"/>
      <c r="I30" s="62"/>
      <c r="J30" s="62"/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20"/>
      <c r="B32" s="21"/>
      <c r="C32" s="74" t="s">
        <v>22</v>
      </c>
      <c r="D32" s="21"/>
      <c r="E32" s="75"/>
      <c r="F32" s="76"/>
      <c r="G32" s="76"/>
      <c r="H32" s="76"/>
      <c r="I32" s="76"/>
      <c r="J32" s="76"/>
      <c r="K32" s="77" t="str">
        <f>HYPERLINK("http://www.vertex42.com/","Templates by Vertex42.com")</f>
        <v>Templates by Vertex42.com</v>
      </c>
      <c r="L32" s="2"/>
      <c r="M32" s="2"/>
      <c r="N32" s="21"/>
    </row>
  </sheetData>
  <mergeCells count="161">
    <mergeCell ref="A26:B26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A32:B32"/>
    <mergeCell ref="C32:D32"/>
    <mergeCell ref="A27:B27"/>
    <mergeCell ref="A29:B29"/>
    <mergeCell ref="C29:D29"/>
    <mergeCell ref="F29:J29"/>
    <mergeCell ref="A30:B30"/>
    <mergeCell ref="C30:D30"/>
    <mergeCell ref="A31:B31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C31:D31"/>
    <mergeCell ref="M31:N31"/>
    <mergeCell ref="K32:N32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A19:B19"/>
    <mergeCell ref="C19:D19"/>
    <mergeCell ref="E19:F19"/>
    <mergeCell ref="G19:H19"/>
    <mergeCell ref="I19:J19"/>
    <mergeCell ref="K19:L19"/>
    <mergeCell ref="M19:N19"/>
    <mergeCell ref="A20:B20"/>
    <mergeCell ref="C20:D20"/>
    <mergeCell ref="E20:F20"/>
    <mergeCell ref="G20:H20"/>
    <mergeCell ref="I20:J20"/>
    <mergeCell ref="K20:L20"/>
    <mergeCell ref="M20:N20"/>
    <mergeCell ref="A21:B21"/>
    <mergeCell ref="C21:D21"/>
    <mergeCell ref="E21:F21"/>
    <mergeCell ref="G21:H21"/>
    <mergeCell ref="I21:J21"/>
    <mergeCell ref="K21:L21"/>
    <mergeCell ref="M21:N21"/>
    <mergeCell ref="A22:B22"/>
    <mergeCell ref="C22:D22"/>
    <mergeCell ref="E22:F22"/>
    <mergeCell ref="G22:H22"/>
    <mergeCell ref="I22:J22"/>
    <mergeCell ref="K22:L22"/>
    <mergeCell ref="M22:N22"/>
    <mergeCell ref="A24:B24"/>
    <mergeCell ref="C24:D24"/>
    <mergeCell ref="E24:F24"/>
    <mergeCell ref="G24:H24"/>
    <mergeCell ref="I24:J24"/>
    <mergeCell ref="K24:L24"/>
    <mergeCell ref="M24:N24"/>
    <mergeCell ref="A25:B25"/>
    <mergeCell ref="C25:D25"/>
    <mergeCell ref="E25:F25"/>
    <mergeCell ref="G25:H25"/>
    <mergeCell ref="I25:J25"/>
    <mergeCell ref="K25:L25"/>
    <mergeCell ref="M25:N25"/>
  </mergeCells>
  <hyperlinks>
    <hyperlink r:id="rId1" ref="F2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3"/>
      <c r="B1" s="2"/>
      <c r="C1" s="2"/>
      <c r="D1" s="2"/>
      <c r="E1" s="2"/>
      <c r="F1" s="2"/>
      <c r="G1" s="2"/>
      <c r="H1" s="4">
        <f>Year!I9</f>
        <v>46266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6"/>
    </row>
    <row r="3" ht="18.0" customHeight="1">
      <c r="A3" s="9" t="str">
        <f>Year!I11</f>
        <v/>
      </c>
      <c r="B3" s="10"/>
      <c r="C3" s="9" t="str">
        <f>Year!J11</f>
        <v/>
      </c>
      <c r="D3" s="10"/>
      <c r="E3" s="9">
        <f>Year!K11</f>
        <v>46266</v>
      </c>
      <c r="F3" s="10"/>
      <c r="G3" s="9">
        <f>Year!L11</f>
        <v>46267</v>
      </c>
      <c r="H3" s="10"/>
      <c r="I3" s="9">
        <f>Year!M11</f>
        <v>46268</v>
      </c>
      <c r="J3" s="10"/>
      <c r="K3" s="9">
        <f>Year!N11</f>
        <v>46269</v>
      </c>
      <c r="L3" s="10"/>
      <c r="M3" s="9">
        <f>Year!O11</f>
        <v>46270</v>
      </c>
      <c r="N3" s="10"/>
    </row>
    <row r="4">
      <c r="A4" s="11"/>
      <c r="B4" s="12"/>
      <c r="C4" s="11"/>
      <c r="D4" s="12"/>
      <c r="E4" s="13" t="s">
        <v>0</v>
      </c>
      <c r="F4" s="12"/>
      <c r="G4" s="15"/>
      <c r="H4" s="12"/>
      <c r="I4" s="16" t="s">
        <v>1</v>
      </c>
      <c r="J4" s="12"/>
      <c r="K4" s="11"/>
      <c r="L4" s="12"/>
      <c r="M4" s="11"/>
      <c r="N4" s="12"/>
    </row>
    <row r="5">
      <c r="A5" s="11"/>
      <c r="B5" s="12"/>
      <c r="C5" s="17"/>
      <c r="D5" s="12"/>
      <c r="E5" s="14" t="s">
        <v>2</v>
      </c>
      <c r="F5" s="12"/>
      <c r="G5" s="14"/>
      <c r="H5" s="12"/>
      <c r="I5" s="18" t="s">
        <v>3</v>
      </c>
      <c r="J5" s="12"/>
      <c r="K5" s="11"/>
      <c r="L5" s="12"/>
      <c r="M5" s="11"/>
      <c r="N5" s="12"/>
    </row>
    <row r="6">
      <c r="A6" s="11"/>
      <c r="B6" s="12"/>
      <c r="C6" s="11"/>
      <c r="D6" s="12"/>
      <c r="E6" s="14"/>
      <c r="F6" s="12"/>
      <c r="G6" s="14"/>
      <c r="H6" s="12"/>
      <c r="I6" s="14"/>
      <c r="J6" s="12"/>
      <c r="K6" s="11"/>
      <c r="L6" s="12"/>
      <c r="M6" s="11"/>
      <c r="N6" s="12"/>
    </row>
    <row r="7">
      <c r="A7" s="20"/>
      <c r="B7" s="21"/>
      <c r="C7" s="20"/>
      <c r="D7" s="21"/>
      <c r="E7" s="20"/>
      <c r="F7" s="21"/>
      <c r="G7" s="20"/>
      <c r="H7" s="21"/>
      <c r="I7" s="23"/>
      <c r="J7" s="12"/>
      <c r="K7" s="20"/>
      <c r="L7" s="21"/>
      <c r="M7" s="20"/>
      <c r="N7" s="21"/>
    </row>
    <row r="8" ht="18.0" customHeight="1">
      <c r="A8" s="9">
        <f>Year!I12</f>
        <v>46271</v>
      </c>
      <c r="B8" s="10"/>
      <c r="C8" s="9">
        <f>Year!J12</f>
        <v>46272</v>
      </c>
      <c r="D8" s="10"/>
      <c r="E8" s="9">
        <f>Year!K12</f>
        <v>46273</v>
      </c>
      <c r="F8" s="10"/>
      <c r="G8" s="9">
        <f>Year!L12</f>
        <v>46274</v>
      </c>
      <c r="H8" s="25"/>
      <c r="I8" s="9">
        <f>Year!M12</f>
        <v>46275</v>
      </c>
      <c r="J8" s="10"/>
      <c r="K8" s="9">
        <f>Year!N12</f>
        <v>46276</v>
      </c>
      <c r="L8" s="10"/>
      <c r="M8" s="9">
        <f>Year!O12</f>
        <v>46277</v>
      </c>
      <c r="N8" s="10"/>
    </row>
    <row r="9">
      <c r="A9" s="11"/>
      <c r="B9" s="12"/>
      <c r="C9" s="11"/>
      <c r="D9" s="12"/>
      <c r="G9" s="22"/>
      <c r="H9" s="12"/>
      <c r="I9" s="16" t="s">
        <v>1</v>
      </c>
      <c r="J9" s="12"/>
      <c r="K9" s="14"/>
      <c r="L9" s="12"/>
      <c r="M9" s="11"/>
      <c r="N9" s="12"/>
    </row>
    <row r="10">
      <c r="A10" s="11"/>
      <c r="B10" s="12"/>
      <c r="C10" s="17" t="s">
        <v>5</v>
      </c>
      <c r="D10" s="12"/>
      <c r="E10" s="14"/>
      <c r="F10" s="12"/>
      <c r="G10" s="22"/>
      <c r="H10" s="12"/>
      <c r="I10" s="18" t="s">
        <v>6</v>
      </c>
      <c r="J10" s="12"/>
      <c r="K10" s="11"/>
      <c r="L10" s="12"/>
      <c r="M10" s="11"/>
      <c r="N10" s="12"/>
    </row>
    <row r="11">
      <c r="A11" s="11"/>
      <c r="B11" s="12"/>
      <c r="C11" s="14"/>
      <c r="D11" s="12"/>
      <c r="E11" s="14"/>
      <c r="F11" s="12"/>
      <c r="G11" s="14"/>
      <c r="H11" s="12"/>
      <c r="I11" s="14"/>
      <c r="J11" s="12"/>
      <c r="K11" s="11"/>
      <c r="L11" s="12"/>
      <c r="M11" s="11"/>
      <c r="N11" s="12"/>
    </row>
    <row r="12">
      <c r="A12" s="20"/>
      <c r="B12" s="21"/>
      <c r="C12" s="20"/>
      <c r="D12" s="21"/>
      <c r="E12" s="30"/>
      <c r="F12" s="21"/>
      <c r="G12" s="30"/>
      <c r="H12" s="21"/>
      <c r="I12" s="32"/>
      <c r="J12" s="21"/>
      <c r="K12" s="20"/>
      <c r="L12" s="21"/>
      <c r="M12" s="20"/>
      <c r="N12" s="21"/>
    </row>
    <row r="13" ht="18.0" customHeight="1">
      <c r="A13" s="9">
        <f>Year!I13</f>
        <v>46278</v>
      </c>
      <c r="B13" s="10"/>
      <c r="C13" s="9">
        <f>Year!J13</f>
        <v>46279</v>
      </c>
      <c r="D13" s="10"/>
      <c r="E13" s="9">
        <f>Year!K13</f>
        <v>46280</v>
      </c>
      <c r="F13" s="10"/>
      <c r="G13" s="9">
        <f>Year!L13</f>
        <v>46281</v>
      </c>
      <c r="H13" s="10"/>
      <c r="I13" s="9">
        <f>Year!M13</f>
        <v>46282</v>
      </c>
      <c r="J13" s="10"/>
      <c r="K13" s="9">
        <f>Year!N13</f>
        <v>46283</v>
      </c>
      <c r="L13" s="10"/>
      <c r="M13" s="9">
        <f>Year!O13</f>
        <v>46284</v>
      </c>
      <c r="N13" s="10"/>
    </row>
    <row r="14">
      <c r="A14" s="11"/>
      <c r="B14" s="12"/>
      <c r="C14" s="14"/>
      <c r="D14" s="12"/>
      <c r="E14" s="37" t="s">
        <v>9</v>
      </c>
      <c r="F14" s="12"/>
      <c r="G14" s="14"/>
      <c r="H14" s="12"/>
      <c r="I14" s="23"/>
      <c r="J14" s="12"/>
      <c r="K14" s="14"/>
      <c r="L14" s="12"/>
      <c r="M14" s="11"/>
      <c r="N14" s="12"/>
    </row>
    <row r="15">
      <c r="A15" s="11"/>
      <c r="B15" s="12"/>
      <c r="C15" s="11"/>
      <c r="D15" s="12"/>
      <c r="E15" s="14"/>
      <c r="F15" s="12"/>
      <c r="G15" s="14"/>
      <c r="H15" s="12"/>
      <c r="I15" s="11"/>
      <c r="J15" s="12"/>
      <c r="K15" s="14"/>
      <c r="L15" s="12"/>
      <c r="M15" s="11"/>
      <c r="N15" s="12"/>
    </row>
    <row r="16">
      <c r="A16" s="11"/>
      <c r="B16" s="12"/>
      <c r="C16" s="11"/>
      <c r="D16" s="12"/>
      <c r="E16" s="14"/>
      <c r="F16" s="12"/>
      <c r="G16" s="14"/>
      <c r="H16" s="12"/>
      <c r="I16" s="11"/>
      <c r="J16" s="12"/>
      <c r="K16" s="14"/>
      <c r="L16" s="12"/>
      <c r="M16" s="11"/>
      <c r="N16" s="12"/>
    </row>
    <row r="17">
      <c r="A17" s="20"/>
      <c r="B17" s="21"/>
      <c r="C17" s="20"/>
      <c r="D17" s="21"/>
      <c r="E17" s="24"/>
      <c r="F17" s="21"/>
      <c r="G17" s="20"/>
      <c r="H17" s="21"/>
      <c r="I17" s="20"/>
      <c r="J17" s="21"/>
      <c r="K17" s="20"/>
      <c r="L17" s="21"/>
      <c r="M17" s="20"/>
      <c r="N17" s="21"/>
    </row>
    <row r="18" ht="18.0" customHeight="1">
      <c r="A18" s="9">
        <f>Year!I14</f>
        <v>46285</v>
      </c>
      <c r="B18" s="10"/>
      <c r="C18" s="9">
        <f>Year!J14</f>
        <v>46286</v>
      </c>
      <c r="D18" s="10"/>
      <c r="E18" s="9">
        <f>Year!K14</f>
        <v>46287</v>
      </c>
      <c r="F18" s="10"/>
      <c r="G18" s="9">
        <f>Year!L14</f>
        <v>46288</v>
      </c>
      <c r="H18" s="10"/>
      <c r="I18" s="9">
        <f>Year!M14</f>
        <v>46289</v>
      </c>
      <c r="J18" s="10"/>
      <c r="K18" s="9">
        <f>Year!N14</f>
        <v>46290</v>
      </c>
      <c r="L18" s="10"/>
      <c r="M18" s="9">
        <f>Year!O14</f>
        <v>46291</v>
      </c>
      <c r="N18" s="10"/>
    </row>
    <row r="19">
      <c r="A19" s="11"/>
      <c r="B19" s="12"/>
      <c r="C19" s="11"/>
      <c r="D19" s="12"/>
      <c r="G19" s="23"/>
      <c r="H19" s="12"/>
      <c r="I19" s="44"/>
      <c r="J19" s="44"/>
      <c r="K19" s="14"/>
      <c r="L19" s="12"/>
      <c r="M19" s="11"/>
      <c r="N19" s="12"/>
    </row>
    <row r="20">
      <c r="A20" s="11"/>
      <c r="B20" s="12"/>
      <c r="C20" s="11"/>
      <c r="D20" s="12"/>
      <c r="G20" s="45"/>
      <c r="H20" s="12"/>
      <c r="I20" s="44"/>
      <c r="J20" s="44"/>
      <c r="K20" s="46" t="s">
        <v>11</v>
      </c>
      <c r="L20" s="12"/>
      <c r="M20" s="11"/>
      <c r="N20" s="12"/>
    </row>
    <row r="21">
      <c r="A21" s="11"/>
      <c r="B21" s="12"/>
      <c r="C21" s="11"/>
      <c r="D21" s="12"/>
      <c r="E21" s="45"/>
      <c r="F21" s="12"/>
      <c r="G21" s="14"/>
      <c r="H21" s="12"/>
      <c r="I21" s="44"/>
      <c r="J21" s="44"/>
      <c r="K21" s="11"/>
      <c r="L21" s="12"/>
      <c r="M21" s="11"/>
      <c r="N21" s="12"/>
    </row>
    <row r="22">
      <c r="A22" s="14"/>
      <c r="B22" s="12"/>
      <c r="C22" s="14"/>
      <c r="D22" s="12"/>
      <c r="E22" s="24"/>
      <c r="F22" s="21"/>
      <c r="G22" s="24"/>
      <c r="H22" s="21"/>
      <c r="I22" s="32"/>
      <c r="J22" s="21"/>
      <c r="K22" s="14"/>
      <c r="L22" s="12"/>
      <c r="M22" s="14"/>
      <c r="N22" s="12"/>
    </row>
    <row r="23" ht="18.0" customHeight="1">
      <c r="A23" s="9">
        <f>Year!I15</f>
        <v>46292</v>
      </c>
      <c r="B23" s="10"/>
      <c r="C23" s="9">
        <f>Year!J15</f>
        <v>46293</v>
      </c>
      <c r="D23" s="10"/>
      <c r="E23" s="9">
        <f>Year!K15</f>
        <v>46294</v>
      </c>
      <c r="F23" s="10"/>
      <c r="G23" s="9">
        <f>Year!L15</f>
        <v>46295</v>
      </c>
      <c r="H23" s="10"/>
      <c r="I23" s="9" t="str">
        <f>Year!M15</f>
        <v/>
      </c>
      <c r="J23" s="10"/>
      <c r="K23" s="9" t="str">
        <f>Year!N15</f>
        <v/>
      </c>
      <c r="L23" s="10"/>
      <c r="M23" s="9" t="str">
        <f>Year!O15</f>
        <v/>
      </c>
      <c r="N23" s="10"/>
    </row>
    <row r="24">
      <c r="A24" s="11"/>
      <c r="B24" s="12"/>
      <c r="C24" s="22"/>
      <c r="D24" s="12"/>
      <c r="E24" s="50" t="s">
        <v>12</v>
      </c>
      <c r="F24" s="12"/>
      <c r="G24" s="51"/>
      <c r="H24" s="12"/>
      <c r="I24" s="51"/>
      <c r="J24" s="12"/>
      <c r="K24" s="11"/>
      <c r="L24" s="12"/>
      <c r="M24" s="11"/>
      <c r="N24" s="12"/>
    </row>
    <row r="25">
      <c r="A25" s="11"/>
      <c r="B25" s="12"/>
      <c r="C25" s="14"/>
      <c r="D25" s="12"/>
      <c r="E25" s="14" t="s">
        <v>2</v>
      </c>
      <c r="F25" s="12"/>
      <c r="G25" s="52"/>
      <c r="I25" s="22"/>
      <c r="J25" s="12"/>
      <c r="K25" s="11"/>
      <c r="L25" s="12"/>
      <c r="M25" s="11"/>
      <c r="N25" s="12"/>
    </row>
    <row r="26">
      <c r="A26" s="11"/>
      <c r="B26" s="12"/>
      <c r="C26" s="14"/>
      <c r="D26" s="12"/>
      <c r="E26" s="14"/>
      <c r="F26" s="12"/>
      <c r="G26" s="14"/>
      <c r="H26" s="12"/>
      <c r="I26" s="14"/>
      <c r="J26" s="12"/>
      <c r="K26" s="11"/>
      <c r="L26" s="12"/>
      <c r="M26" s="11"/>
      <c r="N26" s="12"/>
    </row>
    <row r="27">
      <c r="A27" s="20"/>
      <c r="B27" s="21"/>
      <c r="C27" s="24"/>
      <c r="D27" s="21"/>
      <c r="E27" s="43"/>
      <c r="F27" s="21"/>
      <c r="G27" s="43"/>
      <c r="H27" s="21"/>
      <c r="I27" s="43"/>
      <c r="J27" s="21"/>
      <c r="K27" s="20"/>
      <c r="L27" s="21"/>
      <c r="M27" s="20"/>
      <c r="N27" s="21"/>
    </row>
    <row r="28" ht="18.0" customHeight="1">
      <c r="A28" s="9" t="str">
        <f>Year!I16</f>
        <v/>
      </c>
      <c r="B28" s="10"/>
      <c r="C28" s="9" t="str">
        <f>Year!J16</f>
        <v/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1" t="s">
        <v>20</v>
      </c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2"/>
      <c r="G30" s="62"/>
      <c r="H30" s="62"/>
      <c r="I30" s="62"/>
      <c r="J30" s="62"/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65"/>
      <c r="B32" s="21"/>
      <c r="C32" s="66" t="s">
        <v>22</v>
      </c>
      <c r="D32" s="21"/>
      <c r="E32" s="67"/>
      <c r="F32" s="68"/>
      <c r="G32" s="68"/>
      <c r="H32" s="68"/>
      <c r="I32" s="68"/>
      <c r="J32" s="68"/>
      <c r="K32" s="71" t="str">
        <f>HYPERLINK("http://www.vertex42.com/","Templates by Vertex42.com")</f>
        <v>Templates by Vertex42.com</v>
      </c>
      <c r="L32" s="2"/>
      <c r="M32" s="2"/>
      <c r="N32" s="21"/>
    </row>
  </sheetData>
  <mergeCells count="155">
    <mergeCell ref="G10:H10"/>
    <mergeCell ref="I10:J10"/>
    <mergeCell ref="K10:L10"/>
    <mergeCell ref="M10:N10"/>
    <mergeCell ref="A9:B9"/>
    <mergeCell ref="C9:D9"/>
    <mergeCell ref="G9:H9"/>
    <mergeCell ref="I9:J9"/>
    <mergeCell ref="K9:L9"/>
    <mergeCell ref="M9:N9"/>
    <mergeCell ref="A10:B10"/>
    <mergeCell ref="K11:L11"/>
    <mergeCell ref="M11:N11"/>
    <mergeCell ref="C10:D10"/>
    <mergeCell ref="E10:F10"/>
    <mergeCell ref="A11:B11"/>
    <mergeCell ref="C11:D11"/>
    <mergeCell ref="E11:F11"/>
    <mergeCell ref="G11:H11"/>
    <mergeCell ref="I11:J11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A12:B12"/>
    <mergeCell ref="C12:D12"/>
    <mergeCell ref="E12:F12"/>
    <mergeCell ref="G12:H12"/>
    <mergeCell ref="I12:J12"/>
    <mergeCell ref="K12:L12"/>
    <mergeCell ref="M12:N12"/>
    <mergeCell ref="A19:B19"/>
    <mergeCell ref="C19:D19"/>
    <mergeCell ref="G19:H19"/>
    <mergeCell ref="M19:N19"/>
    <mergeCell ref="C20:D20"/>
    <mergeCell ref="G20:H20"/>
    <mergeCell ref="M20:N20"/>
    <mergeCell ref="A20:B20"/>
    <mergeCell ref="A21:B21"/>
    <mergeCell ref="C21:D21"/>
    <mergeCell ref="E21:F21"/>
    <mergeCell ref="G21:H21"/>
    <mergeCell ref="A22:B22"/>
    <mergeCell ref="C22:D22"/>
    <mergeCell ref="A24:B24"/>
    <mergeCell ref="C24:D24"/>
    <mergeCell ref="E24:F24"/>
    <mergeCell ref="G24:H24"/>
    <mergeCell ref="I24:J24"/>
    <mergeCell ref="K24:L24"/>
    <mergeCell ref="M24:N24"/>
    <mergeCell ref="A25:B25"/>
    <mergeCell ref="C25:D25"/>
    <mergeCell ref="E25:F25"/>
    <mergeCell ref="G25:H25"/>
    <mergeCell ref="I25:J25"/>
    <mergeCell ref="K25:L25"/>
    <mergeCell ref="M25:N25"/>
    <mergeCell ref="A26:B26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A32:B32"/>
    <mergeCell ref="C32:D32"/>
    <mergeCell ref="A27:B27"/>
    <mergeCell ref="A29:B29"/>
    <mergeCell ref="C29:D29"/>
    <mergeCell ref="F29:J29"/>
    <mergeCell ref="A30:B30"/>
    <mergeCell ref="C30:D30"/>
    <mergeCell ref="A31:B31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K19:L19"/>
    <mergeCell ref="K20:L20"/>
    <mergeCell ref="K21:L21"/>
    <mergeCell ref="M21:N21"/>
    <mergeCell ref="E22:F22"/>
    <mergeCell ref="G22:H22"/>
    <mergeCell ref="I22:J22"/>
    <mergeCell ref="K22:L22"/>
    <mergeCell ref="M22:N22"/>
    <mergeCell ref="C31:D31"/>
    <mergeCell ref="M31:N31"/>
    <mergeCell ref="K32:N32"/>
  </mergeCells>
  <hyperlinks>
    <hyperlink r:id="rId1" ref="F2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Year!Q9</f>
        <v>46296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8"/>
    </row>
    <row r="3" ht="18.0" customHeight="1">
      <c r="A3" s="9" t="str">
        <f>Year!Q11</f>
        <v/>
      </c>
      <c r="B3" s="10"/>
      <c r="C3" s="9" t="str">
        <f>Year!R11</f>
        <v/>
      </c>
      <c r="D3" s="10"/>
      <c r="E3" s="9" t="str">
        <f>Year!S11</f>
        <v/>
      </c>
      <c r="F3" s="10"/>
      <c r="G3" s="9" t="str">
        <f>Year!T11</f>
        <v/>
      </c>
      <c r="H3" s="10"/>
      <c r="I3" s="9">
        <f>Year!U11</f>
        <v>46296</v>
      </c>
      <c r="J3" s="10"/>
      <c r="K3" s="9">
        <f>Year!V11</f>
        <v>46297</v>
      </c>
      <c r="L3" s="10"/>
      <c r="M3" s="9">
        <f>Year!W11</f>
        <v>46298</v>
      </c>
      <c r="N3" s="10"/>
    </row>
    <row r="4">
      <c r="A4" s="11"/>
      <c r="B4" s="12"/>
      <c r="C4" s="11"/>
      <c r="D4" s="12"/>
      <c r="E4" s="19"/>
      <c r="F4" s="12"/>
      <c r="G4" s="14"/>
      <c r="H4" s="12"/>
      <c r="I4" s="22"/>
      <c r="J4" s="12"/>
      <c r="K4" s="11"/>
      <c r="L4" s="12"/>
      <c r="M4" s="11"/>
      <c r="N4" s="12"/>
    </row>
    <row r="5">
      <c r="A5" s="11"/>
      <c r="B5" s="12"/>
      <c r="C5" s="11"/>
      <c r="D5" s="12"/>
      <c r="E5" s="14"/>
      <c r="F5" s="12"/>
      <c r="G5" s="14"/>
      <c r="H5" s="12"/>
      <c r="I5" s="14"/>
      <c r="J5" s="12"/>
      <c r="K5" s="11"/>
      <c r="L5" s="12"/>
      <c r="M5" s="11"/>
      <c r="N5" s="12"/>
    </row>
    <row r="6">
      <c r="A6" s="11"/>
      <c r="B6" s="12"/>
      <c r="C6" s="11"/>
      <c r="D6" s="12"/>
      <c r="E6" s="14"/>
      <c r="F6" s="12"/>
      <c r="G6" s="14"/>
      <c r="H6" s="12"/>
      <c r="I6" s="14"/>
      <c r="J6" s="12"/>
      <c r="K6" s="11"/>
      <c r="L6" s="12"/>
      <c r="M6" s="11"/>
      <c r="N6" s="12"/>
    </row>
    <row r="7">
      <c r="A7" s="20"/>
      <c r="B7" s="21"/>
      <c r="C7" s="20"/>
      <c r="D7" s="21"/>
      <c r="E7" s="24"/>
      <c r="F7" s="21"/>
      <c r="G7" s="14"/>
      <c r="H7" s="12"/>
      <c r="I7" s="24"/>
      <c r="J7" s="21"/>
      <c r="K7" s="20"/>
      <c r="L7" s="21"/>
      <c r="M7" s="20"/>
      <c r="N7" s="21"/>
    </row>
    <row r="8" ht="18.0" customHeight="1">
      <c r="A8" s="9">
        <f>Year!Q12</f>
        <v>46299</v>
      </c>
      <c r="B8" s="10"/>
      <c r="C8" s="9">
        <f>Year!R12</f>
        <v>46300</v>
      </c>
      <c r="D8" s="10"/>
      <c r="E8" s="9">
        <f>Year!S12</f>
        <v>46301</v>
      </c>
      <c r="F8" s="10"/>
      <c r="G8" s="9">
        <f>Year!T12</f>
        <v>46302</v>
      </c>
      <c r="H8" s="10"/>
      <c r="I8" s="9">
        <f>Year!U12</f>
        <v>46303</v>
      </c>
      <c r="J8" s="10"/>
      <c r="K8" s="9">
        <f>Year!V12</f>
        <v>46304</v>
      </c>
      <c r="L8" s="10"/>
      <c r="M8" s="9">
        <f>Year!W12</f>
        <v>46305</v>
      </c>
      <c r="N8" s="10"/>
    </row>
    <row r="9">
      <c r="A9" s="11"/>
      <c r="B9" s="12"/>
      <c r="C9" s="11"/>
      <c r="D9" s="12"/>
      <c r="E9" s="37" t="s">
        <v>10</v>
      </c>
      <c r="F9" s="12"/>
      <c r="G9" s="22"/>
      <c r="H9" s="12"/>
      <c r="I9" s="16"/>
      <c r="J9" s="12"/>
      <c r="K9" s="11"/>
      <c r="L9" s="12"/>
      <c r="M9" s="11"/>
      <c r="N9" s="12"/>
    </row>
    <row r="10">
      <c r="A10" s="11"/>
      <c r="B10" s="12"/>
      <c r="C10" s="34"/>
      <c r="D10" s="12"/>
      <c r="E10" s="14"/>
      <c r="F10" s="12"/>
      <c r="G10" s="34" t="s">
        <v>11</v>
      </c>
      <c r="H10" s="12"/>
      <c r="I10" s="14"/>
      <c r="J10" s="12"/>
      <c r="K10" s="11"/>
      <c r="L10" s="12"/>
      <c r="M10" s="11"/>
      <c r="N10" s="12"/>
    </row>
    <row r="11">
      <c r="A11" s="11"/>
      <c r="B11" s="12"/>
      <c r="C11" s="11"/>
      <c r="D11" s="12"/>
      <c r="E11" s="14"/>
      <c r="F11" s="12"/>
      <c r="G11" s="14" t="s">
        <v>14</v>
      </c>
      <c r="H11" s="12"/>
      <c r="I11" s="14"/>
      <c r="J11" s="12"/>
      <c r="K11" s="11"/>
      <c r="L11" s="12"/>
      <c r="M11" s="11"/>
      <c r="N11" s="12"/>
    </row>
    <row r="12">
      <c r="A12" s="20"/>
      <c r="B12" s="21"/>
      <c r="C12" s="20"/>
      <c r="D12" s="21"/>
      <c r="E12" s="23"/>
      <c r="F12" s="12"/>
      <c r="G12" s="43"/>
      <c r="H12" s="21"/>
      <c r="I12" s="43"/>
      <c r="J12" s="21"/>
      <c r="K12" s="20"/>
      <c r="L12" s="21"/>
      <c r="M12" s="20"/>
      <c r="N12" s="21"/>
    </row>
    <row r="13" ht="18.0" customHeight="1">
      <c r="A13" s="9">
        <f>Year!Q13</f>
        <v>46306</v>
      </c>
      <c r="B13" s="10"/>
      <c r="C13" s="9">
        <f>Year!R13</f>
        <v>46307</v>
      </c>
      <c r="D13" s="10"/>
      <c r="E13" s="9">
        <f>Year!S13</f>
        <v>46308</v>
      </c>
      <c r="F13" s="10"/>
      <c r="G13" s="9">
        <f>Year!T13</f>
        <v>46309</v>
      </c>
      <c r="H13" s="10"/>
      <c r="I13" s="9">
        <f>Year!U13</f>
        <v>46310</v>
      </c>
      <c r="J13" s="47"/>
      <c r="K13" s="9"/>
      <c r="L13" s="10"/>
      <c r="M13" s="9">
        <f>Year!W13</f>
        <v>46312</v>
      </c>
      <c r="N13" s="10"/>
    </row>
    <row r="14">
      <c r="A14" s="11"/>
      <c r="B14" s="12"/>
      <c r="C14" s="11"/>
      <c r="D14" s="12"/>
      <c r="E14" s="39" t="s">
        <v>12</v>
      </c>
      <c r="F14" s="12"/>
      <c r="G14" s="11"/>
      <c r="H14" s="12"/>
      <c r="I14" s="14"/>
      <c r="J14" s="12"/>
      <c r="K14" s="14"/>
      <c r="L14" s="12"/>
      <c r="M14" s="11"/>
      <c r="N14" s="12"/>
    </row>
    <row r="15">
      <c r="A15" s="11"/>
      <c r="B15" s="12"/>
      <c r="C15" s="34" t="s">
        <v>5</v>
      </c>
      <c r="D15" s="12"/>
      <c r="E15" s="39" t="s">
        <v>17</v>
      </c>
      <c r="F15" s="12"/>
      <c r="G15" s="44"/>
      <c r="I15" s="22"/>
      <c r="J15" s="12"/>
      <c r="K15" s="14"/>
      <c r="L15" s="12"/>
      <c r="M15" s="11"/>
      <c r="N15" s="12"/>
    </row>
    <row r="16">
      <c r="A16" s="11"/>
      <c r="B16" s="12"/>
      <c r="C16" s="11"/>
      <c r="D16" s="12"/>
      <c r="E16" s="14"/>
      <c r="F16" s="12"/>
      <c r="G16" s="11"/>
      <c r="H16" s="12"/>
      <c r="I16" s="14"/>
      <c r="J16" s="12"/>
      <c r="K16" s="14"/>
      <c r="L16" s="12"/>
      <c r="M16" s="11"/>
      <c r="N16" s="12"/>
    </row>
    <row r="17">
      <c r="A17" s="20"/>
      <c r="B17" s="21"/>
      <c r="C17" s="20"/>
      <c r="D17" s="21"/>
      <c r="E17" s="14"/>
      <c r="F17" s="12"/>
      <c r="G17" s="11"/>
      <c r="H17" s="12"/>
      <c r="I17" s="32"/>
      <c r="J17" s="21"/>
      <c r="K17" s="14"/>
      <c r="L17" s="12"/>
      <c r="M17" s="20"/>
      <c r="N17" s="21"/>
    </row>
    <row r="18" ht="18.0" customHeight="1">
      <c r="A18" s="9">
        <f>Year!Q14</f>
        <v>46313</v>
      </c>
      <c r="B18" s="10"/>
      <c r="C18" s="9">
        <f>Year!R14</f>
        <v>46314</v>
      </c>
      <c r="D18" s="10"/>
      <c r="E18" s="9">
        <f>Year!S14</f>
        <v>46315</v>
      </c>
      <c r="F18" s="10"/>
      <c r="G18" s="9">
        <f>Year!T14</f>
        <v>46316</v>
      </c>
      <c r="H18" s="10"/>
      <c r="I18" s="9">
        <f>Year!U14</f>
        <v>46317</v>
      </c>
      <c r="J18" s="10"/>
      <c r="K18" s="9">
        <f>Year!V14</f>
        <v>46318</v>
      </c>
      <c r="L18" s="10"/>
      <c r="M18" s="9">
        <f>Year!W14</f>
        <v>46319</v>
      </c>
      <c r="N18" s="10"/>
    </row>
    <row r="19">
      <c r="A19" s="11"/>
      <c r="B19" s="12"/>
      <c r="C19" s="11"/>
      <c r="D19" s="12"/>
      <c r="E19" s="11"/>
      <c r="F19" s="12"/>
      <c r="G19" s="14"/>
      <c r="H19" s="12"/>
      <c r="I19" s="22"/>
      <c r="J19" s="12"/>
      <c r="K19" s="14"/>
      <c r="L19" s="12"/>
      <c r="M19" s="11"/>
      <c r="N19" s="12"/>
    </row>
    <row r="20">
      <c r="A20" s="11"/>
      <c r="B20" s="12"/>
      <c r="C20" s="11"/>
      <c r="D20" s="12"/>
      <c r="E20" s="11"/>
      <c r="F20" s="12"/>
      <c r="G20" s="14"/>
      <c r="H20" s="12"/>
      <c r="I20" s="14"/>
      <c r="J20" s="12"/>
      <c r="K20" s="11"/>
      <c r="L20" s="12"/>
      <c r="M20" s="11"/>
      <c r="N20" s="12"/>
    </row>
    <row r="21">
      <c r="A21" s="11"/>
      <c r="B21" s="12"/>
      <c r="C21" s="11"/>
      <c r="D21" s="12"/>
      <c r="E21" s="11"/>
      <c r="F21" s="12"/>
      <c r="G21" s="14"/>
      <c r="H21" s="12"/>
      <c r="I21" s="14"/>
      <c r="J21" s="12"/>
      <c r="K21" s="11"/>
      <c r="L21" s="12"/>
      <c r="M21" s="11"/>
      <c r="N21" s="12"/>
    </row>
    <row r="22">
      <c r="A22" s="20"/>
      <c r="B22" s="21"/>
      <c r="C22" s="20"/>
      <c r="D22" s="21"/>
      <c r="E22" s="20"/>
      <c r="F22" s="21"/>
      <c r="G22" s="14"/>
      <c r="H22" s="12"/>
      <c r="I22" s="14"/>
      <c r="J22" s="12"/>
      <c r="K22" s="20"/>
      <c r="L22" s="21"/>
      <c r="M22" s="20"/>
      <c r="N22" s="21"/>
    </row>
    <row r="23" ht="18.0" customHeight="1">
      <c r="A23" s="9">
        <f>Year!Q15</f>
        <v>46320</v>
      </c>
      <c r="B23" s="10"/>
      <c r="C23" s="9">
        <f>Year!R15</f>
        <v>46321</v>
      </c>
      <c r="D23" s="10"/>
      <c r="E23" s="9">
        <f>Year!S15</f>
        <v>46322</v>
      </c>
      <c r="F23" s="10"/>
      <c r="G23" s="9">
        <f>Year!T15</f>
        <v>46323</v>
      </c>
      <c r="H23" s="10"/>
      <c r="I23" s="9">
        <f>Year!U15</f>
        <v>46324</v>
      </c>
      <c r="J23" s="10"/>
      <c r="K23" s="9">
        <f>Year!V15</f>
        <v>46325</v>
      </c>
      <c r="L23" s="10"/>
      <c r="M23" s="9">
        <f>Year!W15</f>
        <v>46326</v>
      </c>
      <c r="N23" s="10"/>
    </row>
    <row r="24">
      <c r="A24" s="11"/>
      <c r="B24" s="12"/>
      <c r="C24" s="11"/>
      <c r="D24" s="12"/>
      <c r="E24" s="13" t="s">
        <v>0</v>
      </c>
      <c r="F24" s="12"/>
      <c r="G24" s="14"/>
      <c r="H24" s="12"/>
      <c r="I24" s="14"/>
      <c r="J24" s="12"/>
      <c r="K24" s="14"/>
      <c r="L24" s="12"/>
      <c r="M24" s="11"/>
      <c r="N24" s="12"/>
    </row>
    <row r="25">
      <c r="A25" s="11"/>
      <c r="B25" s="12"/>
      <c r="C25" s="11"/>
      <c r="D25" s="12"/>
      <c r="E25" s="14" t="s">
        <v>17</v>
      </c>
      <c r="F25" s="12"/>
      <c r="G25" s="14"/>
      <c r="H25" s="12"/>
      <c r="I25" s="14"/>
      <c r="J25" s="12"/>
      <c r="K25" s="14"/>
      <c r="L25" s="12"/>
      <c r="M25" s="11"/>
      <c r="N25" s="12"/>
    </row>
    <row r="26">
      <c r="A26" s="11"/>
      <c r="B26" s="12"/>
      <c r="C26" s="11"/>
      <c r="D26" s="12"/>
      <c r="E26" s="14"/>
      <c r="F26" s="12"/>
      <c r="G26" s="14"/>
      <c r="H26" s="12"/>
      <c r="I26" s="14"/>
      <c r="J26" s="12"/>
      <c r="K26" s="11"/>
      <c r="L26" s="12"/>
      <c r="M26" s="11"/>
      <c r="N26" s="12"/>
    </row>
    <row r="27">
      <c r="A27" s="20"/>
      <c r="B27" s="21"/>
      <c r="C27" s="20"/>
      <c r="D27" s="21"/>
      <c r="E27" s="24"/>
      <c r="F27" s="21"/>
      <c r="G27" s="14"/>
      <c r="H27" s="12"/>
      <c r="I27" s="32"/>
      <c r="J27" s="21"/>
      <c r="K27" s="20"/>
      <c r="L27" s="21"/>
      <c r="M27" s="20"/>
      <c r="N27" s="21"/>
    </row>
    <row r="28" ht="18.0" customHeight="1">
      <c r="A28" s="9" t="str">
        <f>Year!Q16</f>
        <v/>
      </c>
      <c r="B28" s="10"/>
      <c r="C28" s="9" t="str">
        <f>Year!R16</f>
        <v/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1" t="s">
        <v>20</v>
      </c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2"/>
      <c r="G30" s="62"/>
      <c r="H30" s="62"/>
      <c r="I30" s="62"/>
      <c r="J30" s="62"/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20"/>
      <c r="B32" s="21"/>
      <c r="C32" s="74" t="s">
        <v>22</v>
      </c>
      <c r="D32" s="21"/>
      <c r="E32" s="75"/>
      <c r="F32" s="76"/>
      <c r="G32" s="76"/>
      <c r="H32" s="76"/>
      <c r="I32" s="76"/>
      <c r="J32" s="76"/>
      <c r="K32" s="77" t="str">
        <f>HYPERLINK("http://www.vertex42.com/","Templates by Vertex42.com")</f>
        <v>Templates by Vertex42.com</v>
      </c>
      <c r="L32" s="2"/>
      <c r="M32" s="2"/>
      <c r="N32" s="21"/>
    </row>
  </sheetData>
  <mergeCells count="161">
    <mergeCell ref="A26:B26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A32:B32"/>
    <mergeCell ref="C32:D32"/>
    <mergeCell ref="A27:B27"/>
    <mergeCell ref="A29:B29"/>
    <mergeCell ref="C29:D29"/>
    <mergeCell ref="F29:J29"/>
    <mergeCell ref="A30:B30"/>
    <mergeCell ref="C30:D30"/>
    <mergeCell ref="A31:B31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C31:D31"/>
    <mergeCell ref="M31:N31"/>
    <mergeCell ref="K32:N32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A19:B19"/>
    <mergeCell ref="C19:D19"/>
    <mergeCell ref="E19:F19"/>
    <mergeCell ref="G19:H19"/>
    <mergeCell ref="I19:J19"/>
    <mergeCell ref="K19:L19"/>
    <mergeCell ref="M19:N19"/>
    <mergeCell ref="A20:B20"/>
    <mergeCell ref="C20:D20"/>
    <mergeCell ref="E20:F20"/>
    <mergeCell ref="G20:H20"/>
    <mergeCell ref="I20:J20"/>
    <mergeCell ref="K20:L20"/>
    <mergeCell ref="M20:N20"/>
    <mergeCell ref="A21:B21"/>
    <mergeCell ref="C21:D21"/>
    <mergeCell ref="E21:F21"/>
    <mergeCell ref="G21:H21"/>
    <mergeCell ref="I21:J21"/>
    <mergeCell ref="K21:L21"/>
    <mergeCell ref="M21:N21"/>
    <mergeCell ref="A22:B22"/>
    <mergeCell ref="C22:D22"/>
    <mergeCell ref="E22:F22"/>
    <mergeCell ref="G22:H22"/>
    <mergeCell ref="I22:J22"/>
    <mergeCell ref="K22:L22"/>
    <mergeCell ref="M22:N22"/>
    <mergeCell ref="A24:B24"/>
    <mergeCell ref="C24:D24"/>
    <mergeCell ref="E24:F24"/>
    <mergeCell ref="G24:H24"/>
    <mergeCell ref="I24:J24"/>
    <mergeCell ref="K24:L24"/>
    <mergeCell ref="M24:N24"/>
    <mergeCell ref="A25:B25"/>
    <mergeCell ref="C25:D25"/>
    <mergeCell ref="E25:F25"/>
    <mergeCell ref="G25:H25"/>
    <mergeCell ref="I25:J25"/>
    <mergeCell ref="K25:L25"/>
    <mergeCell ref="M25:N25"/>
  </mergeCells>
  <hyperlinks>
    <hyperlink r:id="rId1" ref="F2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Year!A18</f>
        <v>46327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8"/>
    </row>
    <row r="3" ht="18.0" customHeight="1">
      <c r="A3" s="9">
        <f>Year!A20</f>
        <v>46327</v>
      </c>
      <c r="B3" s="10"/>
      <c r="C3" s="9">
        <f>Year!B20</f>
        <v>46328</v>
      </c>
      <c r="D3" s="10"/>
      <c r="E3" s="9">
        <f>Year!C20</f>
        <v>46329</v>
      </c>
      <c r="F3" s="10"/>
      <c r="G3" s="9">
        <f>Year!D20</f>
        <v>46330</v>
      </c>
      <c r="H3" s="10"/>
      <c r="I3" s="9">
        <f>Year!E20</f>
        <v>46331</v>
      </c>
      <c r="J3" s="10"/>
      <c r="K3" s="9">
        <f>Year!F20</f>
        <v>46332</v>
      </c>
      <c r="L3" s="10"/>
      <c r="M3" s="9">
        <f>Year!G20</f>
        <v>46333</v>
      </c>
      <c r="N3" s="10"/>
    </row>
    <row r="4">
      <c r="A4" s="11"/>
      <c r="B4" s="12"/>
      <c r="C4" s="11"/>
      <c r="D4" s="12"/>
      <c r="E4" s="14"/>
      <c r="F4" s="12"/>
      <c r="G4" s="14"/>
      <c r="H4" s="12"/>
      <c r="I4" s="16" t="s">
        <v>1</v>
      </c>
      <c r="J4" s="12"/>
      <c r="K4" s="14"/>
      <c r="L4" s="12"/>
      <c r="M4" s="11"/>
      <c r="N4" s="12"/>
    </row>
    <row r="5">
      <c r="A5" s="11"/>
      <c r="B5" s="12"/>
      <c r="C5" s="11"/>
      <c r="D5" s="12"/>
      <c r="E5" s="14"/>
      <c r="F5" s="12"/>
      <c r="G5" s="14"/>
      <c r="H5" s="12"/>
      <c r="I5" s="18" t="s">
        <v>4</v>
      </c>
      <c r="J5" s="12"/>
      <c r="K5" s="14"/>
      <c r="L5" s="12"/>
      <c r="M5" s="11"/>
      <c r="N5" s="12"/>
    </row>
    <row r="6">
      <c r="A6" s="11"/>
      <c r="B6" s="12"/>
      <c r="C6" s="11"/>
      <c r="D6" s="12"/>
      <c r="E6" s="14"/>
      <c r="F6" s="12"/>
      <c r="G6" s="14"/>
      <c r="H6" s="12"/>
      <c r="I6" s="14"/>
      <c r="J6" s="12"/>
      <c r="K6" s="14"/>
      <c r="L6" s="12"/>
      <c r="M6" s="11"/>
      <c r="N6" s="12"/>
    </row>
    <row r="7">
      <c r="A7" s="20"/>
      <c r="B7" s="21"/>
      <c r="C7" s="20"/>
      <c r="D7" s="21"/>
      <c r="E7" s="20"/>
      <c r="F7" s="21"/>
      <c r="G7" s="20"/>
      <c r="H7" s="21"/>
      <c r="I7" s="24"/>
      <c r="J7" s="21"/>
      <c r="K7" s="20"/>
      <c r="L7" s="21"/>
      <c r="M7" s="20"/>
      <c r="N7" s="21"/>
    </row>
    <row r="8" ht="18.0" customHeight="1">
      <c r="A8" s="9">
        <f>Year!A21</f>
        <v>46334</v>
      </c>
      <c r="B8" s="10"/>
      <c r="C8" s="9">
        <f>Year!B21</f>
        <v>46335</v>
      </c>
      <c r="D8" s="10"/>
      <c r="E8" s="9">
        <f>Year!C21</f>
        <v>46336</v>
      </c>
      <c r="F8" s="25"/>
      <c r="G8" s="9">
        <f>Year!D21</f>
        <v>46337</v>
      </c>
      <c r="H8" s="25"/>
      <c r="I8" s="9">
        <f>Year!E21</f>
        <v>46338</v>
      </c>
      <c r="J8" s="10"/>
      <c r="K8" s="9">
        <f>Year!F21</f>
        <v>46339</v>
      </c>
      <c r="L8" s="10"/>
      <c r="M8" s="9">
        <f>Year!G21</f>
        <v>46340</v>
      </c>
      <c r="N8" s="10"/>
    </row>
    <row r="9">
      <c r="A9" s="11"/>
      <c r="B9" s="12"/>
      <c r="C9" s="14"/>
      <c r="D9" s="12"/>
      <c r="E9" s="28"/>
      <c r="G9" s="14"/>
      <c r="H9" s="12"/>
      <c r="I9" s="29"/>
      <c r="J9" s="12"/>
      <c r="K9" s="31"/>
      <c r="L9" s="12"/>
      <c r="M9" s="11"/>
      <c r="N9" s="12"/>
    </row>
    <row r="10">
      <c r="A10" s="11"/>
      <c r="B10" s="12"/>
      <c r="C10" s="14"/>
      <c r="D10" s="12"/>
      <c r="E10" s="33" t="s">
        <v>7</v>
      </c>
      <c r="F10" s="12"/>
      <c r="G10" s="34" t="s">
        <v>5</v>
      </c>
      <c r="H10" s="12"/>
      <c r="I10" s="14"/>
      <c r="J10" s="12"/>
      <c r="K10" s="34"/>
      <c r="L10" s="12"/>
      <c r="M10" s="11"/>
      <c r="N10" s="12"/>
    </row>
    <row r="11">
      <c r="A11" s="11"/>
      <c r="B11" s="12"/>
      <c r="C11" s="14"/>
      <c r="D11" s="12"/>
      <c r="E11" s="28"/>
      <c r="G11" s="14"/>
      <c r="H11" s="12"/>
      <c r="I11" s="14"/>
      <c r="J11" s="12"/>
      <c r="K11" s="11"/>
      <c r="L11" s="12"/>
      <c r="M11" s="11"/>
      <c r="N11" s="12"/>
    </row>
    <row r="12">
      <c r="A12" s="20"/>
      <c r="B12" s="21"/>
      <c r="C12" s="14"/>
      <c r="D12" s="12"/>
      <c r="E12" s="14"/>
      <c r="F12" s="12"/>
      <c r="G12" s="24"/>
      <c r="H12" s="21"/>
      <c r="I12" s="32"/>
      <c r="J12" s="21"/>
      <c r="K12" s="20"/>
      <c r="L12" s="21"/>
      <c r="M12" s="20"/>
      <c r="N12" s="21"/>
    </row>
    <row r="13" ht="18.0" customHeight="1">
      <c r="A13" s="9">
        <f>Year!A22</f>
        <v>46341</v>
      </c>
      <c r="B13" s="10"/>
      <c r="C13" s="9">
        <f>Year!B22</f>
        <v>46342</v>
      </c>
      <c r="D13" s="10"/>
      <c r="E13" s="9">
        <f>Year!C22</f>
        <v>46343</v>
      </c>
      <c r="F13" s="10"/>
      <c r="G13" s="9">
        <f>Year!D22</f>
        <v>46344</v>
      </c>
      <c r="H13" s="10"/>
      <c r="I13" s="9">
        <f>Year!E22</f>
        <v>46345</v>
      </c>
      <c r="J13" s="10"/>
      <c r="K13" s="9">
        <f>Year!F22</f>
        <v>46346</v>
      </c>
      <c r="L13" s="10"/>
      <c r="M13" s="9">
        <f>Year!G22</f>
        <v>46347</v>
      </c>
      <c r="N13" s="10"/>
    </row>
    <row r="14">
      <c r="A14" s="11"/>
      <c r="B14" s="12"/>
      <c r="C14" s="14"/>
      <c r="D14" s="12"/>
      <c r="E14" s="39" t="s">
        <v>12</v>
      </c>
      <c r="F14" s="12"/>
      <c r="G14" s="11"/>
      <c r="H14" s="12"/>
      <c r="I14" s="22"/>
      <c r="J14" s="12"/>
      <c r="K14" s="11"/>
      <c r="L14" s="12"/>
      <c r="M14" s="11"/>
      <c r="N14" s="12"/>
    </row>
    <row r="15">
      <c r="A15" s="11"/>
      <c r="B15" s="12"/>
      <c r="C15" s="33"/>
      <c r="D15" s="12"/>
      <c r="E15" s="39" t="s">
        <v>13</v>
      </c>
      <c r="F15" s="12"/>
      <c r="G15" s="11"/>
      <c r="H15" s="12"/>
      <c r="I15" s="14"/>
      <c r="J15" s="12"/>
      <c r="K15" s="11"/>
      <c r="L15" s="12"/>
      <c r="M15" s="11"/>
      <c r="N15" s="12"/>
    </row>
    <row r="16">
      <c r="A16" s="11"/>
      <c r="B16" s="12"/>
      <c r="C16" s="11"/>
      <c r="D16" s="12"/>
      <c r="E16" s="14"/>
      <c r="F16" s="12"/>
      <c r="G16" s="11"/>
      <c r="H16" s="12"/>
      <c r="I16" s="14"/>
      <c r="J16" s="12"/>
      <c r="K16" s="11"/>
      <c r="L16" s="12"/>
      <c r="M16" s="11"/>
      <c r="N16" s="12"/>
    </row>
    <row r="17">
      <c r="A17" s="20"/>
      <c r="B17" s="21"/>
      <c r="C17" s="20"/>
      <c r="D17" s="21"/>
      <c r="E17" s="24"/>
      <c r="F17" s="21"/>
      <c r="G17" s="20"/>
      <c r="H17" s="21"/>
      <c r="I17" s="24"/>
      <c r="J17" s="21"/>
      <c r="K17" s="20"/>
      <c r="L17" s="21"/>
      <c r="M17" s="20"/>
      <c r="N17" s="21"/>
    </row>
    <row r="18" ht="18.0" customHeight="1">
      <c r="A18" s="9">
        <f>Year!A23</f>
        <v>46348</v>
      </c>
      <c r="B18" s="10"/>
      <c r="C18" s="9">
        <f>Year!B23</f>
        <v>46349</v>
      </c>
      <c r="D18" s="10"/>
      <c r="E18" s="9">
        <f>Year!C23</f>
        <v>46350</v>
      </c>
      <c r="F18" s="10"/>
      <c r="G18" s="9">
        <f>Year!D23</f>
        <v>46351</v>
      </c>
      <c r="H18" s="10"/>
      <c r="I18" s="9">
        <f>Year!E23</f>
        <v>46352</v>
      </c>
      <c r="J18" s="10"/>
      <c r="K18" s="9">
        <f>Year!F23</f>
        <v>46353</v>
      </c>
      <c r="L18" s="10"/>
      <c r="M18" s="9">
        <f>Year!G23</f>
        <v>46354</v>
      </c>
      <c r="N18" s="10"/>
    </row>
    <row r="19">
      <c r="A19" s="11"/>
      <c r="B19" s="12"/>
      <c r="C19" s="11"/>
      <c r="D19" s="12"/>
      <c r="E19" s="33"/>
      <c r="F19" s="12"/>
      <c r="G19" s="11"/>
      <c r="H19" s="12"/>
      <c r="I19" s="14"/>
      <c r="J19" s="12"/>
      <c r="K19" s="14"/>
      <c r="L19" s="12"/>
      <c r="M19" s="11"/>
      <c r="N19" s="12"/>
    </row>
    <row r="20">
      <c r="A20" s="11"/>
      <c r="B20" s="12"/>
      <c r="C20" s="11"/>
      <c r="D20" s="12"/>
      <c r="E20" s="14"/>
      <c r="F20" s="12"/>
      <c r="G20" s="49" t="s">
        <v>15</v>
      </c>
      <c r="H20" s="6"/>
      <c r="I20" s="6"/>
      <c r="J20" s="6"/>
      <c r="K20" s="6"/>
      <c r="L20" s="8"/>
      <c r="M20" s="11"/>
      <c r="N20" s="12"/>
    </row>
    <row r="21">
      <c r="A21" s="11"/>
      <c r="B21" s="12"/>
      <c r="C21" s="11"/>
      <c r="D21" s="12"/>
      <c r="E21" s="14"/>
      <c r="F21" s="12"/>
      <c r="G21" s="11"/>
      <c r="H21" s="12"/>
      <c r="I21" s="14"/>
      <c r="J21" s="12"/>
      <c r="K21" s="11"/>
      <c r="L21" s="12"/>
      <c r="M21" s="11"/>
      <c r="N21" s="12"/>
    </row>
    <row r="22">
      <c r="A22" s="20"/>
      <c r="B22" s="21"/>
      <c r="C22" s="20"/>
      <c r="D22" s="21"/>
      <c r="E22" s="14"/>
      <c r="F22" s="12"/>
      <c r="G22" s="20"/>
      <c r="H22" s="21"/>
      <c r="I22" s="32"/>
      <c r="J22" s="21"/>
      <c r="K22" s="20"/>
      <c r="L22" s="21"/>
      <c r="M22" s="20"/>
      <c r="N22" s="21"/>
    </row>
    <row r="23" ht="18.0" customHeight="1">
      <c r="A23" s="9">
        <f>Year!A24</f>
        <v>46355</v>
      </c>
      <c r="B23" s="10"/>
      <c r="C23" s="9">
        <f>Year!B24</f>
        <v>46356</v>
      </c>
      <c r="D23" s="10"/>
      <c r="E23" s="9" t="str">
        <f>Year!C24</f>
        <v/>
      </c>
      <c r="F23" s="10"/>
      <c r="G23" s="9" t="str">
        <f>Year!D24</f>
        <v/>
      </c>
      <c r="H23" s="10"/>
      <c r="I23" s="9" t="str">
        <f>Year!E24</f>
        <v/>
      </c>
      <c r="J23" s="10"/>
      <c r="K23" s="53"/>
      <c r="L23" s="10"/>
      <c r="M23" s="9" t="str">
        <f>Year!G24</f>
        <v/>
      </c>
      <c r="N23" s="10"/>
    </row>
    <row r="24">
      <c r="A24" s="11"/>
      <c r="B24" s="12"/>
      <c r="C24" s="11"/>
      <c r="D24" s="12"/>
      <c r="E24" s="22"/>
      <c r="F24" s="12"/>
      <c r="G24" s="14"/>
      <c r="H24" s="12"/>
      <c r="I24" s="14"/>
      <c r="J24" s="12"/>
      <c r="K24" s="14"/>
      <c r="L24" s="12"/>
      <c r="M24" s="11"/>
      <c r="N24" s="12"/>
    </row>
    <row r="25">
      <c r="A25" s="11"/>
      <c r="B25" s="12"/>
      <c r="C25" s="11"/>
      <c r="D25" s="12"/>
      <c r="E25" s="14"/>
      <c r="F25" s="12"/>
      <c r="G25" s="14"/>
      <c r="H25" s="12"/>
      <c r="I25" s="14"/>
      <c r="J25" s="12"/>
      <c r="K25" s="14"/>
      <c r="L25" s="12"/>
      <c r="M25" s="11"/>
      <c r="N25" s="12"/>
    </row>
    <row r="26">
      <c r="A26" s="11"/>
      <c r="B26" s="12"/>
      <c r="C26" s="11"/>
      <c r="D26" s="12"/>
      <c r="E26" s="14"/>
      <c r="F26" s="12"/>
      <c r="G26" s="14"/>
      <c r="H26" s="12"/>
      <c r="I26" s="14"/>
      <c r="J26" s="12"/>
      <c r="K26" s="11"/>
      <c r="L26" s="12"/>
      <c r="M26" s="11"/>
      <c r="N26" s="12"/>
    </row>
    <row r="27">
      <c r="A27" s="20"/>
      <c r="B27" s="21"/>
      <c r="C27" s="20"/>
      <c r="D27" s="21"/>
      <c r="E27" s="24"/>
      <c r="F27" s="21"/>
      <c r="G27" s="24"/>
      <c r="H27" s="21"/>
      <c r="I27" s="20"/>
      <c r="J27" s="21"/>
      <c r="K27" s="20"/>
      <c r="L27" s="21"/>
      <c r="M27" s="20"/>
      <c r="N27" s="21"/>
    </row>
    <row r="28" ht="18.0" customHeight="1">
      <c r="A28" s="9" t="str">
        <f>Year!A25</f>
        <v/>
      </c>
      <c r="B28" s="10"/>
      <c r="C28" s="9" t="str">
        <f>Year!B25</f>
        <v/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1" t="s">
        <v>20</v>
      </c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2"/>
      <c r="G30" s="62"/>
      <c r="H30" s="62"/>
      <c r="I30" s="62"/>
      <c r="J30" s="62"/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65"/>
      <c r="B32" s="21"/>
      <c r="C32" s="66" t="s">
        <v>22</v>
      </c>
      <c r="D32" s="21"/>
      <c r="E32" s="67"/>
      <c r="F32" s="68"/>
      <c r="G32" s="68"/>
      <c r="H32" s="68"/>
      <c r="I32" s="68"/>
      <c r="J32" s="68"/>
      <c r="K32" s="71" t="str">
        <f>HYPERLINK("http://www.vertex42.com/","Templates by Vertex42.com")</f>
        <v>Templates by Vertex42.com</v>
      </c>
      <c r="L32" s="2"/>
      <c r="M32" s="2"/>
      <c r="N32" s="21"/>
    </row>
  </sheetData>
  <mergeCells count="159"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A19:B19"/>
    <mergeCell ref="C19:D19"/>
    <mergeCell ref="E19:F19"/>
    <mergeCell ref="G19:H19"/>
    <mergeCell ref="I19:J19"/>
    <mergeCell ref="K19:L19"/>
    <mergeCell ref="M19:N19"/>
    <mergeCell ref="A26:B26"/>
    <mergeCell ref="A27:B27"/>
    <mergeCell ref="C27:D27"/>
    <mergeCell ref="G27:H27"/>
    <mergeCell ref="I27:J27"/>
    <mergeCell ref="K27:L27"/>
    <mergeCell ref="M27:N27"/>
    <mergeCell ref="E27:F27"/>
    <mergeCell ref="E28:F28"/>
    <mergeCell ref="A29:B29"/>
    <mergeCell ref="C29:D29"/>
    <mergeCell ref="F29:J29"/>
    <mergeCell ref="A30:B30"/>
    <mergeCell ref="C30:D30"/>
    <mergeCell ref="I21:J21"/>
    <mergeCell ref="K21:L21"/>
    <mergeCell ref="I22:J22"/>
    <mergeCell ref="K22:L22"/>
    <mergeCell ref="M22:N22"/>
    <mergeCell ref="A20:B20"/>
    <mergeCell ref="C20:D20"/>
    <mergeCell ref="E20:F20"/>
    <mergeCell ref="G20:L20"/>
    <mergeCell ref="M20:N20"/>
    <mergeCell ref="A21:B21"/>
    <mergeCell ref="C21:D21"/>
    <mergeCell ref="M21:N21"/>
    <mergeCell ref="C24:D24"/>
    <mergeCell ref="E24:F24"/>
    <mergeCell ref="I24:J24"/>
    <mergeCell ref="K24:L24"/>
    <mergeCell ref="M24:N24"/>
    <mergeCell ref="E21:F21"/>
    <mergeCell ref="G21:H21"/>
    <mergeCell ref="A22:B22"/>
    <mergeCell ref="C22:D22"/>
    <mergeCell ref="E22:F22"/>
    <mergeCell ref="G22:H22"/>
    <mergeCell ref="G24:H24"/>
    <mergeCell ref="A24:B24"/>
    <mergeCell ref="C25:D25"/>
    <mergeCell ref="E25:F25"/>
    <mergeCell ref="G25:H25"/>
    <mergeCell ref="I25:J25"/>
    <mergeCell ref="K25:L25"/>
    <mergeCell ref="M25:N25"/>
    <mergeCell ref="A25:B25"/>
    <mergeCell ref="C26:D26"/>
    <mergeCell ref="E26:F26"/>
    <mergeCell ref="G26:H26"/>
    <mergeCell ref="I26:J26"/>
    <mergeCell ref="K26:L26"/>
    <mergeCell ref="M26:N26"/>
    <mergeCell ref="A31:B31"/>
    <mergeCell ref="C31:D31"/>
    <mergeCell ref="M31:N31"/>
    <mergeCell ref="A32:B32"/>
    <mergeCell ref="C32:D32"/>
    <mergeCell ref="K32:N32"/>
  </mergeCells>
  <hyperlinks>
    <hyperlink r:id="rId1" ref="F2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Year!I18</f>
        <v>46357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8"/>
    </row>
    <row r="3" ht="18.0" customHeight="1">
      <c r="A3" s="9" t="str">
        <f>Year!I20</f>
        <v/>
      </c>
      <c r="B3" s="10"/>
      <c r="C3" s="9" t="str">
        <f>Year!J20</f>
        <v/>
      </c>
      <c r="D3" s="10"/>
      <c r="E3" s="9">
        <f>Year!K20</f>
        <v>46357</v>
      </c>
      <c r="F3" s="10"/>
      <c r="G3" s="9">
        <f>Year!L20</f>
        <v>46358</v>
      </c>
      <c r="H3" s="10"/>
      <c r="I3" s="9">
        <f>Year!M20</f>
        <v>46359</v>
      </c>
      <c r="J3" s="10"/>
      <c r="K3" s="9">
        <f>Year!N20</f>
        <v>46360</v>
      </c>
      <c r="L3" s="10"/>
      <c r="M3" s="9">
        <f>Year!O20</f>
        <v>46361</v>
      </c>
      <c r="N3" s="10"/>
    </row>
    <row r="4">
      <c r="A4" s="11"/>
      <c r="B4" s="12"/>
      <c r="C4" s="11"/>
      <c r="D4" s="12"/>
      <c r="E4" s="14"/>
      <c r="F4" s="12"/>
      <c r="G4" s="14"/>
      <c r="H4" s="12"/>
      <c r="I4" s="22"/>
      <c r="J4" s="12"/>
      <c r="K4" s="14"/>
      <c r="L4" s="12"/>
      <c r="M4" s="11"/>
      <c r="N4" s="12"/>
    </row>
    <row r="5">
      <c r="A5" s="11"/>
      <c r="B5" s="12"/>
      <c r="C5" s="11"/>
      <c r="D5" s="12"/>
      <c r="E5" s="14"/>
      <c r="F5" s="12"/>
      <c r="G5" s="11"/>
      <c r="H5" s="12"/>
      <c r="I5" s="14"/>
      <c r="J5" s="12"/>
      <c r="K5" s="14"/>
      <c r="L5" s="12"/>
      <c r="M5" s="11"/>
      <c r="N5" s="12"/>
    </row>
    <row r="6">
      <c r="A6" s="11"/>
      <c r="B6" s="12"/>
      <c r="C6" s="11"/>
      <c r="D6" s="12"/>
      <c r="E6" s="14"/>
      <c r="F6" s="12"/>
      <c r="G6" s="11"/>
      <c r="H6" s="12"/>
      <c r="I6" s="14"/>
      <c r="J6" s="12"/>
      <c r="K6" s="14"/>
      <c r="L6" s="12"/>
      <c r="M6" s="11"/>
      <c r="N6" s="12"/>
    </row>
    <row r="7">
      <c r="A7" s="20"/>
      <c r="B7" s="21"/>
      <c r="C7" s="20"/>
      <c r="D7" s="21"/>
      <c r="E7" s="20"/>
      <c r="F7" s="21"/>
      <c r="G7" s="20"/>
      <c r="H7" s="21"/>
      <c r="I7" s="24"/>
      <c r="J7" s="21"/>
      <c r="K7" s="14"/>
      <c r="L7" s="12"/>
      <c r="M7" s="20"/>
      <c r="N7" s="21"/>
    </row>
    <row r="8" ht="18.0" customHeight="1">
      <c r="A8" s="9">
        <f>Year!I21</f>
        <v>46362</v>
      </c>
      <c r="B8" s="10"/>
      <c r="C8" s="9">
        <f>Year!J21</f>
        <v>46363</v>
      </c>
      <c r="D8" s="10"/>
      <c r="E8" s="9">
        <f>Year!K21</f>
        <v>46364</v>
      </c>
      <c r="F8" s="10"/>
      <c r="G8" s="9">
        <f>Year!L21</f>
        <v>46365</v>
      </c>
      <c r="H8" s="10"/>
      <c r="I8" s="9">
        <f>Year!M21</f>
        <v>46366</v>
      </c>
      <c r="J8" s="10"/>
      <c r="K8" s="9">
        <f>Year!N21</f>
        <v>46367</v>
      </c>
      <c r="L8" s="10"/>
      <c r="M8" s="9">
        <f>Year!O21</f>
        <v>46368</v>
      </c>
      <c r="N8" s="10"/>
    </row>
    <row r="9">
      <c r="A9" s="11"/>
      <c r="B9" s="12"/>
      <c r="C9" s="11"/>
      <c r="D9" s="12"/>
      <c r="E9" s="22"/>
      <c r="F9" s="12"/>
      <c r="G9" s="37"/>
      <c r="H9" s="12"/>
      <c r="I9" s="37"/>
      <c r="J9" s="12"/>
      <c r="K9" s="14"/>
      <c r="L9" s="12"/>
      <c r="M9" s="11"/>
      <c r="N9" s="12"/>
    </row>
    <row r="10">
      <c r="A10" s="11"/>
      <c r="B10" s="12"/>
      <c r="C10" s="11"/>
      <c r="D10" s="12"/>
      <c r="E10" s="14"/>
      <c r="F10" s="12"/>
      <c r="G10" s="79"/>
      <c r="H10" s="12"/>
      <c r="I10" s="39"/>
      <c r="J10" s="12"/>
      <c r="K10" s="14"/>
      <c r="L10" s="12"/>
      <c r="M10" s="11"/>
      <c r="N10" s="12"/>
    </row>
    <row r="11">
      <c r="A11" s="11"/>
      <c r="B11" s="12"/>
      <c r="C11" s="11"/>
      <c r="D11" s="12"/>
      <c r="E11" s="14"/>
      <c r="F11" s="12"/>
      <c r="G11" s="79"/>
      <c r="H11" s="12"/>
      <c r="I11" s="39"/>
      <c r="J11" s="12"/>
      <c r="K11" s="14"/>
      <c r="L11" s="12"/>
      <c r="M11" s="11"/>
      <c r="N11" s="12"/>
    </row>
    <row r="12">
      <c r="A12" s="20"/>
      <c r="B12" s="21"/>
      <c r="C12" s="20"/>
      <c r="D12" s="21"/>
      <c r="E12" s="24"/>
      <c r="F12" s="21"/>
      <c r="G12" s="80"/>
      <c r="H12" s="21"/>
      <c r="I12" s="80"/>
      <c r="J12" s="21"/>
      <c r="K12" s="14"/>
      <c r="L12" s="12"/>
      <c r="M12" s="20"/>
      <c r="N12" s="21"/>
    </row>
    <row r="13" ht="18.0" customHeight="1">
      <c r="A13" s="9">
        <f>Year!I22</f>
        <v>46369</v>
      </c>
      <c r="B13" s="10"/>
      <c r="C13" s="9">
        <f>Year!J22</f>
        <v>46370</v>
      </c>
      <c r="D13" s="10"/>
      <c r="E13" s="9">
        <f>Year!K22</f>
        <v>46371</v>
      </c>
      <c r="F13" s="10"/>
      <c r="G13" s="82">
        <v>15.0</v>
      </c>
      <c r="H13" s="44"/>
      <c r="I13" s="9">
        <f>Year!M22</f>
        <v>46373</v>
      </c>
      <c r="J13" s="10"/>
      <c r="K13" s="9">
        <f>Year!N22</f>
        <v>46374</v>
      </c>
      <c r="L13" s="10"/>
      <c r="M13" s="9">
        <f>Year!O22</f>
        <v>46375</v>
      </c>
      <c r="N13" s="10"/>
    </row>
    <row r="14">
      <c r="A14" s="11"/>
      <c r="B14" s="12"/>
      <c r="C14" s="11"/>
      <c r="D14" s="12"/>
      <c r="E14" s="13" t="s">
        <v>0</v>
      </c>
      <c r="F14" s="12"/>
      <c r="G14" s="22"/>
      <c r="H14" s="12"/>
      <c r="I14" s="14"/>
      <c r="J14" s="12"/>
      <c r="K14" s="14" t="s">
        <v>32</v>
      </c>
      <c r="L14" s="12"/>
      <c r="M14" s="11"/>
      <c r="N14" s="12"/>
    </row>
    <row r="15">
      <c r="A15" s="11"/>
      <c r="B15" s="12"/>
      <c r="C15" s="14"/>
      <c r="D15" s="12"/>
      <c r="E15" s="14" t="s">
        <v>13</v>
      </c>
      <c r="F15" s="12"/>
      <c r="G15" s="22"/>
      <c r="H15" s="12"/>
      <c r="I15" s="36"/>
      <c r="J15" s="12"/>
      <c r="K15" s="84"/>
      <c r="L15" s="12"/>
      <c r="M15" s="31"/>
      <c r="N15" s="12"/>
    </row>
    <row r="16">
      <c r="A16" s="11"/>
      <c r="B16" s="12"/>
      <c r="C16" s="14"/>
      <c r="D16" s="12"/>
      <c r="E16" s="14"/>
      <c r="F16" s="12"/>
      <c r="G16" s="14"/>
      <c r="H16" s="12"/>
      <c r="I16" s="14"/>
      <c r="J16" s="12"/>
      <c r="K16" s="11"/>
      <c r="L16" s="12"/>
      <c r="M16" s="11"/>
      <c r="N16" s="12"/>
    </row>
    <row r="17">
      <c r="A17" s="20"/>
      <c r="B17" s="21"/>
      <c r="C17" s="24"/>
      <c r="D17" s="21"/>
      <c r="E17" s="24"/>
      <c r="F17" s="21"/>
      <c r="G17" s="20"/>
      <c r="H17" s="21"/>
      <c r="I17" s="24"/>
      <c r="J17" s="21"/>
      <c r="K17" s="20"/>
      <c r="L17" s="21"/>
      <c r="M17" s="20"/>
      <c r="N17" s="21"/>
    </row>
    <row r="18" ht="18.0" customHeight="1">
      <c r="A18" s="9">
        <f>Year!I23</f>
        <v>46376</v>
      </c>
      <c r="B18" s="10"/>
      <c r="C18" s="9">
        <f>Year!J23</f>
        <v>46377</v>
      </c>
      <c r="D18" s="10"/>
      <c r="E18" s="9">
        <f>Year!K23</f>
        <v>46378</v>
      </c>
      <c r="F18" s="10"/>
      <c r="G18" s="9">
        <f>Year!L23</f>
        <v>46379</v>
      </c>
      <c r="H18" s="10"/>
      <c r="I18" s="9">
        <f>Year!M23</f>
        <v>46380</v>
      </c>
      <c r="J18" s="10"/>
      <c r="K18" s="9">
        <f>Year!N23</f>
        <v>46381</v>
      </c>
      <c r="L18" s="10"/>
      <c r="M18" s="9">
        <f>Year!O23</f>
        <v>46382</v>
      </c>
      <c r="N18" s="10"/>
    </row>
    <row r="19">
      <c r="A19" s="11"/>
      <c r="B19" s="12"/>
      <c r="C19" s="86"/>
      <c r="D19" s="12"/>
      <c r="E19" s="86"/>
      <c r="F19" s="12"/>
      <c r="G19" s="31"/>
      <c r="H19" s="12"/>
      <c r="I19" s="11"/>
      <c r="J19" s="12"/>
      <c r="K19" s="11"/>
      <c r="L19" s="12"/>
      <c r="M19" s="11"/>
      <c r="N19" s="12"/>
    </row>
    <row r="20">
      <c r="A20" s="11"/>
      <c r="B20" s="12"/>
      <c r="C20" s="87"/>
      <c r="D20" s="12"/>
      <c r="E20" s="88"/>
      <c r="F20" s="12"/>
      <c r="G20" s="89" t="s">
        <v>28</v>
      </c>
      <c r="H20" s="6"/>
      <c r="I20" s="6"/>
      <c r="J20" s="6"/>
      <c r="K20" s="6"/>
      <c r="L20" s="6"/>
      <c r="M20" s="11"/>
      <c r="N20" s="12"/>
    </row>
    <row r="21">
      <c r="A21" s="11"/>
      <c r="B21" s="12"/>
      <c r="C21" s="29" t="s">
        <v>35</v>
      </c>
      <c r="D21" s="12"/>
      <c r="E21" s="29" t="s">
        <v>35</v>
      </c>
      <c r="F21" s="12"/>
      <c r="G21" s="31"/>
      <c r="H21" s="12"/>
      <c r="I21" s="11"/>
      <c r="J21" s="12"/>
      <c r="K21" s="11"/>
      <c r="L21" s="12"/>
      <c r="M21" s="11"/>
      <c r="N21" s="12"/>
    </row>
    <row r="22">
      <c r="A22" s="20"/>
      <c r="B22" s="21"/>
      <c r="C22" s="43"/>
      <c r="D22" s="21"/>
      <c r="E22" s="43"/>
      <c r="F22" s="21"/>
      <c r="G22" s="20"/>
      <c r="H22" s="21"/>
      <c r="I22" s="20"/>
      <c r="J22" s="21"/>
      <c r="K22" s="20"/>
      <c r="L22" s="21"/>
      <c r="M22" s="20"/>
      <c r="N22" s="21"/>
    </row>
    <row r="23" ht="18.0" customHeight="1">
      <c r="A23" s="9">
        <f>Year!I24</f>
        <v>46383</v>
      </c>
      <c r="B23" s="10"/>
      <c r="C23" s="9">
        <f>Year!J24</f>
        <v>46384</v>
      </c>
      <c r="D23" s="10"/>
      <c r="E23" s="9">
        <f>Year!K24</f>
        <v>46385</v>
      </c>
      <c r="F23" s="10"/>
      <c r="G23" s="9">
        <f>Year!L24</f>
        <v>46386</v>
      </c>
      <c r="H23" s="10"/>
      <c r="I23" s="9">
        <f>Year!M24</f>
        <v>46387</v>
      </c>
      <c r="J23" s="10"/>
      <c r="K23" s="9" t="str">
        <f>Year!N24</f>
        <v/>
      </c>
      <c r="L23" s="10"/>
      <c r="M23" s="9" t="str">
        <f>Year!O24</f>
        <v/>
      </c>
      <c r="N23" s="10"/>
    </row>
    <row r="24">
      <c r="A24" s="11"/>
      <c r="B24" s="12"/>
      <c r="C24" s="11"/>
      <c r="D24" s="12"/>
      <c r="E24" s="11"/>
      <c r="F24" s="12"/>
      <c r="G24" s="11"/>
      <c r="H24" s="12"/>
      <c r="I24" s="11"/>
      <c r="J24" s="12"/>
      <c r="K24" s="11"/>
      <c r="L24" s="12"/>
      <c r="M24" s="11"/>
      <c r="N24" s="12"/>
    </row>
    <row r="25">
      <c r="A25" s="11"/>
      <c r="B25" s="12"/>
      <c r="C25" s="78" t="s">
        <v>28</v>
      </c>
      <c r="D25" s="6"/>
      <c r="E25" s="6"/>
      <c r="F25" s="6"/>
      <c r="G25" s="6"/>
      <c r="H25" s="6"/>
      <c r="I25" s="6"/>
      <c r="J25" s="6"/>
      <c r="K25" s="6"/>
      <c r="L25" s="8"/>
      <c r="M25" s="11"/>
      <c r="N25" s="12"/>
    </row>
    <row r="26">
      <c r="A26" s="11"/>
      <c r="B26" s="12"/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/>
      <c r="N26" s="12"/>
    </row>
    <row r="27">
      <c r="A27" s="20"/>
      <c r="B27" s="21"/>
      <c r="C27" s="20"/>
      <c r="D27" s="21"/>
      <c r="E27" s="20"/>
      <c r="F27" s="21"/>
      <c r="G27" s="20"/>
      <c r="H27" s="21"/>
      <c r="I27" s="20"/>
      <c r="J27" s="21"/>
      <c r="K27" s="20"/>
      <c r="L27" s="21"/>
      <c r="M27" s="20"/>
      <c r="N27" s="21"/>
    </row>
    <row r="28" ht="18.0" customHeight="1">
      <c r="A28" s="9" t="str">
        <f>Year!I25</f>
        <v/>
      </c>
      <c r="B28" s="10"/>
      <c r="C28" s="9" t="str">
        <f>Year!J25</f>
        <v/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1" t="s">
        <v>20</v>
      </c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2"/>
      <c r="G30" s="62"/>
      <c r="H30" s="62"/>
      <c r="I30" s="62"/>
      <c r="J30" s="62"/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65"/>
      <c r="B32" s="21"/>
      <c r="C32" s="66" t="s">
        <v>22</v>
      </c>
      <c r="D32" s="21"/>
      <c r="E32" s="67"/>
      <c r="F32" s="68"/>
      <c r="G32" s="68"/>
      <c r="H32" s="68"/>
      <c r="I32" s="68"/>
      <c r="J32" s="68"/>
      <c r="K32" s="71" t="str">
        <f>HYPERLINK("http://www.vertex42.com/","Templates by Vertex42.com")</f>
        <v>Templates by Vertex42.com</v>
      </c>
      <c r="L32" s="2"/>
      <c r="M32" s="2"/>
      <c r="N32" s="21"/>
    </row>
  </sheetData>
  <mergeCells count="155"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A19:B19"/>
    <mergeCell ref="C19:D19"/>
    <mergeCell ref="E19:F19"/>
    <mergeCell ref="G19:H19"/>
    <mergeCell ref="I19:J19"/>
    <mergeCell ref="K19:L19"/>
    <mergeCell ref="M19:N19"/>
    <mergeCell ref="A32:B32"/>
    <mergeCell ref="C32:D32"/>
    <mergeCell ref="A27:B27"/>
    <mergeCell ref="A29:B29"/>
    <mergeCell ref="C29:D29"/>
    <mergeCell ref="A30:B30"/>
    <mergeCell ref="C30:D30"/>
    <mergeCell ref="A31:B31"/>
    <mergeCell ref="C31:D31"/>
    <mergeCell ref="I21:J21"/>
    <mergeCell ref="K21:L21"/>
    <mergeCell ref="I22:J22"/>
    <mergeCell ref="K22:L22"/>
    <mergeCell ref="M22:N22"/>
    <mergeCell ref="A20:B20"/>
    <mergeCell ref="C20:D20"/>
    <mergeCell ref="E20:F20"/>
    <mergeCell ref="G20:L20"/>
    <mergeCell ref="M20:N20"/>
    <mergeCell ref="A21:B21"/>
    <mergeCell ref="C21:D21"/>
    <mergeCell ref="M21:N21"/>
    <mergeCell ref="C24:D24"/>
    <mergeCell ref="E24:F24"/>
    <mergeCell ref="I24:J24"/>
    <mergeCell ref="K24:L24"/>
    <mergeCell ref="M24:N24"/>
    <mergeCell ref="C25:L25"/>
    <mergeCell ref="M25:N25"/>
    <mergeCell ref="E21:F21"/>
    <mergeCell ref="G21:H21"/>
    <mergeCell ref="A22:B22"/>
    <mergeCell ref="C22:D22"/>
    <mergeCell ref="E22:F22"/>
    <mergeCell ref="G22:H22"/>
    <mergeCell ref="G24:H24"/>
    <mergeCell ref="K26:L26"/>
    <mergeCell ref="M26:N26"/>
    <mergeCell ref="M31:N31"/>
    <mergeCell ref="K32:N32"/>
    <mergeCell ref="A24:B24"/>
    <mergeCell ref="A25:B25"/>
    <mergeCell ref="A26:B26"/>
    <mergeCell ref="C26:D26"/>
    <mergeCell ref="E26:F26"/>
    <mergeCell ref="G26:H26"/>
    <mergeCell ref="I26:J26"/>
    <mergeCell ref="C27:D27"/>
    <mergeCell ref="E27:F27"/>
    <mergeCell ref="G27:H27"/>
    <mergeCell ref="I27:J27"/>
    <mergeCell ref="K27:L27"/>
    <mergeCell ref="M27:N27"/>
    <mergeCell ref="E28:F28"/>
    <mergeCell ref="F29:J29"/>
  </mergeCells>
  <hyperlinks>
    <hyperlink r:id="rId1" ref="F2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Year!Q18</f>
        <v>46388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8"/>
    </row>
    <row r="3" ht="18.0" customHeight="1">
      <c r="A3" s="9" t="str">
        <f>Year!Q20</f>
        <v/>
      </c>
      <c r="B3" s="10"/>
      <c r="C3" s="9" t="str">
        <f>Year!R20</f>
        <v/>
      </c>
      <c r="D3" s="10"/>
      <c r="E3" s="9" t="str">
        <f>Year!S20</f>
        <v/>
      </c>
      <c r="F3" s="10"/>
      <c r="G3" s="9" t="str">
        <f>Year!T20</f>
        <v/>
      </c>
      <c r="H3" s="10"/>
      <c r="I3" s="9" t="str">
        <f>Year!U20</f>
        <v/>
      </c>
      <c r="J3" s="10"/>
      <c r="K3" s="9">
        <f>Year!V20</f>
        <v>46388</v>
      </c>
      <c r="L3" s="10"/>
      <c r="M3" s="9">
        <f>Year!W20</f>
        <v>46389</v>
      </c>
      <c r="N3" s="10"/>
    </row>
    <row r="4">
      <c r="A4" s="11"/>
      <c r="B4" s="12"/>
      <c r="C4" s="11"/>
      <c r="D4" s="12"/>
      <c r="E4" s="11"/>
      <c r="F4" s="12"/>
      <c r="G4" s="11"/>
      <c r="H4" s="12"/>
      <c r="I4" s="11"/>
      <c r="J4" s="12"/>
      <c r="K4" s="11"/>
      <c r="L4" s="12"/>
      <c r="M4" s="11"/>
      <c r="N4" s="12"/>
    </row>
    <row r="5">
      <c r="A5" s="11"/>
      <c r="B5" s="12"/>
      <c r="C5" s="78" t="s">
        <v>28</v>
      </c>
      <c r="D5" s="6"/>
      <c r="E5" s="6"/>
      <c r="F5" s="6"/>
      <c r="G5" s="6"/>
      <c r="H5" s="6"/>
      <c r="I5" s="6"/>
      <c r="J5" s="6"/>
      <c r="K5" s="6"/>
      <c r="L5" s="8"/>
      <c r="M5" s="11"/>
      <c r="N5" s="12"/>
    </row>
    <row r="6">
      <c r="A6" s="11"/>
      <c r="B6" s="12"/>
      <c r="C6" s="11"/>
      <c r="D6" s="12"/>
      <c r="E6" s="11"/>
      <c r="F6" s="12"/>
      <c r="G6" s="11"/>
      <c r="H6" s="12"/>
      <c r="I6" s="11"/>
      <c r="J6" s="12"/>
      <c r="K6" s="11"/>
      <c r="L6" s="12"/>
      <c r="M6" s="11"/>
      <c r="N6" s="12"/>
    </row>
    <row r="7">
      <c r="A7" s="20"/>
      <c r="B7" s="21"/>
      <c r="C7" s="20"/>
      <c r="D7" s="21"/>
      <c r="E7" s="20"/>
      <c r="F7" s="21"/>
      <c r="G7" s="20"/>
      <c r="H7" s="21"/>
      <c r="I7" s="20"/>
      <c r="J7" s="21"/>
      <c r="K7" s="20"/>
      <c r="L7" s="21"/>
      <c r="M7" s="20"/>
      <c r="N7" s="21"/>
    </row>
    <row r="8" ht="18.0" customHeight="1">
      <c r="A8" s="9">
        <f>Year!Q21</f>
        <v>46390</v>
      </c>
      <c r="B8" s="10"/>
      <c r="C8" s="9">
        <f>Year!R21</f>
        <v>46391</v>
      </c>
      <c r="D8" s="10"/>
      <c r="E8" s="9">
        <f>Year!S21</f>
        <v>46392</v>
      </c>
      <c r="F8" s="10"/>
      <c r="G8" s="9">
        <f>Year!T21</f>
        <v>46393</v>
      </c>
      <c r="H8" s="10"/>
      <c r="I8" s="9">
        <f>Year!U21</f>
        <v>46394</v>
      </c>
      <c r="J8" s="10"/>
      <c r="K8" s="9">
        <f>Year!V21</f>
        <v>46395</v>
      </c>
      <c r="L8" s="10"/>
      <c r="M8" s="9">
        <f>Year!W21</f>
        <v>46396</v>
      </c>
      <c r="N8" s="10"/>
    </row>
    <row r="9">
      <c r="A9" s="11"/>
      <c r="B9" s="12"/>
      <c r="C9" s="34"/>
      <c r="D9" s="12"/>
      <c r="E9" s="11"/>
      <c r="F9" s="12"/>
      <c r="G9" s="22"/>
      <c r="H9" s="12"/>
      <c r="I9" s="14"/>
      <c r="J9" s="12"/>
      <c r="K9" s="11"/>
      <c r="L9" s="12"/>
      <c r="M9" s="11"/>
      <c r="N9" s="12"/>
    </row>
    <row r="10">
      <c r="A10" s="11"/>
      <c r="B10" s="12"/>
      <c r="C10" s="81" t="s">
        <v>28</v>
      </c>
      <c r="D10" s="6"/>
      <c r="E10" s="6"/>
      <c r="F10" s="8"/>
      <c r="G10" s="14" t="s">
        <v>30</v>
      </c>
      <c r="H10" s="12"/>
      <c r="I10" s="14"/>
      <c r="J10" s="12"/>
      <c r="K10" s="11"/>
      <c r="L10" s="12"/>
      <c r="M10" s="11"/>
      <c r="N10" s="12"/>
    </row>
    <row r="11">
      <c r="A11" s="11"/>
      <c r="B11" s="12"/>
      <c r="C11" s="14"/>
      <c r="D11" s="12"/>
      <c r="E11" s="11"/>
      <c r="F11" s="12"/>
      <c r="G11" s="14"/>
      <c r="H11" s="12"/>
      <c r="I11" s="14"/>
      <c r="J11" s="12"/>
      <c r="K11" s="11"/>
      <c r="L11" s="12"/>
      <c r="M11" s="11"/>
      <c r="N11" s="12"/>
    </row>
    <row r="12">
      <c r="A12" s="20"/>
      <c r="B12" s="21"/>
      <c r="C12" s="20"/>
      <c r="D12" s="21"/>
      <c r="E12" s="20"/>
      <c r="F12" s="21"/>
      <c r="G12" s="23"/>
      <c r="H12" s="12"/>
      <c r="I12" s="23"/>
      <c r="J12" s="12"/>
      <c r="K12" s="20"/>
      <c r="L12" s="21"/>
      <c r="M12" s="20"/>
      <c r="N12" s="21"/>
    </row>
    <row r="13" ht="18.0" customHeight="1">
      <c r="A13" s="9">
        <f>Year!Q22</f>
        <v>46397</v>
      </c>
      <c r="B13" s="10"/>
      <c r="C13" s="9">
        <f>Year!R22</f>
        <v>46398</v>
      </c>
      <c r="D13" s="10"/>
      <c r="E13" s="9">
        <f>Year!S22</f>
        <v>46399</v>
      </c>
      <c r="F13" s="10"/>
      <c r="G13" s="9">
        <f>Year!T22</f>
        <v>46400</v>
      </c>
      <c r="H13" s="85"/>
      <c r="I13" s="9">
        <f>Year!U22</f>
        <v>46401</v>
      </c>
      <c r="J13" s="10"/>
      <c r="K13" s="9">
        <f>Year!V22</f>
        <v>46402</v>
      </c>
      <c r="L13" s="10"/>
      <c r="M13" s="9">
        <f>Year!W22</f>
        <v>46403</v>
      </c>
      <c r="N13" s="10"/>
    </row>
    <row r="14">
      <c r="A14" s="11"/>
      <c r="B14" s="12"/>
      <c r="C14" s="11"/>
      <c r="D14" s="12"/>
      <c r="E14" s="22" t="s">
        <v>29</v>
      </c>
      <c r="F14" s="12"/>
      <c r="G14" s="22"/>
      <c r="H14" s="12"/>
      <c r="I14" s="14"/>
      <c r="J14" s="12"/>
      <c r="K14" s="11"/>
      <c r="L14" s="12"/>
      <c r="M14" s="11"/>
      <c r="N14" s="12"/>
    </row>
    <row r="15">
      <c r="A15" s="11"/>
      <c r="B15" s="12"/>
      <c r="C15" s="34"/>
      <c r="D15" s="12"/>
      <c r="E15" s="14" t="s">
        <v>2</v>
      </c>
      <c r="F15" s="12"/>
      <c r="G15" s="22"/>
      <c r="H15" s="12"/>
      <c r="I15" s="39"/>
      <c r="J15" s="12"/>
      <c r="K15" s="11"/>
      <c r="L15" s="12"/>
      <c r="M15" s="11"/>
      <c r="N15" s="12"/>
    </row>
    <row r="16">
      <c r="A16" s="11"/>
      <c r="B16" s="12"/>
      <c r="C16" s="11"/>
      <c r="D16" s="12"/>
      <c r="E16" s="14"/>
      <c r="F16" s="12"/>
      <c r="G16" s="14"/>
      <c r="H16" s="12"/>
      <c r="I16" s="39"/>
      <c r="J16" s="12"/>
      <c r="K16" s="11"/>
      <c r="L16" s="12"/>
      <c r="M16" s="11"/>
      <c r="N16" s="12"/>
    </row>
    <row r="17">
      <c r="A17" s="20"/>
      <c r="B17" s="21"/>
      <c r="C17" s="20"/>
      <c r="D17" s="21"/>
      <c r="E17" s="24"/>
      <c r="F17" s="21"/>
      <c r="G17" s="24"/>
      <c r="H17" s="21"/>
      <c r="I17" s="24"/>
      <c r="J17" s="21"/>
      <c r="K17" s="20"/>
      <c r="L17" s="21"/>
      <c r="M17" s="20"/>
      <c r="N17" s="21"/>
    </row>
    <row r="18" ht="18.0" customHeight="1">
      <c r="A18" s="9">
        <f>Year!Q23</f>
        <v>46404</v>
      </c>
      <c r="B18" s="10"/>
      <c r="C18" s="9">
        <f>Year!R23</f>
        <v>46405</v>
      </c>
      <c r="D18" s="10"/>
      <c r="E18" s="9">
        <f>Year!S23</f>
        <v>46406</v>
      </c>
      <c r="F18" s="10"/>
      <c r="G18" s="9">
        <f>Year!T23</f>
        <v>46407</v>
      </c>
      <c r="H18" s="10"/>
      <c r="I18" s="9">
        <f>Year!U23</f>
        <v>46408</v>
      </c>
      <c r="J18" s="10"/>
      <c r="K18" s="9">
        <f>Year!V23</f>
        <v>46409</v>
      </c>
      <c r="L18" s="10"/>
      <c r="M18" s="9">
        <f>Year!W23</f>
        <v>46410</v>
      </c>
      <c r="N18" s="10"/>
    </row>
    <row r="19">
      <c r="A19" s="11"/>
      <c r="B19" s="12"/>
      <c r="C19" s="11"/>
      <c r="D19" s="12"/>
      <c r="E19" s="22"/>
      <c r="F19" s="12"/>
      <c r="G19" s="22"/>
      <c r="H19" s="12"/>
      <c r="I19" s="22"/>
      <c r="J19" s="12"/>
      <c r="K19" s="14"/>
      <c r="L19" s="12"/>
      <c r="M19" s="11"/>
      <c r="N19" s="12"/>
    </row>
    <row r="20">
      <c r="A20" s="11"/>
      <c r="B20" s="12"/>
      <c r="C20" s="34" t="s">
        <v>5</v>
      </c>
      <c r="D20" s="12"/>
      <c r="E20" s="14"/>
      <c r="F20" s="12"/>
      <c r="G20" s="14"/>
      <c r="H20" s="12"/>
      <c r="I20" s="14"/>
      <c r="J20" s="12"/>
      <c r="K20" s="11"/>
      <c r="L20" s="12"/>
      <c r="M20" s="11"/>
      <c r="N20" s="12"/>
    </row>
    <row r="21">
      <c r="A21" s="11"/>
      <c r="B21" s="12"/>
      <c r="C21" s="11"/>
      <c r="D21" s="12"/>
      <c r="E21" s="14"/>
      <c r="F21" s="12"/>
      <c r="G21" s="14"/>
      <c r="H21" s="12"/>
      <c r="I21" s="14"/>
      <c r="J21" s="12"/>
      <c r="K21" s="11"/>
      <c r="L21" s="12"/>
      <c r="M21" s="11"/>
      <c r="N21" s="12"/>
    </row>
    <row r="22">
      <c r="A22" s="20"/>
      <c r="B22" s="21"/>
      <c r="C22" s="20"/>
      <c r="D22" s="21"/>
      <c r="E22" s="24"/>
      <c r="F22" s="21"/>
      <c r="G22" s="24"/>
      <c r="H22" s="21"/>
      <c r="I22" s="14"/>
      <c r="J22" s="12"/>
      <c r="K22" s="20"/>
      <c r="L22" s="21"/>
      <c r="M22" s="20"/>
      <c r="N22" s="21"/>
    </row>
    <row r="23" ht="18.0" customHeight="1">
      <c r="A23" s="9">
        <f>Year!Q24</f>
        <v>46411</v>
      </c>
      <c r="B23" s="10"/>
      <c r="C23" s="9">
        <f>Year!R24</f>
        <v>46412</v>
      </c>
      <c r="D23" s="10"/>
      <c r="E23" s="9">
        <f>Year!S24</f>
        <v>46413</v>
      </c>
      <c r="F23" s="25"/>
      <c r="G23" s="9">
        <f>Year!T24</f>
        <v>46414</v>
      </c>
      <c r="H23" s="10"/>
      <c r="I23" s="9">
        <f>Year!U24</f>
        <v>46415</v>
      </c>
      <c r="J23" s="10"/>
      <c r="K23" s="9">
        <f>Year!V24</f>
        <v>46416</v>
      </c>
      <c r="L23" s="10"/>
      <c r="M23" s="9">
        <f>Year!W24</f>
        <v>46417</v>
      </c>
      <c r="N23" s="10"/>
    </row>
    <row r="24">
      <c r="A24" s="11"/>
      <c r="B24" s="12"/>
      <c r="C24" s="11"/>
      <c r="D24" s="12"/>
      <c r="E24" s="14"/>
      <c r="F24" s="12"/>
      <c r="G24" s="44"/>
      <c r="H24" s="44"/>
      <c r="I24" s="14" t="s">
        <v>33</v>
      </c>
      <c r="J24" s="12"/>
      <c r="K24" s="14"/>
      <c r="L24" s="12"/>
      <c r="M24" s="11"/>
      <c r="N24" s="12"/>
    </row>
    <row r="25">
      <c r="A25" s="11"/>
      <c r="B25" s="12"/>
      <c r="C25" s="11"/>
      <c r="D25" s="12"/>
      <c r="E25" s="14"/>
      <c r="F25" s="12"/>
      <c r="G25" s="44"/>
      <c r="H25" s="44"/>
      <c r="I25" s="39" t="s">
        <v>34</v>
      </c>
      <c r="J25" s="12"/>
      <c r="K25" s="14"/>
      <c r="L25" s="12"/>
      <c r="M25" s="11"/>
      <c r="N25" s="12"/>
    </row>
    <row r="26">
      <c r="A26" s="11"/>
      <c r="B26" s="12"/>
      <c r="C26" s="11"/>
      <c r="D26" s="12"/>
      <c r="E26" s="14"/>
      <c r="F26" s="12"/>
      <c r="G26" s="44"/>
      <c r="H26" s="44"/>
      <c r="I26" s="39"/>
      <c r="J26" s="12"/>
      <c r="K26" s="11"/>
      <c r="L26" s="12"/>
      <c r="M26" s="11"/>
      <c r="N26" s="12"/>
    </row>
    <row r="27">
      <c r="A27" s="20"/>
      <c r="B27" s="21"/>
      <c r="C27" s="20"/>
      <c r="D27" s="21"/>
      <c r="E27" s="14"/>
      <c r="F27" s="12"/>
      <c r="G27" s="44"/>
      <c r="H27" s="44"/>
      <c r="I27" s="14"/>
      <c r="J27" s="12"/>
      <c r="K27" s="20"/>
      <c r="L27" s="21"/>
      <c r="M27" s="20"/>
      <c r="N27" s="21"/>
    </row>
    <row r="28" ht="18.0" customHeight="1">
      <c r="A28" s="9">
        <f>Year!Q25</f>
        <v>46418</v>
      </c>
      <c r="B28" s="10"/>
      <c r="C28" s="9" t="str">
        <f>Year!R25</f>
        <v/>
      </c>
      <c r="D28" s="44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22"/>
      <c r="D29" s="12"/>
      <c r="E29" s="60"/>
      <c r="F29" s="61" t="s">
        <v>20</v>
      </c>
      <c r="K29" s="62"/>
      <c r="L29" s="62"/>
      <c r="M29" s="62"/>
      <c r="N29" s="63"/>
    </row>
    <row r="30">
      <c r="A30" s="11"/>
      <c r="B30" s="12"/>
      <c r="C30" s="14"/>
      <c r="D30" s="12"/>
      <c r="E30" s="60"/>
      <c r="F30" s="62"/>
      <c r="G30" s="62"/>
      <c r="H30" s="62"/>
      <c r="I30" s="62"/>
      <c r="J30" s="62"/>
      <c r="K30" s="62"/>
      <c r="L30" s="62"/>
      <c r="M30" s="62"/>
      <c r="N30" s="63"/>
    </row>
    <row r="31">
      <c r="A31" s="11"/>
      <c r="B31" s="12"/>
      <c r="C31" s="14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20"/>
      <c r="B32" s="21"/>
      <c r="C32" s="24"/>
      <c r="D32" s="21"/>
      <c r="E32" s="75"/>
      <c r="F32" s="76"/>
      <c r="G32" s="76"/>
      <c r="H32" s="76"/>
      <c r="I32" s="76"/>
      <c r="J32" s="76"/>
      <c r="K32" s="77" t="str">
        <f>HYPERLINK("http://www.vertex42.com/","Templates by Vertex42.com")</f>
        <v>Templates by Vertex42.com</v>
      </c>
      <c r="L32" s="2"/>
      <c r="M32" s="2"/>
      <c r="N32" s="21"/>
    </row>
  </sheetData>
  <mergeCells count="152">
    <mergeCell ref="C25:D25"/>
    <mergeCell ref="E25:F25"/>
    <mergeCell ref="C26:D26"/>
    <mergeCell ref="E26:F26"/>
    <mergeCell ref="I26:J26"/>
    <mergeCell ref="K26:L26"/>
    <mergeCell ref="M26:N26"/>
    <mergeCell ref="A26:B26"/>
    <mergeCell ref="C27:D27"/>
    <mergeCell ref="E27:F27"/>
    <mergeCell ref="I27:J27"/>
    <mergeCell ref="K27:L27"/>
    <mergeCell ref="M27:N27"/>
    <mergeCell ref="E28:F28"/>
    <mergeCell ref="A32:B32"/>
    <mergeCell ref="C32:D32"/>
    <mergeCell ref="A27:B27"/>
    <mergeCell ref="A29:B29"/>
    <mergeCell ref="C29:D29"/>
    <mergeCell ref="F29:J29"/>
    <mergeCell ref="A30:B30"/>
    <mergeCell ref="C30:D30"/>
    <mergeCell ref="A31:B31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I6:J6"/>
    <mergeCell ref="K6:L6"/>
    <mergeCell ref="A5:B5"/>
    <mergeCell ref="C5:L5"/>
    <mergeCell ref="M5:N5"/>
    <mergeCell ref="C6:D6"/>
    <mergeCell ref="E6:F6"/>
    <mergeCell ref="G6:H6"/>
    <mergeCell ref="M6:N6"/>
    <mergeCell ref="A6:B6"/>
    <mergeCell ref="C7:D7"/>
    <mergeCell ref="E7:F7"/>
    <mergeCell ref="G7:H7"/>
    <mergeCell ref="I7:J7"/>
    <mergeCell ref="K7:L7"/>
    <mergeCell ref="M7:N7"/>
    <mergeCell ref="C31:D31"/>
    <mergeCell ref="M31:N31"/>
    <mergeCell ref="K32:N32"/>
    <mergeCell ref="A7:B7"/>
    <mergeCell ref="C9:D9"/>
    <mergeCell ref="E9:F9"/>
    <mergeCell ref="G9:H9"/>
    <mergeCell ref="I9:J9"/>
    <mergeCell ref="K9:L9"/>
    <mergeCell ref="M9:N9"/>
    <mergeCell ref="A9:B9"/>
    <mergeCell ref="A10:B10"/>
    <mergeCell ref="C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A19:B19"/>
    <mergeCell ref="C19:D19"/>
    <mergeCell ref="E19:F19"/>
    <mergeCell ref="G19:H19"/>
    <mergeCell ref="I19:J19"/>
    <mergeCell ref="K19:L19"/>
    <mergeCell ref="M19:N19"/>
    <mergeCell ref="A20:B20"/>
    <mergeCell ref="C20:D20"/>
    <mergeCell ref="E20:F20"/>
    <mergeCell ref="G20:H20"/>
    <mergeCell ref="I20:J20"/>
    <mergeCell ref="K20:L20"/>
    <mergeCell ref="M20:N20"/>
    <mergeCell ref="A21:B21"/>
    <mergeCell ref="C21:D21"/>
    <mergeCell ref="E21:F21"/>
    <mergeCell ref="G21:H21"/>
    <mergeCell ref="I21:J21"/>
    <mergeCell ref="K21:L21"/>
    <mergeCell ref="M21:N21"/>
    <mergeCell ref="A22:B22"/>
    <mergeCell ref="C22:D22"/>
    <mergeCell ref="E22:F22"/>
    <mergeCell ref="G22:H22"/>
    <mergeCell ref="I22:J22"/>
    <mergeCell ref="K22:L22"/>
    <mergeCell ref="M22:N22"/>
    <mergeCell ref="I25:J25"/>
    <mergeCell ref="K25:L25"/>
    <mergeCell ref="A24:B24"/>
    <mergeCell ref="C24:D24"/>
    <mergeCell ref="E24:F24"/>
    <mergeCell ref="I24:J24"/>
    <mergeCell ref="K24:L24"/>
    <mergeCell ref="M24:N24"/>
    <mergeCell ref="A25:B25"/>
    <mergeCell ref="M25:N25"/>
  </mergeCells>
  <hyperlinks>
    <hyperlink r:id="rId1" ref="F2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Year!A27</f>
        <v>46419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8"/>
    </row>
    <row r="3" ht="18.0" customHeight="1">
      <c r="A3" s="9" t="str">
        <f>Year!A29</f>
        <v/>
      </c>
      <c r="B3" s="10"/>
      <c r="C3" s="9">
        <f>Year!B29</f>
        <v>46419</v>
      </c>
      <c r="D3" s="10"/>
      <c r="E3" s="9">
        <f>Year!C29</f>
        <v>46420</v>
      </c>
      <c r="F3" s="10"/>
      <c r="G3" s="9">
        <f>Year!D29</f>
        <v>46421</v>
      </c>
      <c r="H3" s="25"/>
      <c r="I3" s="9">
        <f>Year!E29</f>
        <v>46422</v>
      </c>
      <c r="J3" s="10"/>
      <c r="K3" s="9">
        <f>Year!F29</f>
        <v>46423</v>
      </c>
      <c r="L3" s="10"/>
      <c r="M3" s="9">
        <f>Year!G29</f>
        <v>46424</v>
      </c>
      <c r="N3" s="10"/>
    </row>
    <row r="4">
      <c r="A4" s="11"/>
      <c r="B4" s="12"/>
      <c r="C4" s="11"/>
      <c r="D4" s="12"/>
      <c r="E4" s="22" t="s">
        <v>29</v>
      </c>
      <c r="F4" s="12"/>
      <c r="G4" s="14"/>
      <c r="H4" s="12"/>
      <c r="I4" s="22"/>
      <c r="J4" s="12"/>
      <c r="K4" s="14"/>
      <c r="L4" s="12"/>
      <c r="M4" s="11"/>
      <c r="N4" s="12"/>
    </row>
    <row r="5">
      <c r="A5" s="11"/>
      <c r="B5" s="12"/>
      <c r="C5" s="11"/>
      <c r="D5" s="12"/>
      <c r="E5" s="14" t="s">
        <v>17</v>
      </c>
      <c r="F5" s="12"/>
      <c r="G5" s="14"/>
      <c r="H5" s="12"/>
      <c r="I5" s="14"/>
      <c r="J5" s="12"/>
      <c r="K5" s="46" t="s">
        <v>11</v>
      </c>
      <c r="L5" s="12"/>
      <c r="M5" s="11"/>
      <c r="N5" s="12"/>
    </row>
    <row r="6">
      <c r="A6" s="11"/>
      <c r="B6" s="12"/>
      <c r="C6" s="11"/>
      <c r="D6" s="12"/>
      <c r="E6" s="14"/>
      <c r="F6" s="12"/>
      <c r="G6" s="22"/>
      <c r="H6" s="12"/>
      <c r="I6" s="14"/>
      <c r="J6" s="12"/>
      <c r="K6" s="11"/>
      <c r="L6" s="12"/>
      <c r="M6" s="11"/>
      <c r="N6" s="12"/>
    </row>
    <row r="7">
      <c r="A7" s="20"/>
      <c r="B7" s="21"/>
      <c r="C7" s="20"/>
      <c r="D7" s="21"/>
      <c r="E7" s="20"/>
      <c r="F7" s="21"/>
      <c r="G7" s="20"/>
      <c r="H7" s="21"/>
      <c r="I7" s="24"/>
      <c r="J7" s="21"/>
      <c r="K7" s="20"/>
      <c r="L7" s="21"/>
      <c r="M7" s="20"/>
      <c r="N7" s="21"/>
    </row>
    <row r="8" ht="18.0" customHeight="1">
      <c r="A8" s="9">
        <f>Year!A30</f>
        <v>46425</v>
      </c>
      <c r="B8" s="10"/>
      <c r="C8" s="9">
        <f>Year!B30</f>
        <v>46426</v>
      </c>
      <c r="D8" s="10"/>
      <c r="E8" s="9">
        <f>Year!C30</f>
        <v>46427</v>
      </c>
      <c r="F8" s="10"/>
      <c r="G8" s="9">
        <f>Year!D30</f>
        <v>46428</v>
      </c>
      <c r="H8" s="10"/>
      <c r="I8" s="9">
        <f>Year!E30</f>
        <v>46429</v>
      </c>
      <c r="J8" s="25"/>
      <c r="K8" s="9">
        <f>Year!F30</f>
        <v>46430</v>
      </c>
      <c r="L8" s="10"/>
      <c r="M8" s="9">
        <f>Year!G30</f>
        <v>46431</v>
      </c>
      <c r="N8" s="10"/>
    </row>
    <row r="9">
      <c r="A9" s="11"/>
      <c r="B9" s="12"/>
      <c r="C9" s="11"/>
      <c r="D9" s="12"/>
      <c r="E9" s="22" t="s">
        <v>31</v>
      </c>
      <c r="F9" s="12"/>
      <c r="G9" s="14"/>
      <c r="H9" s="12"/>
      <c r="I9" s="22"/>
      <c r="J9" s="12"/>
      <c r="K9" s="22"/>
      <c r="L9" s="12"/>
      <c r="M9" s="11"/>
      <c r="N9" s="12"/>
    </row>
    <row r="10">
      <c r="A10" s="11"/>
      <c r="B10" s="12"/>
      <c r="C10" s="11"/>
      <c r="D10" s="12"/>
      <c r="E10" s="14" t="s">
        <v>2</v>
      </c>
      <c r="F10" s="12"/>
      <c r="G10" s="14"/>
      <c r="H10" s="12"/>
      <c r="I10" s="83"/>
      <c r="J10" s="12"/>
      <c r="K10" s="14"/>
      <c r="L10" s="12"/>
      <c r="M10" s="11"/>
      <c r="N10" s="12"/>
    </row>
    <row r="11">
      <c r="A11" s="11"/>
      <c r="B11" s="12"/>
      <c r="C11" s="11"/>
      <c r="D11" s="12"/>
      <c r="E11" s="14"/>
      <c r="F11" s="12"/>
      <c r="G11" s="14"/>
      <c r="H11" s="12"/>
      <c r="I11" s="39"/>
      <c r="J11" s="12"/>
      <c r="K11" s="14"/>
      <c r="L11" s="12"/>
      <c r="M11" s="11"/>
      <c r="N11" s="12"/>
    </row>
    <row r="12">
      <c r="A12" s="20"/>
      <c r="B12" s="21"/>
      <c r="C12" s="20"/>
      <c r="D12" s="21"/>
      <c r="E12" s="14"/>
      <c r="F12" s="12"/>
      <c r="G12" s="24"/>
      <c r="H12" s="21"/>
      <c r="I12" s="39"/>
      <c r="J12" s="12"/>
      <c r="K12" s="20"/>
      <c r="L12" s="21"/>
      <c r="M12" s="20"/>
      <c r="N12" s="21"/>
    </row>
    <row r="13" ht="18.0" customHeight="1">
      <c r="A13" s="9">
        <f>Year!A31</f>
        <v>46432</v>
      </c>
      <c r="B13" s="10"/>
      <c r="C13" s="9">
        <f>Year!B31</f>
        <v>46433</v>
      </c>
      <c r="D13" s="10"/>
      <c r="E13" s="9">
        <f>Year!C31</f>
        <v>46434</v>
      </c>
      <c r="F13" s="10"/>
      <c r="G13" s="9">
        <f>Year!D31</f>
        <v>46435</v>
      </c>
      <c r="H13" s="10"/>
      <c r="I13" s="9">
        <f>Year!E31</f>
        <v>46436</v>
      </c>
      <c r="J13" s="10"/>
      <c r="K13" s="9">
        <f>Year!F31</f>
        <v>46437</v>
      </c>
      <c r="L13" s="10"/>
      <c r="M13" s="9">
        <f>Year!G31</f>
        <v>46438</v>
      </c>
      <c r="N13" s="10"/>
    </row>
    <row r="14">
      <c r="A14" s="11"/>
      <c r="B14" s="12"/>
      <c r="C14" s="11"/>
      <c r="D14" s="12"/>
      <c r="E14" s="14"/>
      <c r="F14" s="12"/>
      <c r="G14" s="22"/>
      <c r="H14" s="12"/>
      <c r="I14" s="14" t="s">
        <v>33</v>
      </c>
      <c r="J14" s="12"/>
      <c r="K14" s="14"/>
      <c r="L14" s="12"/>
      <c r="M14" s="11"/>
      <c r="N14" s="12"/>
    </row>
    <row r="15">
      <c r="A15" s="11"/>
      <c r="B15" s="12"/>
      <c r="C15" s="34" t="s">
        <v>5</v>
      </c>
      <c r="D15" s="12"/>
      <c r="E15" s="14"/>
      <c r="F15" s="12"/>
      <c r="G15" s="14"/>
      <c r="H15" s="12"/>
      <c r="I15" s="39" t="s">
        <v>34</v>
      </c>
      <c r="J15" s="12"/>
      <c r="K15" s="14"/>
      <c r="L15" s="12"/>
      <c r="M15" s="11"/>
      <c r="N15" s="12"/>
    </row>
    <row r="16">
      <c r="A16" s="11"/>
      <c r="B16" s="12"/>
      <c r="C16" s="11"/>
      <c r="D16" s="12"/>
      <c r="E16" s="14"/>
      <c r="F16" s="12"/>
      <c r="G16" s="14"/>
      <c r="H16" s="12"/>
      <c r="I16" s="14"/>
      <c r="J16" s="12"/>
      <c r="K16" s="14"/>
      <c r="L16" s="12"/>
      <c r="M16" s="11"/>
      <c r="N16" s="12"/>
    </row>
    <row r="17">
      <c r="A17" s="20"/>
      <c r="B17" s="21"/>
      <c r="C17" s="20"/>
      <c r="D17" s="21"/>
      <c r="E17" s="14"/>
      <c r="F17" s="12"/>
      <c r="G17" s="14"/>
      <c r="H17" s="12"/>
      <c r="I17" s="14"/>
      <c r="J17" s="12"/>
      <c r="K17" s="14"/>
      <c r="L17" s="12"/>
      <c r="M17" s="20"/>
      <c r="N17" s="21"/>
    </row>
    <row r="18" ht="18.0" customHeight="1">
      <c r="A18" s="9">
        <f>Year!A32</f>
        <v>46439</v>
      </c>
      <c r="B18" s="10"/>
      <c r="C18" s="9">
        <f>Year!B32</f>
        <v>46440</v>
      </c>
      <c r="D18" s="10"/>
      <c r="E18" s="9">
        <f>Year!C32</f>
        <v>46441</v>
      </c>
      <c r="F18" s="10"/>
      <c r="G18" s="9">
        <f>Year!D32</f>
        <v>46442</v>
      </c>
      <c r="H18" s="10"/>
      <c r="I18" s="9">
        <f>Year!E32</f>
        <v>46443</v>
      </c>
      <c r="J18" s="10"/>
      <c r="K18" s="9">
        <f>Year!F32</f>
        <v>46444</v>
      </c>
      <c r="L18" s="10"/>
      <c r="M18" s="9">
        <f>Year!G32</f>
        <v>46445</v>
      </c>
      <c r="N18" s="10"/>
    </row>
    <row r="19">
      <c r="A19" s="11"/>
      <c r="B19" s="12"/>
      <c r="C19" s="11"/>
      <c r="D19" s="12"/>
      <c r="E19" s="22" t="s">
        <v>31</v>
      </c>
      <c r="F19" s="12"/>
      <c r="G19" s="22"/>
      <c r="H19" s="12"/>
      <c r="I19" s="90"/>
      <c r="K19" s="14"/>
      <c r="L19" s="12"/>
      <c r="M19" s="11"/>
      <c r="N19" s="12"/>
    </row>
    <row r="20">
      <c r="A20" s="11"/>
      <c r="B20" s="12"/>
      <c r="C20" s="34"/>
      <c r="D20" s="12"/>
      <c r="E20" s="14" t="s">
        <v>17</v>
      </c>
      <c r="F20" s="12"/>
      <c r="G20" s="22"/>
      <c r="H20" s="12"/>
      <c r="I20" s="39"/>
      <c r="J20" s="12"/>
      <c r="K20" s="11"/>
      <c r="L20" s="12"/>
      <c r="M20" s="11"/>
      <c r="N20" s="12"/>
    </row>
    <row r="21">
      <c r="A21" s="11"/>
      <c r="B21" s="12"/>
      <c r="C21" s="11"/>
      <c r="D21" s="12"/>
      <c r="E21" s="14"/>
      <c r="F21" s="12"/>
      <c r="G21" s="22"/>
      <c r="H21" s="12"/>
      <c r="I21" s="39"/>
      <c r="J21" s="12"/>
      <c r="K21" s="11"/>
      <c r="L21" s="12"/>
      <c r="M21" s="11"/>
      <c r="N21" s="12"/>
    </row>
    <row r="22">
      <c r="A22" s="20"/>
      <c r="B22" s="21"/>
      <c r="C22" s="20"/>
      <c r="D22" s="21"/>
      <c r="E22" s="14"/>
      <c r="F22" s="12"/>
      <c r="G22" s="32"/>
      <c r="H22" s="21"/>
      <c r="I22" s="44"/>
      <c r="J22" s="44"/>
      <c r="K22" s="20"/>
      <c r="L22" s="21"/>
      <c r="M22" s="20"/>
      <c r="N22" s="21"/>
    </row>
    <row r="23" ht="18.0" customHeight="1">
      <c r="A23" s="9">
        <f>Year!A33</f>
        <v>46446</v>
      </c>
      <c r="B23" s="10"/>
      <c r="C23" s="9" t="str">
        <f>Year!B33</f>
        <v/>
      </c>
      <c r="D23" s="10"/>
      <c r="E23" s="9" t="str">
        <f>Year!C33</f>
        <v/>
      </c>
      <c r="F23" s="10"/>
      <c r="G23" s="9" t="str">
        <f>Year!D33</f>
        <v/>
      </c>
      <c r="H23" s="10"/>
      <c r="I23" s="9" t="str">
        <f>Year!E33</f>
        <v/>
      </c>
      <c r="J23" s="10"/>
      <c r="K23" s="9" t="str">
        <f>Year!F33</f>
        <v/>
      </c>
      <c r="L23" s="10"/>
      <c r="M23" s="9" t="str">
        <f>Year!G33</f>
        <v/>
      </c>
      <c r="N23" s="10"/>
    </row>
    <row r="24">
      <c r="A24" s="11"/>
      <c r="B24" s="12"/>
      <c r="C24" s="11"/>
      <c r="D24" s="12"/>
      <c r="E24" s="22"/>
      <c r="F24" s="12"/>
      <c r="G24" s="11"/>
      <c r="H24" s="12"/>
      <c r="I24" s="44"/>
      <c r="J24" s="44"/>
      <c r="K24" s="14"/>
      <c r="L24" s="12"/>
      <c r="M24" s="11"/>
      <c r="N24" s="12"/>
    </row>
    <row r="25">
      <c r="A25" s="11"/>
      <c r="B25" s="12"/>
      <c r="C25" s="11"/>
      <c r="D25" s="12"/>
      <c r="E25" s="14"/>
      <c r="F25" s="12"/>
      <c r="G25" s="11"/>
      <c r="H25" s="12"/>
      <c r="I25" s="44"/>
      <c r="J25" s="44"/>
      <c r="K25" s="14"/>
      <c r="L25" s="12"/>
      <c r="M25" s="11"/>
      <c r="N25" s="12"/>
    </row>
    <row r="26">
      <c r="A26" s="11"/>
      <c r="B26" s="12"/>
      <c r="C26" s="11"/>
      <c r="D26" s="12"/>
      <c r="E26" s="14"/>
      <c r="F26" s="12"/>
      <c r="G26" s="11"/>
      <c r="H26" s="12"/>
      <c r="I26" s="44"/>
      <c r="J26" s="44"/>
      <c r="K26" s="14"/>
      <c r="L26" s="12"/>
      <c r="M26" s="11"/>
      <c r="N26" s="12"/>
    </row>
    <row r="27">
      <c r="A27" s="20"/>
      <c r="B27" s="21"/>
      <c r="C27" s="20"/>
      <c r="D27" s="21"/>
      <c r="E27" s="14"/>
      <c r="F27" s="12"/>
      <c r="G27" s="20"/>
      <c r="H27" s="21"/>
      <c r="I27" s="44"/>
      <c r="J27" s="44"/>
      <c r="K27" s="14"/>
      <c r="L27" s="12"/>
      <c r="M27" s="20"/>
      <c r="N27" s="21"/>
    </row>
    <row r="28" ht="18.0" customHeight="1">
      <c r="A28" s="9" t="str">
        <f>Year!A34</f>
        <v/>
      </c>
      <c r="B28" s="10"/>
      <c r="C28" s="9" t="str">
        <f>Year!B34</f>
        <v/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2"/>
      <c r="G29" s="62"/>
      <c r="H29" s="62"/>
      <c r="I29" s="62"/>
      <c r="J29" s="62"/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1" t="s">
        <v>20</v>
      </c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20"/>
      <c r="B32" s="21"/>
      <c r="C32" s="74" t="s">
        <v>22</v>
      </c>
      <c r="D32" s="21"/>
      <c r="E32" s="75"/>
      <c r="F32" s="76"/>
      <c r="G32" s="76"/>
      <c r="H32" s="76"/>
      <c r="I32" s="76"/>
      <c r="J32" s="76"/>
      <c r="K32" s="77" t="str">
        <f>HYPERLINK("http://www.vertex42.com/","Templates by Vertex42.com")</f>
        <v>Templates by Vertex42.com</v>
      </c>
      <c r="L32" s="2"/>
      <c r="M32" s="2"/>
      <c r="N32" s="21"/>
    </row>
  </sheetData>
  <mergeCells count="155">
    <mergeCell ref="E10:F10"/>
    <mergeCell ref="G10:H10"/>
    <mergeCell ref="K10:L10"/>
    <mergeCell ref="M10:N10"/>
    <mergeCell ref="A9:B9"/>
    <mergeCell ref="C9:D9"/>
    <mergeCell ref="E9:F9"/>
    <mergeCell ref="G9:H9"/>
    <mergeCell ref="I9:J10"/>
    <mergeCell ref="K9:L9"/>
    <mergeCell ref="M9:N9"/>
    <mergeCell ref="K11:L11"/>
    <mergeCell ref="M11:N11"/>
    <mergeCell ref="A10:B10"/>
    <mergeCell ref="C10:D10"/>
    <mergeCell ref="A11:B11"/>
    <mergeCell ref="C11:D11"/>
    <mergeCell ref="E11:F11"/>
    <mergeCell ref="G11:H11"/>
    <mergeCell ref="I11:J11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A12:B12"/>
    <mergeCell ref="C12:D12"/>
    <mergeCell ref="E12:F12"/>
    <mergeCell ref="G12:H12"/>
    <mergeCell ref="I12:J12"/>
    <mergeCell ref="K12:L12"/>
    <mergeCell ref="M12:N12"/>
    <mergeCell ref="G24:H24"/>
    <mergeCell ref="K24:L24"/>
    <mergeCell ref="K25:L25"/>
    <mergeCell ref="M25:N25"/>
    <mergeCell ref="A22:B22"/>
    <mergeCell ref="C22:D22"/>
    <mergeCell ref="E22:F22"/>
    <mergeCell ref="G22:H22"/>
    <mergeCell ref="K22:L22"/>
    <mergeCell ref="M22:N22"/>
    <mergeCell ref="A24:B24"/>
    <mergeCell ref="M24:N24"/>
    <mergeCell ref="C26:D26"/>
    <mergeCell ref="E26:F26"/>
    <mergeCell ref="K26:L26"/>
    <mergeCell ref="M26:N26"/>
    <mergeCell ref="C24:D24"/>
    <mergeCell ref="E24:F24"/>
    <mergeCell ref="A25:B25"/>
    <mergeCell ref="C25:D25"/>
    <mergeCell ref="E25:F25"/>
    <mergeCell ref="G25:H25"/>
    <mergeCell ref="G26:H26"/>
    <mergeCell ref="A26:B26"/>
    <mergeCell ref="C27:D27"/>
    <mergeCell ref="E27:F27"/>
    <mergeCell ref="G27:H27"/>
    <mergeCell ref="K27:L27"/>
    <mergeCell ref="M27:N27"/>
    <mergeCell ref="E28:F28"/>
    <mergeCell ref="C31:D31"/>
    <mergeCell ref="M31:N31"/>
    <mergeCell ref="A32:B32"/>
    <mergeCell ref="C32:D32"/>
    <mergeCell ref="K32:N32"/>
    <mergeCell ref="A27:B27"/>
    <mergeCell ref="A29:B29"/>
    <mergeCell ref="C29:D29"/>
    <mergeCell ref="A30:B30"/>
    <mergeCell ref="C30:D30"/>
    <mergeCell ref="F30:J30"/>
    <mergeCell ref="A31:B31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A19:B19"/>
    <mergeCell ref="C19:D19"/>
    <mergeCell ref="E19:F19"/>
    <mergeCell ref="G19:H19"/>
    <mergeCell ref="I19:J19"/>
    <mergeCell ref="K19:L19"/>
    <mergeCell ref="M19:N19"/>
    <mergeCell ref="A20:B20"/>
    <mergeCell ref="C20:D20"/>
    <mergeCell ref="E20:F20"/>
    <mergeCell ref="G20:H20"/>
    <mergeCell ref="I20:J20"/>
    <mergeCell ref="K20:L20"/>
    <mergeCell ref="M20:N20"/>
    <mergeCell ref="A21:B21"/>
    <mergeCell ref="C21:D21"/>
    <mergeCell ref="E21:F21"/>
    <mergeCell ref="G21:H21"/>
    <mergeCell ref="I21:J21"/>
    <mergeCell ref="K21:L21"/>
    <mergeCell ref="M21:N21"/>
  </mergeCells>
  <hyperlinks>
    <hyperlink r:id="rId1" ref="F30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Year!I27</f>
        <v>46447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8"/>
    </row>
    <row r="3" ht="18.0" customHeight="1">
      <c r="A3" s="9" t="str">
        <f>Year!I29</f>
        <v/>
      </c>
      <c r="B3" s="10"/>
      <c r="C3" s="9">
        <f>Year!J29</f>
        <v>46447</v>
      </c>
      <c r="D3" s="10"/>
      <c r="E3" s="9">
        <f>Year!K29</f>
        <v>46448</v>
      </c>
      <c r="F3" s="10"/>
      <c r="G3" s="9">
        <f>Year!L29</f>
        <v>46449</v>
      </c>
      <c r="H3" s="10"/>
      <c r="I3" s="9">
        <f>Year!M29</f>
        <v>46450</v>
      </c>
      <c r="J3" s="10"/>
      <c r="K3" s="9">
        <f>Year!N29</f>
        <v>46451</v>
      </c>
      <c r="L3" s="10"/>
      <c r="M3" s="9">
        <f>Year!O29</f>
        <v>46452</v>
      </c>
      <c r="N3" s="10"/>
    </row>
    <row r="4">
      <c r="A4" s="11"/>
      <c r="B4" s="12"/>
      <c r="C4" s="11"/>
      <c r="D4" s="12"/>
      <c r="E4" s="22" t="s">
        <v>29</v>
      </c>
      <c r="F4" s="12"/>
      <c r="G4" s="44"/>
      <c r="H4" s="44"/>
      <c r="I4" s="14"/>
      <c r="J4" s="12"/>
      <c r="K4" s="11"/>
      <c r="L4" s="12"/>
      <c r="M4" s="11"/>
      <c r="N4" s="12"/>
    </row>
    <row r="5">
      <c r="A5" s="11"/>
      <c r="B5" s="12"/>
      <c r="C5" s="34" t="s">
        <v>5</v>
      </c>
      <c r="D5" s="12"/>
      <c r="E5" s="14" t="s">
        <v>13</v>
      </c>
      <c r="F5" s="12"/>
      <c r="G5" s="44"/>
      <c r="H5" s="44"/>
      <c r="I5" s="44"/>
      <c r="J5" s="44"/>
      <c r="K5" s="11"/>
      <c r="L5" s="12"/>
      <c r="M5" s="11"/>
      <c r="N5" s="12"/>
    </row>
    <row r="6">
      <c r="A6" s="11"/>
      <c r="B6" s="12"/>
      <c r="C6" s="11"/>
      <c r="D6" s="12"/>
      <c r="E6" s="14"/>
      <c r="F6" s="12"/>
      <c r="G6" s="44"/>
      <c r="H6" s="44"/>
      <c r="I6" s="14"/>
      <c r="J6" s="12"/>
      <c r="K6" s="11"/>
      <c r="L6" s="12"/>
      <c r="M6" s="11"/>
      <c r="N6" s="12"/>
    </row>
    <row r="7">
      <c r="A7" s="20"/>
      <c r="B7" s="21"/>
      <c r="C7" s="20"/>
      <c r="D7" s="21"/>
      <c r="E7" s="24"/>
      <c r="F7" s="21"/>
      <c r="G7" s="44"/>
      <c r="H7" s="44"/>
      <c r="I7" s="14"/>
      <c r="J7" s="12"/>
      <c r="K7" s="20"/>
      <c r="L7" s="21"/>
      <c r="M7" s="20"/>
      <c r="N7" s="21"/>
    </row>
    <row r="8" ht="18.0" customHeight="1">
      <c r="A8" s="9">
        <f>Year!I30</f>
        <v>46453</v>
      </c>
      <c r="B8" s="10"/>
      <c r="C8" s="9">
        <f>Year!J30</f>
        <v>46454</v>
      </c>
      <c r="D8" s="10"/>
      <c r="E8" s="9">
        <f>Year!K30</f>
        <v>46455</v>
      </c>
      <c r="F8" s="25"/>
      <c r="G8" s="9">
        <f>Year!L30</f>
        <v>46456</v>
      </c>
      <c r="H8" s="10"/>
      <c r="I8" s="9">
        <f>Year!M30</f>
        <v>46457</v>
      </c>
      <c r="J8" s="10"/>
      <c r="K8" s="9">
        <f>Year!N30</f>
        <v>46458</v>
      </c>
      <c r="L8" s="10"/>
      <c r="M8" s="9">
        <f>Year!O30</f>
        <v>46459</v>
      </c>
      <c r="N8" s="10"/>
    </row>
    <row r="9">
      <c r="A9" s="11"/>
      <c r="B9" s="12"/>
      <c r="C9" s="14"/>
      <c r="D9" s="12"/>
      <c r="E9" s="28"/>
      <c r="G9" s="14"/>
      <c r="H9" s="12"/>
      <c r="I9" s="79"/>
      <c r="J9" s="12"/>
      <c r="K9" s="11"/>
      <c r="L9" s="12"/>
      <c r="M9" s="11"/>
      <c r="N9" s="12"/>
    </row>
    <row r="10">
      <c r="A10" s="11"/>
      <c r="B10" s="12"/>
      <c r="C10" s="34"/>
      <c r="D10" s="12"/>
      <c r="E10" s="14"/>
      <c r="F10" s="12"/>
      <c r="G10" s="14"/>
      <c r="H10" s="12"/>
      <c r="I10" s="14" t="s">
        <v>7</v>
      </c>
      <c r="J10" s="12"/>
      <c r="K10" s="34" t="s">
        <v>11</v>
      </c>
      <c r="L10" s="12"/>
      <c r="M10" s="11"/>
      <c r="N10" s="12"/>
    </row>
    <row r="11">
      <c r="A11" s="11"/>
      <c r="B11" s="12"/>
      <c r="C11" s="11"/>
      <c r="D11" s="12"/>
      <c r="E11" s="14"/>
      <c r="F11" s="12"/>
      <c r="G11" s="11"/>
      <c r="H11" s="12"/>
      <c r="I11" s="91"/>
      <c r="J11" s="12"/>
      <c r="K11" s="11"/>
      <c r="L11" s="12"/>
      <c r="M11" s="11"/>
      <c r="N11" s="12"/>
    </row>
    <row r="12">
      <c r="A12" s="20"/>
      <c r="B12" s="21"/>
      <c r="C12" s="20"/>
      <c r="D12" s="21"/>
      <c r="E12" s="24"/>
      <c r="F12" s="21"/>
      <c r="G12" s="20"/>
      <c r="H12" s="21"/>
      <c r="I12" s="20"/>
      <c r="J12" s="21"/>
      <c r="K12" s="20"/>
      <c r="L12" s="21"/>
      <c r="M12" s="20"/>
      <c r="N12" s="21"/>
    </row>
    <row r="13" ht="18.0" customHeight="1">
      <c r="A13" s="9">
        <f>Year!I31</f>
        <v>46460</v>
      </c>
      <c r="B13" s="10"/>
      <c r="C13" s="9">
        <f>Year!J31</f>
        <v>46461</v>
      </c>
      <c r="D13" s="10"/>
      <c r="E13" s="9">
        <f>Year!K31</f>
        <v>46462</v>
      </c>
      <c r="F13" s="10"/>
      <c r="G13" s="9">
        <f>Year!L31</f>
        <v>46463</v>
      </c>
      <c r="H13" s="10"/>
      <c r="I13" s="9">
        <f>Year!M31</f>
        <v>46464</v>
      </c>
      <c r="J13" s="10"/>
      <c r="K13" s="9">
        <f>Year!N31</f>
        <v>46465</v>
      </c>
      <c r="L13" s="10"/>
      <c r="M13" s="9">
        <f>Year!O31</f>
        <v>46466</v>
      </c>
      <c r="N13" s="10"/>
    </row>
    <row r="14">
      <c r="A14" s="11"/>
      <c r="B14" s="12"/>
      <c r="C14" s="11"/>
      <c r="D14" s="12"/>
      <c r="E14" s="22" t="s">
        <v>31</v>
      </c>
      <c r="F14" s="12"/>
      <c r="G14" s="14"/>
      <c r="H14" s="12"/>
      <c r="I14" s="22"/>
      <c r="J14" s="12"/>
      <c r="K14" s="11"/>
      <c r="L14" s="12"/>
      <c r="M14" s="11"/>
      <c r="N14" s="12"/>
    </row>
    <row r="15">
      <c r="A15" s="11"/>
      <c r="B15" s="12"/>
      <c r="C15" s="11"/>
      <c r="D15" s="12"/>
      <c r="E15" s="14" t="s">
        <v>13</v>
      </c>
      <c r="F15" s="12"/>
      <c r="G15" s="11"/>
      <c r="H15" s="12"/>
      <c r="I15" s="14"/>
      <c r="J15" s="12"/>
      <c r="K15" s="34" t="s">
        <v>11</v>
      </c>
      <c r="L15" s="12"/>
      <c r="M15" s="11"/>
      <c r="N15" s="12"/>
    </row>
    <row r="16">
      <c r="A16" s="11"/>
      <c r="B16" s="12"/>
      <c r="C16" s="11"/>
      <c r="D16" s="12"/>
      <c r="E16" s="14"/>
      <c r="F16" s="12"/>
      <c r="G16" s="11"/>
      <c r="H16" s="12"/>
      <c r="I16" s="14"/>
      <c r="J16" s="12"/>
      <c r="K16" s="14"/>
      <c r="L16" s="12"/>
      <c r="M16" s="11"/>
      <c r="N16" s="12"/>
    </row>
    <row r="17">
      <c r="A17" s="20"/>
      <c r="B17" s="21"/>
      <c r="C17" s="20"/>
      <c r="D17" s="21"/>
      <c r="E17" s="24"/>
      <c r="F17" s="21"/>
      <c r="G17" s="20"/>
      <c r="H17" s="21"/>
      <c r="I17" s="20"/>
      <c r="J17" s="21"/>
      <c r="K17" s="24"/>
      <c r="L17" s="21"/>
      <c r="M17" s="20"/>
      <c r="N17" s="21"/>
    </row>
    <row r="18" ht="18.0" customHeight="1">
      <c r="A18" s="9">
        <f>Year!I32</f>
        <v>46467</v>
      </c>
      <c r="B18" s="10"/>
      <c r="C18" s="9">
        <f>Year!J32</f>
        <v>46468</v>
      </c>
      <c r="D18" s="10"/>
      <c r="E18" s="9">
        <f>Year!K32</f>
        <v>46469</v>
      </c>
      <c r="F18" s="10"/>
      <c r="G18" s="9">
        <f>Year!L32</f>
        <v>46470</v>
      </c>
      <c r="H18" s="10"/>
      <c r="I18" s="9">
        <f>Year!M32</f>
        <v>46471</v>
      </c>
      <c r="J18" s="10"/>
      <c r="K18" s="9">
        <f>Year!N32</f>
        <v>46472</v>
      </c>
      <c r="L18" s="10"/>
      <c r="M18" s="9">
        <f>Year!O32</f>
        <v>46473</v>
      </c>
      <c r="N18" s="10"/>
    </row>
    <row r="19">
      <c r="A19" s="11"/>
      <c r="B19" s="12"/>
      <c r="C19" s="14"/>
      <c r="D19" s="12"/>
      <c r="E19" s="14"/>
      <c r="F19" s="12"/>
      <c r="G19" s="14"/>
      <c r="H19" s="12"/>
      <c r="I19" s="91"/>
      <c r="J19" s="12"/>
      <c r="K19" s="79"/>
      <c r="L19" s="12"/>
      <c r="M19" s="11"/>
      <c r="N19" s="12"/>
    </row>
    <row r="20">
      <c r="A20" s="11"/>
      <c r="B20" s="12"/>
      <c r="C20" s="11"/>
      <c r="D20" s="12"/>
      <c r="E20" s="22"/>
      <c r="F20" s="12"/>
      <c r="G20" s="34"/>
      <c r="H20" s="12"/>
      <c r="I20" s="91"/>
      <c r="J20" s="12"/>
      <c r="K20" s="34" t="s">
        <v>5</v>
      </c>
      <c r="L20" s="12"/>
      <c r="M20" s="11"/>
      <c r="N20" s="12"/>
    </row>
    <row r="21">
      <c r="A21" s="11"/>
      <c r="B21" s="12"/>
      <c r="C21" s="11"/>
      <c r="D21" s="12"/>
      <c r="E21" s="14"/>
      <c r="F21" s="12"/>
      <c r="G21" s="11"/>
      <c r="H21" s="12"/>
      <c r="I21" s="91"/>
      <c r="J21" s="12"/>
      <c r="K21" s="103"/>
      <c r="L21" s="12"/>
      <c r="M21" s="11"/>
      <c r="N21" s="12"/>
    </row>
    <row r="22">
      <c r="A22" s="20"/>
      <c r="B22" s="21"/>
      <c r="C22" s="20"/>
      <c r="D22" s="21"/>
      <c r="E22" s="24"/>
      <c r="F22" s="21"/>
      <c r="G22" s="20"/>
      <c r="H22" s="21"/>
      <c r="I22" s="20"/>
      <c r="J22" s="21"/>
      <c r="K22" s="20"/>
      <c r="L22" s="21"/>
      <c r="M22" s="20"/>
      <c r="N22" s="21"/>
    </row>
    <row r="23" ht="18.0" customHeight="1">
      <c r="A23" s="9">
        <f>Year!I33</f>
        <v>46474</v>
      </c>
      <c r="B23" s="10"/>
      <c r="C23" s="9">
        <f>Year!J33</f>
        <v>46475</v>
      </c>
      <c r="D23" s="10"/>
      <c r="E23" s="9">
        <f>Year!K33</f>
        <v>46476</v>
      </c>
      <c r="F23" s="10"/>
      <c r="G23" s="9">
        <f>Year!L33</f>
        <v>46477</v>
      </c>
      <c r="H23" s="10"/>
      <c r="I23" s="9" t="str">
        <f>Year!M33</f>
        <v/>
      </c>
      <c r="J23" s="10"/>
      <c r="K23" s="9" t="str">
        <f>Year!N33</f>
        <v/>
      </c>
      <c r="L23" s="10"/>
      <c r="M23" s="9" t="str">
        <f>Year!O33</f>
        <v/>
      </c>
      <c r="N23" s="10"/>
    </row>
    <row r="24">
      <c r="A24" s="11"/>
      <c r="B24" s="12"/>
      <c r="C24" s="11"/>
      <c r="D24" s="12"/>
      <c r="E24" s="14"/>
      <c r="F24" s="12"/>
      <c r="G24" s="11"/>
      <c r="H24" s="12"/>
      <c r="I24" s="14"/>
      <c r="J24" s="12"/>
      <c r="K24" s="11"/>
      <c r="L24" s="12"/>
      <c r="M24" s="11"/>
      <c r="N24" s="12"/>
    </row>
    <row r="25">
      <c r="A25" s="11"/>
      <c r="B25" s="12"/>
      <c r="C25" s="78" t="s">
        <v>36</v>
      </c>
      <c r="D25" s="6"/>
      <c r="E25" s="6"/>
      <c r="F25" s="6"/>
      <c r="G25" s="6"/>
      <c r="H25" s="6"/>
      <c r="I25" s="6"/>
      <c r="J25" s="6"/>
      <c r="K25" s="6"/>
      <c r="L25" s="8"/>
      <c r="M25" s="31"/>
      <c r="N25" s="12"/>
    </row>
    <row r="26">
      <c r="A26" s="11"/>
      <c r="B26" s="12"/>
      <c r="C26" s="11"/>
      <c r="D26" s="12"/>
      <c r="E26" s="14"/>
      <c r="F26" s="12"/>
      <c r="G26" s="11"/>
      <c r="H26" s="12"/>
      <c r="I26" s="14"/>
      <c r="J26" s="12"/>
      <c r="K26" s="11"/>
      <c r="L26" s="12"/>
      <c r="M26" s="11"/>
      <c r="N26" s="12"/>
    </row>
    <row r="27">
      <c r="A27" s="20"/>
      <c r="B27" s="21"/>
      <c r="C27" s="20"/>
      <c r="D27" s="21"/>
      <c r="E27" s="24"/>
      <c r="F27" s="21"/>
      <c r="G27" s="20"/>
      <c r="H27" s="21"/>
      <c r="I27" s="20"/>
      <c r="J27" s="21"/>
      <c r="K27" s="20"/>
      <c r="L27" s="21"/>
      <c r="M27" s="20"/>
      <c r="N27" s="21"/>
    </row>
    <row r="28" ht="18.0" customHeight="1">
      <c r="A28" s="9" t="str">
        <f>Year!I34</f>
        <v/>
      </c>
      <c r="B28" s="10"/>
      <c r="C28" s="9" t="str">
        <f>Year!J34</f>
        <v/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2"/>
      <c r="G29" s="62"/>
      <c r="H29" s="62"/>
      <c r="I29" s="62"/>
      <c r="J29" s="62"/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1" t="s">
        <v>20</v>
      </c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65"/>
      <c r="B32" s="21"/>
      <c r="C32" s="66" t="s">
        <v>22</v>
      </c>
      <c r="D32" s="21"/>
      <c r="E32" s="67"/>
      <c r="F32" s="68"/>
      <c r="G32" s="68"/>
      <c r="H32" s="68"/>
      <c r="I32" s="68"/>
      <c r="J32" s="68"/>
      <c r="K32" s="71" t="str">
        <f>HYPERLINK("http://www.vertex42.com/","Templates by Vertex42.com")</f>
        <v>Templates by Vertex42.com</v>
      </c>
      <c r="L32" s="2"/>
      <c r="M32" s="2"/>
      <c r="N32" s="21"/>
    </row>
  </sheetData>
  <mergeCells count="152">
    <mergeCell ref="A21:B21"/>
    <mergeCell ref="C22:D22"/>
    <mergeCell ref="E22:F22"/>
    <mergeCell ref="G22:H22"/>
    <mergeCell ref="I22:J22"/>
    <mergeCell ref="K22:L22"/>
    <mergeCell ref="M22:N22"/>
    <mergeCell ref="A22:B22"/>
    <mergeCell ref="C24:D24"/>
    <mergeCell ref="E24:F24"/>
    <mergeCell ref="G24:H24"/>
    <mergeCell ref="I24:J24"/>
    <mergeCell ref="K24:L24"/>
    <mergeCell ref="M24:N24"/>
    <mergeCell ref="A32:B32"/>
    <mergeCell ref="C32:D32"/>
    <mergeCell ref="A27:B27"/>
    <mergeCell ref="A29:B29"/>
    <mergeCell ref="C29:D29"/>
    <mergeCell ref="A30:B30"/>
    <mergeCell ref="C30:D30"/>
    <mergeCell ref="F30:J30"/>
    <mergeCell ref="A31:B31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K5:L5"/>
    <mergeCell ref="M5:N5"/>
    <mergeCell ref="I6:J6"/>
    <mergeCell ref="K6:L6"/>
    <mergeCell ref="M6:N6"/>
    <mergeCell ref="I7:J7"/>
    <mergeCell ref="K7:L7"/>
    <mergeCell ref="M7:N7"/>
    <mergeCell ref="A4:B4"/>
    <mergeCell ref="C4:D4"/>
    <mergeCell ref="E4:F4"/>
    <mergeCell ref="I4:J4"/>
    <mergeCell ref="K4:L4"/>
    <mergeCell ref="M4:N4"/>
    <mergeCell ref="A5:B5"/>
    <mergeCell ref="C5:D5"/>
    <mergeCell ref="E5:F5"/>
    <mergeCell ref="A6:B6"/>
    <mergeCell ref="C6:D6"/>
    <mergeCell ref="E6:F6"/>
    <mergeCell ref="C7:D7"/>
    <mergeCell ref="E7:F7"/>
    <mergeCell ref="A7:B7"/>
    <mergeCell ref="C9:D9"/>
    <mergeCell ref="E9:F9"/>
    <mergeCell ref="G9:H9"/>
    <mergeCell ref="I9:J9"/>
    <mergeCell ref="K9:L9"/>
    <mergeCell ref="M9:N9"/>
    <mergeCell ref="C31:D31"/>
    <mergeCell ref="M31:N31"/>
    <mergeCell ref="K32:N32"/>
    <mergeCell ref="A9:B9"/>
    <mergeCell ref="C10:D10"/>
    <mergeCell ref="E10:F10"/>
    <mergeCell ref="G10:H10"/>
    <mergeCell ref="I10:J10"/>
    <mergeCell ref="K10:L10"/>
    <mergeCell ref="M10:N10"/>
    <mergeCell ref="A10:B10"/>
    <mergeCell ref="C11:D11"/>
    <mergeCell ref="E11:F11"/>
    <mergeCell ref="G11:H11"/>
    <mergeCell ref="I11:J11"/>
    <mergeCell ref="K11:L11"/>
    <mergeCell ref="M11:N11"/>
    <mergeCell ref="A11:B11"/>
    <mergeCell ref="C12:D12"/>
    <mergeCell ref="E12:F12"/>
    <mergeCell ref="G12:H12"/>
    <mergeCell ref="I12:J12"/>
    <mergeCell ref="K12:L12"/>
    <mergeCell ref="M12:N12"/>
    <mergeCell ref="A12:B12"/>
    <mergeCell ref="C14:D14"/>
    <mergeCell ref="E14:F14"/>
    <mergeCell ref="G14:H14"/>
    <mergeCell ref="I14:J14"/>
    <mergeCell ref="K14:L14"/>
    <mergeCell ref="M14:N14"/>
    <mergeCell ref="A14:B14"/>
    <mergeCell ref="C15:D15"/>
    <mergeCell ref="E15:F15"/>
    <mergeCell ref="G15:H15"/>
    <mergeCell ref="I15:J15"/>
    <mergeCell ref="K15:L15"/>
    <mergeCell ref="M15:N15"/>
    <mergeCell ref="A15:B15"/>
    <mergeCell ref="C16:D16"/>
    <mergeCell ref="E16:F16"/>
    <mergeCell ref="G16:H16"/>
    <mergeCell ref="I16:J16"/>
    <mergeCell ref="K16:L16"/>
    <mergeCell ref="M16:N16"/>
    <mergeCell ref="A16:B16"/>
    <mergeCell ref="C17:D17"/>
    <mergeCell ref="E17:F17"/>
    <mergeCell ref="G17:H17"/>
    <mergeCell ref="I17:J17"/>
    <mergeCell ref="K17:L17"/>
    <mergeCell ref="M17:N17"/>
    <mergeCell ref="A17:B17"/>
    <mergeCell ref="C19:D19"/>
    <mergeCell ref="E19:F19"/>
    <mergeCell ref="G19:H19"/>
    <mergeCell ref="I19:J19"/>
    <mergeCell ref="K19:L19"/>
    <mergeCell ref="M19:N19"/>
    <mergeCell ref="A19:B19"/>
    <mergeCell ref="C20:D20"/>
    <mergeCell ref="E20:F20"/>
    <mergeCell ref="G20:H20"/>
    <mergeCell ref="I20:J20"/>
    <mergeCell ref="K20:L20"/>
    <mergeCell ref="M20:N20"/>
    <mergeCell ref="A20:B20"/>
    <mergeCell ref="C21:D21"/>
    <mergeCell ref="E21:F21"/>
    <mergeCell ref="G21:H21"/>
    <mergeCell ref="I21:J21"/>
    <mergeCell ref="K21:L21"/>
    <mergeCell ref="M21:N21"/>
    <mergeCell ref="K26:L26"/>
    <mergeCell ref="M26:N26"/>
    <mergeCell ref="A24:B24"/>
    <mergeCell ref="A25:B25"/>
    <mergeCell ref="C25:L25"/>
    <mergeCell ref="M25:N25"/>
    <mergeCell ref="A26:B26"/>
    <mergeCell ref="C26:D26"/>
    <mergeCell ref="E26:F26"/>
    <mergeCell ref="K27:L27"/>
    <mergeCell ref="M27:N27"/>
    <mergeCell ref="G26:H26"/>
    <mergeCell ref="I26:J26"/>
    <mergeCell ref="C27:D27"/>
    <mergeCell ref="E27:F27"/>
    <mergeCell ref="G27:H27"/>
    <mergeCell ref="I27:J27"/>
    <mergeCell ref="E28:F28"/>
  </mergeCells>
  <hyperlinks>
    <hyperlink r:id="rId1" ref="F30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Year!Q27</f>
        <v>46478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8"/>
    </row>
    <row r="3" ht="18.0" customHeight="1">
      <c r="A3" s="96" t="str">
        <f>Year!Q29</f>
        <v/>
      </c>
      <c r="B3" s="10"/>
      <c r="C3" s="9" t="str">
        <f>Year!R29</f>
        <v/>
      </c>
      <c r="D3" s="10"/>
      <c r="E3" s="9" t="str">
        <f>Year!S29</f>
        <v/>
      </c>
      <c r="F3" s="10"/>
      <c r="G3" s="9" t="str">
        <f>Year!T29</f>
        <v/>
      </c>
      <c r="H3" s="10"/>
      <c r="I3" s="9">
        <f>Year!U29</f>
        <v>46478</v>
      </c>
      <c r="J3" s="10"/>
      <c r="K3" s="9">
        <f>Year!V29</f>
        <v>46479</v>
      </c>
      <c r="L3" s="10"/>
      <c r="M3" s="9">
        <f>Year!W29</f>
        <v>46480</v>
      </c>
      <c r="N3" s="10"/>
    </row>
    <row r="4">
      <c r="A4" s="11"/>
      <c r="B4" s="12"/>
      <c r="C4" s="11"/>
      <c r="D4" s="12"/>
      <c r="E4" s="11"/>
      <c r="F4" s="12"/>
      <c r="G4" s="11"/>
      <c r="H4" s="12"/>
      <c r="I4" s="11"/>
      <c r="J4" s="12"/>
      <c r="K4" s="11"/>
      <c r="L4" s="12"/>
      <c r="M4" s="11"/>
      <c r="N4" s="12"/>
    </row>
    <row r="5">
      <c r="A5" s="11"/>
      <c r="B5" s="12"/>
      <c r="C5" s="78" t="s">
        <v>36</v>
      </c>
      <c r="D5" s="6"/>
      <c r="E5" s="6"/>
      <c r="F5" s="6"/>
      <c r="G5" s="6"/>
      <c r="H5" s="6"/>
      <c r="I5" s="6"/>
      <c r="J5" s="6"/>
      <c r="K5" s="6"/>
      <c r="L5" s="8"/>
      <c r="M5" s="11"/>
      <c r="N5" s="12"/>
    </row>
    <row r="6">
      <c r="A6" s="11"/>
      <c r="B6" s="12"/>
      <c r="C6" s="11"/>
      <c r="D6" s="12"/>
      <c r="E6" s="11"/>
      <c r="F6" s="12"/>
      <c r="G6" s="11"/>
      <c r="H6" s="12"/>
      <c r="I6" s="11"/>
      <c r="J6" s="12"/>
      <c r="K6" s="11"/>
      <c r="L6" s="12"/>
      <c r="M6" s="11"/>
      <c r="N6" s="12"/>
    </row>
    <row r="7">
      <c r="A7" s="20"/>
      <c r="B7" s="21"/>
      <c r="C7" s="20"/>
      <c r="D7" s="21"/>
      <c r="E7" s="20"/>
      <c r="F7" s="21"/>
      <c r="G7" s="20"/>
      <c r="H7" s="21"/>
      <c r="I7" s="20"/>
      <c r="J7" s="21"/>
      <c r="K7" s="20"/>
      <c r="L7" s="21"/>
      <c r="M7" s="20"/>
      <c r="N7" s="21"/>
    </row>
    <row r="8" ht="18.0" customHeight="1">
      <c r="A8" s="9">
        <f>Year!Q30</f>
        <v>46481</v>
      </c>
      <c r="B8" s="10"/>
      <c r="C8" s="9">
        <f>Year!R30</f>
        <v>46482</v>
      </c>
      <c r="D8" s="10"/>
      <c r="E8" s="9">
        <f>Year!S30</f>
        <v>46483</v>
      </c>
      <c r="F8" s="10"/>
      <c r="G8" s="9">
        <f>Year!T30</f>
        <v>46484</v>
      </c>
      <c r="H8" s="10"/>
      <c r="I8" s="9">
        <f>Year!U30</f>
        <v>46485</v>
      </c>
      <c r="J8" s="10"/>
      <c r="K8" s="9">
        <f>Year!V30</f>
        <v>46486</v>
      </c>
      <c r="L8" s="10"/>
      <c r="M8" s="9">
        <f>Year!W30</f>
        <v>46487</v>
      </c>
      <c r="N8" s="10"/>
    </row>
    <row r="9">
      <c r="A9" s="11"/>
      <c r="B9" s="12"/>
      <c r="C9" s="14"/>
      <c r="D9" s="12"/>
      <c r="E9" s="22" t="s">
        <v>37</v>
      </c>
      <c r="F9" s="12"/>
      <c r="G9" s="14"/>
      <c r="H9" s="12"/>
      <c r="I9" s="14"/>
      <c r="J9" s="12"/>
      <c r="K9" s="14"/>
      <c r="L9" s="12"/>
      <c r="M9" s="11"/>
      <c r="N9" s="12"/>
    </row>
    <row r="10">
      <c r="A10" s="11"/>
      <c r="B10" s="12"/>
      <c r="C10" s="11"/>
      <c r="D10" s="12"/>
      <c r="E10" s="14" t="s">
        <v>2</v>
      </c>
      <c r="F10" s="12"/>
      <c r="G10" s="11"/>
      <c r="H10" s="12"/>
      <c r="I10" s="11"/>
      <c r="J10" s="12"/>
      <c r="K10" s="11"/>
      <c r="L10" s="12"/>
      <c r="M10" s="11"/>
      <c r="N10" s="12"/>
    </row>
    <row r="11">
      <c r="A11" s="11"/>
      <c r="B11" s="12"/>
      <c r="C11" s="11"/>
      <c r="D11" s="12"/>
      <c r="E11" s="11"/>
      <c r="F11" s="12"/>
      <c r="G11" s="11"/>
      <c r="H11" s="12"/>
      <c r="I11" s="11"/>
      <c r="J11" s="12"/>
      <c r="K11" s="11"/>
      <c r="L11" s="12"/>
      <c r="M11" s="11"/>
      <c r="N11" s="12"/>
    </row>
    <row r="12">
      <c r="A12" s="20"/>
      <c r="B12" s="21"/>
      <c r="C12" s="20"/>
      <c r="D12" s="21"/>
      <c r="E12" s="20"/>
      <c r="F12" s="21"/>
      <c r="G12" s="20"/>
      <c r="H12" s="21"/>
      <c r="I12" s="20"/>
      <c r="J12" s="21"/>
      <c r="K12" s="20"/>
      <c r="L12" s="21"/>
      <c r="M12" s="20"/>
      <c r="N12" s="21"/>
    </row>
    <row r="13" ht="18.0" customHeight="1">
      <c r="A13" s="9">
        <f>Year!Q31</f>
        <v>46488</v>
      </c>
      <c r="B13" s="10"/>
      <c r="C13" s="9">
        <f>Year!R31</f>
        <v>46489</v>
      </c>
      <c r="D13" s="10"/>
      <c r="E13" s="9">
        <f>Year!S31</f>
        <v>46490</v>
      </c>
      <c r="F13" s="10"/>
      <c r="G13" s="9">
        <f>Year!T31</f>
        <v>46491</v>
      </c>
      <c r="H13" s="10"/>
      <c r="I13" s="9">
        <f>Year!U31</f>
        <v>46492</v>
      </c>
      <c r="J13" s="10"/>
      <c r="K13" s="9">
        <f>Year!V31</f>
        <v>46493</v>
      </c>
      <c r="L13" s="10"/>
      <c r="M13" s="9">
        <f>Year!W31</f>
        <v>46494</v>
      </c>
      <c r="N13" s="10"/>
    </row>
    <row r="14">
      <c r="A14" s="11"/>
      <c r="B14" s="12"/>
      <c r="C14" s="14"/>
      <c r="D14" s="12"/>
      <c r="E14" s="14"/>
      <c r="F14" s="12"/>
      <c r="G14" s="14"/>
      <c r="H14" s="12"/>
      <c r="I14" s="14"/>
      <c r="J14" s="12"/>
      <c r="K14" s="14"/>
      <c r="L14" s="12"/>
      <c r="M14" s="11"/>
      <c r="N14" s="12"/>
    </row>
    <row r="15">
      <c r="A15" s="11"/>
      <c r="B15" s="12"/>
      <c r="C15" s="11"/>
      <c r="D15" s="12"/>
      <c r="E15" s="11"/>
      <c r="F15" s="12"/>
      <c r="G15" s="34" t="s">
        <v>11</v>
      </c>
      <c r="H15" s="12"/>
      <c r="I15" s="39"/>
      <c r="J15" s="12"/>
      <c r="K15" s="104"/>
      <c r="L15" s="12"/>
      <c r="M15" s="11"/>
      <c r="N15" s="12"/>
    </row>
    <row r="16">
      <c r="A16" s="11"/>
      <c r="B16" s="12"/>
      <c r="C16" s="11"/>
      <c r="D16" s="12"/>
      <c r="E16" s="11"/>
      <c r="F16" s="12"/>
      <c r="G16" s="14" t="s">
        <v>14</v>
      </c>
      <c r="H16" s="12"/>
      <c r="I16" s="39"/>
      <c r="J16" s="12"/>
      <c r="K16" s="11"/>
      <c r="L16" s="12"/>
      <c r="M16" s="11"/>
      <c r="N16" s="12"/>
    </row>
    <row r="17">
      <c r="A17" s="20"/>
      <c r="B17" s="21"/>
      <c r="C17" s="20"/>
      <c r="D17" s="21"/>
      <c r="E17" s="20"/>
      <c r="F17" s="21"/>
      <c r="G17" s="20"/>
      <c r="H17" s="21"/>
      <c r="I17" s="20"/>
      <c r="J17" s="21"/>
      <c r="K17" s="20"/>
      <c r="L17" s="21"/>
      <c r="M17" s="20"/>
      <c r="N17" s="21"/>
    </row>
    <row r="18" ht="18.0" customHeight="1">
      <c r="A18" s="9">
        <f>Year!Q32</f>
        <v>46495</v>
      </c>
      <c r="B18" s="10"/>
      <c r="C18" s="9">
        <f>Year!R32</f>
        <v>46496</v>
      </c>
      <c r="D18" s="10"/>
      <c r="E18" s="9">
        <f>Year!S32</f>
        <v>46497</v>
      </c>
      <c r="F18" s="10"/>
      <c r="G18" s="9">
        <f>Year!T32</f>
        <v>46498</v>
      </c>
      <c r="H18" s="10"/>
      <c r="I18" s="9">
        <f>Year!U32</f>
        <v>46499</v>
      </c>
      <c r="J18" s="10"/>
      <c r="K18" s="9">
        <f>Year!V32</f>
        <v>46500</v>
      </c>
      <c r="L18" s="10"/>
      <c r="M18" s="9">
        <f>Year!W32</f>
        <v>46501</v>
      </c>
      <c r="N18" s="10"/>
    </row>
    <row r="19">
      <c r="A19" s="11"/>
      <c r="B19" s="12"/>
      <c r="C19" s="11"/>
      <c r="D19" s="12"/>
      <c r="E19" s="22" t="s">
        <v>37</v>
      </c>
      <c r="F19" s="12"/>
      <c r="G19" s="11"/>
      <c r="H19" s="12"/>
      <c r="I19" s="14"/>
      <c r="J19" s="12"/>
      <c r="K19" s="14"/>
      <c r="L19" s="12"/>
      <c r="M19" s="11"/>
      <c r="N19" s="12"/>
    </row>
    <row r="20">
      <c r="A20" s="11"/>
      <c r="B20" s="12"/>
      <c r="C20" s="34"/>
      <c r="D20" s="12"/>
      <c r="E20" s="14" t="s">
        <v>17</v>
      </c>
      <c r="F20" s="12"/>
      <c r="G20" s="34"/>
      <c r="H20" s="12"/>
      <c r="I20" s="39"/>
      <c r="J20" s="12"/>
      <c r="K20" s="107"/>
      <c r="L20" s="12"/>
      <c r="M20" s="11"/>
      <c r="N20" s="12"/>
    </row>
    <row r="21">
      <c r="A21" s="11"/>
      <c r="B21" s="12"/>
      <c r="C21" s="11"/>
      <c r="D21" s="12"/>
      <c r="E21" s="11"/>
      <c r="F21" s="12"/>
      <c r="G21" s="11"/>
      <c r="H21" s="12"/>
      <c r="I21" s="39"/>
      <c r="J21" s="12"/>
      <c r="K21" s="11"/>
      <c r="L21" s="12"/>
      <c r="M21" s="11"/>
      <c r="N21" s="12"/>
    </row>
    <row r="22">
      <c r="A22" s="20"/>
      <c r="B22" s="21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</row>
    <row r="23" ht="18.0" customHeight="1">
      <c r="A23" s="9">
        <f>Year!Q33</f>
        <v>46502</v>
      </c>
      <c r="B23" s="10"/>
      <c r="C23" s="9">
        <f>Year!R33</f>
        <v>46503</v>
      </c>
      <c r="D23" s="10"/>
      <c r="E23" s="9">
        <f>Year!S33</f>
        <v>46504</v>
      </c>
      <c r="F23" s="10"/>
      <c r="G23" s="9">
        <f>Year!T33</f>
        <v>46505</v>
      </c>
      <c r="H23" s="10"/>
      <c r="I23" s="9">
        <f>Year!U33</f>
        <v>46506</v>
      </c>
      <c r="J23" s="10"/>
      <c r="K23" s="9">
        <f>Year!V33</f>
        <v>46507</v>
      </c>
      <c r="L23" s="10"/>
      <c r="M23" s="9" t="str">
        <f>Year!W33</f>
        <v/>
      </c>
      <c r="N23" s="10"/>
    </row>
    <row r="24">
      <c r="A24" s="11"/>
      <c r="B24" s="12"/>
      <c r="C24" s="11"/>
      <c r="D24" s="12"/>
      <c r="E24" s="114"/>
      <c r="F24" s="12"/>
      <c r="G24" s="11"/>
      <c r="H24" s="12"/>
      <c r="I24" s="14" t="s">
        <v>33</v>
      </c>
      <c r="J24" s="12"/>
      <c r="K24" s="11"/>
      <c r="L24" s="12"/>
      <c r="M24" s="11"/>
      <c r="N24" s="12"/>
    </row>
    <row r="25">
      <c r="A25" s="11"/>
      <c r="B25" s="12"/>
      <c r="C25" s="11"/>
      <c r="D25" s="12"/>
      <c r="E25" s="114"/>
      <c r="F25" s="12"/>
      <c r="G25" s="11"/>
      <c r="H25" s="12"/>
      <c r="I25" s="39" t="s">
        <v>34</v>
      </c>
      <c r="J25" s="12"/>
      <c r="K25" s="11"/>
      <c r="L25" s="12"/>
      <c r="M25" s="11"/>
      <c r="N25" s="12"/>
    </row>
    <row r="26">
      <c r="A26" s="11"/>
      <c r="B26" s="12"/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/>
      <c r="N26" s="12"/>
    </row>
    <row r="27">
      <c r="A27" s="20"/>
      <c r="B27" s="21"/>
      <c r="C27" s="20"/>
      <c r="D27" s="21"/>
      <c r="E27" s="20"/>
      <c r="F27" s="21"/>
      <c r="G27" s="20"/>
      <c r="H27" s="21"/>
      <c r="I27" s="20"/>
      <c r="J27" s="21"/>
      <c r="K27" s="20"/>
      <c r="L27" s="21"/>
      <c r="M27" s="20"/>
      <c r="N27" s="21"/>
    </row>
    <row r="28" ht="18.0" customHeight="1">
      <c r="A28" s="9" t="str">
        <f>Year!Q34</f>
        <v/>
      </c>
      <c r="B28" s="10"/>
      <c r="C28" s="9" t="str">
        <f>Year!R34</f>
        <v/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1" t="s">
        <v>20</v>
      </c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2"/>
      <c r="G30" s="62"/>
      <c r="H30" s="62"/>
      <c r="I30" s="62"/>
      <c r="J30" s="62"/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65"/>
      <c r="B32" s="21"/>
      <c r="C32" s="66" t="s">
        <v>22</v>
      </c>
      <c r="D32" s="21"/>
      <c r="E32" s="67"/>
      <c r="F32" s="68"/>
      <c r="G32" s="68"/>
      <c r="H32" s="68"/>
      <c r="I32" s="68"/>
      <c r="J32" s="68"/>
      <c r="K32" s="71" t="str">
        <f>HYPERLINK("http://www.vertex42.com/","Templates by Vertex42.com")</f>
        <v>Templates by Vertex42.com</v>
      </c>
      <c r="L32" s="2"/>
      <c r="M32" s="2"/>
      <c r="N32" s="21"/>
    </row>
  </sheetData>
  <mergeCells count="157">
    <mergeCell ref="A22:B22"/>
    <mergeCell ref="C24:D24"/>
    <mergeCell ref="E24:F24"/>
    <mergeCell ref="G24:H24"/>
    <mergeCell ref="I24:J24"/>
    <mergeCell ref="K24:L24"/>
    <mergeCell ref="M24:N24"/>
    <mergeCell ref="A24:B24"/>
    <mergeCell ref="C25:D25"/>
    <mergeCell ref="E25:F25"/>
    <mergeCell ref="G25:H25"/>
    <mergeCell ref="I25:J25"/>
    <mergeCell ref="K25:L25"/>
    <mergeCell ref="M25:N25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I6:J6"/>
    <mergeCell ref="K6:L6"/>
    <mergeCell ref="A5:B5"/>
    <mergeCell ref="C5:L5"/>
    <mergeCell ref="M5:N5"/>
    <mergeCell ref="C6:D6"/>
    <mergeCell ref="E6:F6"/>
    <mergeCell ref="G6:H6"/>
    <mergeCell ref="M6:N6"/>
    <mergeCell ref="A6:B6"/>
    <mergeCell ref="C7:D7"/>
    <mergeCell ref="E7:F7"/>
    <mergeCell ref="G7:H7"/>
    <mergeCell ref="I7:J7"/>
    <mergeCell ref="K7:L7"/>
    <mergeCell ref="M7:N7"/>
    <mergeCell ref="A31:B31"/>
    <mergeCell ref="C31:D31"/>
    <mergeCell ref="M31:N31"/>
    <mergeCell ref="A32:B32"/>
    <mergeCell ref="C32:D32"/>
    <mergeCell ref="K32:N32"/>
    <mergeCell ref="E27:F27"/>
    <mergeCell ref="E28:F28"/>
    <mergeCell ref="A29:B29"/>
    <mergeCell ref="C29:D29"/>
    <mergeCell ref="F29:J29"/>
    <mergeCell ref="A30:B30"/>
    <mergeCell ref="C30:D30"/>
    <mergeCell ref="A7:B7"/>
    <mergeCell ref="C9:D9"/>
    <mergeCell ref="E9:F9"/>
    <mergeCell ref="G9:H9"/>
    <mergeCell ref="I9:J9"/>
    <mergeCell ref="K9:L9"/>
    <mergeCell ref="M9:N9"/>
    <mergeCell ref="A9:B9"/>
    <mergeCell ref="C10:D10"/>
    <mergeCell ref="E10:F10"/>
    <mergeCell ref="G10:H10"/>
    <mergeCell ref="I10:J10"/>
    <mergeCell ref="K10:L10"/>
    <mergeCell ref="M10:N10"/>
    <mergeCell ref="A10:B10"/>
    <mergeCell ref="C11:D11"/>
    <mergeCell ref="E11:F11"/>
    <mergeCell ref="G11:H11"/>
    <mergeCell ref="I11:J11"/>
    <mergeCell ref="K11:L11"/>
    <mergeCell ref="M11:N11"/>
    <mergeCell ref="A11:B11"/>
    <mergeCell ref="C12:D12"/>
    <mergeCell ref="E12:F12"/>
    <mergeCell ref="G12:H12"/>
    <mergeCell ref="I12:J12"/>
    <mergeCell ref="K12:L12"/>
    <mergeCell ref="M12:N12"/>
    <mergeCell ref="A12:B12"/>
    <mergeCell ref="C14:D14"/>
    <mergeCell ref="E14:F14"/>
    <mergeCell ref="G14:H14"/>
    <mergeCell ref="I14:J14"/>
    <mergeCell ref="K14:L14"/>
    <mergeCell ref="M14:N14"/>
    <mergeCell ref="A14:B14"/>
    <mergeCell ref="C15:D15"/>
    <mergeCell ref="E15:F15"/>
    <mergeCell ref="G15:H15"/>
    <mergeCell ref="I15:J15"/>
    <mergeCell ref="K15:L15"/>
    <mergeCell ref="M15:N15"/>
    <mergeCell ref="A15:B15"/>
    <mergeCell ref="C16:D16"/>
    <mergeCell ref="E16:F16"/>
    <mergeCell ref="G16:H16"/>
    <mergeCell ref="I16:J16"/>
    <mergeCell ref="K16:L16"/>
    <mergeCell ref="M16:N16"/>
    <mergeCell ref="A16:B16"/>
    <mergeCell ref="C17:D17"/>
    <mergeCell ref="E17:F17"/>
    <mergeCell ref="G17:H17"/>
    <mergeCell ref="I17:J17"/>
    <mergeCell ref="K17:L17"/>
    <mergeCell ref="M17:N17"/>
    <mergeCell ref="A17:B17"/>
    <mergeCell ref="C19:D19"/>
    <mergeCell ref="E19:F19"/>
    <mergeCell ref="G19:H19"/>
    <mergeCell ref="I19:J19"/>
    <mergeCell ref="K19:L19"/>
    <mergeCell ref="M19:N19"/>
    <mergeCell ref="A19:B19"/>
    <mergeCell ref="C20:D20"/>
    <mergeCell ref="E20:F20"/>
    <mergeCell ref="G20:H20"/>
    <mergeCell ref="I20:J20"/>
    <mergeCell ref="K20:L20"/>
    <mergeCell ref="M20:N20"/>
    <mergeCell ref="A20:B20"/>
    <mergeCell ref="C21:D21"/>
    <mergeCell ref="E21:F21"/>
    <mergeCell ref="G21:H21"/>
    <mergeCell ref="I21:J21"/>
    <mergeCell ref="K21:L21"/>
    <mergeCell ref="M21:N21"/>
    <mergeCell ref="A21:B21"/>
    <mergeCell ref="C22:D22"/>
    <mergeCell ref="E22:F22"/>
    <mergeCell ref="G22:H22"/>
    <mergeCell ref="I22:J22"/>
    <mergeCell ref="K22:L22"/>
    <mergeCell ref="M22:N22"/>
    <mergeCell ref="A25:B25"/>
    <mergeCell ref="C26:D26"/>
    <mergeCell ref="E26:F26"/>
    <mergeCell ref="G26:H26"/>
    <mergeCell ref="I26:J26"/>
    <mergeCell ref="K26:L26"/>
    <mergeCell ref="M26:N26"/>
    <mergeCell ref="A26:B26"/>
    <mergeCell ref="A27:B27"/>
    <mergeCell ref="C27:D27"/>
    <mergeCell ref="G27:H27"/>
    <mergeCell ref="I27:J27"/>
    <mergeCell ref="K27:L27"/>
    <mergeCell ref="M27:N27"/>
  </mergeCells>
  <hyperlinks>
    <hyperlink r:id="rId1" ref="F2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1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4">
        <f>Year!A36</f>
        <v>46508</v>
      </c>
      <c r="I1" s="2"/>
      <c r="J1" s="2"/>
      <c r="K1" s="2"/>
      <c r="L1" s="2"/>
      <c r="M1" s="2"/>
      <c r="N1" s="2"/>
    </row>
    <row r="2" ht="15.75" customHeight="1">
      <c r="A2" s="5" t="str">
        <f>August!A2:B2</f>
        <v>Sunday</v>
      </c>
      <c r="B2" s="6"/>
      <c r="C2" s="7" t="str">
        <f>August!C2:D2</f>
        <v>Monday</v>
      </c>
      <c r="D2" s="6"/>
      <c r="E2" s="7" t="str">
        <f>August!E2:F2</f>
        <v>Tuesday</v>
      </c>
      <c r="F2" s="6"/>
      <c r="G2" s="7" t="str">
        <f>August!G2:H2</f>
        <v>Wednesday</v>
      </c>
      <c r="H2" s="6"/>
      <c r="I2" s="7" t="str">
        <f>August!I2:J2</f>
        <v>Thursday</v>
      </c>
      <c r="J2" s="6"/>
      <c r="K2" s="7" t="str">
        <f>August!K2:L2</f>
        <v>Friday</v>
      </c>
      <c r="L2" s="6"/>
      <c r="M2" s="7" t="str">
        <f>August!M2:N2</f>
        <v>Saturday</v>
      </c>
      <c r="N2" s="8"/>
    </row>
    <row r="3" ht="18.0" customHeight="1">
      <c r="A3" s="9" t="str">
        <f>Year!A38</f>
        <v/>
      </c>
      <c r="B3" s="10"/>
      <c r="C3" s="9" t="str">
        <f>Year!B38</f>
        <v/>
      </c>
      <c r="D3" s="10"/>
      <c r="E3" s="9" t="str">
        <f>Year!C38</f>
        <v/>
      </c>
      <c r="F3" s="10"/>
      <c r="G3" s="9" t="str">
        <f>Year!D38</f>
        <v/>
      </c>
      <c r="H3" s="10"/>
      <c r="I3" s="9" t="str">
        <f>Year!E38</f>
        <v/>
      </c>
      <c r="J3" s="10"/>
      <c r="K3" s="9" t="str">
        <f>Year!F38</f>
        <v/>
      </c>
      <c r="L3" s="10"/>
      <c r="M3" s="9">
        <f>Year!G38</f>
        <v>46508</v>
      </c>
      <c r="N3" s="10"/>
    </row>
    <row r="4">
      <c r="A4" s="11"/>
      <c r="B4" s="12"/>
      <c r="C4" s="11"/>
      <c r="D4" s="12"/>
      <c r="E4" s="11"/>
      <c r="F4" s="12"/>
      <c r="G4" s="11"/>
      <c r="H4" s="12"/>
      <c r="I4" s="11"/>
      <c r="J4" s="12"/>
      <c r="K4" s="11"/>
      <c r="L4" s="12"/>
      <c r="M4" s="11"/>
      <c r="N4" s="12"/>
    </row>
    <row r="5">
      <c r="A5" s="11"/>
      <c r="B5" s="12"/>
      <c r="C5" s="11"/>
      <c r="D5" s="12"/>
      <c r="E5" s="11"/>
      <c r="F5" s="12"/>
      <c r="G5" s="11"/>
      <c r="H5" s="12"/>
      <c r="I5" s="11"/>
      <c r="J5" s="12"/>
      <c r="K5" s="11"/>
      <c r="L5" s="12"/>
      <c r="M5" s="11"/>
      <c r="N5" s="12"/>
    </row>
    <row r="6">
      <c r="A6" s="11"/>
      <c r="B6" s="12"/>
      <c r="C6" s="11"/>
      <c r="D6" s="12"/>
      <c r="E6" s="11"/>
      <c r="F6" s="12"/>
      <c r="G6" s="11"/>
      <c r="H6" s="12"/>
      <c r="I6" s="11"/>
      <c r="J6" s="12"/>
      <c r="K6" s="11"/>
      <c r="L6" s="12"/>
      <c r="M6" s="11"/>
      <c r="N6" s="12"/>
    </row>
    <row r="7">
      <c r="A7" s="20"/>
      <c r="B7" s="21"/>
      <c r="C7" s="20"/>
      <c r="D7" s="21"/>
      <c r="E7" s="20"/>
      <c r="F7" s="21"/>
      <c r="G7" s="20"/>
      <c r="H7" s="21"/>
      <c r="I7" s="20"/>
      <c r="J7" s="21"/>
      <c r="K7" s="20"/>
      <c r="L7" s="21"/>
      <c r="M7" s="20"/>
      <c r="N7" s="21"/>
    </row>
    <row r="8" ht="18.0" customHeight="1">
      <c r="A8" s="9">
        <f>Year!A39</f>
        <v>46509</v>
      </c>
      <c r="B8" s="10"/>
      <c r="C8" s="9">
        <f>Year!B39</f>
        <v>46510</v>
      </c>
      <c r="D8" s="10"/>
      <c r="E8" s="9">
        <f>Year!C39</f>
        <v>46511</v>
      </c>
      <c r="F8" s="10"/>
      <c r="G8" s="9">
        <f>Year!D39</f>
        <v>46512</v>
      </c>
      <c r="H8" s="10"/>
      <c r="I8" s="9">
        <f>Year!E39</f>
        <v>46513</v>
      </c>
      <c r="J8" s="10"/>
      <c r="K8" s="9">
        <f>Year!F39</f>
        <v>46514</v>
      </c>
      <c r="L8" s="10"/>
      <c r="M8" s="9">
        <f>Year!G39</f>
        <v>46515</v>
      </c>
      <c r="N8" s="10"/>
    </row>
    <row r="9">
      <c r="A9" s="11"/>
      <c r="B9" s="12"/>
      <c r="C9" s="11"/>
      <c r="D9" s="12"/>
      <c r="E9" s="22" t="s">
        <v>37</v>
      </c>
      <c r="F9" s="12"/>
      <c r="G9" s="11"/>
      <c r="H9" s="12"/>
      <c r="I9" s="22"/>
      <c r="J9" s="12"/>
      <c r="K9" s="11"/>
      <c r="L9" s="12"/>
      <c r="M9" s="11"/>
      <c r="N9" s="12"/>
    </row>
    <row r="10">
      <c r="A10" s="11"/>
      <c r="B10" s="12"/>
      <c r="C10" s="11"/>
      <c r="D10" s="12"/>
      <c r="E10" s="14" t="s">
        <v>13</v>
      </c>
      <c r="F10" s="12"/>
      <c r="G10" s="11"/>
      <c r="H10" s="12"/>
      <c r="I10" s="39"/>
      <c r="J10" s="12"/>
      <c r="K10" s="11"/>
      <c r="L10" s="12"/>
      <c r="M10" s="11"/>
      <c r="N10" s="12"/>
    </row>
    <row r="11">
      <c r="A11" s="11"/>
      <c r="B11" s="12"/>
      <c r="C11" s="11"/>
      <c r="D11" s="12"/>
      <c r="E11" s="11"/>
      <c r="F11" s="12"/>
      <c r="G11" s="11"/>
      <c r="H11" s="12"/>
      <c r="I11" s="39"/>
      <c r="J11" s="12"/>
      <c r="K11" s="11"/>
      <c r="L11" s="12"/>
      <c r="M11" s="11"/>
      <c r="N11" s="12"/>
    </row>
    <row r="12">
      <c r="A12" s="20"/>
      <c r="B12" s="21"/>
      <c r="C12" s="20"/>
      <c r="D12" s="21"/>
      <c r="E12" s="20"/>
      <c r="F12" s="21"/>
      <c r="G12" s="20"/>
      <c r="H12" s="21"/>
      <c r="I12" s="20"/>
      <c r="J12" s="21"/>
      <c r="K12" s="20"/>
      <c r="L12" s="21"/>
      <c r="M12" s="20"/>
      <c r="N12" s="21"/>
    </row>
    <row r="13" ht="18.0" customHeight="1">
      <c r="A13" s="9">
        <f>Year!A40</f>
        <v>46516</v>
      </c>
      <c r="B13" s="10"/>
      <c r="C13" s="9">
        <f>Year!B40</f>
        <v>46517</v>
      </c>
      <c r="D13" s="10"/>
      <c r="E13" s="9">
        <f>Year!C40</f>
        <v>46518</v>
      </c>
      <c r="F13" s="10"/>
      <c r="G13" s="9">
        <f>Year!D40</f>
        <v>46519</v>
      </c>
      <c r="H13" s="10"/>
      <c r="I13" s="9">
        <f>Year!E40</f>
        <v>46520</v>
      </c>
      <c r="J13" s="10"/>
      <c r="K13" s="9">
        <f>Year!F40</f>
        <v>46521</v>
      </c>
      <c r="L13" s="10"/>
      <c r="M13" s="9">
        <f>Year!G40</f>
        <v>46522</v>
      </c>
      <c r="N13" s="10"/>
    </row>
    <row r="14">
      <c r="A14" s="11"/>
      <c r="B14" s="12"/>
      <c r="C14" s="11"/>
      <c r="D14" s="12"/>
      <c r="E14" s="79"/>
      <c r="F14" s="12"/>
      <c r="G14" s="11"/>
      <c r="H14" s="12"/>
      <c r="I14" s="22"/>
      <c r="J14" s="12"/>
      <c r="K14" s="11"/>
      <c r="L14" s="12"/>
      <c r="M14" s="11"/>
      <c r="N14" s="12"/>
    </row>
    <row r="15">
      <c r="A15" s="11"/>
      <c r="B15" s="12"/>
      <c r="C15" s="11"/>
      <c r="D15" s="12"/>
      <c r="E15" s="79"/>
      <c r="F15" s="12"/>
      <c r="G15" s="11"/>
      <c r="H15" s="12"/>
      <c r="I15" s="14"/>
      <c r="J15" s="12"/>
      <c r="K15" s="11"/>
      <c r="L15" s="12"/>
      <c r="M15" s="11"/>
      <c r="N15" s="12"/>
    </row>
    <row r="16">
      <c r="A16" s="11"/>
      <c r="B16" s="12"/>
      <c r="C16" s="11"/>
      <c r="D16" s="12"/>
      <c r="E16" s="14"/>
      <c r="F16" s="12"/>
      <c r="G16" s="11"/>
      <c r="H16" s="12"/>
      <c r="I16" s="14"/>
      <c r="J16" s="12"/>
      <c r="K16" s="11"/>
      <c r="L16" s="12"/>
      <c r="M16" s="11"/>
      <c r="N16" s="12"/>
    </row>
    <row r="17">
      <c r="A17" s="20"/>
      <c r="B17" s="21"/>
      <c r="C17" s="20"/>
      <c r="D17" s="21"/>
      <c r="E17" s="20"/>
      <c r="F17" s="21"/>
      <c r="G17" s="20"/>
      <c r="H17" s="21"/>
      <c r="I17" s="20"/>
      <c r="J17" s="21"/>
      <c r="K17" s="20"/>
      <c r="L17" s="21"/>
      <c r="M17" s="20"/>
      <c r="N17" s="21"/>
    </row>
    <row r="18" ht="18.0" customHeight="1">
      <c r="A18" s="9">
        <f>Year!A41</f>
        <v>46523</v>
      </c>
      <c r="B18" s="10"/>
      <c r="C18" s="9">
        <f>Year!B41</f>
        <v>46524</v>
      </c>
      <c r="D18" s="10"/>
      <c r="E18" s="9">
        <f>Year!C41</f>
        <v>46525</v>
      </c>
      <c r="F18" s="10"/>
      <c r="G18" s="9">
        <f>Year!D41</f>
        <v>46526</v>
      </c>
      <c r="H18" s="10"/>
      <c r="I18" s="9">
        <f>Year!E41</f>
        <v>46527</v>
      </c>
      <c r="J18" s="10"/>
      <c r="K18" s="9">
        <f>Year!F41</f>
        <v>46528</v>
      </c>
      <c r="L18" s="10"/>
      <c r="M18" s="9">
        <f>Year!G41</f>
        <v>46529</v>
      </c>
      <c r="N18" s="10"/>
    </row>
    <row r="19">
      <c r="A19" s="11"/>
      <c r="B19" s="12"/>
      <c r="C19" s="11"/>
      <c r="D19" s="12"/>
      <c r="E19" s="11"/>
      <c r="F19" s="12"/>
      <c r="G19" s="14"/>
      <c r="H19" s="12"/>
      <c r="I19" s="11"/>
      <c r="J19" s="12"/>
      <c r="K19" s="14"/>
      <c r="L19" s="12"/>
      <c r="M19" s="11"/>
      <c r="N19" s="12"/>
    </row>
    <row r="20">
      <c r="A20" s="11"/>
      <c r="B20" s="12"/>
      <c r="C20" s="11"/>
      <c r="D20" s="12"/>
      <c r="E20" s="11"/>
      <c r="F20" s="12"/>
      <c r="G20" s="34"/>
      <c r="H20" s="12"/>
      <c r="I20" s="34"/>
      <c r="J20" s="12"/>
      <c r="K20" s="11"/>
      <c r="L20" s="12"/>
      <c r="M20" s="11"/>
      <c r="N20" s="12"/>
    </row>
    <row r="21">
      <c r="A21" s="11"/>
      <c r="B21" s="12"/>
      <c r="C21" s="11"/>
      <c r="D21" s="12"/>
      <c r="E21" s="11"/>
      <c r="F21" s="12"/>
      <c r="G21" s="11"/>
      <c r="H21" s="12"/>
      <c r="I21" s="14" t="s">
        <v>35</v>
      </c>
      <c r="J21" s="12"/>
      <c r="K21" s="14" t="s">
        <v>35</v>
      </c>
      <c r="L21" s="12"/>
      <c r="M21" s="11"/>
      <c r="N21" s="12"/>
    </row>
    <row r="22">
      <c r="A22" s="20"/>
      <c r="B22" s="21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</row>
    <row r="23" ht="18.0" customHeight="1">
      <c r="A23" s="9">
        <f>Year!A42</f>
        <v>46530</v>
      </c>
      <c r="B23" s="10"/>
      <c r="C23" s="9">
        <f>Year!B42</f>
        <v>46531</v>
      </c>
      <c r="D23" s="10"/>
      <c r="E23" s="9">
        <f>Year!C42</f>
        <v>46532</v>
      </c>
      <c r="F23" s="10"/>
      <c r="G23" s="9">
        <f>Year!D42</f>
        <v>46533</v>
      </c>
      <c r="H23" s="10"/>
      <c r="I23" s="9">
        <f>Year!E42</f>
        <v>46534</v>
      </c>
      <c r="J23" s="10"/>
      <c r="K23" s="9">
        <f>Year!F42</f>
        <v>46535</v>
      </c>
      <c r="L23" s="10"/>
      <c r="M23" s="9">
        <f>Year!G42</f>
        <v>46536</v>
      </c>
      <c r="N23" s="10"/>
    </row>
    <row r="24">
      <c r="A24" s="11"/>
      <c r="B24" s="12"/>
      <c r="C24" s="11"/>
      <c r="D24" s="12"/>
      <c r="E24" s="11"/>
      <c r="F24" s="12"/>
      <c r="G24" s="11"/>
      <c r="H24" s="12"/>
      <c r="I24" s="11"/>
      <c r="J24" s="12"/>
      <c r="K24" s="11"/>
      <c r="L24" s="12"/>
      <c r="M24" s="11"/>
      <c r="N24" s="12"/>
    </row>
    <row r="25">
      <c r="A25" s="11"/>
      <c r="B25" s="12"/>
      <c r="C25" s="34" t="s">
        <v>16</v>
      </c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</row>
    <row r="26">
      <c r="A26" s="11"/>
      <c r="B26" s="12"/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/>
      <c r="N26" s="12"/>
    </row>
    <row r="27">
      <c r="A27" s="20"/>
      <c r="B27" s="21"/>
      <c r="C27" s="20"/>
      <c r="D27" s="21"/>
      <c r="E27" s="20"/>
      <c r="F27" s="21"/>
      <c r="G27" s="20"/>
      <c r="H27" s="21"/>
      <c r="I27" s="20"/>
      <c r="J27" s="21"/>
      <c r="K27" s="20"/>
      <c r="L27" s="21"/>
      <c r="M27" s="20"/>
      <c r="N27" s="21"/>
    </row>
    <row r="28" ht="18.0" customHeight="1">
      <c r="A28" s="9">
        <f>Year!A43</f>
        <v>46537</v>
      </c>
      <c r="B28" s="10"/>
      <c r="C28" s="9">
        <f>Year!B43</f>
        <v>46538</v>
      </c>
      <c r="D28" s="10"/>
      <c r="E28" s="56" t="s">
        <v>18</v>
      </c>
      <c r="F28" s="57"/>
      <c r="G28" s="58"/>
      <c r="H28" s="58"/>
      <c r="I28" s="58"/>
      <c r="J28" s="58"/>
      <c r="K28" s="58"/>
      <c r="L28" s="58"/>
      <c r="M28" s="58"/>
      <c r="N28" s="59"/>
    </row>
    <row r="29">
      <c r="A29" s="11"/>
      <c r="B29" s="12"/>
      <c r="C29" s="11"/>
      <c r="D29" s="12"/>
      <c r="E29" s="60"/>
      <c r="F29" s="62"/>
      <c r="G29" s="62"/>
      <c r="H29" s="62"/>
      <c r="I29" s="62"/>
      <c r="J29" s="62"/>
      <c r="K29" s="62"/>
      <c r="L29" s="62"/>
      <c r="M29" s="62"/>
      <c r="N29" s="63"/>
    </row>
    <row r="30">
      <c r="A30" s="11"/>
      <c r="B30" s="12"/>
      <c r="C30" s="11"/>
      <c r="D30" s="12"/>
      <c r="E30" s="60"/>
      <c r="F30" s="61" t="s">
        <v>20</v>
      </c>
      <c r="K30" s="62"/>
      <c r="L30" s="62"/>
      <c r="M30" s="62"/>
      <c r="N30" s="63"/>
    </row>
    <row r="31">
      <c r="A31" s="11"/>
      <c r="B31" s="12"/>
      <c r="C31" s="11"/>
      <c r="D31" s="12"/>
      <c r="E31" s="60"/>
      <c r="F31" s="62"/>
      <c r="G31" s="62"/>
      <c r="H31" s="62"/>
      <c r="I31" s="62"/>
      <c r="J31" s="62"/>
      <c r="K31" s="62"/>
      <c r="L31" s="62"/>
      <c r="M31" s="64" t="s">
        <v>21</v>
      </c>
      <c r="N31" s="12"/>
    </row>
    <row r="32">
      <c r="A32" s="20"/>
      <c r="B32" s="21"/>
      <c r="C32" s="74" t="s">
        <v>22</v>
      </c>
      <c r="D32" s="21"/>
      <c r="E32" s="75"/>
      <c r="F32" s="76"/>
      <c r="G32" s="76"/>
      <c r="H32" s="76"/>
      <c r="I32" s="76"/>
      <c r="J32" s="76"/>
      <c r="K32" s="77" t="str">
        <f>HYPERLINK("http://www.vertex42.com/","Templates by Vertex42.com")</f>
        <v>Templates by Vertex42.com</v>
      </c>
      <c r="L32" s="2"/>
      <c r="M32" s="2"/>
      <c r="N32" s="21"/>
    </row>
  </sheetData>
  <mergeCells count="161">
    <mergeCell ref="A26:B26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A32:B32"/>
    <mergeCell ref="C32:D32"/>
    <mergeCell ref="A27:B27"/>
    <mergeCell ref="A29:B29"/>
    <mergeCell ref="C29:D29"/>
    <mergeCell ref="A30:B30"/>
    <mergeCell ref="C30:D30"/>
    <mergeCell ref="F30:J30"/>
    <mergeCell ref="A31:B31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C31:D31"/>
    <mergeCell ref="M31:N31"/>
    <mergeCell ref="K32:N32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A19:B19"/>
    <mergeCell ref="C19:D19"/>
    <mergeCell ref="E19:F19"/>
    <mergeCell ref="G19:H19"/>
    <mergeCell ref="I19:J19"/>
    <mergeCell ref="K19:L19"/>
    <mergeCell ref="M19:N19"/>
    <mergeCell ref="A20:B20"/>
    <mergeCell ref="C20:D20"/>
    <mergeCell ref="E20:F20"/>
    <mergeCell ref="G20:H20"/>
    <mergeCell ref="I20:J20"/>
    <mergeCell ref="K20:L20"/>
    <mergeCell ref="M20:N20"/>
    <mergeCell ref="A21:B21"/>
    <mergeCell ref="C21:D21"/>
    <mergeCell ref="E21:F21"/>
    <mergeCell ref="G21:H21"/>
    <mergeCell ref="I21:J21"/>
    <mergeCell ref="K21:L21"/>
    <mergeCell ref="M21:N21"/>
    <mergeCell ref="A22:B22"/>
    <mergeCell ref="C22:D22"/>
    <mergeCell ref="E22:F22"/>
    <mergeCell ref="G22:H22"/>
    <mergeCell ref="I22:J22"/>
    <mergeCell ref="K22:L22"/>
    <mergeCell ref="M22:N22"/>
    <mergeCell ref="A24:B24"/>
    <mergeCell ref="C24:D24"/>
    <mergeCell ref="E24:F24"/>
    <mergeCell ref="G24:H24"/>
    <mergeCell ref="I24:J24"/>
    <mergeCell ref="K24:L24"/>
    <mergeCell ref="M24:N24"/>
    <mergeCell ref="A25:B25"/>
    <mergeCell ref="C25:D25"/>
    <mergeCell ref="E25:F25"/>
    <mergeCell ref="G25:H25"/>
    <mergeCell ref="I25:J25"/>
    <mergeCell ref="K25:L25"/>
    <mergeCell ref="M25:N25"/>
  </mergeCells>
  <hyperlinks>
    <hyperlink r:id="rId1" ref="F30"/>
  </hyperlin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3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92">
        <f>Year!I36</f>
        <v>46539</v>
      </c>
      <c r="I1" s="2"/>
      <c r="J1" s="2"/>
      <c r="K1" s="2"/>
      <c r="L1" s="2"/>
      <c r="M1" s="2"/>
      <c r="N1" s="2"/>
    </row>
    <row r="2" ht="15.75" customHeight="1">
      <c r="A2" s="93" t="str">
        <f>August!A2:B2</f>
        <v>Sunday</v>
      </c>
      <c r="B2" s="6"/>
      <c r="C2" s="94" t="str">
        <f>August!C2:D2</f>
        <v>Monday</v>
      </c>
      <c r="D2" s="6"/>
      <c r="E2" s="94" t="str">
        <f>August!E2:F2</f>
        <v>Tuesday</v>
      </c>
      <c r="F2" s="6"/>
      <c r="G2" s="95" t="str">
        <f>August!G2:H2</f>
        <v>Wednesday</v>
      </c>
      <c r="I2" s="94" t="str">
        <f>August!I2:J2</f>
        <v>Thursday</v>
      </c>
      <c r="J2" s="6"/>
      <c r="K2" s="94" t="str">
        <f>August!K2:L2</f>
        <v>Friday</v>
      </c>
      <c r="L2" s="6"/>
      <c r="M2" s="94" t="str">
        <f>August!M2:N2</f>
        <v>Saturday</v>
      </c>
      <c r="N2" s="8"/>
    </row>
    <row r="3" ht="18.0" customHeight="1">
      <c r="A3" s="97" t="str">
        <f>Year!I38</f>
        <v/>
      </c>
      <c r="B3" s="98"/>
      <c r="C3" s="97" t="str">
        <f>Year!J38</f>
        <v/>
      </c>
      <c r="D3" s="98"/>
      <c r="E3" s="97">
        <f>Year!K38</f>
        <v>46539</v>
      </c>
      <c r="F3" s="99"/>
      <c r="G3" s="100">
        <f>Year!L38</f>
        <v>46540</v>
      </c>
      <c r="H3" s="98"/>
      <c r="I3" s="97">
        <f>Year!M38</f>
        <v>46541</v>
      </c>
      <c r="J3" s="98"/>
      <c r="K3" s="97">
        <f>Year!N38</f>
        <v>46542</v>
      </c>
      <c r="L3" s="98"/>
      <c r="M3" s="97">
        <f>Year!O38</f>
        <v>46543</v>
      </c>
      <c r="N3" s="98"/>
    </row>
    <row r="4">
      <c r="A4" s="101"/>
      <c r="B4" s="12"/>
      <c r="C4" s="101"/>
      <c r="D4" s="12"/>
      <c r="E4" s="101"/>
      <c r="F4" s="12"/>
      <c r="G4" s="101"/>
      <c r="I4" s="101"/>
      <c r="J4" s="12"/>
      <c r="K4" s="101"/>
      <c r="L4" s="12"/>
      <c r="M4" s="101"/>
      <c r="N4" s="12"/>
    </row>
    <row r="5">
      <c r="A5" s="101"/>
      <c r="B5" s="12"/>
      <c r="C5" s="101"/>
      <c r="D5" s="12"/>
      <c r="E5" s="101"/>
      <c r="F5" s="12"/>
      <c r="G5" s="101"/>
      <c r="I5" s="101"/>
      <c r="J5" s="12"/>
      <c r="K5" s="101"/>
      <c r="L5" s="12"/>
      <c r="M5" s="101"/>
      <c r="N5" s="12"/>
    </row>
    <row r="6">
      <c r="A6" s="101"/>
      <c r="B6" s="12"/>
      <c r="C6" s="101"/>
      <c r="D6" s="12"/>
      <c r="E6" s="101"/>
      <c r="F6" s="12"/>
      <c r="G6" s="101"/>
      <c r="I6" s="101"/>
      <c r="J6" s="12"/>
      <c r="K6" s="101"/>
      <c r="L6" s="12"/>
      <c r="M6" s="101"/>
      <c r="N6" s="12"/>
    </row>
    <row r="7">
      <c r="A7" s="65"/>
      <c r="B7" s="21"/>
      <c r="C7" s="65"/>
      <c r="D7" s="21"/>
      <c r="E7" s="65"/>
      <c r="F7" s="21"/>
      <c r="G7" s="101"/>
      <c r="I7" s="65"/>
      <c r="J7" s="21"/>
      <c r="K7" s="65"/>
      <c r="L7" s="21"/>
      <c r="M7" s="65"/>
      <c r="N7" s="21"/>
    </row>
    <row r="8" ht="18.0" customHeight="1">
      <c r="A8" s="97">
        <f>Year!I39</f>
        <v>46544</v>
      </c>
      <c r="B8" s="98"/>
      <c r="C8" s="97">
        <f>Year!J39</f>
        <v>46545</v>
      </c>
      <c r="D8" s="98"/>
      <c r="E8" s="97">
        <f>Year!K39</f>
        <v>46546</v>
      </c>
      <c r="F8" s="99"/>
      <c r="G8" s="100">
        <f>Year!L39</f>
        <v>46547</v>
      </c>
      <c r="H8" s="98"/>
      <c r="I8" s="97">
        <f>Year!M39</f>
        <v>46548</v>
      </c>
      <c r="J8" s="98"/>
      <c r="K8" s="97">
        <f>Year!N39</f>
        <v>46549</v>
      </c>
      <c r="L8" s="98"/>
      <c r="M8" s="97">
        <f>Year!O39</f>
        <v>46550</v>
      </c>
      <c r="N8" s="98"/>
    </row>
    <row r="9">
      <c r="A9" s="101"/>
      <c r="B9" s="12"/>
      <c r="C9" s="101"/>
      <c r="D9" s="12"/>
      <c r="E9" s="101"/>
      <c r="F9" s="12"/>
      <c r="G9" s="101"/>
      <c r="I9" s="101"/>
      <c r="J9" s="12"/>
      <c r="K9" s="101"/>
      <c r="L9" s="12"/>
      <c r="M9" s="101"/>
      <c r="N9" s="12"/>
    </row>
    <row r="10">
      <c r="A10" s="101"/>
      <c r="B10" s="12"/>
      <c r="C10" s="102"/>
      <c r="D10" s="12"/>
      <c r="E10" s="102"/>
      <c r="F10" s="12"/>
      <c r="G10" s="102"/>
      <c r="I10" s="102"/>
      <c r="J10" s="12"/>
      <c r="K10" s="101"/>
      <c r="L10" s="12"/>
      <c r="M10" s="101"/>
      <c r="N10" s="12"/>
    </row>
    <row r="11">
      <c r="A11" s="101"/>
      <c r="B11" s="12"/>
      <c r="C11" s="101"/>
      <c r="D11" s="12"/>
      <c r="E11" s="101"/>
      <c r="F11" s="12"/>
      <c r="G11" s="101"/>
      <c r="I11" s="101"/>
      <c r="J11" s="12"/>
      <c r="K11" s="101"/>
      <c r="L11" s="12"/>
      <c r="M11" s="101"/>
      <c r="N11" s="12"/>
    </row>
    <row r="12">
      <c r="A12" s="65"/>
      <c r="B12" s="21"/>
      <c r="C12" s="65"/>
      <c r="D12" s="21"/>
      <c r="E12" s="65"/>
      <c r="F12" s="21"/>
      <c r="G12" s="101"/>
      <c r="I12" s="65"/>
      <c r="J12" s="21"/>
      <c r="K12" s="65"/>
      <c r="L12" s="21"/>
      <c r="M12" s="65"/>
      <c r="N12" s="21"/>
    </row>
    <row r="13" ht="18.0" customHeight="1">
      <c r="A13" s="97">
        <f>Year!I40</f>
        <v>46551</v>
      </c>
      <c r="B13" s="98"/>
      <c r="C13" s="97">
        <f>Year!J40</f>
        <v>46552</v>
      </c>
      <c r="D13" s="98"/>
      <c r="E13" s="97">
        <f>Year!K40</f>
        <v>46553</v>
      </c>
      <c r="F13" s="99"/>
      <c r="G13" s="100">
        <f>Year!L40</f>
        <v>46554</v>
      </c>
      <c r="H13" s="98"/>
      <c r="I13" s="97">
        <f>Year!M40</f>
        <v>46555</v>
      </c>
      <c r="J13" s="98"/>
      <c r="K13" s="97">
        <f>Year!N40</f>
        <v>46556</v>
      </c>
      <c r="L13" s="98"/>
      <c r="M13" s="97">
        <f>Year!O40</f>
        <v>46557</v>
      </c>
      <c r="N13" s="98"/>
    </row>
    <row r="14">
      <c r="A14" s="101"/>
      <c r="B14" s="12"/>
      <c r="C14" s="101"/>
      <c r="D14" s="12"/>
      <c r="E14" s="101"/>
      <c r="F14" s="12"/>
      <c r="G14" s="101"/>
      <c r="I14" s="101"/>
      <c r="J14" s="12"/>
      <c r="K14" s="101"/>
      <c r="L14" s="12"/>
      <c r="M14" s="101"/>
      <c r="N14" s="12"/>
    </row>
    <row r="15">
      <c r="A15" s="101"/>
      <c r="B15" s="12"/>
      <c r="C15" s="102"/>
      <c r="D15" s="12"/>
      <c r="E15" s="102"/>
      <c r="F15" s="12"/>
      <c r="G15" s="102"/>
      <c r="I15" s="102"/>
      <c r="J15" s="12"/>
      <c r="K15" s="101"/>
      <c r="L15" s="12"/>
      <c r="M15" s="101"/>
      <c r="N15" s="12"/>
    </row>
    <row r="16">
      <c r="A16" s="101"/>
      <c r="B16" s="12"/>
      <c r="C16" s="101"/>
      <c r="D16" s="12"/>
      <c r="E16" s="101"/>
      <c r="F16" s="12"/>
      <c r="G16" s="101"/>
      <c r="I16" s="101"/>
      <c r="J16" s="12"/>
      <c r="K16" s="101"/>
      <c r="L16" s="12"/>
      <c r="M16" s="101"/>
      <c r="N16" s="12"/>
    </row>
    <row r="17">
      <c r="A17" s="65"/>
      <c r="B17" s="21"/>
      <c r="C17" s="65"/>
      <c r="D17" s="21"/>
      <c r="E17" s="65"/>
      <c r="F17" s="21"/>
      <c r="G17" s="101"/>
      <c r="I17" s="65"/>
      <c r="J17" s="21"/>
      <c r="K17" s="65"/>
      <c r="L17" s="21"/>
      <c r="M17" s="65"/>
      <c r="N17" s="21"/>
    </row>
    <row r="18" ht="18.0" customHeight="1">
      <c r="A18" s="97">
        <f>Year!I41</f>
        <v>46558</v>
      </c>
      <c r="B18" s="98"/>
      <c r="C18" s="97">
        <f>Year!J41</f>
        <v>46559</v>
      </c>
      <c r="D18" s="98"/>
      <c r="E18" s="97">
        <f>Year!K41</f>
        <v>46560</v>
      </c>
      <c r="F18" s="99"/>
      <c r="G18" s="100">
        <f>Year!L41</f>
        <v>46561</v>
      </c>
      <c r="H18" s="98"/>
      <c r="I18" s="97">
        <f>Year!M41</f>
        <v>46562</v>
      </c>
      <c r="J18" s="98"/>
      <c r="K18" s="97">
        <f>Year!N41</f>
        <v>46563</v>
      </c>
      <c r="L18" s="98"/>
      <c r="M18" s="97">
        <f>Year!O41</f>
        <v>46564</v>
      </c>
      <c r="N18" s="98"/>
    </row>
    <row r="19">
      <c r="A19" s="101"/>
      <c r="B19" s="12"/>
      <c r="C19" s="101"/>
      <c r="D19" s="12"/>
      <c r="E19" s="105"/>
      <c r="F19" s="105"/>
      <c r="G19" s="101"/>
      <c r="I19" s="101"/>
      <c r="J19" s="12"/>
      <c r="K19" s="101"/>
      <c r="L19" s="12"/>
      <c r="M19" s="101"/>
      <c r="N19" s="12"/>
    </row>
    <row r="20">
      <c r="A20" s="101"/>
      <c r="B20" s="12"/>
      <c r="C20" s="102"/>
      <c r="D20" s="12"/>
      <c r="E20" s="102"/>
      <c r="F20" s="12"/>
      <c r="G20" s="106" t="s">
        <v>5</v>
      </c>
      <c r="I20" s="102"/>
      <c r="J20" s="12"/>
      <c r="K20" s="102"/>
      <c r="L20" s="12"/>
      <c r="M20" s="101"/>
      <c r="N20" s="12"/>
    </row>
    <row r="21">
      <c r="A21" s="101"/>
      <c r="B21" s="12"/>
      <c r="C21" s="101"/>
      <c r="D21" s="12"/>
      <c r="E21" s="101"/>
      <c r="F21" s="12"/>
      <c r="G21" s="101"/>
      <c r="I21" s="101"/>
      <c r="J21" s="12"/>
      <c r="K21" s="101"/>
      <c r="L21" s="12"/>
      <c r="M21" s="101"/>
      <c r="N21" s="12"/>
    </row>
    <row r="22">
      <c r="A22" s="65"/>
      <c r="B22" s="21"/>
      <c r="C22" s="65"/>
      <c r="D22" s="21"/>
      <c r="E22" s="65"/>
      <c r="F22" s="21"/>
      <c r="G22" s="101"/>
      <c r="I22" s="65"/>
      <c r="J22" s="21"/>
      <c r="K22" s="65"/>
      <c r="L22" s="21"/>
      <c r="M22" s="65"/>
      <c r="N22" s="21"/>
    </row>
    <row r="23" ht="18.0" customHeight="1">
      <c r="A23" s="97">
        <f>Year!I42</f>
        <v>46565</v>
      </c>
      <c r="B23" s="98"/>
      <c r="C23" s="97">
        <f>Year!J42</f>
        <v>46566</v>
      </c>
      <c r="D23" s="98"/>
      <c r="E23" s="97">
        <f>Year!K42</f>
        <v>46567</v>
      </c>
      <c r="F23" s="99"/>
      <c r="G23" s="100">
        <f>Year!L42</f>
        <v>46568</v>
      </c>
      <c r="H23" s="98"/>
      <c r="I23" s="97" t="str">
        <f>Year!M42</f>
        <v/>
      </c>
      <c r="J23" s="98"/>
      <c r="K23" s="97" t="str">
        <f>Year!N42</f>
        <v/>
      </c>
      <c r="L23" s="98"/>
      <c r="M23" s="97" t="str">
        <f>Year!O42</f>
        <v/>
      </c>
      <c r="N23" s="98"/>
    </row>
    <row r="24">
      <c r="A24" s="101"/>
      <c r="B24" s="12"/>
      <c r="C24" s="101"/>
      <c r="D24" s="12"/>
      <c r="E24" s="101"/>
      <c r="F24" s="12"/>
      <c r="G24" s="101"/>
      <c r="I24" s="101"/>
      <c r="J24" s="12"/>
      <c r="K24" s="101"/>
      <c r="L24" s="12"/>
      <c r="M24" s="101"/>
      <c r="N24" s="12"/>
    </row>
    <row r="25">
      <c r="A25" s="101"/>
      <c r="B25" s="12"/>
      <c r="C25" s="102" t="s">
        <v>38</v>
      </c>
      <c r="D25" s="12"/>
      <c r="E25" s="102" t="s">
        <v>38</v>
      </c>
      <c r="F25" s="12"/>
      <c r="G25" s="101"/>
      <c r="I25" s="101"/>
      <c r="J25" s="12"/>
      <c r="K25" s="101"/>
      <c r="L25" s="12"/>
      <c r="M25" s="101"/>
      <c r="N25" s="12"/>
    </row>
    <row r="26">
      <c r="A26" s="101"/>
      <c r="B26" s="12"/>
      <c r="C26" s="101"/>
      <c r="D26" s="12"/>
      <c r="E26" s="101"/>
      <c r="F26" s="12"/>
      <c r="G26" s="101"/>
      <c r="I26" s="101"/>
      <c r="J26" s="12"/>
      <c r="K26" s="101"/>
      <c r="L26" s="12"/>
      <c r="M26" s="101"/>
      <c r="N26" s="12"/>
    </row>
    <row r="27">
      <c r="A27" s="65"/>
      <c r="B27" s="21"/>
      <c r="C27" s="65"/>
      <c r="D27" s="21"/>
      <c r="E27" s="65"/>
      <c r="F27" s="21"/>
      <c r="G27" s="101"/>
      <c r="I27" s="65"/>
      <c r="J27" s="21"/>
      <c r="K27" s="65"/>
      <c r="L27" s="21"/>
      <c r="M27" s="65"/>
      <c r="N27" s="21"/>
    </row>
    <row r="28" ht="18.0" customHeight="1">
      <c r="A28" s="97" t="str">
        <f>Year!I43</f>
        <v/>
      </c>
      <c r="B28" s="98"/>
      <c r="C28" s="97" t="str">
        <f>Year!J43</f>
        <v/>
      </c>
      <c r="D28" s="98"/>
      <c r="E28" s="108" t="s">
        <v>18</v>
      </c>
      <c r="F28" s="57"/>
      <c r="G28" s="109"/>
      <c r="H28" s="110"/>
      <c r="I28" s="110"/>
      <c r="J28" s="110"/>
      <c r="K28" s="110"/>
      <c r="L28" s="110"/>
      <c r="M28" s="110"/>
      <c r="N28" s="111"/>
    </row>
    <row r="29">
      <c r="A29" s="101"/>
      <c r="B29" s="12"/>
      <c r="C29" s="101"/>
      <c r="D29" s="12"/>
      <c r="E29" s="109"/>
      <c r="F29" s="112"/>
      <c r="G29" s="109"/>
      <c r="H29" s="112"/>
      <c r="I29" s="112"/>
      <c r="J29" s="112"/>
      <c r="K29" s="112"/>
      <c r="L29" s="112"/>
      <c r="M29" s="112"/>
      <c r="N29" s="113"/>
    </row>
    <row r="30">
      <c r="A30" s="101"/>
      <c r="B30" s="12"/>
      <c r="C30" s="101"/>
      <c r="D30" s="12"/>
      <c r="E30" s="109"/>
      <c r="F30" s="112"/>
      <c r="G30" s="109"/>
      <c r="H30" s="112"/>
      <c r="I30" s="112"/>
      <c r="J30" s="112"/>
      <c r="K30" s="112"/>
      <c r="L30" s="112"/>
      <c r="M30" s="112"/>
      <c r="N30" s="113"/>
    </row>
    <row r="31">
      <c r="A31" s="101"/>
      <c r="B31" s="12"/>
      <c r="C31" s="101"/>
      <c r="D31" s="12"/>
      <c r="E31" s="109"/>
      <c r="F31" s="112"/>
      <c r="G31" s="109"/>
      <c r="H31" s="112"/>
      <c r="I31" s="112"/>
      <c r="J31" s="112"/>
      <c r="K31" s="112"/>
      <c r="L31" s="112"/>
      <c r="M31" s="115" t="s">
        <v>21</v>
      </c>
      <c r="N31" s="12"/>
    </row>
    <row r="32">
      <c r="A32" s="65"/>
      <c r="B32" s="21"/>
      <c r="C32" s="66" t="s">
        <v>22</v>
      </c>
      <c r="D32" s="21"/>
      <c r="E32" s="67"/>
      <c r="F32" s="68"/>
      <c r="G32" s="109"/>
      <c r="H32" s="68"/>
      <c r="I32" s="68"/>
      <c r="J32" s="68"/>
      <c r="K32" s="71" t="str">
        <f>HYPERLINK("http://www.vertex42.com/","Templates by Vertex42.com")</f>
        <v>Templates by Vertex42.com</v>
      </c>
      <c r="L32" s="2"/>
      <c r="M32" s="2"/>
      <c r="N32" s="21"/>
    </row>
  </sheetData>
  <mergeCells count="159"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G20:H20"/>
    <mergeCell ref="I20:J20"/>
    <mergeCell ref="K20:L20"/>
    <mergeCell ref="M20:N20"/>
    <mergeCell ref="A19:B19"/>
    <mergeCell ref="C19:D19"/>
    <mergeCell ref="G19:H19"/>
    <mergeCell ref="I19:J19"/>
    <mergeCell ref="K19:L19"/>
    <mergeCell ref="M19:N19"/>
    <mergeCell ref="A20:B20"/>
    <mergeCell ref="K21:L21"/>
    <mergeCell ref="M21:N21"/>
    <mergeCell ref="C20:D20"/>
    <mergeCell ref="E20:F20"/>
    <mergeCell ref="A21:B21"/>
    <mergeCell ref="C21:D21"/>
    <mergeCell ref="E21:F21"/>
    <mergeCell ref="G21:H21"/>
    <mergeCell ref="I21:J21"/>
    <mergeCell ref="A24:B24"/>
    <mergeCell ref="C24:D24"/>
    <mergeCell ref="E24:F24"/>
    <mergeCell ref="G24:H24"/>
    <mergeCell ref="I24:J24"/>
    <mergeCell ref="K24:L24"/>
    <mergeCell ref="M24:N24"/>
    <mergeCell ref="A25:B25"/>
    <mergeCell ref="C25:D25"/>
    <mergeCell ref="E25:F25"/>
    <mergeCell ref="G25:H25"/>
    <mergeCell ref="I25:J25"/>
    <mergeCell ref="K25:L25"/>
    <mergeCell ref="M25:N25"/>
    <mergeCell ref="A26:B26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M31:N31"/>
    <mergeCell ref="A32:B32"/>
    <mergeCell ref="C32:D32"/>
    <mergeCell ref="K32:N32"/>
    <mergeCell ref="A27:B27"/>
    <mergeCell ref="A29:B29"/>
    <mergeCell ref="C29:D29"/>
    <mergeCell ref="A30:B30"/>
    <mergeCell ref="C30:D30"/>
    <mergeCell ref="A31:B31"/>
    <mergeCell ref="C31:D31"/>
    <mergeCell ref="K2:L2"/>
    <mergeCell ref="M2:N2"/>
    <mergeCell ref="A1:G1"/>
    <mergeCell ref="H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A22:B22"/>
    <mergeCell ref="C22:D22"/>
    <mergeCell ref="E22:F22"/>
    <mergeCell ref="G22:H22"/>
    <mergeCell ref="I22:J22"/>
    <mergeCell ref="K22:L22"/>
    <mergeCell ref="M22:N22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2.75"/>
  <cols>
    <col customWidth="1" min="1" max="1" width="3.75"/>
    <col customWidth="1" min="2" max="2" width="13.0"/>
    <col customWidth="1" min="3" max="3" width="3.75"/>
    <col customWidth="1" min="4" max="4" width="13.0"/>
    <col customWidth="1" min="5" max="5" width="3.75"/>
    <col customWidth="1" min="6" max="6" width="13.0"/>
    <col customWidth="1" min="7" max="7" width="3.75"/>
    <col customWidth="1" min="8" max="8" width="13.0"/>
    <col customWidth="1" min="9" max="9" width="3.75"/>
    <col customWidth="1" min="10" max="10" width="13.0"/>
    <col customWidth="1" min="11" max="11" width="3.75"/>
    <col customWidth="1" min="12" max="12" width="13.0"/>
    <col customWidth="1" min="13" max="13" width="3.75"/>
    <col customWidth="1" min="14" max="14" width="13.0"/>
  </cols>
  <sheetData>
    <row r="1" ht="50.25" customHeight="1">
      <c r="A1" s="3" t="str">
        <f>IF(Year!$Q$4="","",Year!$Q$4)</f>
        <v>EPCHS Professional Development Calendar 2026-2027</v>
      </c>
      <c r="B1" s="2"/>
      <c r="C1" s="2"/>
      <c r="D1" s="2"/>
      <c r="E1" s="2"/>
      <c r="F1" s="2"/>
      <c r="G1" s="2"/>
      <c r="H1" s="3"/>
      <c r="I1" s="92">
        <f>Year!Q36</f>
        <v>46569</v>
      </c>
      <c r="J1" s="2"/>
      <c r="K1" s="2"/>
      <c r="L1" s="2"/>
      <c r="M1" s="2"/>
      <c r="N1" s="2"/>
    </row>
    <row r="2" ht="15.75" customHeight="1">
      <c r="A2" s="93" t="str">
        <f>August!A2:B2</f>
        <v>Sunday</v>
      </c>
      <c r="B2" s="6"/>
      <c r="C2" s="94" t="str">
        <f>August!C2:D2</f>
        <v>Monday</v>
      </c>
      <c r="D2" s="6"/>
      <c r="E2" s="94" t="str">
        <f>August!E2:F2</f>
        <v>Tuesday</v>
      </c>
      <c r="F2" s="6"/>
      <c r="G2" s="117" t="str">
        <f>August!G2:H2</f>
        <v>Wednesday</v>
      </c>
      <c r="I2" s="94" t="str">
        <f>August!I2:J2</f>
        <v>Thursday</v>
      </c>
      <c r="J2" s="6"/>
      <c r="K2" s="94" t="str">
        <f>August!K2:L2</f>
        <v>Friday</v>
      </c>
      <c r="L2" s="6"/>
      <c r="M2" s="94" t="str">
        <f>August!M2:N2</f>
        <v>Saturday</v>
      </c>
      <c r="N2" s="8"/>
    </row>
    <row r="3" ht="18.0" customHeight="1">
      <c r="A3" s="120" t="str">
        <f>Year!Q38</f>
        <v/>
      </c>
      <c r="B3" s="98"/>
      <c r="C3" s="97" t="str">
        <f>Year!R38</f>
        <v/>
      </c>
      <c r="D3" s="98"/>
      <c r="E3" s="97" t="str">
        <f>Year!S38</f>
        <v/>
      </c>
      <c r="F3" s="99"/>
      <c r="G3" s="121" t="str">
        <f>Year!T38</f>
        <v/>
      </c>
      <c r="H3" s="98"/>
      <c r="I3" s="97">
        <f>Year!U38</f>
        <v>46569</v>
      </c>
      <c r="J3" s="98"/>
      <c r="K3" s="97">
        <f>Year!V38</f>
        <v>46570</v>
      </c>
      <c r="L3" s="98"/>
      <c r="M3" s="97">
        <f>Year!W38</f>
        <v>46571</v>
      </c>
      <c r="N3" s="98"/>
    </row>
    <row r="4">
      <c r="A4" s="101"/>
      <c r="B4" s="12"/>
      <c r="C4" s="101"/>
      <c r="D4" s="12"/>
      <c r="E4" s="101"/>
      <c r="F4" s="12"/>
      <c r="G4" s="124"/>
      <c r="I4" s="101"/>
      <c r="J4" s="12"/>
      <c r="K4" s="101"/>
      <c r="L4" s="12"/>
      <c r="M4" s="101"/>
      <c r="N4" s="12"/>
    </row>
    <row r="5">
      <c r="A5" s="101"/>
      <c r="B5" s="12"/>
      <c r="C5" s="101"/>
      <c r="D5" s="12"/>
      <c r="E5" s="101"/>
      <c r="F5" s="12"/>
      <c r="G5" s="124"/>
      <c r="I5" s="101"/>
      <c r="J5" s="12"/>
      <c r="K5" s="101"/>
      <c r="L5" s="12"/>
      <c r="M5" s="101"/>
      <c r="N5" s="12"/>
    </row>
    <row r="6">
      <c r="A6" s="101"/>
      <c r="B6" s="12"/>
      <c r="C6" s="101"/>
      <c r="D6" s="12"/>
      <c r="E6" s="101"/>
      <c r="F6" s="12"/>
      <c r="G6" s="124"/>
      <c r="I6" s="101"/>
      <c r="J6" s="12"/>
      <c r="K6" s="101"/>
      <c r="L6" s="12"/>
      <c r="M6" s="101"/>
      <c r="N6" s="12"/>
    </row>
    <row r="7">
      <c r="A7" s="65"/>
      <c r="B7" s="21"/>
      <c r="C7" s="65"/>
      <c r="D7" s="21"/>
      <c r="E7" s="65"/>
      <c r="F7" s="21"/>
      <c r="G7" s="124"/>
      <c r="I7" s="65"/>
      <c r="J7" s="21"/>
      <c r="K7" s="65"/>
      <c r="L7" s="21"/>
      <c r="M7" s="65"/>
      <c r="N7" s="21"/>
    </row>
    <row r="8" ht="18.0" customHeight="1">
      <c r="A8" s="97">
        <f>Year!Q39</f>
        <v>46572</v>
      </c>
      <c r="B8" s="98"/>
      <c r="C8" s="97">
        <f>Year!R39</f>
        <v>46573</v>
      </c>
      <c r="D8" s="98"/>
      <c r="E8" s="97">
        <f>Year!S39</f>
        <v>46574</v>
      </c>
      <c r="F8" s="99"/>
      <c r="G8" s="121">
        <f>Year!T39</f>
        <v>46575</v>
      </c>
      <c r="H8" s="98"/>
      <c r="I8" s="97">
        <f>Year!U39</f>
        <v>46576</v>
      </c>
      <c r="J8" s="98"/>
      <c r="K8" s="97">
        <f>Year!V39</f>
        <v>46577</v>
      </c>
      <c r="L8" s="98"/>
      <c r="M8" s="97">
        <f>Year!W39</f>
        <v>46578</v>
      </c>
      <c r="N8" s="98"/>
    </row>
    <row r="9">
      <c r="A9" s="101"/>
      <c r="B9" s="12"/>
      <c r="C9" s="101"/>
      <c r="D9" s="12"/>
      <c r="E9" s="101"/>
      <c r="F9" s="12"/>
      <c r="G9" s="124"/>
      <c r="I9" s="101"/>
      <c r="J9" s="12"/>
      <c r="K9" s="101"/>
      <c r="L9" s="12"/>
      <c r="M9" s="101"/>
      <c r="N9" s="12"/>
    </row>
    <row r="10">
      <c r="A10" s="101"/>
      <c r="B10" s="12"/>
      <c r="C10" s="102"/>
      <c r="D10" s="12"/>
      <c r="E10" s="102"/>
      <c r="F10" s="12"/>
      <c r="G10" s="135"/>
      <c r="I10" s="102"/>
      <c r="J10" s="12"/>
      <c r="K10" s="101"/>
      <c r="L10" s="12"/>
      <c r="M10" s="101"/>
      <c r="N10" s="12"/>
    </row>
    <row r="11">
      <c r="A11" s="101"/>
      <c r="B11" s="12"/>
      <c r="C11" s="101"/>
      <c r="D11" s="12"/>
      <c r="E11" s="101"/>
      <c r="F11" s="12"/>
      <c r="G11" s="124"/>
      <c r="I11" s="101"/>
      <c r="J11" s="12"/>
      <c r="K11" s="101"/>
      <c r="L11" s="12"/>
      <c r="M11" s="101"/>
      <c r="N11" s="12"/>
    </row>
    <row r="12">
      <c r="A12" s="65"/>
      <c r="B12" s="21"/>
      <c r="C12" s="65"/>
      <c r="D12" s="21"/>
      <c r="E12" s="65"/>
      <c r="F12" s="21"/>
      <c r="G12" s="124"/>
      <c r="I12" s="65"/>
      <c r="J12" s="21"/>
      <c r="K12" s="65"/>
      <c r="L12" s="21"/>
      <c r="M12" s="65"/>
      <c r="N12" s="21"/>
    </row>
    <row r="13" ht="18.0" customHeight="1">
      <c r="A13" s="97">
        <f>Year!Q40</f>
        <v>46579</v>
      </c>
      <c r="B13" s="98"/>
      <c r="C13" s="97">
        <f>Year!R40</f>
        <v>46580</v>
      </c>
      <c r="D13" s="98"/>
      <c r="E13" s="97">
        <f>Year!S40</f>
        <v>46581</v>
      </c>
      <c r="F13" s="99"/>
      <c r="G13" s="121">
        <f>Year!T40</f>
        <v>46582</v>
      </c>
      <c r="H13" s="98"/>
      <c r="I13" s="97">
        <f>Year!U40</f>
        <v>46583</v>
      </c>
      <c r="J13" s="98"/>
      <c r="K13" s="97">
        <f>Year!V40</f>
        <v>46584</v>
      </c>
      <c r="L13" s="98"/>
      <c r="M13" s="97">
        <f>Year!W40</f>
        <v>46585</v>
      </c>
      <c r="N13" s="98"/>
    </row>
    <row r="14">
      <c r="A14" s="101"/>
      <c r="B14" s="12"/>
      <c r="C14" s="101"/>
      <c r="D14" s="12"/>
      <c r="E14" s="101"/>
      <c r="F14" s="12"/>
      <c r="G14" s="124"/>
      <c r="I14" s="101"/>
      <c r="J14" s="12"/>
      <c r="K14" s="101"/>
      <c r="L14" s="12"/>
      <c r="M14" s="101"/>
      <c r="N14" s="12"/>
    </row>
    <row r="15">
      <c r="A15" s="101"/>
      <c r="B15" s="12"/>
      <c r="C15" s="102"/>
      <c r="D15" s="12"/>
      <c r="E15" s="102"/>
      <c r="F15" s="12"/>
      <c r="G15" s="135"/>
      <c r="I15" s="102"/>
      <c r="J15" s="12"/>
      <c r="K15" s="101"/>
      <c r="L15" s="12"/>
      <c r="M15" s="101"/>
      <c r="N15" s="12"/>
    </row>
    <row r="16">
      <c r="A16" s="101"/>
      <c r="B16" s="12"/>
      <c r="C16" s="101"/>
      <c r="D16" s="12"/>
      <c r="E16" s="101"/>
      <c r="F16" s="12"/>
      <c r="G16" s="124"/>
      <c r="I16" s="101"/>
      <c r="J16" s="12"/>
      <c r="K16" s="101"/>
      <c r="L16" s="12"/>
      <c r="M16" s="101"/>
      <c r="N16" s="12"/>
    </row>
    <row r="17">
      <c r="A17" s="65"/>
      <c r="B17" s="21"/>
      <c r="C17" s="65"/>
      <c r="D17" s="21"/>
      <c r="E17" s="65"/>
      <c r="F17" s="21"/>
      <c r="G17" s="124"/>
      <c r="I17" s="65"/>
      <c r="J17" s="21"/>
      <c r="K17" s="65"/>
      <c r="L17" s="21"/>
      <c r="M17" s="65"/>
      <c r="N17" s="21"/>
    </row>
    <row r="18" ht="18.0" customHeight="1">
      <c r="A18" s="97">
        <f>Year!Q41</f>
        <v>46586</v>
      </c>
      <c r="B18" s="98"/>
      <c r="C18" s="97">
        <f>Year!R41</f>
        <v>46587</v>
      </c>
      <c r="D18" s="98"/>
      <c r="E18" s="97">
        <f>Year!S41</f>
        <v>46588</v>
      </c>
      <c r="F18" s="99"/>
      <c r="G18" s="121">
        <f>Year!T41</f>
        <v>46589</v>
      </c>
      <c r="H18" s="98"/>
      <c r="I18" s="97">
        <f>Year!U41</f>
        <v>46590</v>
      </c>
      <c r="J18" s="98"/>
      <c r="K18" s="97">
        <f>Year!V41</f>
        <v>46591</v>
      </c>
      <c r="L18" s="98"/>
      <c r="M18" s="97">
        <f>Year!W41</f>
        <v>46592</v>
      </c>
      <c r="N18" s="98"/>
    </row>
    <row r="19">
      <c r="A19" s="101"/>
      <c r="B19" s="12"/>
      <c r="C19" s="101"/>
      <c r="D19" s="12"/>
      <c r="E19" s="101"/>
      <c r="F19" s="12"/>
      <c r="G19" s="124"/>
      <c r="I19" s="101"/>
      <c r="J19" s="12"/>
      <c r="K19" s="101"/>
      <c r="L19" s="12"/>
      <c r="M19" s="101"/>
      <c r="N19" s="12"/>
    </row>
    <row r="20">
      <c r="A20" s="101"/>
      <c r="B20" s="12"/>
      <c r="C20" s="102"/>
      <c r="D20" s="12"/>
      <c r="E20" s="102"/>
      <c r="F20" s="12"/>
      <c r="G20" s="135"/>
      <c r="I20" s="102"/>
      <c r="J20" s="12"/>
      <c r="K20" s="101"/>
      <c r="L20" s="12"/>
      <c r="M20" s="101"/>
      <c r="N20" s="12"/>
    </row>
    <row r="21">
      <c r="A21" s="101"/>
      <c r="B21" s="12"/>
      <c r="C21" s="101"/>
      <c r="D21" s="12"/>
      <c r="E21" s="101"/>
      <c r="F21" s="12"/>
      <c r="G21" s="124"/>
      <c r="I21" s="101"/>
      <c r="J21" s="12"/>
      <c r="K21" s="101"/>
      <c r="L21" s="12"/>
      <c r="M21" s="101"/>
      <c r="N21" s="12"/>
    </row>
    <row r="22">
      <c r="A22" s="65"/>
      <c r="B22" s="21"/>
      <c r="C22" s="65"/>
      <c r="D22" s="21"/>
      <c r="E22" s="65"/>
      <c r="F22" s="21"/>
      <c r="G22" s="124"/>
      <c r="I22" s="65"/>
      <c r="J22" s="21"/>
      <c r="K22" s="65"/>
      <c r="L22" s="21"/>
      <c r="M22" s="65"/>
      <c r="N22" s="21"/>
    </row>
    <row r="23" ht="18.0" customHeight="1">
      <c r="A23" s="97">
        <f>Year!Q42</f>
        <v>46593</v>
      </c>
      <c r="B23" s="98"/>
      <c r="C23" s="97">
        <f>Year!R42</f>
        <v>46594</v>
      </c>
      <c r="D23" s="98"/>
      <c r="E23" s="97">
        <f>Year!S42</f>
        <v>46595</v>
      </c>
      <c r="F23" s="99"/>
      <c r="G23" s="121">
        <f>Year!T42</f>
        <v>46596</v>
      </c>
      <c r="H23" s="98"/>
      <c r="I23" s="97">
        <f>Year!U42</f>
        <v>46597</v>
      </c>
      <c r="J23" s="98"/>
      <c r="K23" s="97">
        <f>Year!V42</f>
        <v>46598</v>
      </c>
      <c r="L23" s="98"/>
      <c r="M23" s="97">
        <f>Year!W42</f>
        <v>46599</v>
      </c>
      <c r="N23" s="98"/>
    </row>
    <row r="24">
      <c r="A24" s="101"/>
      <c r="B24" s="12"/>
      <c r="C24" s="101"/>
      <c r="D24" s="12"/>
      <c r="E24" s="101"/>
      <c r="F24" s="12"/>
      <c r="G24" s="124"/>
      <c r="I24" s="101"/>
      <c r="J24" s="12"/>
      <c r="K24" s="101"/>
      <c r="L24" s="12"/>
      <c r="M24" s="101"/>
      <c r="N24" s="12"/>
    </row>
    <row r="25">
      <c r="A25" s="101"/>
      <c r="B25" s="12"/>
      <c r="C25" s="101"/>
      <c r="D25" s="12"/>
      <c r="E25" s="101"/>
      <c r="F25" s="12"/>
      <c r="G25" s="124"/>
      <c r="I25" s="101"/>
      <c r="J25" s="12"/>
      <c r="K25" s="101"/>
      <c r="L25" s="12"/>
      <c r="M25" s="101"/>
      <c r="N25" s="12"/>
    </row>
    <row r="26">
      <c r="A26" s="101"/>
      <c r="B26" s="12"/>
      <c r="C26" s="101"/>
      <c r="D26" s="12"/>
      <c r="E26" s="101"/>
      <c r="F26" s="12"/>
      <c r="G26" s="124"/>
      <c r="I26" s="101"/>
      <c r="J26" s="12"/>
      <c r="K26" s="101"/>
      <c r="L26" s="12"/>
      <c r="M26" s="101"/>
      <c r="N26" s="12"/>
    </row>
    <row r="27">
      <c r="A27" s="65"/>
      <c r="B27" s="21"/>
      <c r="C27" s="65"/>
      <c r="D27" s="21"/>
      <c r="E27" s="65"/>
      <c r="F27" s="21"/>
      <c r="G27" s="124"/>
      <c r="I27" s="65"/>
      <c r="J27" s="21"/>
      <c r="K27" s="65"/>
      <c r="L27" s="21"/>
      <c r="M27" s="65"/>
      <c r="N27" s="21"/>
    </row>
    <row r="28" ht="18.0" customHeight="1">
      <c r="A28" s="97" t="str">
        <f>Year!Q43</f>
        <v/>
      </c>
      <c r="B28" s="98"/>
      <c r="C28" s="97" t="str">
        <f>Year!R43</f>
        <v/>
      </c>
      <c r="D28" s="98"/>
      <c r="E28" s="108" t="s">
        <v>18</v>
      </c>
      <c r="F28" s="57"/>
      <c r="G28" s="112"/>
      <c r="H28" s="110"/>
      <c r="I28" s="110"/>
      <c r="J28" s="110"/>
      <c r="K28" s="110"/>
      <c r="L28" s="110"/>
      <c r="M28" s="110"/>
      <c r="N28" s="111"/>
    </row>
    <row r="29">
      <c r="A29" s="101"/>
      <c r="B29" s="12"/>
      <c r="C29" s="101"/>
      <c r="D29" s="12"/>
      <c r="E29" s="109"/>
      <c r="F29" s="112"/>
      <c r="G29" s="112"/>
      <c r="H29" s="112"/>
      <c r="I29" s="112"/>
      <c r="J29" s="112"/>
      <c r="K29" s="112"/>
      <c r="L29" s="112"/>
      <c r="M29" s="112"/>
      <c r="N29" s="113"/>
    </row>
    <row r="30">
      <c r="A30" s="101"/>
      <c r="B30" s="12"/>
      <c r="C30" s="101"/>
      <c r="D30" s="12"/>
      <c r="E30" s="109"/>
      <c r="F30" s="112"/>
      <c r="G30" s="112"/>
      <c r="H30" s="112"/>
      <c r="I30" s="112"/>
      <c r="J30" s="112"/>
      <c r="K30" s="112"/>
      <c r="L30" s="112"/>
      <c r="M30" s="112"/>
      <c r="N30" s="113"/>
    </row>
    <row r="31">
      <c r="A31" s="101"/>
      <c r="B31" s="12"/>
      <c r="C31" s="101"/>
      <c r="D31" s="12"/>
      <c r="E31" s="109"/>
      <c r="F31" s="112"/>
      <c r="G31" s="112"/>
      <c r="H31" s="112"/>
      <c r="I31" s="112"/>
      <c r="J31" s="112"/>
      <c r="K31" s="112"/>
      <c r="L31" s="112"/>
      <c r="M31" s="115" t="s">
        <v>21</v>
      </c>
      <c r="N31" s="12"/>
    </row>
    <row r="32">
      <c r="A32" s="65"/>
      <c r="B32" s="21"/>
      <c r="C32" s="66" t="s">
        <v>22</v>
      </c>
      <c r="D32" s="21"/>
      <c r="E32" s="67"/>
      <c r="F32" s="68"/>
      <c r="G32" s="112"/>
      <c r="H32" s="68"/>
      <c r="I32" s="68"/>
      <c r="J32" s="68"/>
      <c r="K32" s="71" t="str">
        <f>HYPERLINK("http://www.vertex42.com/","Templates by Vertex42.com")</f>
        <v>Templates by Vertex42.com</v>
      </c>
      <c r="L32" s="2"/>
      <c r="M32" s="2"/>
      <c r="N32" s="21"/>
    </row>
  </sheetData>
  <mergeCells count="160">
    <mergeCell ref="A26:B26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K2:L2"/>
    <mergeCell ref="M2:N2"/>
    <mergeCell ref="A1:G1"/>
    <mergeCell ref="I1:N1"/>
    <mergeCell ref="A2:B2"/>
    <mergeCell ref="C2:D2"/>
    <mergeCell ref="E2:F2"/>
    <mergeCell ref="G2:H2"/>
    <mergeCell ref="I2:J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A31:B31"/>
    <mergeCell ref="A32:B32"/>
    <mergeCell ref="C32:D32"/>
    <mergeCell ref="A27:B27"/>
    <mergeCell ref="A29:B29"/>
    <mergeCell ref="C29:D29"/>
    <mergeCell ref="A30:B30"/>
    <mergeCell ref="C30:D30"/>
    <mergeCell ref="C31:D31"/>
    <mergeCell ref="M31:N31"/>
    <mergeCell ref="K32:N32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4:B14"/>
    <mergeCell ref="C14:D14"/>
    <mergeCell ref="E14:F14"/>
    <mergeCell ref="G14:H14"/>
    <mergeCell ref="I14:J14"/>
    <mergeCell ref="K14:L14"/>
    <mergeCell ref="M14:N14"/>
    <mergeCell ref="A15:B15"/>
    <mergeCell ref="C15:D15"/>
    <mergeCell ref="E15:F15"/>
    <mergeCell ref="G15:H15"/>
    <mergeCell ref="I15:J15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A19:B19"/>
    <mergeCell ref="C19:D19"/>
    <mergeCell ref="E19:F19"/>
    <mergeCell ref="G19:H19"/>
    <mergeCell ref="I19:J19"/>
    <mergeCell ref="K19:L19"/>
    <mergeCell ref="M19:N19"/>
    <mergeCell ref="A20:B20"/>
    <mergeCell ref="C20:D20"/>
    <mergeCell ref="E20:F20"/>
    <mergeCell ref="G20:H20"/>
    <mergeCell ref="I20:J20"/>
    <mergeCell ref="K20:L20"/>
    <mergeCell ref="M20:N20"/>
    <mergeCell ref="A21:B21"/>
    <mergeCell ref="C21:D21"/>
    <mergeCell ref="E21:F21"/>
    <mergeCell ref="G21:H21"/>
    <mergeCell ref="I21:J21"/>
    <mergeCell ref="K21:L21"/>
    <mergeCell ref="M21:N21"/>
    <mergeCell ref="A22:B22"/>
    <mergeCell ref="C22:D22"/>
    <mergeCell ref="E22:F22"/>
    <mergeCell ref="G22:H22"/>
    <mergeCell ref="I22:J22"/>
    <mergeCell ref="K22:L22"/>
    <mergeCell ref="M22:N22"/>
    <mergeCell ref="A24:B24"/>
    <mergeCell ref="C24:D24"/>
    <mergeCell ref="E24:F24"/>
    <mergeCell ref="G24:H24"/>
    <mergeCell ref="I24:J24"/>
    <mergeCell ref="K24:L24"/>
    <mergeCell ref="M24:N24"/>
    <mergeCell ref="A25:B25"/>
    <mergeCell ref="C25:D25"/>
    <mergeCell ref="E25:F25"/>
    <mergeCell ref="G25:H25"/>
    <mergeCell ref="I25:J25"/>
    <mergeCell ref="K25:L25"/>
    <mergeCell ref="M25:N25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2.75"/>
  <cols>
    <col customWidth="1" min="1" max="23" width="2.88"/>
    <col customWidth="1" min="24" max="24" width="2.75"/>
    <col customWidth="1" min="25" max="25" width="5.88"/>
    <col customWidth="1" min="26" max="26" width="25.5"/>
  </cols>
  <sheetData>
    <row r="1" ht="23.25" customHeight="1">
      <c r="A1" s="116" t="s">
        <v>39</v>
      </c>
    </row>
    <row r="2">
      <c r="A2" s="118" t="str">
        <f>HYPERLINK("http://www.vertex42.com/","Templates by Vertex42.com")</f>
        <v>Templates by Vertex42.com</v>
      </c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2" t="s">
        <v>21</v>
      </c>
    </row>
    <row r="3">
      <c r="A3" s="123" t="s">
        <v>40</v>
      </c>
      <c r="B3" s="2"/>
      <c r="C3" s="2"/>
      <c r="D3" s="119"/>
      <c r="E3" s="123" t="s">
        <v>41</v>
      </c>
      <c r="F3" s="2"/>
      <c r="G3" s="2"/>
      <c r="H3" s="119"/>
      <c r="I3" s="125" t="s">
        <v>42</v>
      </c>
      <c r="J3" s="2"/>
      <c r="K3" s="2"/>
      <c r="L3" s="119"/>
      <c r="M3" s="119"/>
      <c r="N3" s="119"/>
      <c r="O3" s="119"/>
      <c r="P3" s="119"/>
      <c r="Q3" s="126" t="s">
        <v>43</v>
      </c>
      <c r="R3" s="2"/>
      <c r="S3" s="2"/>
      <c r="T3" s="2"/>
      <c r="U3" s="2"/>
      <c r="V3" s="2"/>
      <c r="W3" s="2"/>
      <c r="X3" s="127"/>
      <c r="Y3" s="127"/>
      <c r="Z3" s="128"/>
    </row>
    <row r="4">
      <c r="A4" s="129">
        <v>2026.0</v>
      </c>
      <c r="B4" s="6"/>
      <c r="C4" s="8"/>
      <c r="D4" s="130"/>
      <c r="E4" s="129">
        <v>8.0</v>
      </c>
      <c r="F4" s="6"/>
      <c r="G4" s="8"/>
      <c r="H4" s="130"/>
      <c r="I4" s="131">
        <v>1.0</v>
      </c>
      <c r="J4" s="6"/>
      <c r="K4" s="8"/>
      <c r="L4" s="132" t="s">
        <v>44</v>
      </c>
      <c r="M4" s="2"/>
      <c r="N4" s="2"/>
      <c r="O4" s="2"/>
      <c r="P4" s="133"/>
      <c r="Q4" s="134" t="s">
        <v>45</v>
      </c>
      <c r="R4" s="6"/>
      <c r="S4" s="6"/>
      <c r="T4" s="6"/>
      <c r="U4" s="6"/>
      <c r="V4" s="6"/>
      <c r="W4" s="6"/>
      <c r="X4" s="6"/>
      <c r="Y4" s="6"/>
      <c r="Z4" s="6"/>
    </row>
    <row r="5">
      <c r="A5" s="136" t="s">
        <v>46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ht="15.75" customHeight="1">
      <c r="A6" s="137" t="str">
        <f>IF(Q4="","",Q4)</f>
        <v>EPCHS Professional Development Calendar 2026-2027</v>
      </c>
    </row>
    <row r="7" ht="42.0" customHeight="1">
      <c r="A7" s="138" t="str">
        <f>IF($E$4=1,A4,A4&amp;"-"&amp;A4+1)</f>
        <v>2026-2027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39"/>
      <c r="Y7" s="139"/>
      <c r="Z7" s="139"/>
    </row>
    <row r="8">
      <c r="A8" s="140"/>
      <c r="B8" s="140"/>
      <c r="C8" s="140"/>
      <c r="D8" s="140"/>
      <c r="E8" s="140"/>
      <c r="F8" s="140"/>
      <c r="G8" s="140"/>
      <c r="H8" s="141"/>
      <c r="I8" s="140"/>
      <c r="J8" s="140"/>
      <c r="K8" s="140"/>
      <c r="L8" s="140"/>
      <c r="M8" s="140"/>
      <c r="N8" s="140"/>
      <c r="O8" s="140"/>
      <c r="P8" s="141"/>
      <c r="Q8" s="140"/>
      <c r="R8" s="140"/>
      <c r="S8" s="140"/>
      <c r="T8" s="140"/>
      <c r="U8" s="140"/>
      <c r="V8" s="140"/>
      <c r="W8" s="140"/>
      <c r="X8" s="139"/>
      <c r="Y8" s="139"/>
      <c r="Z8" s="142" t="str">
        <f>HYPERLINK("http://www.vertex42.com/calendars/","Calendars by Vertex42.com")</f>
        <v>Calendars by Vertex42.com</v>
      </c>
    </row>
    <row r="9" ht="15.75" customHeight="1">
      <c r="A9" s="143">
        <f>DATE($A$4,$E$4,1)</f>
        <v>46235</v>
      </c>
      <c r="B9" s="6"/>
      <c r="C9" s="6"/>
      <c r="D9" s="6"/>
      <c r="E9" s="6"/>
      <c r="F9" s="6"/>
      <c r="G9" s="8"/>
      <c r="H9" s="144"/>
      <c r="I9" s="143">
        <f>DATE(YEAR(A9),MONTH(A9)+1,1)</f>
        <v>46266</v>
      </c>
      <c r="J9" s="6"/>
      <c r="K9" s="6"/>
      <c r="L9" s="6"/>
      <c r="M9" s="6"/>
      <c r="N9" s="6"/>
      <c r="O9" s="8"/>
      <c r="P9" s="144"/>
      <c r="Q9" s="143">
        <f>DATE(YEAR(I9),MONTH(I9)+1,1)</f>
        <v>46296</v>
      </c>
      <c r="R9" s="6"/>
      <c r="S9" s="6"/>
      <c r="T9" s="6"/>
      <c r="U9" s="6"/>
      <c r="V9" s="6"/>
      <c r="W9" s="8"/>
      <c r="X9" s="145"/>
      <c r="Y9" s="146" t="s">
        <v>47</v>
      </c>
      <c r="Z9" s="146" t="s">
        <v>48</v>
      </c>
    </row>
    <row r="10">
      <c r="A10" s="147" t="str">
        <f t="array" ref="A10">INDEX({"Su";"M";"Tu";"W";"Th";"F";"Sa"},1+MOD($I$4+1-2,7))</f>
        <v>Su</v>
      </c>
      <c r="B10" s="148" t="str">
        <f t="array" ref="B10">INDEX({"Su";"M";"Tu";"W";"Th";"F";"Sa"},1+MOD($I$4+2-2,7))</f>
        <v>M</v>
      </c>
      <c r="C10" s="148" t="str">
        <f t="array" ref="C10">INDEX({"Su";"M";"Tu";"W";"Th";"F";"Sa"},1+MOD($I$4+3-2,7))</f>
        <v>Tu</v>
      </c>
      <c r="D10" s="148" t="str">
        <f t="array" ref="D10">INDEX({"Su";"M";"Tu";"W";"Th";"F";"Sa"},1+MOD($I$4+4-2,7))</f>
        <v>W</v>
      </c>
      <c r="E10" s="148" t="str">
        <f t="array" ref="E10">INDEX({"Su";"M";"Tu";"W";"Th";"F";"Sa"},1+MOD($I$4+5-2,7))</f>
        <v>Th</v>
      </c>
      <c r="F10" s="148" t="str">
        <f t="array" ref="F10">INDEX({"Su";"M";"Tu";"W";"Th";"F";"Sa"},1+MOD($I$4+6-2,7))</f>
        <v>F</v>
      </c>
      <c r="G10" s="149" t="str">
        <f t="array" ref="G10">INDEX({"Su";"M";"Tu";"W";"Th";"F";"Sa"},1+MOD($I$4+7-2,7))</f>
        <v>Sa</v>
      </c>
      <c r="H10" s="144"/>
      <c r="I10" s="147" t="str">
        <f>$A$10</f>
        <v>Su</v>
      </c>
      <c r="J10" s="148" t="str">
        <f>$B$10</f>
        <v>M</v>
      </c>
      <c r="K10" s="148" t="str">
        <f>$C$10</f>
        <v>Tu</v>
      </c>
      <c r="L10" s="148" t="str">
        <f>$D$10</f>
        <v>W</v>
      </c>
      <c r="M10" s="148" t="str">
        <f>$E$10</f>
        <v>Th</v>
      </c>
      <c r="N10" s="148" t="str">
        <f>$F$10</f>
        <v>F</v>
      </c>
      <c r="O10" s="149" t="str">
        <f>$G$10</f>
        <v>Sa</v>
      </c>
      <c r="P10" s="144"/>
      <c r="Q10" s="147" t="str">
        <f>$A$10</f>
        <v>Su</v>
      </c>
      <c r="R10" s="148" t="str">
        <f>$B$10</f>
        <v>M</v>
      </c>
      <c r="S10" s="148" t="str">
        <f>$C$10</f>
        <v>Tu</v>
      </c>
      <c r="T10" s="148" t="str">
        <f>$D$10</f>
        <v>W</v>
      </c>
      <c r="U10" s="148" t="str">
        <f>$E$10</f>
        <v>Th</v>
      </c>
      <c r="V10" s="148" t="str">
        <f>$F$10</f>
        <v>F</v>
      </c>
      <c r="W10" s="149" t="str">
        <f>$G$10</f>
        <v>Sa</v>
      </c>
      <c r="X10" s="145"/>
      <c r="Y10" s="139"/>
      <c r="Z10" s="139"/>
    </row>
    <row r="11">
      <c r="A11" s="150" t="str">
        <f t="shared" ref="A11:G11" si="1">IF(MONTH($A$9)&lt;&gt;MONTH($A$9-(WEEKDAY($A$9,1)-($I$4-1))-IF((WEEKDAY($A$9,1)-($I$4-1))&lt;=0,7,0)+(ROW(A11)-ROW($A$11))*7+(COLUMN(A11)-COLUMN($A$11)+1)),"",$A$9-(WEEKDAY($A$9,1)-($I$4-1))-IF((WEEKDAY($A$9,1)-($I$4-1))&lt;=0,7,0)+(ROW(A11)-ROW($A$11))*7+(COLUMN(A11)-COLUMN($A$11)+1))</f>
        <v/>
      </c>
      <c r="B11" s="150" t="str">
        <f t="shared" si="1"/>
        <v/>
      </c>
      <c r="C11" s="150" t="str">
        <f t="shared" si="1"/>
        <v/>
      </c>
      <c r="D11" s="150" t="str">
        <f t="shared" si="1"/>
        <v/>
      </c>
      <c r="E11" s="150" t="str">
        <f t="shared" si="1"/>
        <v/>
      </c>
      <c r="F11" s="150" t="str">
        <f t="shared" si="1"/>
        <v/>
      </c>
      <c r="G11" s="150">
        <f t="shared" si="1"/>
        <v>46235</v>
      </c>
      <c r="H11" s="144"/>
      <c r="I11" s="150" t="str">
        <f t="shared" ref="I11:O11" si="2">IF(MONTH($I$9)&lt;&gt;MONTH($I$9-(WEEKDAY($I$9,1)-($I$4-1))-IF((WEEKDAY($I$9,1)-($I$4-1))&lt;=0,7,0)+(ROW(I11)-ROW($I$11))*7+(COLUMN(I11)-COLUMN($I$11)+1)),"",$I$9-(WEEKDAY($I$9,1)-($I$4-1))-IF((WEEKDAY($I$9,1)-($I$4-1))&lt;=0,7,0)+(ROW(I11)-ROW($I$11))*7+(COLUMN(I11)-COLUMN($I$11)+1))</f>
        <v/>
      </c>
      <c r="J11" s="150" t="str">
        <f t="shared" si="2"/>
        <v/>
      </c>
      <c r="K11" s="150">
        <f t="shared" si="2"/>
        <v>46266</v>
      </c>
      <c r="L11" s="150">
        <f t="shared" si="2"/>
        <v>46267</v>
      </c>
      <c r="M11" s="150">
        <f t="shared" si="2"/>
        <v>46268</v>
      </c>
      <c r="N11" s="150">
        <f t="shared" si="2"/>
        <v>46269</v>
      </c>
      <c r="O11" s="150">
        <f t="shared" si="2"/>
        <v>46270</v>
      </c>
      <c r="P11" s="144"/>
      <c r="Q11" s="150" t="str">
        <f t="shared" ref="Q11:W11" si="3">IF(MONTH($Q$9)&lt;&gt;MONTH($Q$9-(WEEKDAY($Q$9,1)-($I$4-1))-IF((WEEKDAY($Q$9,1)-($I$4-1))&lt;=0,7,0)+(ROW(Q11)-ROW($Q$11))*7+(COLUMN(Q11)-COLUMN($Q$11)+1)),"",$Q$9-(WEEKDAY($Q$9,1)-($I$4-1))-IF((WEEKDAY($Q$9,1)-($I$4-1))&lt;=0,7,0)+(ROW(Q11)-ROW($Q$11))*7+(COLUMN(Q11)-COLUMN($Q$11)+1))</f>
        <v/>
      </c>
      <c r="R11" s="150" t="str">
        <f t="shared" si="3"/>
        <v/>
      </c>
      <c r="S11" s="150" t="str">
        <f t="shared" si="3"/>
        <v/>
      </c>
      <c r="T11" s="150" t="str">
        <f t="shared" si="3"/>
        <v/>
      </c>
      <c r="U11" s="150">
        <f t="shared" si="3"/>
        <v>46296</v>
      </c>
      <c r="V11" s="150">
        <f t="shared" si="3"/>
        <v>46297</v>
      </c>
      <c r="W11" s="150">
        <f t="shared" si="3"/>
        <v>46298</v>
      </c>
      <c r="X11" s="145"/>
      <c r="Y11" s="151">
        <f>IF(WEEKDAY(DATE($A$4+IF($E$4&gt;4,1,0),4,15),1)=1,DATE($A$4+IF($E$4&gt;4,1,0),4,15)+1,IF(WEEKDAY(DATE($A$4+IF($E$4&gt;4,1,0),4,15),1)=7,DATE($A$4+IF($E$4&gt;4,1,0),4,15)+2,DATE($A$4+IF($E$4&gt;4,1,0),4,15)))</f>
        <v>46492</v>
      </c>
      <c r="Z11" s="152" t="s">
        <v>49</v>
      </c>
    </row>
    <row r="12">
      <c r="A12" s="150">
        <f t="shared" ref="A12:G12" si="4">IF(MONTH($A$9)&lt;&gt;MONTH($A$9-(WEEKDAY($A$9,1)-($I$4-1))-IF((WEEKDAY($A$9,1)-($I$4-1))&lt;=0,7,0)+(ROW(A12)-ROW($A$11))*7+(COLUMN(A12)-COLUMN($A$11)+1)),"",$A$9-(WEEKDAY($A$9,1)-($I$4-1))-IF((WEEKDAY($A$9,1)-($I$4-1))&lt;=0,7,0)+(ROW(A12)-ROW($A$11))*7+(COLUMN(A12)-COLUMN($A$11)+1))</f>
        <v>46236</v>
      </c>
      <c r="B12" s="150">
        <f t="shared" si="4"/>
        <v>46237</v>
      </c>
      <c r="C12" s="150">
        <f t="shared" si="4"/>
        <v>46238</v>
      </c>
      <c r="D12" s="150">
        <f t="shared" si="4"/>
        <v>46239</v>
      </c>
      <c r="E12" s="150">
        <f t="shared" si="4"/>
        <v>46240</v>
      </c>
      <c r="F12" s="150">
        <f t="shared" si="4"/>
        <v>46241</v>
      </c>
      <c r="G12" s="150">
        <f t="shared" si="4"/>
        <v>46242</v>
      </c>
      <c r="H12" s="144"/>
      <c r="I12" s="150">
        <f t="shared" ref="I12:O12" si="5">IF(MONTH($I$9)&lt;&gt;MONTH($I$9-(WEEKDAY($I$9,1)-($I$4-1))-IF((WEEKDAY($I$9,1)-($I$4-1))&lt;=0,7,0)+(ROW(I12)-ROW($I$11))*7+(COLUMN(I12)-COLUMN($I$11)+1)),"",$I$9-(WEEKDAY($I$9,1)-($I$4-1))-IF((WEEKDAY($I$9,1)-($I$4-1))&lt;=0,7,0)+(ROW(I12)-ROW($I$11))*7+(COLUMN(I12)-COLUMN($I$11)+1))</f>
        <v>46271</v>
      </c>
      <c r="J12" s="150">
        <f t="shared" si="5"/>
        <v>46272</v>
      </c>
      <c r="K12" s="150">
        <f t="shared" si="5"/>
        <v>46273</v>
      </c>
      <c r="L12" s="150">
        <f t="shared" si="5"/>
        <v>46274</v>
      </c>
      <c r="M12" s="150">
        <f t="shared" si="5"/>
        <v>46275</v>
      </c>
      <c r="N12" s="150">
        <f t="shared" si="5"/>
        <v>46276</v>
      </c>
      <c r="O12" s="150">
        <f t="shared" si="5"/>
        <v>46277</v>
      </c>
      <c r="P12" s="144"/>
      <c r="Q12" s="150">
        <f t="shared" ref="Q12:W12" si="6">IF(MONTH($Q$9)&lt;&gt;MONTH($Q$9-(WEEKDAY($Q$9,1)-($I$4-1))-IF((WEEKDAY($Q$9,1)-($I$4-1))&lt;=0,7,0)+(ROW(Q12)-ROW($Q$11))*7+(COLUMN(Q12)-COLUMN($Q$11)+1)),"",$Q$9-(WEEKDAY($Q$9,1)-($I$4-1))-IF((WEEKDAY($Q$9,1)-($I$4-1))&lt;=0,7,0)+(ROW(Q12)-ROW($Q$11))*7+(COLUMN(Q12)-COLUMN($Q$11)+1))</f>
        <v>46299</v>
      </c>
      <c r="R12" s="150">
        <f t="shared" si="6"/>
        <v>46300</v>
      </c>
      <c r="S12" s="150">
        <f t="shared" si="6"/>
        <v>46301</v>
      </c>
      <c r="T12" s="150">
        <f t="shared" si="6"/>
        <v>46302</v>
      </c>
      <c r="U12" s="150">
        <f t="shared" si="6"/>
        <v>46303</v>
      </c>
      <c r="V12" s="150">
        <f t="shared" si="6"/>
        <v>46304</v>
      </c>
      <c r="W12" s="150">
        <f t="shared" si="6"/>
        <v>46305</v>
      </c>
      <c r="X12" s="145"/>
      <c r="Y12" s="153">
        <f>IF($A$4+IF($E$4&gt;4,1,0)&lt;2007,(DATE($A$4+IF($E$4&gt;4,1,0),4,1)+(1-1)*7)+IF(1&lt;WEEKDAY(DATE($A$4+IF($E$4&gt;4,1,0),4,1)),1+7-WEEKDAY(DATE($A$4+IF($E$4&gt;4,1,0),4,1),1),1-WEEKDAY(DATE($A$4+IF($E$4&gt;4,1,0),4,1),1)),(DATE($A$4+IF($E$4&gt;4,1,0),4-1,1)+(2-1)*7)+IF(1&lt;WEEKDAY(DATE($A$4+IF($E$4&gt;4,1,0),4-1,1),1),1+7-WEEKDAY(DATE($A$4+IF($E$4&gt;4,1,0),4-1,1),1),1-WEEKDAY(DATE($A$4+IF($E$4&gt;4,1,0),4-1,1),1)))</f>
        <v>46460</v>
      </c>
      <c r="Z12" s="154" t="s">
        <v>50</v>
      </c>
    </row>
    <row r="13">
      <c r="A13" s="150">
        <f t="shared" ref="A13:G13" si="7">IF(MONTH($A$9)&lt;&gt;MONTH($A$9-(WEEKDAY($A$9,1)-($I$4-1))-IF((WEEKDAY($A$9,1)-($I$4-1))&lt;=0,7,0)+(ROW(A13)-ROW($A$11))*7+(COLUMN(A13)-COLUMN($A$11)+1)),"",$A$9-(WEEKDAY($A$9,1)-($I$4-1))-IF((WEEKDAY($A$9,1)-($I$4-1))&lt;=0,7,0)+(ROW(A13)-ROW($A$11))*7+(COLUMN(A13)-COLUMN($A$11)+1))</f>
        <v>46243</v>
      </c>
      <c r="B13" s="150">
        <f t="shared" si="7"/>
        <v>46244</v>
      </c>
      <c r="C13" s="150">
        <f t="shared" si="7"/>
        <v>46245</v>
      </c>
      <c r="D13" s="150">
        <f t="shared" si="7"/>
        <v>46246</v>
      </c>
      <c r="E13" s="150">
        <f t="shared" si="7"/>
        <v>46247</v>
      </c>
      <c r="F13" s="150">
        <f t="shared" si="7"/>
        <v>46248</v>
      </c>
      <c r="G13" s="150">
        <f t="shared" si="7"/>
        <v>46249</v>
      </c>
      <c r="H13" s="144"/>
      <c r="I13" s="150">
        <f t="shared" ref="I13:O13" si="8">IF(MONTH($I$9)&lt;&gt;MONTH($I$9-(WEEKDAY($I$9,1)-($I$4-1))-IF((WEEKDAY($I$9,1)-($I$4-1))&lt;=0,7,0)+(ROW(I13)-ROW($I$11))*7+(COLUMN(I13)-COLUMN($I$11)+1)),"",$I$9-(WEEKDAY($I$9,1)-($I$4-1))-IF((WEEKDAY($I$9,1)-($I$4-1))&lt;=0,7,0)+(ROW(I13)-ROW($I$11))*7+(COLUMN(I13)-COLUMN($I$11)+1))</f>
        <v>46278</v>
      </c>
      <c r="J13" s="150">
        <f t="shared" si="8"/>
        <v>46279</v>
      </c>
      <c r="K13" s="150">
        <f t="shared" si="8"/>
        <v>46280</v>
      </c>
      <c r="L13" s="150">
        <f t="shared" si="8"/>
        <v>46281</v>
      </c>
      <c r="M13" s="150">
        <f t="shared" si="8"/>
        <v>46282</v>
      </c>
      <c r="N13" s="150">
        <f t="shared" si="8"/>
        <v>46283</v>
      </c>
      <c r="O13" s="150">
        <f t="shared" si="8"/>
        <v>46284</v>
      </c>
      <c r="P13" s="144"/>
      <c r="Q13" s="150">
        <f t="shared" ref="Q13:W13" si="9">IF(MONTH($Q$9)&lt;&gt;MONTH($Q$9-(WEEKDAY($Q$9,1)-($I$4-1))-IF((WEEKDAY($Q$9,1)-($I$4-1))&lt;=0,7,0)+(ROW(Q13)-ROW($Q$11))*7+(COLUMN(Q13)-COLUMN($Q$11)+1)),"",$Q$9-(WEEKDAY($Q$9,1)-($I$4-1))-IF((WEEKDAY($Q$9,1)-($I$4-1))&lt;=0,7,0)+(ROW(Q13)-ROW($Q$11))*7+(COLUMN(Q13)-COLUMN($Q$11)+1))</f>
        <v>46306</v>
      </c>
      <c r="R13" s="150">
        <f t="shared" si="9"/>
        <v>46307</v>
      </c>
      <c r="S13" s="150">
        <f t="shared" si="9"/>
        <v>46308</v>
      </c>
      <c r="T13" s="150">
        <f t="shared" si="9"/>
        <v>46309</v>
      </c>
      <c r="U13" s="150">
        <f t="shared" si="9"/>
        <v>46310</v>
      </c>
      <c r="V13" s="150">
        <f t="shared" si="9"/>
        <v>46311</v>
      </c>
      <c r="W13" s="150">
        <f t="shared" si="9"/>
        <v>46312</v>
      </c>
      <c r="X13" s="145"/>
      <c r="Y13" s="153">
        <f>IF($A$4+IF($E$4&gt;11,1,0)&lt;2007,(DATE($A$4+IF($E$4&gt;11,1,0),11,1)+(-1)*7)+IF(1&lt;WEEKDAY(DATE($A$4+IF($E$4&gt;11,1,0),11,1),1),1+7-WEEKDAY(DATE($A$4+IF($E$4&gt;11,1,0),11,1),1),1-WEEKDAY(DATE($A$4+IF($E$4&gt;11,1,0),11,1),1)),(DATE($A$4+IF($E$4&gt;11,1,0),11,1)+(1-1)*7)+IF(1&lt;WEEKDAY(DATE($A$4+IF($E$4&gt;11,1,0),11,1),1),1+7-WEEKDAY(DATE($A$4+IF($E$4&gt;11,1,0),11,1),1),1-WEEKDAY(DATE($A$4+IF($E$4&gt;11,1,0),11,1),1)))</f>
        <v>46327</v>
      </c>
      <c r="Z13" s="154" t="s">
        <v>50</v>
      </c>
    </row>
    <row r="14">
      <c r="A14" s="150">
        <f t="shared" ref="A14:G14" si="10">IF(MONTH($A$9)&lt;&gt;MONTH($A$9-(WEEKDAY($A$9,1)-($I$4-1))-IF((WEEKDAY($A$9,1)-($I$4-1))&lt;=0,7,0)+(ROW(A14)-ROW($A$11))*7+(COLUMN(A14)-COLUMN($A$11)+1)),"",$A$9-(WEEKDAY($A$9,1)-($I$4-1))-IF((WEEKDAY($A$9,1)-($I$4-1))&lt;=0,7,0)+(ROW(A14)-ROW($A$11))*7+(COLUMN(A14)-COLUMN($A$11)+1))</f>
        <v>46250</v>
      </c>
      <c r="B14" s="150">
        <f t="shared" si="10"/>
        <v>46251</v>
      </c>
      <c r="C14" s="150">
        <f t="shared" si="10"/>
        <v>46252</v>
      </c>
      <c r="D14" s="150">
        <f t="shared" si="10"/>
        <v>46253</v>
      </c>
      <c r="E14" s="150">
        <f t="shared" si="10"/>
        <v>46254</v>
      </c>
      <c r="F14" s="150">
        <f t="shared" si="10"/>
        <v>46255</v>
      </c>
      <c r="G14" s="150">
        <f t="shared" si="10"/>
        <v>46256</v>
      </c>
      <c r="H14" s="144"/>
      <c r="I14" s="150">
        <f t="shared" ref="I14:O14" si="11">IF(MONTH($I$9)&lt;&gt;MONTH($I$9-(WEEKDAY($I$9,1)-($I$4-1))-IF((WEEKDAY($I$9,1)-($I$4-1))&lt;=0,7,0)+(ROW(I14)-ROW($I$11))*7+(COLUMN(I14)-COLUMN($I$11)+1)),"",$I$9-(WEEKDAY($I$9,1)-($I$4-1))-IF((WEEKDAY($I$9,1)-($I$4-1))&lt;=0,7,0)+(ROW(I14)-ROW($I$11))*7+(COLUMN(I14)-COLUMN($I$11)+1))</f>
        <v>46285</v>
      </c>
      <c r="J14" s="150">
        <f t="shared" si="11"/>
        <v>46286</v>
      </c>
      <c r="K14" s="150">
        <f t="shared" si="11"/>
        <v>46287</v>
      </c>
      <c r="L14" s="150">
        <f t="shared" si="11"/>
        <v>46288</v>
      </c>
      <c r="M14" s="150">
        <f t="shared" si="11"/>
        <v>46289</v>
      </c>
      <c r="N14" s="150">
        <f t="shared" si="11"/>
        <v>46290</v>
      </c>
      <c r="O14" s="150">
        <f t="shared" si="11"/>
        <v>46291</v>
      </c>
      <c r="P14" s="144"/>
      <c r="Q14" s="150">
        <f t="shared" ref="Q14:W14" si="12">IF(MONTH($Q$9)&lt;&gt;MONTH($Q$9-(WEEKDAY($Q$9,1)-($I$4-1))-IF((WEEKDAY($Q$9,1)-($I$4-1))&lt;=0,7,0)+(ROW(Q14)-ROW($Q$11))*7+(COLUMN(Q14)-COLUMN($Q$11)+1)),"",$Q$9-(WEEKDAY($Q$9,1)-($I$4-1))-IF((WEEKDAY($Q$9,1)-($I$4-1))&lt;=0,7,0)+(ROW(Q14)-ROW($Q$11))*7+(COLUMN(Q14)-COLUMN($Q$11)+1))</f>
        <v>46313</v>
      </c>
      <c r="R14" s="150">
        <f t="shared" si="12"/>
        <v>46314</v>
      </c>
      <c r="S14" s="150">
        <f t="shared" si="12"/>
        <v>46315</v>
      </c>
      <c r="T14" s="150">
        <f t="shared" si="12"/>
        <v>46316</v>
      </c>
      <c r="U14" s="150">
        <f t="shared" si="12"/>
        <v>46317</v>
      </c>
      <c r="V14" s="150">
        <f t="shared" si="12"/>
        <v>46318</v>
      </c>
      <c r="W14" s="150">
        <f t="shared" si="12"/>
        <v>46319</v>
      </c>
      <c r="X14" s="145"/>
      <c r="Y14" s="153">
        <f>IF(WEEKDAY(DATE($A$4+IF($E$4&gt;4+1,1,0),4+1,0),1)=7,DATE($A$4+IF($E$4&gt;4+1,1,0),4+1,0)-(7-4),(DATE($A$4+IF($E$4&gt;4+1,1,0),4+1,0)-WEEKDAY(DATE($A$4+IF($E$4&gt;4+1,1,0),4+1,0),1))-(7-4))</f>
        <v>46498</v>
      </c>
      <c r="Z14" s="154" t="s">
        <v>51</v>
      </c>
    </row>
    <row r="15">
      <c r="A15" s="150">
        <f t="shared" ref="A15:G15" si="13">IF(MONTH($A$9)&lt;&gt;MONTH($A$9-(WEEKDAY($A$9,1)-($I$4-1))-IF((WEEKDAY($A$9,1)-($I$4-1))&lt;=0,7,0)+(ROW(A15)-ROW($A$11))*7+(COLUMN(A15)-COLUMN($A$11)+1)),"",$A$9-(WEEKDAY($A$9,1)-($I$4-1))-IF((WEEKDAY($A$9,1)-($I$4-1))&lt;=0,7,0)+(ROW(A15)-ROW($A$11))*7+(COLUMN(A15)-COLUMN($A$11)+1))</f>
        <v>46257</v>
      </c>
      <c r="B15" s="150">
        <f t="shared" si="13"/>
        <v>46258</v>
      </c>
      <c r="C15" s="150">
        <f t="shared" si="13"/>
        <v>46259</v>
      </c>
      <c r="D15" s="150">
        <f t="shared" si="13"/>
        <v>46260</v>
      </c>
      <c r="E15" s="150">
        <f t="shared" si="13"/>
        <v>46261</v>
      </c>
      <c r="F15" s="150">
        <f t="shared" si="13"/>
        <v>46262</v>
      </c>
      <c r="G15" s="150">
        <f t="shared" si="13"/>
        <v>46263</v>
      </c>
      <c r="H15" s="144"/>
      <c r="I15" s="150">
        <f t="shared" ref="I15:O15" si="14">IF(MONTH($I$9)&lt;&gt;MONTH($I$9-(WEEKDAY($I$9,1)-($I$4-1))-IF((WEEKDAY($I$9,1)-($I$4-1))&lt;=0,7,0)+(ROW(I15)-ROW($I$11))*7+(COLUMN(I15)-COLUMN($I$11)+1)),"",$I$9-(WEEKDAY($I$9,1)-($I$4-1))-IF((WEEKDAY($I$9,1)-($I$4-1))&lt;=0,7,0)+(ROW(I15)-ROW($I$11))*7+(COLUMN(I15)-COLUMN($I$11)+1))</f>
        <v>46292</v>
      </c>
      <c r="J15" s="150">
        <f t="shared" si="14"/>
        <v>46293</v>
      </c>
      <c r="K15" s="150">
        <f t="shared" si="14"/>
        <v>46294</v>
      </c>
      <c r="L15" s="150">
        <f t="shared" si="14"/>
        <v>46295</v>
      </c>
      <c r="M15" s="150" t="str">
        <f t="shared" si="14"/>
        <v/>
      </c>
      <c r="N15" s="150" t="str">
        <f t="shared" si="14"/>
        <v/>
      </c>
      <c r="O15" s="150" t="str">
        <f t="shared" si="14"/>
        <v/>
      </c>
      <c r="P15" s="144"/>
      <c r="Q15" s="150">
        <f t="shared" ref="Q15:W15" si="15">IF(MONTH($Q$9)&lt;&gt;MONTH($Q$9-(WEEKDAY($Q$9,1)-($I$4-1))-IF((WEEKDAY($Q$9,1)-($I$4-1))&lt;=0,7,0)+(ROW(Q15)-ROW($Q$11))*7+(COLUMN(Q15)-COLUMN($Q$11)+1)),"",$Q$9-(WEEKDAY($Q$9,1)-($I$4-1))-IF((WEEKDAY($Q$9,1)-($I$4-1))&lt;=0,7,0)+(ROW(Q15)-ROW($Q$11))*7+(COLUMN(Q15)-COLUMN($Q$11)+1))</f>
        <v>46320</v>
      </c>
      <c r="R15" s="150">
        <f t="shared" si="15"/>
        <v>46321</v>
      </c>
      <c r="S15" s="150">
        <f t="shared" si="15"/>
        <v>46322</v>
      </c>
      <c r="T15" s="150">
        <f t="shared" si="15"/>
        <v>46323</v>
      </c>
      <c r="U15" s="150">
        <f t="shared" si="15"/>
        <v>46324</v>
      </c>
      <c r="V15" s="150">
        <f t="shared" si="15"/>
        <v>46325</v>
      </c>
      <c r="W15" s="150">
        <f t="shared" si="15"/>
        <v>46326</v>
      </c>
      <c r="X15" s="145"/>
      <c r="Y15" s="153" t="str">
        <f t="array" ref="Y15">IF(AND($A$4&gt;=2009,$A$4&lt;=2018),DATEVALUE(INDEX({"1/26/2009";"2/14/2010";"2/3/2011";"1/23/2012";"2/10/2013";"1/31/2014";"2/19/2015";"2/8/2016";"1/28/2017";"2/16/2018";"2/5/2019"},$A$4-2008+IF(MONTH(DATEVALUE(INDEX({"1/26/2009";"2/14/2010";"2/3/2011";"1/23/2012";"2/10/2013";"1/31/2014";"2/19/2015";"2/8/2016";"1/28/2017";"2/16/2018";"2/5/2019"},$A$4-2008)))&lt;$E$4,1,0))),"n/f")</f>
        <v>n/f</v>
      </c>
      <c r="Z15" s="154" t="s">
        <v>52</v>
      </c>
    </row>
    <row r="16">
      <c r="A16" s="150">
        <f t="shared" ref="A16:G16" si="16">IF(MONTH($A$9)&lt;&gt;MONTH($A$9-(WEEKDAY($A$9,1)-($I$4-1))-IF((WEEKDAY($A$9,1)-($I$4-1))&lt;=0,7,0)+(ROW(A16)-ROW($A$11))*7+(COLUMN(A16)-COLUMN($A$11)+1)),"",$A$9-(WEEKDAY($A$9,1)-($I$4-1))-IF((WEEKDAY($A$9,1)-($I$4-1))&lt;=0,7,0)+(ROW(A16)-ROW($A$11))*7+(COLUMN(A16)-COLUMN($A$11)+1))</f>
        <v>46264</v>
      </c>
      <c r="B16" s="150">
        <f t="shared" si="16"/>
        <v>46265</v>
      </c>
      <c r="C16" s="150" t="str">
        <f t="shared" si="16"/>
        <v/>
      </c>
      <c r="D16" s="150" t="str">
        <f t="shared" si="16"/>
        <v/>
      </c>
      <c r="E16" s="150" t="str">
        <f t="shared" si="16"/>
        <v/>
      </c>
      <c r="F16" s="150" t="str">
        <f t="shared" si="16"/>
        <v/>
      </c>
      <c r="G16" s="150" t="str">
        <f t="shared" si="16"/>
        <v/>
      </c>
      <c r="H16" s="144"/>
      <c r="I16" s="150" t="str">
        <f t="shared" ref="I16:O16" si="17">IF(MONTH($I$9)&lt;&gt;MONTH($I$9-(WEEKDAY($I$9,1)-($I$4-1))-IF((WEEKDAY($I$9,1)-($I$4-1))&lt;=0,7,0)+(ROW(I16)-ROW($I$11))*7+(COLUMN(I16)-COLUMN($I$11)+1)),"",$I$9-(WEEKDAY($I$9,1)-($I$4-1))-IF((WEEKDAY($I$9,1)-($I$4-1))&lt;=0,7,0)+(ROW(I16)-ROW($I$11))*7+(COLUMN(I16)-COLUMN($I$11)+1))</f>
        <v/>
      </c>
      <c r="J16" s="150" t="str">
        <f t="shared" si="17"/>
        <v/>
      </c>
      <c r="K16" s="150" t="str">
        <f t="shared" si="17"/>
        <v/>
      </c>
      <c r="L16" s="150" t="str">
        <f t="shared" si="17"/>
        <v/>
      </c>
      <c r="M16" s="150" t="str">
        <f t="shared" si="17"/>
        <v/>
      </c>
      <c r="N16" s="150" t="str">
        <f t="shared" si="17"/>
        <v/>
      </c>
      <c r="O16" s="150" t="str">
        <f t="shared" si="17"/>
        <v/>
      </c>
      <c r="P16" s="144"/>
      <c r="Q16" s="150" t="str">
        <f t="shared" ref="Q16:W16" si="18">IF(MONTH($Q$9)&lt;&gt;MONTH($Q$9-(WEEKDAY($Q$9,1)-($I$4-1))-IF((WEEKDAY($Q$9,1)-($I$4-1))&lt;=0,7,0)+(ROW(Q16)-ROW($Q$11))*7+(COLUMN(Q16)-COLUMN($Q$11)+1)),"",$Q$9-(WEEKDAY($Q$9,1)-($I$4-1))-IF((WEEKDAY($Q$9,1)-($I$4-1))&lt;=0,7,0)+(ROW(Q16)-ROW($Q$11))*7+(COLUMN(Q16)-COLUMN($Q$11)+1))</f>
        <v/>
      </c>
      <c r="R16" s="150" t="str">
        <f t="shared" si="18"/>
        <v/>
      </c>
      <c r="S16" s="150" t="str">
        <f t="shared" si="18"/>
        <v/>
      </c>
      <c r="T16" s="150" t="str">
        <f t="shared" si="18"/>
        <v/>
      </c>
      <c r="U16" s="150" t="str">
        <f t="shared" si="18"/>
        <v/>
      </c>
      <c r="V16" s="150" t="str">
        <f t="shared" si="18"/>
        <v/>
      </c>
      <c r="W16" s="150" t="str">
        <f t="shared" si="18"/>
        <v/>
      </c>
      <c r="X16" s="145"/>
      <c r="Y16" s="153">
        <f>(DATE($A$4+IF($E$4&gt;11,1,0),11,1)+(4-1)*7)+5-WEEKDAY(DATE($A$4+IF($E$4&gt;11,1,0),11,1),1)+IF(5&lt;WEEKDAY(DATE($A$4+IF($E$4&gt;11,1,0),11,1),1),7,0)</f>
        <v>46352</v>
      </c>
      <c r="Z16" s="154" t="s">
        <v>53</v>
      </c>
    </row>
    <row r="17">
      <c r="A17" s="140"/>
      <c r="B17" s="140"/>
      <c r="C17" s="140"/>
      <c r="D17" s="140"/>
      <c r="E17" s="140"/>
      <c r="F17" s="140"/>
      <c r="G17" s="140"/>
      <c r="I17" s="140"/>
      <c r="J17" s="140"/>
      <c r="K17" s="140"/>
      <c r="L17" s="140"/>
      <c r="M17" s="140"/>
      <c r="N17" s="140"/>
      <c r="O17" s="140"/>
      <c r="Q17" s="140"/>
      <c r="R17" s="140"/>
      <c r="S17" s="140"/>
      <c r="T17" s="140"/>
      <c r="U17" s="140"/>
      <c r="V17" s="140"/>
      <c r="W17" s="140"/>
      <c r="X17" s="139"/>
      <c r="Y17" s="153">
        <f>(DATE($A$4+IF($E$4&gt;1,1,0),1,1)+(3-1)*7)+2-WEEKDAY(DATE($A$4+IF($E$4&gt;1,1,0),1,1),1)+IF(2&lt;WEEKDAY(DATE($A$4+IF($E$4&gt;1,1,0),1,1),1),7,0)</f>
        <v>46405</v>
      </c>
      <c r="Z17" s="154" t="s">
        <v>54</v>
      </c>
    </row>
    <row r="18" ht="15.75" customHeight="1">
      <c r="A18" s="143">
        <f>DATE(YEAR(Q9),MONTH(Q9)+1,1)</f>
        <v>46327</v>
      </c>
      <c r="B18" s="6"/>
      <c r="C18" s="6"/>
      <c r="D18" s="6"/>
      <c r="E18" s="6"/>
      <c r="F18" s="6"/>
      <c r="G18" s="8"/>
      <c r="H18" s="144"/>
      <c r="I18" s="143">
        <f>DATE(YEAR(A18),MONTH(A18)+1,1)</f>
        <v>46357</v>
      </c>
      <c r="J18" s="6"/>
      <c r="K18" s="6"/>
      <c r="L18" s="6"/>
      <c r="M18" s="6"/>
      <c r="N18" s="6"/>
      <c r="O18" s="8"/>
      <c r="P18" s="144"/>
      <c r="Q18" s="143">
        <f>DATE(YEAR(I18),MONTH(I18)+1,1)</f>
        <v>46388</v>
      </c>
      <c r="R18" s="6"/>
      <c r="S18" s="6"/>
      <c r="T18" s="6"/>
      <c r="U18" s="6"/>
      <c r="V18" s="6"/>
      <c r="W18" s="8"/>
      <c r="X18" s="145"/>
      <c r="Y18" s="153">
        <f>(DATE($A$4+IF($E$4&gt;5,1,0),5,1)+(2-1)*7)+1-WEEKDAY(DATE($A$4+IF($E$4&gt;5,1,0),5,1),1)+IF(1&lt;WEEKDAY(DATE($A$4+IF($E$4&gt;5,1,0),5,1),1),7,0)</f>
        <v>46516</v>
      </c>
      <c r="Z18" s="154" t="s">
        <v>55</v>
      </c>
    </row>
    <row r="19">
      <c r="A19" s="147" t="str">
        <f>$A$10</f>
        <v>Su</v>
      </c>
      <c r="B19" s="148" t="str">
        <f>$B$10</f>
        <v>M</v>
      </c>
      <c r="C19" s="148" t="str">
        <f>$C$10</f>
        <v>Tu</v>
      </c>
      <c r="D19" s="148" t="str">
        <f>$D$10</f>
        <v>W</v>
      </c>
      <c r="E19" s="148" t="str">
        <f>$E$10</f>
        <v>Th</v>
      </c>
      <c r="F19" s="148" t="str">
        <f>$F$10</f>
        <v>F</v>
      </c>
      <c r="G19" s="149" t="str">
        <f>$G$10</f>
        <v>Sa</v>
      </c>
      <c r="H19" s="144"/>
      <c r="I19" s="147" t="str">
        <f>$A$10</f>
        <v>Su</v>
      </c>
      <c r="J19" s="148" t="str">
        <f>$B$10</f>
        <v>M</v>
      </c>
      <c r="K19" s="148" t="str">
        <f>$C$10</f>
        <v>Tu</v>
      </c>
      <c r="L19" s="148" t="str">
        <f>$D$10</f>
        <v>W</v>
      </c>
      <c r="M19" s="148" t="str">
        <f>$E$10</f>
        <v>Th</v>
      </c>
      <c r="N19" s="148" t="str">
        <f>$F$10</f>
        <v>F</v>
      </c>
      <c r="O19" s="149" t="str">
        <f>$G$10</f>
        <v>Sa</v>
      </c>
      <c r="P19" s="144"/>
      <c r="Q19" s="147" t="str">
        <f>$A$10</f>
        <v>Su</v>
      </c>
      <c r="R19" s="148" t="str">
        <f>$B$10</f>
        <v>M</v>
      </c>
      <c r="S19" s="148" t="str">
        <f>$C$10</f>
        <v>Tu</v>
      </c>
      <c r="T19" s="148" t="str">
        <f>$D$10</f>
        <v>W</v>
      </c>
      <c r="U19" s="148" t="str">
        <f>$E$10</f>
        <v>Th</v>
      </c>
      <c r="V19" s="148" t="str">
        <f>$F$10</f>
        <v>F</v>
      </c>
      <c r="W19" s="149" t="str">
        <f>$G$10</f>
        <v>Sa</v>
      </c>
      <c r="X19" s="145"/>
      <c r="Y19" s="153">
        <f>(DATE($A$4+IF($E$4&gt;6,1,0),6,1)+(3-1)*7)+1-WEEKDAY(DATE($A$4+IF($E$4&gt;6,1,0),6,1),1)+IF(1&lt;WEEKDAY(DATE($A$4+IF($E$4&gt;6,1,0),6,1),1),7,0)</f>
        <v>46558</v>
      </c>
      <c r="Z19" s="154" t="s">
        <v>56</v>
      </c>
    </row>
    <row r="20">
      <c r="A20" s="150">
        <f t="shared" ref="A20:G20" si="19">IF(MONTH($A$18)&lt;&gt;MONTH($A$18-(WEEKDAY($A$18,1)-($I$4-1))-IF((WEEKDAY($A$18,1)-($I$4-1))&lt;=0,7,0)+(ROW(A20)-ROW($A$20))*7+(COLUMN(A20)-COLUMN($A$20)+1)),"",$A$18-(WEEKDAY($A$18,1)-($I$4-1))-IF((WEEKDAY($A$18,1)-($I$4-1))&lt;=0,7,0)+(ROW(A20)-ROW($A$20))*7+(COLUMN(A20)-COLUMN($A$20)+1))</f>
        <v>46327</v>
      </c>
      <c r="B20" s="150">
        <f t="shared" si="19"/>
        <v>46328</v>
      </c>
      <c r="C20" s="150">
        <f t="shared" si="19"/>
        <v>46329</v>
      </c>
      <c r="D20" s="150">
        <f t="shared" si="19"/>
        <v>46330</v>
      </c>
      <c r="E20" s="150">
        <f t="shared" si="19"/>
        <v>46331</v>
      </c>
      <c r="F20" s="150">
        <f t="shared" si="19"/>
        <v>46332</v>
      </c>
      <c r="G20" s="150">
        <f t="shared" si="19"/>
        <v>46333</v>
      </c>
      <c r="H20" s="144"/>
      <c r="I20" s="150" t="str">
        <f t="shared" ref="I20:O20" si="20">IF(MONTH($I$18)&lt;&gt;MONTH($I$18-(WEEKDAY($I$18,1)-($I$4-1))-IF((WEEKDAY($I$18,1)-($I$4-1))&lt;=0,7,0)+(ROW(I20)-ROW($I$20))*7+(COLUMN(I20)-COLUMN($I$20)+1)),"",$I$18-(WEEKDAY($I$18,1)-($I$4-1))-IF((WEEKDAY($I$18,1)-($I$4-1))&lt;=0,7,0)+(ROW(I20)-ROW($I$20))*7+(COLUMN(I20)-COLUMN($I$20)+1))</f>
        <v/>
      </c>
      <c r="J20" s="150" t="str">
        <f t="shared" si="20"/>
        <v/>
      </c>
      <c r="K20" s="150">
        <f t="shared" si="20"/>
        <v>46357</v>
      </c>
      <c r="L20" s="150">
        <f t="shared" si="20"/>
        <v>46358</v>
      </c>
      <c r="M20" s="150">
        <f t="shared" si="20"/>
        <v>46359</v>
      </c>
      <c r="N20" s="150">
        <f t="shared" si="20"/>
        <v>46360</v>
      </c>
      <c r="O20" s="150">
        <f t="shared" si="20"/>
        <v>46361</v>
      </c>
      <c r="P20" s="144"/>
      <c r="Q20" s="150" t="str">
        <f t="shared" ref="Q20:W20" si="21">IF(MONTH($Q$18)&lt;&gt;MONTH($Q$18-(WEEKDAY($Q$18,1)-($I$4-1))-IF((WEEKDAY($Q$18,1)-($I$4-1))&lt;=0,7,0)+(ROW(Q20)-ROW($Q$20))*7+(COLUMN(Q20)-COLUMN($Q$20)+1)),"",$Q$18-(WEEKDAY($Q$18,1)-($I$4-1))-IF((WEEKDAY($Q$18,1)-($I$4-1))&lt;=0,7,0)+(ROW(Q20)-ROW($Q$20))*7+(COLUMN(Q20)-COLUMN($Q$20)+1))</f>
        <v/>
      </c>
      <c r="R20" s="150" t="str">
        <f t="shared" si="21"/>
        <v/>
      </c>
      <c r="S20" s="150" t="str">
        <f t="shared" si="21"/>
        <v/>
      </c>
      <c r="T20" s="150" t="str">
        <f t="shared" si="21"/>
        <v/>
      </c>
      <c r="U20" s="150" t="str">
        <f t="shared" si="21"/>
        <v/>
      </c>
      <c r="V20" s="150">
        <f t="shared" si="21"/>
        <v>46388</v>
      </c>
      <c r="W20" s="150">
        <f t="shared" si="21"/>
        <v>46389</v>
      </c>
      <c r="X20" s="145"/>
      <c r="Y20" s="153">
        <f>(DATE($A$4+IF($E$4&gt;9,1,0),9,1)+(1-1)*7)+2-WEEKDAY(DATE($A$4+IF($E$4&gt;9,1,0),9,1),1)+IF(2&lt;WEEKDAY(DATE($A$4+IF($E$4&gt;9,1,0),9,1),1),7,0)</f>
        <v>46272</v>
      </c>
      <c r="Z20" s="154" t="s">
        <v>57</v>
      </c>
    </row>
    <row r="21">
      <c r="A21" s="150">
        <f t="shared" ref="A21:G21" si="22">IF(MONTH($A$18)&lt;&gt;MONTH($A$18-(WEEKDAY($A$18,1)-($I$4-1))-IF((WEEKDAY($A$18,1)-($I$4-1))&lt;=0,7,0)+(ROW(A21)-ROW($A$20))*7+(COLUMN(A21)-COLUMN($A$20)+1)),"",$A$18-(WEEKDAY($A$18,1)-($I$4-1))-IF((WEEKDAY($A$18,1)-($I$4-1))&lt;=0,7,0)+(ROW(A21)-ROW($A$20))*7+(COLUMN(A21)-COLUMN($A$20)+1))</f>
        <v>46334</v>
      </c>
      <c r="B21" s="150">
        <f t="shared" si="22"/>
        <v>46335</v>
      </c>
      <c r="C21" s="150">
        <f t="shared" si="22"/>
        <v>46336</v>
      </c>
      <c r="D21" s="150">
        <f t="shared" si="22"/>
        <v>46337</v>
      </c>
      <c r="E21" s="150">
        <f t="shared" si="22"/>
        <v>46338</v>
      </c>
      <c r="F21" s="150">
        <f t="shared" si="22"/>
        <v>46339</v>
      </c>
      <c r="G21" s="150">
        <f t="shared" si="22"/>
        <v>46340</v>
      </c>
      <c r="H21" s="144"/>
      <c r="I21" s="150">
        <f t="shared" ref="I21:O21" si="23">IF(MONTH($I$18)&lt;&gt;MONTH($I$18-(WEEKDAY($I$18,1)-($I$4-1))-IF((WEEKDAY($I$18,1)-($I$4-1))&lt;=0,7,0)+(ROW(I21)-ROW($I$20))*7+(COLUMN(I21)-COLUMN($I$20)+1)),"",$I$18-(WEEKDAY($I$18,1)-($I$4-1))-IF((WEEKDAY($I$18,1)-($I$4-1))&lt;=0,7,0)+(ROW(I21)-ROW($I$20))*7+(COLUMN(I21)-COLUMN($I$20)+1))</f>
        <v>46362</v>
      </c>
      <c r="J21" s="150">
        <f t="shared" si="23"/>
        <v>46363</v>
      </c>
      <c r="K21" s="150">
        <f t="shared" si="23"/>
        <v>46364</v>
      </c>
      <c r="L21" s="150">
        <f t="shared" si="23"/>
        <v>46365</v>
      </c>
      <c r="M21" s="150">
        <f t="shared" si="23"/>
        <v>46366</v>
      </c>
      <c r="N21" s="150">
        <f t="shared" si="23"/>
        <v>46367</v>
      </c>
      <c r="O21" s="150">
        <f t="shared" si="23"/>
        <v>46368</v>
      </c>
      <c r="P21" s="144"/>
      <c r="Q21" s="150">
        <f t="shared" ref="Q21:W21" si="24">IF(MONTH($Q$18)&lt;&gt;MONTH($Q$18-(WEEKDAY($Q$18,1)-($I$4-1))-IF((WEEKDAY($Q$18,1)-($I$4-1))&lt;=0,7,0)+(ROW(Q21)-ROW($Q$20))*7+(COLUMN(Q21)-COLUMN($Q$20)+1)),"",$Q$18-(WEEKDAY($Q$18,1)-($I$4-1))-IF((WEEKDAY($Q$18,1)-($I$4-1))&lt;=0,7,0)+(ROW(Q21)-ROW($Q$20))*7+(COLUMN(Q21)-COLUMN($Q$20)+1))</f>
        <v>46390</v>
      </c>
      <c r="R21" s="150">
        <f t="shared" si="24"/>
        <v>46391</v>
      </c>
      <c r="S21" s="150">
        <f t="shared" si="24"/>
        <v>46392</v>
      </c>
      <c r="T21" s="150">
        <f t="shared" si="24"/>
        <v>46393</v>
      </c>
      <c r="U21" s="150">
        <f t="shared" si="24"/>
        <v>46394</v>
      </c>
      <c r="V21" s="150">
        <f t="shared" si="24"/>
        <v>46395</v>
      </c>
      <c r="W21" s="150">
        <f t="shared" si="24"/>
        <v>46396</v>
      </c>
      <c r="X21" s="145"/>
      <c r="Y21" s="153">
        <f>(DATE($A$4+IF($E$4&gt;2,1,0),2,1)+(3-1)*7)+2-WEEKDAY(DATE($A$4+IF($E$4&gt;2,1,0),2,1),1)+IF(2&lt;WEEKDAY(DATE($A$4+IF($E$4&gt;2,1,0),2,1),1),7,0)</f>
        <v>46433</v>
      </c>
      <c r="Z21" s="154" t="s">
        <v>58</v>
      </c>
    </row>
    <row r="22">
      <c r="A22" s="150">
        <f t="shared" ref="A22:G22" si="25">IF(MONTH($A$18)&lt;&gt;MONTH($A$18-(WEEKDAY($A$18,1)-($I$4-1))-IF((WEEKDAY($A$18,1)-($I$4-1))&lt;=0,7,0)+(ROW(A22)-ROW($A$20))*7+(COLUMN(A22)-COLUMN($A$20)+1)),"",$A$18-(WEEKDAY($A$18,1)-($I$4-1))-IF((WEEKDAY($A$18,1)-($I$4-1))&lt;=0,7,0)+(ROW(A22)-ROW($A$20))*7+(COLUMN(A22)-COLUMN($A$20)+1))</f>
        <v>46341</v>
      </c>
      <c r="B22" s="150">
        <f t="shared" si="25"/>
        <v>46342</v>
      </c>
      <c r="C22" s="150">
        <f t="shared" si="25"/>
        <v>46343</v>
      </c>
      <c r="D22" s="150">
        <f t="shared" si="25"/>
        <v>46344</v>
      </c>
      <c r="E22" s="150">
        <f t="shared" si="25"/>
        <v>46345</v>
      </c>
      <c r="F22" s="150">
        <f t="shared" si="25"/>
        <v>46346</v>
      </c>
      <c r="G22" s="150">
        <f t="shared" si="25"/>
        <v>46347</v>
      </c>
      <c r="H22" s="144"/>
      <c r="I22" s="150">
        <f t="shared" ref="I22:O22" si="26">IF(MONTH($I$18)&lt;&gt;MONTH($I$18-(WEEKDAY($I$18,1)-($I$4-1))-IF((WEEKDAY($I$18,1)-($I$4-1))&lt;=0,7,0)+(ROW(I22)-ROW($I$20))*7+(COLUMN(I22)-COLUMN($I$20)+1)),"",$I$18-(WEEKDAY($I$18,1)-($I$4-1))-IF((WEEKDAY($I$18,1)-($I$4-1))&lt;=0,7,0)+(ROW(I22)-ROW($I$20))*7+(COLUMN(I22)-COLUMN($I$20)+1))</f>
        <v>46369</v>
      </c>
      <c r="J22" s="150">
        <f t="shared" si="26"/>
        <v>46370</v>
      </c>
      <c r="K22" s="150">
        <f t="shared" si="26"/>
        <v>46371</v>
      </c>
      <c r="L22" s="150">
        <f t="shared" si="26"/>
        <v>46372</v>
      </c>
      <c r="M22" s="150">
        <f t="shared" si="26"/>
        <v>46373</v>
      </c>
      <c r="N22" s="150">
        <f t="shared" si="26"/>
        <v>46374</v>
      </c>
      <c r="O22" s="150">
        <f t="shared" si="26"/>
        <v>46375</v>
      </c>
      <c r="P22" s="144"/>
      <c r="Q22" s="150">
        <f t="shared" ref="Q22:W22" si="27">IF(MONTH($Q$18)&lt;&gt;MONTH($Q$18-(WEEKDAY($Q$18,1)-($I$4-1))-IF((WEEKDAY($Q$18,1)-($I$4-1))&lt;=0,7,0)+(ROW(Q22)-ROW($Q$20))*7+(COLUMN(Q22)-COLUMN($Q$20)+1)),"",$Q$18-(WEEKDAY($Q$18,1)-($I$4-1))-IF((WEEKDAY($Q$18,1)-($I$4-1))&lt;=0,7,0)+(ROW(Q22)-ROW($Q$20))*7+(COLUMN(Q22)-COLUMN($Q$20)+1))</f>
        <v>46397</v>
      </c>
      <c r="R22" s="150">
        <f t="shared" si="27"/>
        <v>46398</v>
      </c>
      <c r="S22" s="150">
        <f t="shared" si="27"/>
        <v>46399</v>
      </c>
      <c r="T22" s="150">
        <f t="shared" si="27"/>
        <v>46400</v>
      </c>
      <c r="U22" s="150">
        <f t="shared" si="27"/>
        <v>46401</v>
      </c>
      <c r="V22" s="150">
        <f t="shared" si="27"/>
        <v>46402</v>
      </c>
      <c r="W22" s="150">
        <f t="shared" si="27"/>
        <v>46403</v>
      </c>
      <c r="X22" s="145"/>
      <c r="Y22" s="153">
        <f>(DATE($A$4+IF($E$4&gt;10,1,0),10,1)+(2-1)*7)+2-WEEKDAY(DATE($A$4+IF($E$4&gt;10,1,0),10,1),1)+IF(2&lt;WEEKDAY(DATE($A$4+IF($E$4&gt;10,1,0),10,1),1),7,0)</f>
        <v>46307</v>
      </c>
      <c r="Z22" s="154" t="s">
        <v>59</v>
      </c>
    </row>
    <row r="23">
      <c r="A23" s="150">
        <f t="shared" ref="A23:G23" si="28">IF(MONTH($A$18)&lt;&gt;MONTH($A$18-(WEEKDAY($A$18,1)-($I$4-1))-IF((WEEKDAY($A$18,1)-($I$4-1))&lt;=0,7,0)+(ROW(A23)-ROW($A$20))*7+(COLUMN(A23)-COLUMN($A$20)+1)),"",$A$18-(WEEKDAY($A$18,1)-($I$4-1))-IF((WEEKDAY($A$18,1)-($I$4-1))&lt;=0,7,0)+(ROW(A23)-ROW($A$20))*7+(COLUMN(A23)-COLUMN($A$20)+1))</f>
        <v>46348</v>
      </c>
      <c r="B23" s="150">
        <f t="shared" si="28"/>
        <v>46349</v>
      </c>
      <c r="C23" s="150">
        <f t="shared" si="28"/>
        <v>46350</v>
      </c>
      <c r="D23" s="150">
        <f t="shared" si="28"/>
        <v>46351</v>
      </c>
      <c r="E23" s="150">
        <f t="shared" si="28"/>
        <v>46352</v>
      </c>
      <c r="F23" s="150">
        <f t="shared" si="28"/>
        <v>46353</v>
      </c>
      <c r="G23" s="150">
        <f t="shared" si="28"/>
        <v>46354</v>
      </c>
      <c r="H23" s="144"/>
      <c r="I23" s="150">
        <f t="shared" ref="I23:O23" si="29">IF(MONTH($I$18)&lt;&gt;MONTH($I$18-(WEEKDAY($I$18,1)-($I$4-1))-IF((WEEKDAY($I$18,1)-($I$4-1))&lt;=0,7,0)+(ROW(I23)-ROW($I$20))*7+(COLUMN(I23)-COLUMN($I$20)+1)),"",$I$18-(WEEKDAY($I$18,1)-($I$4-1))-IF((WEEKDAY($I$18,1)-($I$4-1))&lt;=0,7,0)+(ROW(I23)-ROW($I$20))*7+(COLUMN(I23)-COLUMN($I$20)+1))</f>
        <v>46376</v>
      </c>
      <c r="J23" s="150">
        <f t="shared" si="29"/>
        <v>46377</v>
      </c>
      <c r="K23" s="150">
        <f t="shared" si="29"/>
        <v>46378</v>
      </c>
      <c r="L23" s="150">
        <f t="shared" si="29"/>
        <v>46379</v>
      </c>
      <c r="M23" s="150">
        <f t="shared" si="29"/>
        <v>46380</v>
      </c>
      <c r="N23" s="150">
        <f t="shared" si="29"/>
        <v>46381</v>
      </c>
      <c r="O23" s="150">
        <f t="shared" si="29"/>
        <v>46382</v>
      </c>
      <c r="P23" s="144"/>
      <c r="Q23" s="150">
        <f t="shared" ref="Q23:W23" si="30">IF(MONTH($Q$18)&lt;&gt;MONTH($Q$18-(WEEKDAY($Q$18,1)-($I$4-1))-IF((WEEKDAY($Q$18,1)-($I$4-1))&lt;=0,7,0)+(ROW(Q23)-ROW($Q$20))*7+(COLUMN(Q23)-COLUMN($Q$20)+1)),"",$Q$18-(WEEKDAY($Q$18,1)-($I$4-1))-IF((WEEKDAY($Q$18,1)-($I$4-1))&lt;=0,7,0)+(ROW(Q23)-ROW($Q$20))*7+(COLUMN(Q23)-COLUMN($Q$20)+1))</f>
        <v>46404</v>
      </c>
      <c r="R23" s="150">
        <f t="shared" si="30"/>
        <v>46405</v>
      </c>
      <c r="S23" s="150">
        <f t="shared" si="30"/>
        <v>46406</v>
      </c>
      <c r="T23" s="150">
        <f t="shared" si="30"/>
        <v>46407</v>
      </c>
      <c r="U23" s="150">
        <f t="shared" si="30"/>
        <v>46408</v>
      </c>
      <c r="V23" s="150">
        <f t="shared" si="30"/>
        <v>46409</v>
      </c>
      <c r="W23" s="150">
        <f t="shared" si="30"/>
        <v>46410</v>
      </c>
      <c r="X23" s="145"/>
      <c r="Y23" s="153">
        <f>(DATE($A$4+IF($E$4&gt;5,1,0),6,1)+(0-1)*7)+2-WEEKDAY(DATE($A$4+IF($E$4&gt;5,1,0),6,1),1)+IF(2&lt;WEEKDAY(DATE($A$4+IF($E$4&gt;5,1,0),6,1),1),7,0)</f>
        <v>46538</v>
      </c>
      <c r="Z23" s="154" t="s">
        <v>60</v>
      </c>
    </row>
    <row r="24">
      <c r="A24" s="150">
        <f t="shared" ref="A24:G24" si="31">IF(MONTH($A$18)&lt;&gt;MONTH($A$18-(WEEKDAY($A$18,1)-($I$4-1))-IF((WEEKDAY($A$18,1)-($I$4-1))&lt;=0,7,0)+(ROW(A24)-ROW($A$20))*7+(COLUMN(A24)-COLUMN($A$20)+1)),"",$A$18-(WEEKDAY($A$18,1)-($I$4-1))-IF((WEEKDAY($A$18,1)-($I$4-1))&lt;=0,7,0)+(ROW(A24)-ROW($A$20))*7+(COLUMN(A24)-COLUMN($A$20)+1))</f>
        <v>46355</v>
      </c>
      <c r="B24" s="150">
        <f t="shared" si="31"/>
        <v>46356</v>
      </c>
      <c r="C24" s="150" t="str">
        <f t="shared" si="31"/>
        <v/>
      </c>
      <c r="D24" s="150" t="str">
        <f t="shared" si="31"/>
        <v/>
      </c>
      <c r="E24" s="150" t="str">
        <f t="shared" si="31"/>
        <v/>
      </c>
      <c r="F24" s="150" t="str">
        <f t="shared" si="31"/>
        <v/>
      </c>
      <c r="G24" s="150" t="str">
        <f t="shared" si="31"/>
        <v/>
      </c>
      <c r="H24" s="144"/>
      <c r="I24" s="150">
        <f t="shared" ref="I24:O24" si="32">IF(MONTH($I$18)&lt;&gt;MONTH($I$18-(WEEKDAY($I$18,1)-($I$4-1))-IF((WEEKDAY($I$18,1)-($I$4-1))&lt;=0,7,0)+(ROW(I24)-ROW($I$20))*7+(COLUMN(I24)-COLUMN($I$20)+1)),"",$I$18-(WEEKDAY($I$18,1)-($I$4-1))-IF((WEEKDAY($I$18,1)-($I$4-1))&lt;=0,7,0)+(ROW(I24)-ROW($I$20))*7+(COLUMN(I24)-COLUMN($I$20)+1))</f>
        <v>46383</v>
      </c>
      <c r="J24" s="150">
        <f t="shared" si="32"/>
        <v>46384</v>
      </c>
      <c r="K24" s="150">
        <f t="shared" si="32"/>
        <v>46385</v>
      </c>
      <c r="L24" s="150">
        <f t="shared" si="32"/>
        <v>46386</v>
      </c>
      <c r="M24" s="150">
        <f t="shared" si="32"/>
        <v>46387</v>
      </c>
      <c r="N24" s="150" t="str">
        <f t="shared" si="32"/>
        <v/>
      </c>
      <c r="O24" s="150" t="str">
        <f t="shared" si="32"/>
        <v/>
      </c>
      <c r="P24" s="144"/>
      <c r="Q24" s="150">
        <f t="shared" ref="Q24:W24" si="33">IF(MONTH($Q$18)&lt;&gt;MONTH($Q$18-(WEEKDAY($Q$18,1)-($I$4-1))-IF((WEEKDAY($Q$18,1)-($I$4-1))&lt;=0,7,0)+(ROW(Q24)-ROW($Q$20))*7+(COLUMN(Q24)-COLUMN($Q$20)+1)),"",$Q$18-(WEEKDAY($Q$18,1)-($I$4-1))-IF((WEEKDAY($Q$18,1)-($I$4-1))&lt;=0,7,0)+(ROW(Q24)-ROW($Q$20))*7+(COLUMN(Q24)-COLUMN($Q$20)+1))</f>
        <v>46411</v>
      </c>
      <c r="R24" s="150">
        <f t="shared" si="33"/>
        <v>46412</v>
      </c>
      <c r="S24" s="150">
        <f t="shared" si="33"/>
        <v>46413</v>
      </c>
      <c r="T24" s="150">
        <f t="shared" si="33"/>
        <v>46414</v>
      </c>
      <c r="U24" s="150">
        <f t="shared" si="33"/>
        <v>46415</v>
      </c>
      <c r="V24" s="150">
        <f t="shared" si="33"/>
        <v>46416</v>
      </c>
      <c r="W24" s="150">
        <f t="shared" si="33"/>
        <v>46417</v>
      </c>
      <c r="X24" s="145"/>
      <c r="Y24" s="153">
        <f>DATE($A$4+IF($E$4&gt;4,1,0),4,1)</f>
        <v>46478</v>
      </c>
      <c r="Z24" s="154" t="s">
        <v>61</v>
      </c>
    </row>
    <row r="25">
      <c r="A25" s="150" t="str">
        <f t="shared" ref="A25:G25" si="34">IF(MONTH($A$18)&lt;&gt;MONTH($A$18-(WEEKDAY($A$18,1)-($I$4-1))-IF((WEEKDAY($A$18,1)-($I$4-1))&lt;=0,7,0)+(ROW(A25)-ROW($A$20))*7+(COLUMN(A25)-COLUMN($A$20)+1)),"",$A$18-(WEEKDAY($A$18,1)-($I$4-1))-IF((WEEKDAY($A$18,1)-($I$4-1))&lt;=0,7,0)+(ROW(A25)-ROW($A$20))*7+(COLUMN(A25)-COLUMN($A$20)+1))</f>
        <v/>
      </c>
      <c r="B25" s="150" t="str">
        <f t="shared" si="34"/>
        <v/>
      </c>
      <c r="C25" s="150" t="str">
        <f t="shared" si="34"/>
        <v/>
      </c>
      <c r="D25" s="150" t="str">
        <f t="shared" si="34"/>
        <v/>
      </c>
      <c r="E25" s="150" t="str">
        <f t="shared" si="34"/>
        <v/>
      </c>
      <c r="F25" s="150" t="str">
        <f t="shared" si="34"/>
        <v/>
      </c>
      <c r="G25" s="150" t="str">
        <f t="shared" si="34"/>
        <v/>
      </c>
      <c r="H25" s="144"/>
      <c r="I25" s="150" t="str">
        <f t="shared" ref="I25:O25" si="35">IF(MONTH($I$18)&lt;&gt;MONTH($I$18-(WEEKDAY($I$18,1)-($I$4-1))-IF((WEEKDAY($I$18,1)-($I$4-1))&lt;=0,7,0)+(ROW(I25)-ROW($I$20))*7+(COLUMN(I25)-COLUMN($I$20)+1)),"",$I$18-(WEEKDAY($I$18,1)-($I$4-1))-IF((WEEKDAY($I$18,1)-($I$4-1))&lt;=0,7,0)+(ROW(I25)-ROW($I$20))*7+(COLUMN(I25)-COLUMN($I$20)+1))</f>
        <v/>
      </c>
      <c r="J25" s="150" t="str">
        <f t="shared" si="35"/>
        <v/>
      </c>
      <c r="K25" s="150" t="str">
        <f t="shared" si="35"/>
        <v/>
      </c>
      <c r="L25" s="150" t="str">
        <f t="shared" si="35"/>
        <v/>
      </c>
      <c r="M25" s="150" t="str">
        <f t="shared" si="35"/>
        <v/>
      </c>
      <c r="N25" s="150" t="str">
        <f t="shared" si="35"/>
        <v/>
      </c>
      <c r="O25" s="150" t="str">
        <f t="shared" si="35"/>
        <v/>
      </c>
      <c r="P25" s="144"/>
      <c r="Q25" s="150">
        <f t="shared" ref="Q25:W25" si="36">IF(MONTH($Q$18)&lt;&gt;MONTH($Q$18-(WEEKDAY($Q$18,1)-($I$4-1))-IF((WEEKDAY($Q$18,1)-($I$4-1))&lt;=0,7,0)+(ROW(Q25)-ROW($Q$20))*7+(COLUMN(Q25)-COLUMN($Q$20)+1)),"",$Q$18-(WEEKDAY($Q$18,1)-($I$4-1))-IF((WEEKDAY($Q$18,1)-($I$4-1))&lt;=0,7,0)+(ROW(Q25)-ROW($Q$20))*7+(COLUMN(Q25)-COLUMN($Q$20)+1))</f>
        <v>46418</v>
      </c>
      <c r="R25" s="150" t="str">
        <f t="shared" si="36"/>
        <v/>
      </c>
      <c r="S25" s="150" t="str">
        <f t="shared" si="36"/>
        <v/>
      </c>
      <c r="T25" s="150" t="str">
        <f t="shared" si="36"/>
        <v/>
      </c>
      <c r="U25" s="150" t="str">
        <f t="shared" si="36"/>
        <v/>
      </c>
      <c r="V25" s="150" t="str">
        <f t="shared" si="36"/>
        <v/>
      </c>
      <c r="W25" s="150" t="str">
        <f t="shared" si="36"/>
        <v/>
      </c>
      <c r="X25" s="145"/>
      <c r="Y25" s="153">
        <f>DATE($A$4+IF($E$4&gt;10,1,0),10,31)</f>
        <v>46326</v>
      </c>
      <c r="Z25" s="154" t="s">
        <v>62</v>
      </c>
    </row>
    <row r="26">
      <c r="A26" s="140"/>
      <c r="B26" s="140"/>
      <c r="C26" s="140"/>
      <c r="D26" s="140"/>
      <c r="E26" s="140"/>
      <c r="F26" s="140"/>
      <c r="G26" s="140"/>
      <c r="I26" s="140"/>
      <c r="J26" s="140"/>
      <c r="K26" s="140"/>
      <c r="L26" s="140"/>
      <c r="M26" s="140"/>
      <c r="N26" s="140"/>
      <c r="O26" s="140"/>
      <c r="Q26" s="140"/>
      <c r="R26" s="140"/>
      <c r="S26" s="140"/>
      <c r="T26" s="140"/>
      <c r="U26" s="140"/>
      <c r="V26" s="140"/>
      <c r="W26" s="140"/>
      <c r="X26" s="139"/>
      <c r="Y26" s="153">
        <f>DATE($A$4+IF($E$4&gt;7,1,0),7,4)</f>
        <v>46572</v>
      </c>
      <c r="Z26" s="154" t="s">
        <v>63</v>
      </c>
    </row>
    <row r="27" ht="15.75" customHeight="1">
      <c r="A27" s="143">
        <f>DATE(YEAR(Q18),MONTH(Q18)+1,1)</f>
        <v>46419</v>
      </c>
      <c r="B27" s="6"/>
      <c r="C27" s="6"/>
      <c r="D27" s="6"/>
      <c r="E27" s="6"/>
      <c r="F27" s="6"/>
      <c r="G27" s="8"/>
      <c r="H27" s="144"/>
      <c r="I27" s="143">
        <f>DATE(YEAR(A27),MONTH(A27)+1,1)</f>
        <v>46447</v>
      </c>
      <c r="J27" s="6"/>
      <c r="K27" s="6"/>
      <c r="L27" s="6"/>
      <c r="M27" s="6"/>
      <c r="N27" s="6"/>
      <c r="O27" s="8"/>
      <c r="P27" s="144"/>
      <c r="Q27" s="143">
        <f>DATE(YEAR(I27),MONTH(I27)+1,1)</f>
        <v>46478</v>
      </c>
      <c r="R27" s="6"/>
      <c r="S27" s="6"/>
      <c r="T27" s="6"/>
      <c r="U27" s="6"/>
      <c r="V27" s="6"/>
      <c r="W27" s="8"/>
      <c r="X27" s="145"/>
      <c r="Y27" s="153">
        <f>DATE($A$4+IF($E$4&gt;1,1,0),1,1)</f>
        <v>46388</v>
      </c>
      <c r="Z27" s="154" t="s">
        <v>64</v>
      </c>
    </row>
    <row r="28">
      <c r="A28" s="147" t="str">
        <f>$A$10</f>
        <v>Su</v>
      </c>
      <c r="B28" s="148" t="str">
        <f>$B$10</f>
        <v>M</v>
      </c>
      <c r="C28" s="148" t="str">
        <f>$C$10</f>
        <v>Tu</v>
      </c>
      <c r="D28" s="148" t="str">
        <f>$D$10</f>
        <v>W</v>
      </c>
      <c r="E28" s="148" t="str">
        <f>$E$10</f>
        <v>Th</v>
      </c>
      <c r="F28" s="148" t="str">
        <f>$F$10</f>
        <v>F</v>
      </c>
      <c r="G28" s="149" t="str">
        <f>$G$10</f>
        <v>Sa</v>
      </c>
      <c r="H28" s="144"/>
      <c r="I28" s="147" t="str">
        <f>$A$10</f>
        <v>Su</v>
      </c>
      <c r="J28" s="148" t="str">
        <f>$B$10</f>
        <v>M</v>
      </c>
      <c r="K28" s="148" t="str">
        <f>$C$10</f>
        <v>Tu</v>
      </c>
      <c r="L28" s="148" t="str">
        <f>$D$10</f>
        <v>W</v>
      </c>
      <c r="M28" s="148" t="str">
        <f>$E$10</f>
        <v>Th</v>
      </c>
      <c r="N28" s="148" t="str">
        <f>$F$10</f>
        <v>F</v>
      </c>
      <c r="O28" s="149" t="str">
        <f>$G$10</f>
        <v>Sa</v>
      </c>
      <c r="P28" s="144"/>
      <c r="Q28" s="147" t="str">
        <f>$A$10</f>
        <v>Su</v>
      </c>
      <c r="R28" s="148" t="str">
        <f>$B$10</f>
        <v>M</v>
      </c>
      <c r="S28" s="148" t="str">
        <f>$C$10</f>
        <v>Tu</v>
      </c>
      <c r="T28" s="148" t="str">
        <f>$D$10</f>
        <v>W</v>
      </c>
      <c r="U28" s="148" t="str">
        <f>$E$10</f>
        <v>Th</v>
      </c>
      <c r="V28" s="148" t="str">
        <f>$F$10</f>
        <v>F</v>
      </c>
      <c r="W28" s="149" t="str">
        <f>$G$10</f>
        <v>Sa</v>
      </c>
      <c r="X28" s="145"/>
      <c r="Y28" s="153">
        <f>DATE($A$4+IF($E$4&gt;12,1,0),12,31)</f>
        <v>46387</v>
      </c>
      <c r="Z28" s="154" t="s">
        <v>65</v>
      </c>
    </row>
    <row r="29">
      <c r="A29" s="150" t="str">
        <f t="shared" ref="A29:G29" si="37">IF(MONTH($A$27)&lt;&gt;MONTH($A$27-(WEEKDAY($A$27,1)-($I$4-1))-IF((WEEKDAY($A$27,1)-($I$4-1))&lt;=0,7,0)+(ROW(A29)-ROW($A$29))*7+(COLUMN(A29)-COLUMN($A$29)+1)),"",$A$27-(WEEKDAY($A$27,1)-($I$4-1))-IF((WEEKDAY($A$27,1)-($I$4-1))&lt;=0,7,0)+(ROW(A29)-ROW($A$29))*7+(COLUMN(A29)-COLUMN($A$29)+1))</f>
        <v/>
      </c>
      <c r="B29" s="150">
        <f t="shared" si="37"/>
        <v>46419</v>
      </c>
      <c r="C29" s="150">
        <f t="shared" si="37"/>
        <v>46420</v>
      </c>
      <c r="D29" s="150">
        <f t="shared" si="37"/>
        <v>46421</v>
      </c>
      <c r="E29" s="150">
        <f t="shared" si="37"/>
        <v>46422</v>
      </c>
      <c r="F29" s="150">
        <f t="shared" si="37"/>
        <v>46423</v>
      </c>
      <c r="G29" s="150">
        <f t="shared" si="37"/>
        <v>46424</v>
      </c>
      <c r="H29" s="144"/>
      <c r="I29" s="150" t="str">
        <f t="shared" ref="I29:O29" si="38">IF(MONTH($I$27)&lt;&gt;MONTH($I$27-(WEEKDAY($I$27,1)-($I$4-1))-IF((WEEKDAY($I$27,1)-($I$4-1))&lt;=0,7,0)+(ROW(I29)-ROW($I$29))*7+(COLUMN(I29)-COLUMN($I$29)+1)),"",$I$27-(WEEKDAY($I$27,1)-($I$4-1))-IF((WEEKDAY($I$27,1)-($I$4-1))&lt;=0,7,0)+(ROW(I29)-ROW($I$29))*7+(COLUMN(I29)-COLUMN($I$29)+1))</f>
        <v/>
      </c>
      <c r="J29" s="150">
        <f t="shared" si="38"/>
        <v>46447</v>
      </c>
      <c r="K29" s="150">
        <f t="shared" si="38"/>
        <v>46448</v>
      </c>
      <c r="L29" s="150">
        <f t="shared" si="38"/>
        <v>46449</v>
      </c>
      <c r="M29" s="150">
        <f t="shared" si="38"/>
        <v>46450</v>
      </c>
      <c r="N29" s="150">
        <f t="shared" si="38"/>
        <v>46451</v>
      </c>
      <c r="O29" s="150">
        <f t="shared" si="38"/>
        <v>46452</v>
      </c>
      <c r="P29" s="144"/>
      <c r="Q29" s="150" t="str">
        <f t="shared" ref="Q29:W29" si="39">IF(MONTH($Q$27)&lt;&gt;MONTH($Q$27-(WEEKDAY($Q$27,1)-($I$4-1))-IF((WEEKDAY($Q$27,1)-($I$4-1))&lt;=0,7,0)+(ROW(Q29)-ROW($Q$29))*7+(COLUMN(Q29)-COLUMN($Q$29)+1)),"",$Q$27-(WEEKDAY($Q$27,1)-($I$4-1))-IF((WEEKDAY($Q$27,1)-($I$4-1))&lt;=0,7,0)+(ROW(Q29)-ROW($Q$29))*7+(COLUMN(Q29)-COLUMN($Q$29)+1))</f>
        <v/>
      </c>
      <c r="R29" s="150" t="str">
        <f t="shared" si="39"/>
        <v/>
      </c>
      <c r="S29" s="150" t="str">
        <f t="shared" si="39"/>
        <v/>
      </c>
      <c r="T29" s="150" t="str">
        <f t="shared" si="39"/>
        <v/>
      </c>
      <c r="U29" s="150">
        <f t="shared" si="39"/>
        <v>46478</v>
      </c>
      <c r="V29" s="150">
        <f t="shared" si="39"/>
        <v>46479</v>
      </c>
      <c r="W29" s="150">
        <f t="shared" si="39"/>
        <v>46480</v>
      </c>
      <c r="X29" s="145"/>
      <c r="Y29" s="153">
        <f>DATE($A$4+IF($E$4&gt;3,1,0),3,17)</f>
        <v>46463</v>
      </c>
      <c r="Z29" s="154" t="s">
        <v>66</v>
      </c>
    </row>
    <row r="30">
      <c r="A30" s="150">
        <f t="shared" ref="A30:G30" si="40">IF(MONTH($A$27)&lt;&gt;MONTH($A$27-(WEEKDAY($A$27,1)-($I$4-1))-IF((WEEKDAY($A$27,1)-($I$4-1))&lt;=0,7,0)+(ROW(A30)-ROW($A$29))*7+(COLUMN(A30)-COLUMN($A$29)+1)),"",$A$27-(WEEKDAY($A$27,1)-($I$4-1))-IF((WEEKDAY($A$27,1)-($I$4-1))&lt;=0,7,0)+(ROW(A30)-ROW($A$29))*7+(COLUMN(A30)-COLUMN($A$29)+1))</f>
        <v>46425</v>
      </c>
      <c r="B30" s="150">
        <f t="shared" si="40"/>
        <v>46426</v>
      </c>
      <c r="C30" s="150">
        <f t="shared" si="40"/>
        <v>46427</v>
      </c>
      <c r="D30" s="150">
        <f t="shared" si="40"/>
        <v>46428</v>
      </c>
      <c r="E30" s="150">
        <f t="shared" si="40"/>
        <v>46429</v>
      </c>
      <c r="F30" s="150">
        <f t="shared" si="40"/>
        <v>46430</v>
      </c>
      <c r="G30" s="150">
        <f t="shared" si="40"/>
        <v>46431</v>
      </c>
      <c r="H30" s="144"/>
      <c r="I30" s="150">
        <f t="shared" ref="I30:O30" si="41">IF(MONTH($I$27)&lt;&gt;MONTH($I$27-(WEEKDAY($I$27,1)-($I$4-1))-IF((WEEKDAY($I$27,1)-($I$4-1))&lt;=0,7,0)+(ROW(I30)-ROW($I$29))*7+(COLUMN(I30)-COLUMN($I$29)+1)),"",$I$27-(WEEKDAY($I$27,1)-($I$4-1))-IF((WEEKDAY($I$27,1)-($I$4-1))&lt;=0,7,0)+(ROW(I30)-ROW($I$29))*7+(COLUMN(I30)-COLUMN($I$29)+1))</f>
        <v>46453</v>
      </c>
      <c r="J30" s="150">
        <f t="shared" si="41"/>
        <v>46454</v>
      </c>
      <c r="K30" s="150">
        <f t="shared" si="41"/>
        <v>46455</v>
      </c>
      <c r="L30" s="150">
        <f t="shared" si="41"/>
        <v>46456</v>
      </c>
      <c r="M30" s="150">
        <f t="shared" si="41"/>
        <v>46457</v>
      </c>
      <c r="N30" s="150">
        <f t="shared" si="41"/>
        <v>46458</v>
      </c>
      <c r="O30" s="150">
        <f t="shared" si="41"/>
        <v>46459</v>
      </c>
      <c r="P30" s="144"/>
      <c r="Q30" s="150">
        <f t="shared" ref="Q30:W30" si="42">IF(MONTH($Q$27)&lt;&gt;MONTH($Q$27-(WEEKDAY($Q$27,1)-($I$4-1))-IF((WEEKDAY($Q$27,1)-($I$4-1))&lt;=0,7,0)+(ROW(Q30)-ROW($Q$29))*7+(COLUMN(Q30)-COLUMN($Q$29)+1)),"",$Q$27-(WEEKDAY($Q$27,1)-($I$4-1))-IF((WEEKDAY($Q$27,1)-($I$4-1))&lt;=0,7,0)+(ROW(Q30)-ROW($Q$29))*7+(COLUMN(Q30)-COLUMN($Q$29)+1))</f>
        <v>46481</v>
      </c>
      <c r="R30" s="150">
        <f t="shared" si="42"/>
        <v>46482</v>
      </c>
      <c r="S30" s="150">
        <f t="shared" si="42"/>
        <v>46483</v>
      </c>
      <c r="T30" s="150">
        <f t="shared" si="42"/>
        <v>46484</v>
      </c>
      <c r="U30" s="150">
        <f t="shared" si="42"/>
        <v>46485</v>
      </c>
      <c r="V30" s="150">
        <f t="shared" si="42"/>
        <v>46486</v>
      </c>
      <c r="W30" s="150">
        <f t="shared" si="42"/>
        <v>46487</v>
      </c>
      <c r="X30" s="145"/>
      <c r="Y30" s="153">
        <f>DATE($A$4+IF($E$4&gt;2,1,0),2,14)</f>
        <v>46432</v>
      </c>
      <c r="Z30" s="154" t="s">
        <v>67</v>
      </c>
    </row>
    <row r="31">
      <c r="A31" s="150">
        <f t="shared" ref="A31:G31" si="43">IF(MONTH($A$27)&lt;&gt;MONTH($A$27-(WEEKDAY($A$27,1)-($I$4-1))-IF((WEEKDAY($A$27,1)-($I$4-1))&lt;=0,7,0)+(ROW(A31)-ROW($A$29))*7+(COLUMN(A31)-COLUMN($A$29)+1)),"",$A$27-(WEEKDAY($A$27,1)-($I$4-1))-IF((WEEKDAY($A$27,1)-($I$4-1))&lt;=0,7,0)+(ROW(A31)-ROW($A$29))*7+(COLUMN(A31)-COLUMN($A$29)+1))</f>
        <v>46432</v>
      </c>
      <c r="B31" s="150">
        <f t="shared" si="43"/>
        <v>46433</v>
      </c>
      <c r="C31" s="150">
        <f t="shared" si="43"/>
        <v>46434</v>
      </c>
      <c r="D31" s="150">
        <f t="shared" si="43"/>
        <v>46435</v>
      </c>
      <c r="E31" s="150">
        <f t="shared" si="43"/>
        <v>46436</v>
      </c>
      <c r="F31" s="150">
        <f t="shared" si="43"/>
        <v>46437</v>
      </c>
      <c r="G31" s="150">
        <f t="shared" si="43"/>
        <v>46438</v>
      </c>
      <c r="H31" s="144"/>
      <c r="I31" s="150">
        <f t="shared" ref="I31:O31" si="44">IF(MONTH($I$27)&lt;&gt;MONTH($I$27-(WEEKDAY($I$27,1)-($I$4-1))-IF((WEEKDAY($I$27,1)-($I$4-1))&lt;=0,7,0)+(ROW(I31)-ROW($I$29))*7+(COLUMN(I31)-COLUMN($I$29)+1)),"",$I$27-(WEEKDAY($I$27,1)-($I$4-1))-IF((WEEKDAY($I$27,1)-($I$4-1))&lt;=0,7,0)+(ROW(I31)-ROW($I$29))*7+(COLUMN(I31)-COLUMN($I$29)+1))</f>
        <v>46460</v>
      </c>
      <c r="J31" s="150">
        <f t="shared" si="44"/>
        <v>46461</v>
      </c>
      <c r="K31" s="150">
        <f t="shared" si="44"/>
        <v>46462</v>
      </c>
      <c r="L31" s="150">
        <f t="shared" si="44"/>
        <v>46463</v>
      </c>
      <c r="M31" s="150">
        <f t="shared" si="44"/>
        <v>46464</v>
      </c>
      <c r="N31" s="150">
        <f t="shared" si="44"/>
        <v>46465</v>
      </c>
      <c r="O31" s="150">
        <f t="shared" si="44"/>
        <v>46466</v>
      </c>
      <c r="P31" s="144"/>
      <c r="Q31" s="150">
        <f t="shared" ref="Q31:W31" si="45">IF(MONTH($Q$27)&lt;&gt;MONTH($Q$27-(WEEKDAY($Q$27,1)-($I$4-1))-IF((WEEKDAY($Q$27,1)-($I$4-1))&lt;=0,7,0)+(ROW(Q31)-ROW($Q$29))*7+(COLUMN(Q31)-COLUMN($Q$29)+1)),"",$Q$27-(WEEKDAY($Q$27,1)-($I$4-1))-IF((WEEKDAY($Q$27,1)-($I$4-1))&lt;=0,7,0)+(ROW(Q31)-ROW($Q$29))*7+(COLUMN(Q31)-COLUMN($Q$29)+1))</f>
        <v>46488</v>
      </c>
      <c r="R31" s="150">
        <f t="shared" si="45"/>
        <v>46489</v>
      </c>
      <c r="S31" s="150">
        <f t="shared" si="45"/>
        <v>46490</v>
      </c>
      <c r="T31" s="150">
        <f t="shared" si="45"/>
        <v>46491</v>
      </c>
      <c r="U31" s="150">
        <f t="shared" si="45"/>
        <v>46492</v>
      </c>
      <c r="V31" s="150">
        <f t="shared" si="45"/>
        <v>46493</v>
      </c>
      <c r="W31" s="150">
        <f t="shared" si="45"/>
        <v>46494</v>
      </c>
      <c r="X31" s="145"/>
      <c r="Y31" s="153">
        <f>DATE($A$4+IF($E$4&gt;11,1,0),11,11)</f>
        <v>46337</v>
      </c>
      <c r="Z31" s="154" t="s">
        <v>68</v>
      </c>
    </row>
    <row r="32">
      <c r="A32" s="150">
        <f t="shared" ref="A32:G32" si="46">IF(MONTH($A$27)&lt;&gt;MONTH($A$27-(WEEKDAY($A$27,1)-($I$4-1))-IF((WEEKDAY($A$27,1)-($I$4-1))&lt;=0,7,0)+(ROW(A32)-ROW($A$29))*7+(COLUMN(A32)-COLUMN($A$29)+1)),"",$A$27-(WEEKDAY($A$27,1)-($I$4-1))-IF((WEEKDAY($A$27,1)-($I$4-1))&lt;=0,7,0)+(ROW(A32)-ROW($A$29))*7+(COLUMN(A32)-COLUMN($A$29)+1))</f>
        <v>46439</v>
      </c>
      <c r="B32" s="150">
        <f t="shared" si="46"/>
        <v>46440</v>
      </c>
      <c r="C32" s="150">
        <f t="shared" si="46"/>
        <v>46441</v>
      </c>
      <c r="D32" s="150">
        <f t="shared" si="46"/>
        <v>46442</v>
      </c>
      <c r="E32" s="150">
        <f t="shared" si="46"/>
        <v>46443</v>
      </c>
      <c r="F32" s="150">
        <f t="shared" si="46"/>
        <v>46444</v>
      </c>
      <c r="G32" s="150">
        <f t="shared" si="46"/>
        <v>46445</v>
      </c>
      <c r="H32" s="144"/>
      <c r="I32" s="150">
        <f t="shared" ref="I32:O32" si="47">IF(MONTH($I$27)&lt;&gt;MONTH($I$27-(WEEKDAY($I$27,1)-($I$4-1))-IF((WEEKDAY($I$27,1)-($I$4-1))&lt;=0,7,0)+(ROW(I32)-ROW($I$29))*7+(COLUMN(I32)-COLUMN($I$29)+1)),"",$I$27-(WEEKDAY($I$27,1)-($I$4-1))-IF((WEEKDAY($I$27,1)-($I$4-1))&lt;=0,7,0)+(ROW(I32)-ROW($I$29))*7+(COLUMN(I32)-COLUMN($I$29)+1))</f>
        <v>46467</v>
      </c>
      <c r="J32" s="150">
        <f t="shared" si="47"/>
        <v>46468</v>
      </c>
      <c r="K32" s="150">
        <f t="shared" si="47"/>
        <v>46469</v>
      </c>
      <c r="L32" s="150">
        <f t="shared" si="47"/>
        <v>46470</v>
      </c>
      <c r="M32" s="150">
        <f t="shared" si="47"/>
        <v>46471</v>
      </c>
      <c r="N32" s="150">
        <f t="shared" si="47"/>
        <v>46472</v>
      </c>
      <c r="O32" s="150">
        <f t="shared" si="47"/>
        <v>46473</v>
      </c>
      <c r="P32" s="144"/>
      <c r="Q32" s="150">
        <f t="shared" ref="Q32:W32" si="48">IF(MONTH($Q$27)&lt;&gt;MONTH($Q$27-(WEEKDAY($Q$27,1)-($I$4-1))-IF((WEEKDAY($Q$27,1)-($I$4-1))&lt;=0,7,0)+(ROW(Q32)-ROW($Q$29))*7+(COLUMN(Q32)-COLUMN($Q$29)+1)),"",$Q$27-(WEEKDAY($Q$27,1)-($I$4-1))-IF((WEEKDAY($Q$27,1)-($I$4-1))&lt;=0,7,0)+(ROW(Q32)-ROW($Q$29))*7+(COLUMN(Q32)-COLUMN($Q$29)+1))</f>
        <v>46495</v>
      </c>
      <c r="R32" s="150">
        <f t="shared" si="48"/>
        <v>46496</v>
      </c>
      <c r="S32" s="150">
        <f t="shared" si="48"/>
        <v>46497</v>
      </c>
      <c r="T32" s="150">
        <f t="shared" si="48"/>
        <v>46498</v>
      </c>
      <c r="U32" s="150">
        <f t="shared" si="48"/>
        <v>46499</v>
      </c>
      <c r="V32" s="150">
        <f t="shared" si="48"/>
        <v>46500</v>
      </c>
      <c r="W32" s="150">
        <f t="shared" si="48"/>
        <v>46501</v>
      </c>
      <c r="X32" s="145"/>
      <c r="Y32" s="153">
        <f>DATE($A$4+IF($E$4&gt;9,1,0),9,11)</f>
        <v>46276</v>
      </c>
      <c r="Z32" s="154" t="s">
        <v>69</v>
      </c>
    </row>
    <row r="33">
      <c r="A33" s="150">
        <f t="shared" ref="A33:G33" si="49">IF(MONTH($A$27)&lt;&gt;MONTH($A$27-(WEEKDAY($A$27,1)-($I$4-1))-IF((WEEKDAY($A$27,1)-($I$4-1))&lt;=0,7,0)+(ROW(A33)-ROW($A$29))*7+(COLUMN(A33)-COLUMN($A$29)+1)),"",$A$27-(WEEKDAY($A$27,1)-($I$4-1))-IF((WEEKDAY($A$27,1)-($I$4-1))&lt;=0,7,0)+(ROW(A33)-ROW($A$29))*7+(COLUMN(A33)-COLUMN($A$29)+1))</f>
        <v>46446</v>
      </c>
      <c r="B33" s="150" t="str">
        <f t="shared" si="49"/>
        <v/>
      </c>
      <c r="C33" s="150" t="str">
        <f t="shared" si="49"/>
        <v/>
      </c>
      <c r="D33" s="150" t="str">
        <f t="shared" si="49"/>
        <v/>
      </c>
      <c r="E33" s="150" t="str">
        <f t="shared" si="49"/>
        <v/>
      </c>
      <c r="F33" s="150" t="str">
        <f t="shared" si="49"/>
        <v/>
      </c>
      <c r="G33" s="150" t="str">
        <f t="shared" si="49"/>
        <v/>
      </c>
      <c r="H33" s="144"/>
      <c r="I33" s="150">
        <f t="shared" ref="I33:O33" si="50">IF(MONTH($I$27)&lt;&gt;MONTH($I$27-(WEEKDAY($I$27,1)-($I$4-1))-IF((WEEKDAY($I$27,1)-($I$4-1))&lt;=0,7,0)+(ROW(I33)-ROW($I$29))*7+(COLUMN(I33)-COLUMN($I$29)+1)),"",$I$27-(WEEKDAY($I$27,1)-($I$4-1))-IF((WEEKDAY($I$27,1)-($I$4-1))&lt;=0,7,0)+(ROW(I33)-ROW($I$29))*7+(COLUMN(I33)-COLUMN($I$29)+1))</f>
        <v>46474</v>
      </c>
      <c r="J33" s="150">
        <f t="shared" si="50"/>
        <v>46475</v>
      </c>
      <c r="K33" s="150">
        <f t="shared" si="50"/>
        <v>46476</v>
      </c>
      <c r="L33" s="150">
        <f t="shared" si="50"/>
        <v>46477</v>
      </c>
      <c r="M33" s="150" t="str">
        <f t="shared" si="50"/>
        <v/>
      </c>
      <c r="N33" s="150" t="str">
        <f t="shared" si="50"/>
        <v/>
      </c>
      <c r="O33" s="150" t="str">
        <f t="shared" si="50"/>
        <v/>
      </c>
      <c r="P33" s="144"/>
      <c r="Q33" s="150">
        <f t="shared" ref="Q33:W33" si="51">IF(MONTH($Q$27)&lt;&gt;MONTH($Q$27-(WEEKDAY($Q$27,1)-($I$4-1))-IF((WEEKDAY($Q$27,1)-($I$4-1))&lt;=0,7,0)+(ROW(Q33)-ROW($Q$29))*7+(COLUMN(Q33)-COLUMN($Q$29)+1)),"",$Q$27-(WEEKDAY($Q$27,1)-($I$4-1))-IF((WEEKDAY($Q$27,1)-($I$4-1))&lt;=0,7,0)+(ROW(Q33)-ROW($Q$29))*7+(COLUMN(Q33)-COLUMN($Q$29)+1))</f>
        <v>46502</v>
      </c>
      <c r="R33" s="150">
        <f t="shared" si="51"/>
        <v>46503</v>
      </c>
      <c r="S33" s="150">
        <f t="shared" si="51"/>
        <v>46504</v>
      </c>
      <c r="T33" s="150">
        <f t="shared" si="51"/>
        <v>46505</v>
      </c>
      <c r="U33" s="150">
        <f t="shared" si="51"/>
        <v>46506</v>
      </c>
      <c r="V33" s="150">
        <f t="shared" si="51"/>
        <v>46507</v>
      </c>
      <c r="W33" s="150" t="str">
        <f t="shared" si="51"/>
        <v/>
      </c>
      <c r="X33" s="145"/>
      <c r="Y33" s="153">
        <f>DATE($A$4+IF($E$4&gt;12,1,0),12,26)</f>
        <v>46382</v>
      </c>
      <c r="Z33" s="154" t="s">
        <v>70</v>
      </c>
    </row>
    <row r="34">
      <c r="A34" s="150" t="str">
        <f t="shared" ref="A34:G34" si="52">IF(MONTH($A$27)&lt;&gt;MONTH($A$27-(WEEKDAY($A$27,1)-($I$4-1))-IF((WEEKDAY($A$27,1)-($I$4-1))&lt;=0,7,0)+(ROW(A34)-ROW($A$29))*7+(COLUMN(A34)-COLUMN($A$29)+1)),"",$A$27-(WEEKDAY($A$27,1)-($I$4-1))-IF((WEEKDAY($A$27,1)-($I$4-1))&lt;=0,7,0)+(ROW(A34)-ROW($A$29))*7+(COLUMN(A34)-COLUMN($A$29)+1))</f>
        <v/>
      </c>
      <c r="B34" s="150" t="str">
        <f t="shared" si="52"/>
        <v/>
      </c>
      <c r="C34" s="150" t="str">
        <f t="shared" si="52"/>
        <v/>
      </c>
      <c r="D34" s="150" t="str">
        <f t="shared" si="52"/>
        <v/>
      </c>
      <c r="E34" s="150" t="str">
        <f t="shared" si="52"/>
        <v/>
      </c>
      <c r="F34" s="150" t="str">
        <f t="shared" si="52"/>
        <v/>
      </c>
      <c r="G34" s="150" t="str">
        <f t="shared" si="52"/>
        <v/>
      </c>
      <c r="H34" s="144"/>
      <c r="I34" s="150" t="str">
        <f t="shared" ref="I34:O34" si="53">IF(MONTH($I$27)&lt;&gt;MONTH($I$27-(WEEKDAY($I$27,1)-($I$4-1))-IF((WEEKDAY($I$27,1)-($I$4-1))&lt;=0,7,0)+(ROW(I34)-ROW($I$29))*7+(COLUMN(I34)-COLUMN($I$29)+1)),"",$I$27-(WEEKDAY($I$27,1)-($I$4-1))-IF((WEEKDAY($I$27,1)-($I$4-1))&lt;=0,7,0)+(ROW(I34)-ROW($I$29))*7+(COLUMN(I34)-COLUMN($I$29)+1))</f>
        <v/>
      </c>
      <c r="J34" s="150" t="str">
        <f t="shared" si="53"/>
        <v/>
      </c>
      <c r="K34" s="150" t="str">
        <f t="shared" si="53"/>
        <v/>
      </c>
      <c r="L34" s="150" t="str">
        <f t="shared" si="53"/>
        <v/>
      </c>
      <c r="M34" s="150" t="str">
        <f t="shared" si="53"/>
        <v/>
      </c>
      <c r="N34" s="150" t="str">
        <f t="shared" si="53"/>
        <v/>
      </c>
      <c r="O34" s="150" t="str">
        <f t="shared" si="53"/>
        <v/>
      </c>
      <c r="P34" s="144"/>
      <c r="Q34" s="150" t="str">
        <f t="shared" ref="Q34:W34" si="54">IF(MONTH($Q$27)&lt;&gt;MONTH($Q$27-(WEEKDAY($Q$27,1)-($I$4-1))-IF((WEEKDAY($Q$27,1)-($I$4-1))&lt;=0,7,0)+(ROW(Q34)-ROW($Q$29))*7+(COLUMN(Q34)-COLUMN($Q$29)+1)),"",$Q$27-(WEEKDAY($Q$27,1)-($I$4-1))-IF((WEEKDAY($Q$27,1)-($I$4-1))&lt;=0,7,0)+(ROW(Q34)-ROW($Q$29))*7+(COLUMN(Q34)-COLUMN($Q$29)+1))</f>
        <v/>
      </c>
      <c r="R34" s="150" t="str">
        <f t="shared" si="54"/>
        <v/>
      </c>
      <c r="S34" s="150" t="str">
        <f t="shared" si="54"/>
        <v/>
      </c>
      <c r="T34" s="150" t="str">
        <f t="shared" si="54"/>
        <v/>
      </c>
      <c r="U34" s="150" t="str">
        <f t="shared" si="54"/>
        <v/>
      </c>
      <c r="V34" s="150" t="str">
        <f t="shared" si="54"/>
        <v/>
      </c>
      <c r="W34" s="150" t="str">
        <f t="shared" si="54"/>
        <v/>
      </c>
      <c r="X34" s="145"/>
      <c r="Y34" s="153">
        <f>IF(AND($A$4&gt;1900,$A$4&lt;2099),IF(MONTH(ROUNDDOWN((DATE(2000,3,20)+TIME(7,29,0))+($A$4-2000)*365.24238,0))&lt;$E$4,ROUNDDOWN((DATE(2000,3,20)+TIME(7,29,0))+($A$4+1-2000)*365.24238,0),ROUNDDOWN((DATE(2000,3,20)+TIME(7,29,0))+($A$4-2000)*365.24238,0)),"n/f")</f>
        <v>46466</v>
      </c>
      <c r="Z34" s="154" t="s">
        <v>71</v>
      </c>
    </row>
    <row r="35">
      <c r="A35" s="140"/>
      <c r="B35" s="140"/>
      <c r="C35" s="140"/>
      <c r="D35" s="140"/>
      <c r="E35" s="140"/>
      <c r="F35" s="140"/>
      <c r="G35" s="140"/>
      <c r="I35" s="140"/>
      <c r="J35" s="140"/>
      <c r="K35" s="140"/>
      <c r="L35" s="140"/>
      <c r="M35" s="140"/>
      <c r="N35" s="140"/>
      <c r="O35" s="140"/>
      <c r="Q35" s="140"/>
      <c r="R35" s="140"/>
      <c r="S35" s="140"/>
      <c r="T35" s="140"/>
      <c r="U35" s="140"/>
      <c r="V35" s="140"/>
      <c r="W35" s="140"/>
      <c r="X35" s="139"/>
      <c r="Y35" s="153">
        <f>IF(AND($A$4&gt;1900,$A$4&lt;2099),IF(MONTH(ROUNDDOWN((DATE(2000,6,21)+TIME(1,36,0))+($A$4-2000)*365.24163,0))&lt;$E$4,ROUNDDOWN((DATE(2000,6,21)+TIME(1,36,0))+($A$4+1-2000)*365.24163,0),ROUNDDOWN((DATE(2000,6,21)+TIME(1,36,0))+($A$4-2000)*365.24163,0)),"n/f")</f>
        <v>46559</v>
      </c>
      <c r="Z35" s="154" t="s">
        <v>72</v>
      </c>
    </row>
    <row r="36" ht="15.75" customHeight="1">
      <c r="A36" s="143">
        <f>DATE(YEAR(Q27),MONTH(Q27)+1,1)</f>
        <v>46508</v>
      </c>
      <c r="B36" s="6"/>
      <c r="C36" s="6"/>
      <c r="D36" s="6"/>
      <c r="E36" s="6"/>
      <c r="F36" s="6"/>
      <c r="G36" s="8"/>
      <c r="H36" s="144"/>
      <c r="I36" s="143">
        <f>DATE(YEAR(A36),MONTH(A36)+1,1)</f>
        <v>46539</v>
      </c>
      <c r="J36" s="6"/>
      <c r="K36" s="6"/>
      <c r="L36" s="6"/>
      <c r="M36" s="6"/>
      <c r="N36" s="6"/>
      <c r="O36" s="8"/>
      <c r="P36" s="144"/>
      <c r="Q36" s="143">
        <f>DATE(YEAR(I36),MONTH(I36)+1,1)</f>
        <v>46569</v>
      </c>
      <c r="R36" s="6"/>
      <c r="S36" s="6"/>
      <c r="T36" s="6"/>
      <c r="U36" s="6"/>
      <c r="V36" s="6"/>
      <c r="W36" s="8"/>
      <c r="X36" s="145"/>
      <c r="Y36" s="153">
        <f>IF(AND($A$4&gt;1900,$A$4&lt;2099),IF(MONTH(ROUNDDOWN((DATE(2000,9,22)+TIME(17,17,0))+($A$4-2000)*365.24205,0))&lt;$E$4,ROUNDDOWN((DATE(2000,9,22)+TIME(17,17,0))+($A$4+1-2000)*365.24205,0),ROUNDDOWN((DATE(2000,9,22)+TIME(17,17,0))+($A$4-2000)*365.24205,0)),"n/f")</f>
        <v>46288</v>
      </c>
      <c r="Z36" s="154" t="s">
        <v>73</v>
      </c>
    </row>
    <row r="37">
      <c r="A37" s="147" t="str">
        <f>$A$10</f>
        <v>Su</v>
      </c>
      <c r="B37" s="148" t="str">
        <f>$B$10</f>
        <v>M</v>
      </c>
      <c r="C37" s="148" t="str">
        <f>$C$10</f>
        <v>Tu</v>
      </c>
      <c r="D37" s="148" t="str">
        <f>$D$10</f>
        <v>W</v>
      </c>
      <c r="E37" s="148" t="str">
        <f>$E$10</f>
        <v>Th</v>
      </c>
      <c r="F37" s="148" t="str">
        <f>$F$10</f>
        <v>F</v>
      </c>
      <c r="G37" s="149" t="str">
        <f>$G$10</f>
        <v>Sa</v>
      </c>
      <c r="H37" s="144"/>
      <c r="I37" s="147" t="str">
        <f>$A$10</f>
        <v>Su</v>
      </c>
      <c r="J37" s="148" t="str">
        <f>$B$10</f>
        <v>M</v>
      </c>
      <c r="K37" s="148" t="str">
        <f>$C$10</f>
        <v>Tu</v>
      </c>
      <c r="L37" s="148" t="str">
        <f>$D$10</f>
        <v>W</v>
      </c>
      <c r="M37" s="148" t="str">
        <f>$E$10</f>
        <v>Th</v>
      </c>
      <c r="N37" s="148" t="str">
        <f>$F$10</f>
        <v>F</v>
      </c>
      <c r="O37" s="149" t="str">
        <f>$G$10</f>
        <v>Sa</v>
      </c>
      <c r="P37" s="144"/>
      <c r="Q37" s="147" t="str">
        <f>$A$10</f>
        <v>Su</v>
      </c>
      <c r="R37" s="148" t="str">
        <f>$B$10</f>
        <v>M</v>
      </c>
      <c r="S37" s="148" t="str">
        <f>$C$10</f>
        <v>Tu</v>
      </c>
      <c r="T37" s="148" t="str">
        <f>$D$10</f>
        <v>W</v>
      </c>
      <c r="U37" s="148" t="str">
        <f>$E$10</f>
        <v>Th</v>
      </c>
      <c r="V37" s="148" t="str">
        <f>$F$10</f>
        <v>F</v>
      </c>
      <c r="W37" s="149" t="str">
        <f>$G$10</f>
        <v>Sa</v>
      </c>
      <c r="X37" s="145"/>
      <c r="Y37" s="153">
        <f>IF(AND($A$4&gt;1900,$A$4&lt;2099),IF(MONTH(ROUNDDOWN((DATE(2000,12,21)+TIME(13,30,0))+($A$4-2000)*365.242743,0))&lt;$E$4,ROUNDDOWN((DATE(2000,12,21)+TIME(13,30,0))+($A$4+1-2000)*365.242743,0),ROUNDDOWN((DATE(2000,12,21)+TIME(13,30,0))+($A$4-2000)*365.242743,0)),"n/f")</f>
        <v>46377</v>
      </c>
      <c r="Z37" s="154" t="s">
        <v>74</v>
      </c>
    </row>
    <row r="38">
      <c r="A38" s="150" t="str">
        <f t="shared" ref="A38:G38" si="55">IF(MONTH($A$36)&lt;&gt;MONTH($A$36-(WEEKDAY($A$36,1)-($I$4-1))-IF((WEEKDAY($A$36,1)-($I$4-1))&lt;=0,7,0)+(ROW(A38)-ROW($A$38))*7+(COLUMN(A38)-COLUMN($A$38)+1)),"",$A$36-(WEEKDAY($A$36,1)-($I$4-1))-IF((WEEKDAY($A$36,1)-($I$4-1))&lt;=0,7,0)+(ROW(A38)-ROW($A$38))*7+(COLUMN(A38)-COLUMN($A$38)+1))</f>
        <v/>
      </c>
      <c r="B38" s="150" t="str">
        <f t="shared" si="55"/>
        <v/>
      </c>
      <c r="C38" s="150" t="str">
        <f t="shared" si="55"/>
        <v/>
      </c>
      <c r="D38" s="150" t="str">
        <f t="shared" si="55"/>
        <v/>
      </c>
      <c r="E38" s="150" t="str">
        <f t="shared" si="55"/>
        <v/>
      </c>
      <c r="F38" s="150" t="str">
        <f t="shared" si="55"/>
        <v/>
      </c>
      <c r="G38" s="150">
        <f t="shared" si="55"/>
        <v>46508</v>
      </c>
      <c r="H38" s="144"/>
      <c r="I38" s="150" t="str">
        <f t="shared" ref="I38:O38" si="56">IF(MONTH($I$36)&lt;&gt;MONTH($I$36-(WEEKDAY($I$36,1)-($I$4-1))-IF((WEEKDAY($I$36,1)-($I$4-1))&lt;=0,7,0)+(ROW(I38)-ROW($I$38))*7+(COLUMN(I38)-COLUMN($I$38)+1)),"",$I$36-(WEEKDAY($I$36,1)-($I$4-1))-IF((WEEKDAY($I$36,1)-($I$4-1))&lt;=0,7,0)+(ROW(I38)-ROW($I$38))*7+(COLUMN(I38)-COLUMN($I$38)+1))</f>
        <v/>
      </c>
      <c r="J38" s="150" t="str">
        <f t="shared" si="56"/>
        <v/>
      </c>
      <c r="K38" s="150">
        <f t="shared" si="56"/>
        <v>46539</v>
      </c>
      <c r="L38" s="150">
        <f t="shared" si="56"/>
        <v>46540</v>
      </c>
      <c r="M38" s="150">
        <f t="shared" si="56"/>
        <v>46541</v>
      </c>
      <c r="N38" s="150">
        <f t="shared" si="56"/>
        <v>46542</v>
      </c>
      <c r="O38" s="150">
        <f t="shared" si="56"/>
        <v>46543</v>
      </c>
      <c r="P38" s="144"/>
      <c r="Q38" s="150" t="str">
        <f t="shared" ref="Q38:W38" si="57">IF(MONTH($Q$36)&lt;&gt;MONTH($Q$36-(WEEKDAY($Q$36,1)-($I$4-1))-IF((WEEKDAY($Q$36,1)-($I$4-1))&lt;=0,7,0)+(ROW(Q38)-ROW($Q$38))*7+(COLUMN(Q38)-COLUMN($Q$38)+1)),"",$Q$36-(WEEKDAY($Q$36,1)-($I$4-1))-IF((WEEKDAY($Q$36,1)-($I$4-1))&lt;=0,7,0)+(ROW(Q38)-ROW($Q$38))*7+(COLUMN(Q38)-COLUMN($Q$38)+1))</f>
        <v/>
      </c>
      <c r="R38" s="150" t="str">
        <f t="shared" si="57"/>
        <v/>
      </c>
      <c r="S38" s="150" t="str">
        <f t="shared" si="57"/>
        <v/>
      </c>
      <c r="T38" s="150" t="str">
        <f t="shared" si="57"/>
        <v/>
      </c>
      <c r="U38" s="150">
        <f t="shared" si="57"/>
        <v>46569</v>
      </c>
      <c r="V38" s="150">
        <f t="shared" si="57"/>
        <v>46570</v>
      </c>
      <c r="W38" s="150">
        <f t="shared" si="57"/>
        <v>46571</v>
      </c>
      <c r="X38" s="145"/>
      <c r="Y38" s="155"/>
      <c r="Z38" s="140"/>
    </row>
    <row r="39">
      <c r="A39" s="150">
        <f t="shared" ref="A39:G39" si="58">IF(MONTH($A$36)&lt;&gt;MONTH($A$36-(WEEKDAY($A$36,1)-($I$4-1))-IF((WEEKDAY($A$36,1)-($I$4-1))&lt;=0,7,0)+(ROW(A39)-ROW($A$38))*7+(COLUMN(A39)-COLUMN($A$38)+1)),"",$A$36-(WEEKDAY($A$36,1)-($I$4-1))-IF((WEEKDAY($A$36,1)-($I$4-1))&lt;=0,7,0)+(ROW(A39)-ROW($A$38))*7+(COLUMN(A39)-COLUMN($A$38)+1))</f>
        <v>46509</v>
      </c>
      <c r="B39" s="150">
        <f t="shared" si="58"/>
        <v>46510</v>
      </c>
      <c r="C39" s="150">
        <f t="shared" si="58"/>
        <v>46511</v>
      </c>
      <c r="D39" s="150">
        <f t="shared" si="58"/>
        <v>46512</v>
      </c>
      <c r="E39" s="150">
        <f t="shared" si="58"/>
        <v>46513</v>
      </c>
      <c r="F39" s="150">
        <f t="shared" si="58"/>
        <v>46514</v>
      </c>
      <c r="G39" s="150">
        <f t="shared" si="58"/>
        <v>46515</v>
      </c>
      <c r="H39" s="144"/>
      <c r="I39" s="150">
        <f t="shared" ref="I39:O39" si="59">IF(MONTH($I$36)&lt;&gt;MONTH($I$36-(WEEKDAY($I$36,1)-($I$4-1))-IF((WEEKDAY($I$36,1)-($I$4-1))&lt;=0,7,0)+(ROW(I39)-ROW($I$38))*7+(COLUMN(I39)-COLUMN($I$38)+1)),"",$I$36-(WEEKDAY($I$36,1)-($I$4-1))-IF((WEEKDAY($I$36,1)-($I$4-1))&lt;=0,7,0)+(ROW(I39)-ROW($I$38))*7+(COLUMN(I39)-COLUMN($I$38)+1))</f>
        <v>46544</v>
      </c>
      <c r="J39" s="150">
        <f t="shared" si="59"/>
        <v>46545</v>
      </c>
      <c r="K39" s="150">
        <f t="shared" si="59"/>
        <v>46546</v>
      </c>
      <c r="L39" s="150">
        <f t="shared" si="59"/>
        <v>46547</v>
      </c>
      <c r="M39" s="150">
        <f t="shared" si="59"/>
        <v>46548</v>
      </c>
      <c r="N39" s="150">
        <f t="shared" si="59"/>
        <v>46549</v>
      </c>
      <c r="O39" s="150">
        <f t="shared" si="59"/>
        <v>46550</v>
      </c>
      <c r="P39" s="144"/>
      <c r="Q39" s="150">
        <f t="shared" ref="Q39:W39" si="60">IF(MONTH($Q$36)&lt;&gt;MONTH($Q$36-(WEEKDAY($Q$36,1)-($I$4-1))-IF((WEEKDAY($Q$36,1)-($I$4-1))&lt;=0,7,0)+(ROW(Q39)-ROW($Q$38))*7+(COLUMN(Q39)-COLUMN($Q$38)+1)),"",$Q$36-(WEEKDAY($Q$36,1)-($I$4-1))-IF((WEEKDAY($Q$36,1)-($I$4-1))&lt;=0,7,0)+(ROW(Q39)-ROW($Q$38))*7+(COLUMN(Q39)-COLUMN($Q$38)+1))</f>
        <v>46572</v>
      </c>
      <c r="R39" s="150">
        <f t="shared" si="60"/>
        <v>46573</v>
      </c>
      <c r="S39" s="150">
        <f t="shared" si="60"/>
        <v>46574</v>
      </c>
      <c r="T39" s="150">
        <f t="shared" si="60"/>
        <v>46575</v>
      </c>
      <c r="U39" s="150">
        <f t="shared" si="60"/>
        <v>46576</v>
      </c>
      <c r="V39" s="150">
        <f t="shared" si="60"/>
        <v>46577</v>
      </c>
      <c r="W39" s="150">
        <f t="shared" si="60"/>
        <v>46578</v>
      </c>
      <c r="X39" s="145"/>
      <c r="Y39" s="155"/>
      <c r="Z39" s="140"/>
    </row>
    <row r="40">
      <c r="A40" s="150">
        <f t="shared" ref="A40:G40" si="61">IF(MONTH($A$36)&lt;&gt;MONTH($A$36-(WEEKDAY($A$36,1)-($I$4-1))-IF((WEEKDAY($A$36,1)-($I$4-1))&lt;=0,7,0)+(ROW(A40)-ROW($A$38))*7+(COLUMN(A40)-COLUMN($A$38)+1)),"",$A$36-(WEEKDAY($A$36,1)-($I$4-1))-IF((WEEKDAY($A$36,1)-($I$4-1))&lt;=0,7,0)+(ROW(A40)-ROW($A$38))*7+(COLUMN(A40)-COLUMN($A$38)+1))</f>
        <v>46516</v>
      </c>
      <c r="B40" s="150">
        <f t="shared" si="61"/>
        <v>46517</v>
      </c>
      <c r="C40" s="150">
        <f t="shared" si="61"/>
        <v>46518</v>
      </c>
      <c r="D40" s="150">
        <f t="shared" si="61"/>
        <v>46519</v>
      </c>
      <c r="E40" s="150">
        <f t="shared" si="61"/>
        <v>46520</v>
      </c>
      <c r="F40" s="150">
        <f t="shared" si="61"/>
        <v>46521</v>
      </c>
      <c r="G40" s="150">
        <f t="shared" si="61"/>
        <v>46522</v>
      </c>
      <c r="H40" s="144"/>
      <c r="I40" s="150">
        <f t="shared" ref="I40:O40" si="62">IF(MONTH($I$36)&lt;&gt;MONTH($I$36-(WEEKDAY($I$36,1)-($I$4-1))-IF((WEEKDAY($I$36,1)-($I$4-1))&lt;=0,7,0)+(ROW(I40)-ROW($I$38))*7+(COLUMN(I40)-COLUMN($I$38)+1)),"",$I$36-(WEEKDAY($I$36,1)-($I$4-1))-IF((WEEKDAY($I$36,1)-($I$4-1))&lt;=0,7,0)+(ROW(I40)-ROW($I$38))*7+(COLUMN(I40)-COLUMN($I$38)+1))</f>
        <v>46551</v>
      </c>
      <c r="J40" s="150">
        <f t="shared" si="62"/>
        <v>46552</v>
      </c>
      <c r="K40" s="150">
        <f t="shared" si="62"/>
        <v>46553</v>
      </c>
      <c r="L40" s="150">
        <f t="shared" si="62"/>
        <v>46554</v>
      </c>
      <c r="M40" s="150">
        <f t="shared" si="62"/>
        <v>46555</v>
      </c>
      <c r="N40" s="150">
        <f t="shared" si="62"/>
        <v>46556</v>
      </c>
      <c r="O40" s="150">
        <f t="shared" si="62"/>
        <v>46557</v>
      </c>
      <c r="P40" s="144"/>
      <c r="Q40" s="150">
        <f t="shared" ref="Q40:W40" si="63">IF(MONTH($Q$36)&lt;&gt;MONTH($Q$36-(WEEKDAY($Q$36,1)-($I$4-1))-IF((WEEKDAY($Q$36,1)-($I$4-1))&lt;=0,7,0)+(ROW(Q40)-ROW($Q$38))*7+(COLUMN(Q40)-COLUMN($Q$38)+1)),"",$Q$36-(WEEKDAY($Q$36,1)-($I$4-1))-IF((WEEKDAY($Q$36,1)-($I$4-1))&lt;=0,7,0)+(ROW(Q40)-ROW($Q$38))*7+(COLUMN(Q40)-COLUMN($Q$38)+1))</f>
        <v>46579</v>
      </c>
      <c r="R40" s="150">
        <f t="shared" si="63"/>
        <v>46580</v>
      </c>
      <c r="S40" s="150">
        <f t="shared" si="63"/>
        <v>46581</v>
      </c>
      <c r="T40" s="150">
        <f t="shared" si="63"/>
        <v>46582</v>
      </c>
      <c r="U40" s="150">
        <f t="shared" si="63"/>
        <v>46583</v>
      </c>
      <c r="V40" s="150">
        <f t="shared" si="63"/>
        <v>46584</v>
      </c>
      <c r="W40" s="150">
        <f t="shared" si="63"/>
        <v>46585</v>
      </c>
      <c r="X40" s="145"/>
      <c r="Y40" s="155"/>
      <c r="Z40" s="140"/>
    </row>
    <row r="41">
      <c r="A41" s="150">
        <f t="shared" ref="A41:G41" si="64">IF(MONTH($A$36)&lt;&gt;MONTH($A$36-(WEEKDAY($A$36,1)-($I$4-1))-IF((WEEKDAY($A$36,1)-($I$4-1))&lt;=0,7,0)+(ROW(A41)-ROW($A$38))*7+(COLUMN(A41)-COLUMN($A$38)+1)),"",$A$36-(WEEKDAY($A$36,1)-($I$4-1))-IF((WEEKDAY($A$36,1)-($I$4-1))&lt;=0,7,0)+(ROW(A41)-ROW($A$38))*7+(COLUMN(A41)-COLUMN($A$38)+1))</f>
        <v>46523</v>
      </c>
      <c r="B41" s="150">
        <f t="shared" si="64"/>
        <v>46524</v>
      </c>
      <c r="C41" s="150">
        <f t="shared" si="64"/>
        <v>46525</v>
      </c>
      <c r="D41" s="150">
        <f t="shared" si="64"/>
        <v>46526</v>
      </c>
      <c r="E41" s="150">
        <f t="shared" si="64"/>
        <v>46527</v>
      </c>
      <c r="F41" s="150">
        <f t="shared" si="64"/>
        <v>46528</v>
      </c>
      <c r="G41" s="150">
        <f t="shared" si="64"/>
        <v>46529</v>
      </c>
      <c r="H41" s="144"/>
      <c r="I41" s="150">
        <f t="shared" ref="I41:O41" si="65">IF(MONTH($I$36)&lt;&gt;MONTH($I$36-(WEEKDAY($I$36,1)-($I$4-1))-IF((WEEKDAY($I$36,1)-($I$4-1))&lt;=0,7,0)+(ROW(I41)-ROW($I$38))*7+(COLUMN(I41)-COLUMN($I$38)+1)),"",$I$36-(WEEKDAY($I$36,1)-($I$4-1))-IF((WEEKDAY($I$36,1)-($I$4-1))&lt;=0,7,0)+(ROW(I41)-ROW($I$38))*7+(COLUMN(I41)-COLUMN($I$38)+1))</f>
        <v>46558</v>
      </c>
      <c r="J41" s="150">
        <f t="shared" si="65"/>
        <v>46559</v>
      </c>
      <c r="K41" s="150">
        <f t="shared" si="65"/>
        <v>46560</v>
      </c>
      <c r="L41" s="150">
        <f t="shared" si="65"/>
        <v>46561</v>
      </c>
      <c r="M41" s="150">
        <f t="shared" si="65"/>
        <v>46562</v>
      </c>
      <c r="N41" s="150">
        <f t="shared" si="65"/>
        <v>46563</v>
      </c>
      <c r="O41" s="150">
        <f t="shared" si="65"/>
        <v>46564</v>
      </c>
      <c r="P41" s="144"/>
      <c r="Q41" s="150">
        <f t="shared" ref="Q41:W41" si="66">IF(MONTH($Q$36)&lt;&gt;MONTH($Q$36-(WEEKDAY($Q$36,1)-($I$4-1))-IF((WEEKDAY($Q$36,1)-($I$4-1))&lt;=0,7,0)+(ROW(Q41)-ROW($Q$38))*7+(COLUMN(Q41)-COLUMN($Q$38)+1)),"",$Q$36-(WEEKDAY($Q$36,1)-($I$4-1))-IF((WEEKDAY($Q$36,1)-($I$4-1))&lt;=0,7,0)+(ROW(Q41)-ROW($Q$38))*7+(COLUMN(Q41)-COLUMN($Q$38)+1))</f>
        <v>46586</v>
      </c>
      <c r="R41" s="150">
        <f t="shared" si="66"/>
        <v>46587</v>
      </c>
      <c r="S41" s="150">
        <f t="shared" si="66"/>
        <v>46588</v>
      </c>
      <c r="T41" s="150">
        <f t="shared" si="66"/>
        <v>46589</v>
      </c>
      <c r="U41" s="150">
        <f t="shared" si="66"/>
        <v>46590</v>
      </c>
      <c r="V41" s="150">
        <f t="shared" si="66"/>
        <v>46591</v>
      </c>
      <c r="W41" s="150">
        <f t="shared" si="66"/>
        <v>46592</v>
      </c>
      <c r="X41" s="145"/>
      <c r="Y41" s="155"/>
      <c r="Z41" s="140"/>
    </row>
    <row r="42">
      <c r="A42" s="150">
        <f t="shared" ref="A42:G42" si="67">IF(MONTH($A$36)&lt;&gt;MONTH($A$36-(WEEKDAY($A$36,1)-($I$4-1))-IF((WEEKDAY($A$36,1)-($I$4-1))&lt;=0,7,0)+(ROW(A42)-ROW($A$38))*7+(COLUMN(A42)-COLUMN($A$38)+1)),"",$A$36-(WEEKDAY($A$36,1)-($I$4-1))-IF((WEEKDAY($A$36,1)-($I$4-1))&lt;=0,7,0)+(ROW(A42)-ROW($A$38))*7+(COLUMN(A42)-COLUMN($A$38)+1))</f>
        <v>46530</v>
      </c>
      <c r="B42" s="150">
        <f t="shared" si="67"/>
        <v>46531</v>
      </c>
      <c r="C42" s="150">
        <f t="shared" si="67"/>
        <v>46532</v>
      </c>
      <c r="D42" s="150">
        <f t="shared" si="67"/>
        <v>46533</v>
      </c>
      <c r="E42" s="150">
        <f t="shared" si="67"/>
        <v>46534</v>
      </c>
      <c r="F42" s="150">
        <f t="shared" si="67"/>
        <v>46535</v>
      </c>
      <c r="G42" s="150">
        <f t="shared" si="67"/>
        <v>46536</v>
      </c>
      <c r="H42" s="144"/>
      <c r="I42" s="150">
        <f t="shared" ref="I42:O42" si="68">IF(MONTH($I$36)&lt;&gt;MONTH($I$36-(WEEKDAY($I$36,1)-($I$4-1))-IF((WEEKDAY($I$36,1)-($I$4-1))&lt;=0,7,0)+(ROW(I42)-ROW($I$38))*7+(COLUMN(I42)-COLUMN($I$38)+1)),"",$I$36-(WEEKDAY($I$36,1)-($I$4-1))-IF((WEEKDAY($I$36,1)-($I$4-1))&lt;=0,7,0)+(ROW(I42)-ROW($I$38))*7+(COLUMN(I42)-COLUMN($I$38)+1))</f>
        <v>46565</v>
      </c>
      <c r="J42" s="150">
        <f t="shared" si="68"/>
        <v>46566</v>
      </c>
      <c r="K42" s="150">
        <f t="shared" si="68"/>
        <v>46567</v>
      </c>
      <c r="L42" s="150">
        <f t="shared" si="68"/>
        <v>46568</v>
      </c>
      <c r="M42" s="150" t="str">
        <f t="shared" si="68"/>
        <v/>
      </c>
      <c r="N42" s="150" t="str">
        <f t="shared" si="68"/>
        <v/>
      </c>
      <c r="O42" s="150" t="str">
        <f t="shared" si="68"/>
        <v/>
      </c>
      <c r="P42" s="144"/>
      <c r="Q42" s="150">
        <f t="shared" ref="Q42:W42" si="69">IF(MONTH($Q$36)&lt;&gt;MONTH($Q$36-(WEEKDAY($Q$36,1)-($I$4-1))-IF((WEEKDAY($Q$36,1)-($I$4-1))&lt;=0,7,0)+(ROW(Q42)-ROW($Q$38))*7+(COLUMN(Q42)-COLUMN($Q$38)+1)),"",$Q$36-(WEEKDAY($Q$36,1)-($I$4-1))-IF((WEEKDAY($Q$36,1)-($I$4-1))&lt;=0,7,0)+(ROW(Q42)-ROW($Q$38))*7+(COLUMN(Q42)-COLUMN($Q$38)+1))</f>
        <v>46593</v>
      </c>
      <c r="R42" s="150">
        <f t="shared" si="69"/>
        <v>46594</v>
      </c>
      <c r="S42" s="150">
        <f t="shared" si="69"/>
        <v>46595</v>
      </c>
      <c r="T42" s="150">
        <f t="shared" si="69"/>
        <v>46596</v>
      </c>
      <c r="U42" s="150">
        <f t="shared" si="69"/>
        <v>46597</v>
      </c>
      <c r="V42" s="150">
        <f t="shared" si="69"/>
        <v>46598</v>
      </c>
      <c r="W42" s="150">
        <f t="shared" si="69"/>
        <v>46599</v>
      </c>
      <c r="X42" s="145"/>
      <c r="Y42" s="156"/>
      <c r="Z42" s="141"/>
    </row>
    <row r="43">
      <c r="A43" s="150">
        <f t="shared" ref="A43:G43" si="70">IF(MONTH($A$36)&lt;&gt;MONTH($A$36-(WEEKDAY($A$36,1)-($I$4-1))-IF((WEEKDAY($A$36,1)-($I$4-1))&lt;=0,7,0)+(ROW(A43)-ROW($A$38))*7+(COLUMN(A43)-COLUMN($A$38)+1)),"",$A$36-(WEEKDAY($A$36,1)-($I$4-1))-IF((WEEKDAY($A$36,1)-($I$4-1))&lt;=0,7,0)+(ROW(A43)-ROW($A$38))*7+(COLUMN(A43)-COLUMN($A$38)+1))</f>
        <v>46537</v>
      </c>
      <c r="B43" s="150">
        <f t="shared" si="70"/>
        <v>46538</v>
      </c>
      <c r="C43" s="150" t="str">
        <f t="shared" si="70"/>
        <v/>
      </c>
      <c r="D43" s="150" t="str">
        <f t="shared" si="70"/>
        <v/>
      </c>
      <c r="E43" s="150" t="str">
        <f t="shared" si="70"/>
        <v/>
      </c>
      <c r="F43" s="150" t="str">
        <f t="shared" si="70"/>
        <v/>
      </c>
      <c r="G43" s="150" t="str">
        <f t="shared" si="70"/>
        <v/>
      </c>
      <c r="H43" s="144"/>
      <c r="I43" s="150" t="str">
        <f t="shared" ref="I43:O43" si="71">IF(MONTH($I$36)&lt;&gt;MONTH($I$36-(WEEKDAY($I$36,1)-($I$4-1))-IF((WEEKDAY($I$36,1)-($I$4-1))&lt;=0,7,0)+(ROW(I43)-ROW($I$38))*7+(COLUMN(I43)-COLUMN($I$38)+1)),"",$I$36-(WEEKDAY($I$36,1)-($I$4-1))-IF((WEEKDAY($I$36,1)-($I$4-1))&lt;=0,7,0)+(ROW(I43)-ROW($I$38))*7+(COLUMN(I43)-COLUMN($I$38)+1))</f>
        <v/>
      </c>
      <c r="J43" s="150" t="str">
        <f t="shared" si="71"/>
        <v/>
      </c>
      <c r="K43" s="150" t="str">
        <f t="shared" si="71"/>
        <v/>
      </c>
      <c r="L43" s="150" t="str">
        <f t="shared" si="71"/>
        <v/>
      </c>
      <c r="M43" s="150" t="str">
        <f t="shared" si="71"/>
        <v/>
      </c>
      <c r="N43" s="150" t="str">
        <f t="shared" si="71"/>
        <v/>
      </c>
      <c r="O43" s="150" t="str">
        <f t="shared" si="71"/>
        <v/>
      </c>
      <c r="P43" s="144"/>
      <c r="Q43" s="150" t="str">
        <f t="shared" ref="Q43:W43" si="72">IF(MONTH($Q$36)&lt;&gt;MONTH($Q$36-(WEEKDAY($Q$36,1)-($I$4-1))-IF((WEEKDAY($Q$36,1)-($I$4-1))&lt;=0,7,0)+(ROW(Q43)-ROW($Q$38))*7+(COLUMN(Q43)-COLUMN($Q$38)+1)),"",$Q$36-(WEEKDAY($Q$36,1)-($I$4-1))-IF((WEEKDAY($Q$36,1)-($I$4-1))&lt;=0,7,0)+(ROW(Q43)-ROW($Q$38))*7+(COLUMN(Q43)-COLUMN($Q$38)+1))</f>
        <v/>
      </c>
      <c r="R43" s="150" t="str">
        <f t="shared" si="72"/>
        <v/>
      </c>
      <c r="S43" s="150" t="str">
        <f t="shared" si="72"/>
        <v/>
      </c>
      <c r="T43" s="150" t="str">
        <f t="shared" si="72"/>
        <v/>
      </c>
      <c r="U43" s="150" t="str">
        <f t="shared" si="72"/>
        <v/>
      </c>
      <c r="V43" s="150" t="str">
        <f t="shared" si="72"/>
        <v/>
      </c>
      <c r="W43" s="150" t="str">
        <f t="shared" si="72"/>
        <v/>
      </c>
      <c r="X43" s="157" t="s">
        <v>22</v>
      </c>
      <c r="Y43" s="139"/>
      <c r="Z43" s="115" t="s">
        <v>21</v>
      </c>
    </row>
  </sheetData>
  <mergeCells count="26">
    <mergeCell ref="L4:O4"/>
    <mergeCell ref="Q4:Z4"/>
    <mergeCell ref="A5:Z5"/>
    <mergeCell ref="A6:W6"/>
    <mergeCell ref="A7:W7"/>
    <mergeCell ref="A9:G9"/>
    <mergeCell ref="I9:O9"/>
    <mergeCell ref="Q9:W9"/>
    <mergeCell ref="A1:Z1"/>
    <mergeCell ref="A2:K2"/>
    <mergeCell ref="A3:C3"/>
    <mergeCell ref="E3:G3"/>
    <mergeCell ref="Q3:W3"/>
    <mergeCell ref="A4:C4"/>
    <mergeCell ref="E4:G4"/>
    <mergeCell ref="A27:G27"/>
    <mergeCell ref="A36:G36"/>
    <mergeCell ref="I36:O36"/>
    <mergeCell ref="Q36:W36"/>
    <mergeCell ref="I3:K3"/>
    <mergeCell ref="I4:K4"/>
    <mergeCell ref="A18:G18"/>
    <mergeCell ref="I18:O18"/>
    <mergeCell ref="Q18:W18"/>
    <mergeCell ref="I27:O27"/>
    <mergeCell ref="Q27:W27"/>
  </mergeCells>
  <conditionalFormatting sqref="A11:G16">
    <cfRule type="containsBlanks" dxfId="0" priority="1">
      <formula>LEN(TRIM(A11))=0</formula>
    </cfRule>
  </conditionalFormatting>
  <conditionalFormatting sqref="A20:G25">
    <cfRule type="containsBlanks" dxfId="0" priority="2">
      <formula>LEN(TRIM(A20))=0</formula>
    </cfRule>
  </conditionalFormatting>
  <conditionalFormatting sqref="A29:G34">
    <cfRule type="containsBlanks" dxfId="0" priority="3">
      <formula>LEN(TRIM(A29))=0</formula>
    </cfRule>
  </conditionalFormatting>
  <conditionalFormatting sqref="A38:G43">
    <cfRule type="containsBlanks" dxfId="0" priority="4">
      <formula>LEN(TRIM(A38))=0</formula>
    </cfRule>
  </conditionalFormatting>
  <conditionalFormatting sqref="I11:O16">
    <cfRule type="containsBlanks" dxfId="0" priority="5">
      <formula>LEN(TRIM(I11))=0</formula>
    </cfRule>
  </conditionalFormatting>
  <conditionalFormatting sqref="I20:O25">
    <cfRule type="containsBlanks" dxfId="0" priority="6">
      <formula>LEN(TRIM(I20))=0</formula>
    </cfRule>
  </conditionalFormatting>
  <conditionalFormatting sqref="I29:O34">
    <cfRule type="containsBlanks" dxfId="0" priority="7">
      <formula>LEN(TRIM(I29))=0</formula>
    </cfRule>
  </conditionalFormatting>
  <conditionalFormatting sqref="I38:O43">
    <cfRule type="containsBlanks" dxfId="0" priority="8">
      <formula>LEN(TRIM(I38))=0</formula>
    </cfRule>
  </conditionalFormatting>
  <conditionalFormatting sqref="Q11:W16">
    <cfRule type="containsBlanks" dxfId="0" priority="9">
      <formula>LEN(TRIM(Q11))=0</formula>
    </cfRule>
  </conditionalFormatting>
  <conditionalFormatting sqref="Q20:W25">
    <cfRule type="containsBlanks" dxfId="0" priority="10">
      <formula>LEN(TRIM(Q20))=0</formula>
    </cfRule>
  </conditionalFormatting>
  <conditionalFormatting sqref="Q29:W34">
    <cfRule type="containsBlanks" dxfId="0" priority="11">
      <formula>LEN(TRIM(Q29))=0</formula>
    </cfRule>
  </conditionalFormatting>
  <conditionalFormatting sqref="Q38:W43">
    <cfRule type="containsBlanks" dxfId="0" priority="12">
      <formula>LEN(TRIM(Q38))=0</formula>
    </cfRule>
  </conditionalFormatting>
  <drawing r:id="rId1"/>
</worksheet>
</file>