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ureen.werwie_miu4\Downloads\"/>
    </mc:Choice>
  </mc:AlternateContent>
  <xr:revisionPtr revIDLastSave="0" documentId="13_ncr:1_{82E4385D-F633-4C3F-A47C-9D3967E26C1E}" xr6:coauthVersionLast="47" xr6:coauthVersionMax="47" xr10:uidLastSave="{00000000-0000-0000-0000-000000000000}"/>
  <workbookProtection workbookAlgorithmName="SHA-512" workbookHashValue="rBZaGrjxnaXiCzNd3jqlYKxEUrMkz5daiHU874/FRQQrnRGjpL3/wY/HCMOUriILXrNCXbnYUm65nO0sXGMVZg==" workbookSaltValue="Zvy9BxWaFbXwwiWxvyBynQ==" workbookSpinCount="100000" lockStructure="1"/>
  <bookViews>
    <workbookView xWindow="-108" yWindow="-108" windowWidth="23256" windowHeight="12456" xr2:uid="{00000000-000D-0000-FFFF-FFFF00000000}"/>
  </bookViews>
  <sheets>
    <sheet name="Expense report" sheetId="1" r:id="rId1"/>
  </sheets>
  <definedNames>
    <definedName name="_xlnm._FilterDatabase" localSheetId="0" hidden="1">'Expense report'!$AB$10:$AE$10</definedName>
    <definedName name="BargUnit">'Expense report'!$AD$6:$AD$8</definedName>
    <definedName name="_xlnm.Print_Area" localSheetId="0">'Expense report'!$B$1:$N$55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" l="1"/>
  <c r="I14" i="1"/>
  <c r="AD1" i="1"/>
  <c r="AE8" i="1"/>
  <c r="AE7" i="1"/>
  <c r="J43" i="1"/>
  <c r="AE10" i="1" l="1"/>
  <c r="I15" i="1"/>
  <c r="I16" i="1"/>
  <c r="I17" i="1"/>
  <c r="I18" i="1"/>
  <c r="I19" i="1"/>
  <c r="I20" i="1"/>
  <c r="I21" i="1"/>
  <c r="I22" i="1"/>
  <c r="I23" i="1"/>
  <c r="I24" i="1"/>
  <c r="J24" i="1" s="1"/>
  <c r="K24" i="1" s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E16" i="1"/>
  <c r="J16" i="1" s="1"/>
  <c r="K16" i="1" s="1"/>
  <c r="E17" i="1"/>
  <c r="J17" i="1" s="1"/>
  <c r="K17" i="1" s="1"/>
  <c r="E18" i="1"/>
  <c r="E19" i="1"/>
  <c r="E20" i="1"/>
  <c r="E21" i="1"/>
  <c r="J21" i="1" s="1"/>
  <c r="K21" i="1" s="1"/>
  <c r="E22" i="1"/>
  <c r="E23" i="1"/>
  <c r="E24" i="1"/>
  <c r="E25" i="1"/>
  <c r="J25" i="1" s="1"/>
  <c r="K25" i="1" s="1"/>
  <c r="E26" i="1"/>
  <c r="J26" i="1" s="1"/>
  <c r="K26" i="1" s="1"/>
  <c r="E27" i="1"/>
  <c r="E28" i="1"/>
  <c r="E29" i="1"/>
  <c r="E30" i="1"/>
  <c r="J30" i="1" s="1"/>
  <c r="K30" i="1" s="1"/>
  <c r="E31" i="1"/>
  <c r="J31" i="1" s="1"/>
  <c r="K31" i="1" s="1"/>
  <c r="E32" i="1"/>
  <c r="E33" i="1"/>
  <c r="E34" i="1"/>
  <c r="J34" i="1" s="1"/>
  <c r="K34" i="1" s="1"/>
  <c r="E35" i="1"/>
  <c r="E36" i="1"/>
  <c r="E37" i="1"/>
  <c r="J37" i="1"/>
  <c r="K37" i="1" s="1"/>
  <c r="E38" i="1"/>
  <c r="J38" i="1" s="1"/>
  <c r="K38" i="1" s="1"/>
  <c r="E39" i="1"/>
  <c r="E40" i="1"/>
  <c r="J40" i="1" s="1"/>
  <c r="K40" i="1" s="1"/>
  <c r="E15" i="1"/>
  <c r="J15" i="1" s="1"/>
  <c r="K15" i="1" s="1"/>
  <c r="M5" i="1"/>
  <c r="M41" i="1"/>
  <c r="M44" i="1" s="1"/>
  <c r="G41" i="1"/>
  <c r="J39" i="1" l="1"/>
  <c r="K39" i="1" s="1"/>
  <c r="J18" i="1"/>
  <c r="K18" i="1" s="1"/>
  <c r="J23" i="1"/>
  <c r="K23" i="1" s="1"/>
  <c r="J27" i="1"/>
  <c r="K27" i="1" s="1"/>
  <c r="J32" i="1"/>
  <c r="K32" i="1" s="1"/>
  <c r="J29" i="1"/>
  <c r="K29" i="1" s="1"/>
  <c r="J28" i="1"/>
  <c r="K28" i="1" s="1"/>
  <c r="J20" i="1"/>
  <c r="K20" i="1" s="1"/>
  <c r="J14" i="1"/>
  <c r="J19" i="1"/>
  <c r="K19" i="1" s="1"/>
  <c r="J33" i="1"/>
  <c r="K33" i="1" s="1"/>
  <c r="J22" i="1"/>
  <c r="K22" i="1" s="1"/>
  <c r="J35" i="1"/>
  <c r="K35" i="1" s="1"/>
  <c r="J36" i="1"/>
  <c r="K36" i="1" s="1"/>
  <c r="I41" i="1"/>
  <c r="E41" i="1"/>
  <c r="K14" i="1" l="1"/>
  <c r="K41" i="1" s="1"/>
  <c r="G43" i="1"/>
  <c r="M43" i="1" s="1"/>
  <c r="J41" i="1"/>
  <c r="M45" i="1" l="1"/>
</calcChain>
</file>

<file path=xl/sharedStrings.xml><?xml version="1.0" encoding="utf-8"?>
<sst xmlns="http://schemas.openxmlformats.org/spreadsheetml/2006/main" count="53" uniqueCount="51">
  <si>
    <t>Name</t>
  </si>
  <si>
    <t>To</t>
  </si>
  <si>
    <t>Date</t>
  </si>
  <si>
    <t>For Office Use Only</t>
  </si>
  <si>
    <t>Midwestern Intermediate Unit IV</t>
  </si>
  <si>
    <t>Period Covered:</t>
  </si>
  <si>
    <t>ACTUAL MILES</t>
  </si>
  <si>
    <t>( C )</t>
  </si>
  <si>
    <t>( B )</t>
  </si>
  <si>
    <t>EXCESS MILES
(B - A = C)</t>
  </si>
  <si>
    <t>LIST LOCATIONS
IN ORDER TRAVELED</t>
  </si>
  <si>
    <t>( D )</t>
  </si>
  <si>
    <t>( E )</t>
  </si>
  <si>
    <t>( F )</t>
  </si>
  <si>
    <t>( G )</t>
  </si>
  <si>
    <t>REIMB.
MILES</t>
  </si>
  <si>
    <t>RETURN TO
HOME
ACTUAL</t>
  </si>
  <si>
    <t>EXCESS
MILES
E-A=F</t>
  </si>
  <si>
    <t>TOTAL
REIMB.
C+D+F=G</t>
  </si>
  <si>
    <t>MISCELLANEOUS **</t>
  </si>
  <si>
    <t>Date Submitted</t>
  </si>
  <si>
    <t>Home Address</t>
  </si>
  <si>
    <t>Base</t>
  </si>
  <si>
    <t>ITEM</t>
  </si>
  <si>
    <t>AMT</t>
  </si>
  <si>
    <t>Approved</t>
  </si>
  <si>
    <t>Amount Paid $</t>
  </si>
  <si>
    <t>Voucher (check #)</t>
  </si>
  <si>
    <t>I certify that the statements and expenses claimed are correct, reasonable and were incurred in the performance of assigned duties.</t>
  </si>
  <si>
    <t>TOTALS</t>
  </si>
  <si>
    <r>
      <t xml:space="preserve">** Attach all receipts for miscellaneous expenditures. NOTE:  If the voucher is </t>
    </r>
    <r>
      <rPr>
        <i/>
        <u/>
        <sz val="12"/>
        <rFont val="Arial"/>
        <family val="2"/>
      </rPr>
      <t>not</t>
    </r>
    <r>
      <rPr>
        <i/>
        <sz val="12"/>
        <rFont val="Arial"/>
        <family val="2"/>
      </rPr>
      <t xml:space="preserve"> completed correctly, it </t>
    </r>
    <r>
      <rPr>
        <i/>
        <u/>
        <sz val="12"/>
        <rFont val="Arial"/>
        <family val="2"/>
      </rPr>
      <t>will</t>
    </r>
    <r>
      <rPr>
        <i/>
        <sz val="12"/>
        <rFont val="Arial"/>
        <family val="2"/>
      </rPr>
      <t xml:space="preserve"> be returned to you and, thereby, possibly delaying payment.</t>
    </r>
  </si>
  <si>
    <r>
      <t xml:space="preserve">Miles from Home to Base </t>
    </r>
    <r>
      <rPr>
        <b/>
        <sz val="11"/>
        <rFont val="Tahoma"/>
        <family val="2"/>
      </rPr>
      <t>(A)</t>
    </r>
  </si>
  <si>
    <t>Total Mileage</t>
  </si>
  <si>
    <t>Total $ Claimed</t>
  </si>
  <si>
    <t>Total Auto Allowance</t>
  </si>
  <si>
    <t>Total Misc.</t>
  </si>
  <si>
    <t xml:space="preserve">at current Federal Rate of </t>
  </si>
  <si>
    <t>EMPLOYEE SIGNATURE</t>
  </si>
  <si>
    <t>SUPERVISOR SIGNATURE</t>
  </si>
  <si>
    <t>EXECUTIVE DIRECTOR SIGNATURE</t>
  </si>
  <si>
    <t>Home to First Assignment</t>
  </si>
  <si>
    <t>Bargaining Unit</t>
  </si>
  <si>
    <t>ESPA</t>
  </si>
  <si>
    <t>PSEA</t>
  </si>
  <si>
    <t>Select your Bargaining Unit from the dropdown.</t>
  </si>
  <si>
    <t>ACT 93</t>
  </si>
  <si>
    <t>times</t>
  </si>
  <si>
    <t>January 1 2025-December 31, 2025 Mileage rates ----&gt;</t>
  </si>
  <si>
    <t>January 1, 2025- December 31, 2025</t>
  </si>
  <si>
    <t>2025 Travel Expense Voucher</t>
  </si>
  <si>
    <t>Revised Date: 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</si>
</sst>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m/d/yyyy;;"/>
    <numFmt numFmtId="165" formatCode="m/d/yyyy;@"/>
    <numFmt numFmtId="166" formatCode="_(&quot;$&quot;* #,##0.000_);_(&quot;$&quot;* \(#,##0.000\);_(&quot;$&quot;* &quot;-&quot;???_);_(@_)"/>
    <numFmt numFmtId="167" formatCode="_(&quot;$&quot;* #,##0.0000_);_(&quot;$&quot;* \(#,##0.0000\);_(&quot;$&quot;* &quot;-&quot;????_);_(@_)"/>
  </numFmts>
  <fonts count="29" x14ac:knownFonts="1">
    <font>
      <sz val="10"/>
      <name val="Arial"/>
    </font>
    <font>
      <sz val="10"/>
      <name val="Tahoma"/>
      <family val="2"/>
    </font>
    <font>
      <b/>
      <sz val="10"/>
      <color indexed="63"/>
      <name val="Tahoma"/>
      <family val="2"/>
    </font>
    <font>
      <sz val="10"/>
      <color indexed="63"/>
      <name val="Tahoma"/>
      <family val="2"/>
    </font>
    <font>
      <i/>
      <sz val="8"/>
      <name val="Tahoma"/>
      <family val="2"/>
    </font>
    <font>
      <sz val="24"/>
      <color indexed="60"/>
      <name val="Tahoma"/>
      <family val="2"/>
    </font>
    <font>
      <b/>
      <sz val="9"/>
      <color indexed="23"/>
      <name val="Tahoma"/>
      <family val="2"/>
    </font>
    <font>
      <sz val="16"/>
      <name val="Tahoma"/>
      <family val="2"/>
    </font>
    <font>
      <sz val="24"/>
      <name val="Tahoma"/>
      <family val="2"/>
    </font>
    <font>
      <b/>
      <sz val="10"/>
      <name val="Tahoma"/>
      <family val="2"/>
    </font>
    <font>
      <sz val="10"/>
      <name val="Arial"/>
      <family val="2"/>
    </font>
    <font>
      <sz val="11"/>
      <name val="Tahoma"/>
      <family val="2"/>
    </font>
    <font>
      <sz val="11"/>
      <name val="Arial"/>
      <family val="2"/>
    </font>
    <font>
      <b/>
      <sz val="11"/>
      <name val="Tahoma"/>
      <family val="2"/>
    </font>
    <font>
      <i/>
      <sz val="12"/>
      <name val="Arial"/>
      <family val="2"/>
    </font>
    <font>
      <i/>
      <u/>
      <sz val="12"/>
      <name val="Arial"/>
      <family val="2"/>
    </font>
    <font>
      <sz val="9"/>
      <name val="Arial"/>
      <family val="2"/>
    </font>
    <font>
      <sz val="12"/>
      <name val="Tahoma"/>
      <family val="2"/>
    </font>
    <font>
      <b/>
      <sz val="12"/>
      <name val="Tahoma"/>
      <family val="2"/>
    </font>
    <font>
      <sz val="12"/>
      <name val="Arial"/>
      <family val="2"/>
    </font>
    <font>
      <b/>
      <sz val="12"/>
      <color indexed="63"/>
      <name val="Tahoma"/>
      <family val="2"/>
    </font>
    <font>
      <sz val="11"/>
      <color indexed="63"/>
      <name val="Tahoma"/>
      <family val="2"/>
    </font>
    <font>
      <sz val="20"/>
      <name val="Tahoma"/>
      <family val="2"/>
    </font>
    <font>
      <sz val="14"/>
      <name val="Tahoma"/>
      <family val="2"/>
    </font>
    <font>
      <sz val="8"/>
      <name val="Tahoma"/>
      <family val="2"/>
    </font>
    <font>
      <i/>
      <sz val="10"/>
      <name val="Arial"/>
      <family val="2"/>
    </font>
    <font>
      <sz val="10"/>
      <name val="Calibri"/>
      <family val="2"/>
    </font>
    <font>
      <sz val="9"/>
      <name val="Tahoma"/>
      <family val="2"/>
    </font>
    <font>
      <sz val="18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right"/>
    </xf>
    <xf numFmtId="0" fontId="6" fillId="0" borderId="0" xfId="0" applyFont="1"/>
    <xf numFmtId="0" fontId="1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7" fillId="2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top" indent="3"/>
    </xf>
    <xf numFmtId="0" fontId="0" fillId="0" borderId="1" xfId="0" applyBorder="1"/>
    <xf numFmtId="0" fontId="10" fillId="0" borderId="2" xfId="0" applyFont="1" applyBorder="1"/>
    <xf numFmtId="49" fontId="3" fillId="0" borderId="2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0" fontId="10" fillId="0" borderId="3" xfId="0" applyFont="1" applyBorder="1"/>
    <xf numFmtId="0" fontId="9" fillId="3" borderId="4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2" fillId="0" borderId="0" xfId="0" applyFont="1"/>
    <xf numFmtId="0" fontId="11" fillId="0" borderId="0" xfId="0" applyFont="1" applyAlignment="1">
      <alignment horizontal="center"/>
    </xf>
    <xf numFmtId="0" fontId="14" fillId="0" borderId="0" xfId="0" applyFont="1"/>
    <xf numFmtId="0" fontId="17" fillId="0" borderId="4" xfId="0" applyFont="1" applyBorder="1"/>
    <xf numFmtId="0" fontId="18" fillId="0" borderId="4" xfId="0" applyFont="1" applyBorder="1" applyAlignment="1">
      <alignment horizontal="center"/>
    </xf>
    <xf numFmtId="49" fontId="18" fillId="0" borderId="4" xfId="0" applyNumberFormat="1" applyFont="1" applyBorder="1" applyAlignment="1">
      <alignment horizontal="center"/>
    </xf>
    <xf numFmtId="0" fontId="17" fillId="0" borderId="7" xfId="0" applyFont="1" applyBorder="1"/>
    <xf numFmtId="0" fontId="19" fillId="0" borderId="0" xfId="0" applyFont="1"/>
    <xf numFmtId="0" fontId="17" fillId="0" borderId="0" xfId="0" applyFont="1" applyAlignment="1">
      <alignment horizontal="center"/>
    </xf>
    <xf numFmtId="0" fontId="11" fillId="0" borderId="4" xfId="0" applyFont="1" applyBorder="1"/>
    <xf numFmtId="0" fontId="13" fillId="0" borderId="4" xfId="0" applyFont="1" applyBorder="1" applyAlignment="1">
      <alignment horizontal="center"/>
    </xf>
    <xf numFmtId="49" fontId="13" fillId="0" borderId="4" xfId="0" applyNumberFormat="1" applyFont="1" applyBorder="1" applyAlignment="1">
      <alignment horizontal="center"/>
    </xf>
    <xf numFmtId="0" fontId="21" fillId="0" borderId="0" xfId="0" applyFont="1"/>
    <xf numFmtId="0" fontId="11" fillId="0" borderId="0" xfId="0" applyFont="1" applyAlignment="1">
      <alignment horizontal="left"/>
    </xf>
    <xf numFmtId="0" fontId="11" fillId="0" borderId="0" xfId="0" applyFont="1"/>
    <xf numFmtId="0" fontId="10" fillId="0" borderId="0" xfId="0" applyFont="1" applyAlignment="1">
      <alignment horizontal="left"/>
    </xf>
    <xf numFmtId="0" fontId="10" fillId="0" borderId="0" xfId="0" applyFont="1"/>
    <xf numFmtId="164" fontId="3" fillId="0" borderId="8" xfId="0" applyNumberFormat="1" applyFont="1" applyBorder="1" applyAlignment="1">
      <alignment horizontal="left"/>
    </xf>
    <xf numFmtId="0" fontId="10" fillId="0" borderId="8" xfId="0" applyFont="1" applyBorder="1"/>
    <xf numFmtId="49" fontId="3" fillId="0" borderId="8" xfId="0" applyNumberFormat="1" applyFont="1" applyBorder="1" applyAlignment="1">
      <alignment horizontal="left"/>
    </xf>
    <xf numFmtId="0" fontId="0" fillId="0" borderId="9" xfId="0" applyBorder="1"/>
    <xf numFmtId="0" fontId="0" fillId="0" borderId="10" xfId="0" applyBorder="1"/>
    <xf numFmtId="0" fontId="20" fillId="0" borderId="0" xfId="0" applyFont="1" applyAlignment="1">
      <alignment horizontal="right"/>
    </xf>
    <xf numFmtId="164" fontId="3" fillId="0" borderId="1" xfId="0" applyNumberFormat="1" applyFont="1" applyBorder="1" applyAlignment="1">
      <alignment horizontal="left"/>
    </xf>
    <xf numFmtId="49" fontId="3" fillId="0" borderId="3" xfId="0" applyNumberFormat="1" applyFont="1" applyBorder="1" applyAlignment="1">
      <alignment horizontal="left"/>
    </xf>
    <xf numFmtId="0" fontId="0" fillId="0" borderId="3" xfId="0" applyBorder="1"/>
    <xf numFmtId="44" fontId="17" fillId="0" borderId="12" xfId="0" applyNumberFormat="1" applyFont="1" applyBorder="1" applyAlignment="1">
      <alignment horizontal="center"/>
    </xf>
    <xf numFmtId="0" fontId="11" fillId="0" borderId="0" xfId="0" applyFont="1" applyAlignment="1">
      <alignment horizontal="right"/>
    </xf>
    <xf numFmtId="0" fontId="17" fillId="4" borderId="4" xfId="0" applyFont="1" applyFill="1" applyBorder="1" applyAlignment="1">
      <alignment horizontal="center"/>
    </xf>
    <xf numFmtId="0" fontId="17" fillId="4" borderId="7" xfId="0" applyFont="1" applyFill="1" applyBorder="1" applyAlignment="1">
      <alignment horizontal="center"/>
    </xf>
    <xf numFmtId="0" fontId="17" fillId="0" borderId="4" xfId="0" applyFont="1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2" fontId="24" fillId="4" borderId="7" xfId="0" applyNumberFormat="1" applyFont="1" applyFill="1" applyBorder="1" applyAlignment="1">
      <alignment horizontal="center"/>
    </xf>
    <xf numFmtId="2" fontId="26" fillId="4" borderId="0" xfId="0" applyNumberFormat="1" applyFont="1" applyFill="1"/>
    <xf numFmtId="166" fontId="0" fillId="2" borderId="0" xfId="0" applyNumberFormat="1" applyFill="1" applyAlignment="1">
      <alignment vertical="center"/>
    </xf>
    <xf numFmtId="167" fontId="11" fillId="0" borderId="1" xfId="0" applyNumberFormat="1" applyFont="1" applyBorder="1" applyAlignment="1">
      <alignment horizontal="right"/>
    </xf>
    <xf numFmtId="0" fontId="0" fillId="5" borderId="0" xfId="0" applyFill="1"/>
    <xf numFmtId="0" fontId="10" fillId="5" borderId="0" xfId="0" applyFont="1" applyFill="1" applyAlignment="1">
      <alignment horizontal="center"/>
    </xf>
    <xf numFmtId="0" fontId="10" fillId="5" borderId="0" xfId="0" applyFont="1" applyFill="1" applyAlignment="1">
      <alignment horizontal="left"/>
    </xf>
    <xf numFmtId="14" fontId="12" fillId="0" borderId="1" xfId="0" applyNumberFormat="1" applyFont="1" applyBorder="1" applyAlignment="1" applyProtection="1">
      <alignment horizontal="center"/>
      <protection locked="0"/>
    </xf>
    <xf numFmtId="0" fontId="10" fillId="0" borderId="1" xfId="0" applyFont="1" applyBorder="1" applyAlignment="1" applyProtection="1">
      <alignment horizontal="left"/>
      <protection locked="0"/>
    </xf>
    <xf numFmtId="0" fontId="21" fillId="0" borderId="1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21" fillId="0" borderId="3" xfId="0" applyFont="1" applyBorder="1" applyProtection="1">
      <protection locked="0"/>
    </xf>
    <xf numFmtId="0" fontId="10" fillId="0" borderId="3" xfId="0" applyFont="1" applyBorder="1" applyProtection="1">
      <protection locked="0"/>
    </xf>
    <xf numFmtId="0" fontId="4" fillId="0" borderId="5" xfId="0" applyFont="1" applyBorder="1" applyAlignment="1">
      <alignment horizontal="left" vertical="center"/>
    </xf>
    <xf numFmtId="164" fontId="3" fillId="0" borderId="11" xfId="0" applyNumberFormat="1" applyFont="1" applyBorder="1" applyAlignment="1">
      <alignment horizontal="left"/>
    </xf>
    <xf numFmtId="164" fontId="3" fillId="0" borderId="6" xfId="0" applyNumberFormat="1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2" fillId="0" borderId="0" xfId="0" applyFont="1"/>
    <xf numFmtId="14" fontId="21" fillId="0" borderId="13" xfId="0" applyNumberFormat="1" applyFont="1" applyBorder="1" applyAlignment="1" applyProtection="1">
      <alignment horizontal="center"/>
      <protection locked="0"/>
    </xf>
    <xf numFmtId="0" fontId="17" fillId="0" borderId="4" xfId="0" applyFont="1" applyBorder="1" applyAlignment="1" applyProtection="1">
      <alignment vertical="top" wrapText="1"/>
      <protection locked="0"/>
    </xf>
    <xf numFmtId="0" fontId="17" fillId="0" borderId="4" xfId="0" applyFont="1" applyBorder="1" applyAlignment="1" applyProtection="1">
      <alignment horizontal="center"/>
      <protection locked="0"/>
    </xf>
    <xf numFmtId="49" fontId="27" fillId="0" borderId="4" xfId="0" applyNumberFormat="1" applyFont="1" applyBorder="1" applyAlignment="1" applyProtection="1">
      <alignment horizontal="justify" wrapText="1"/>
      <protection locked="0"/>
    </xf>
    <xf numFmtId="49" fontId="27" fillId="0" borderId="12" xfId="0" applyNumberFormat="1" applyFont="1" applyBorder="1" applyAlignment="1" applyProtection="1">
      <alignment horizontal="justify" wrapText="1"/>
      <protection locked="0"/>
    </xf>
    <xf numFmtId="165" fontId="17" fillId="0" borderId="4" xfId="0" applyNumberFormat="1" applyFont="1" applyBorder="1" applyAlignment="1" applyProtection="1">
      <alignment horizontal="center"/>
      <protection locked="0"/>
    </xf>
    <xf numFmtId="0" fontId="17" fillId="0" borderId="4" xfId="0" applyFont="1" applyBorder="1" applyAlignment="1" applyProtection="1">
      <alignment horizontal="left" wrapText="1"/>
      <protection locked="0"/>
    </xf>
    <xf numFmtId="0" fontId="17" fillId="0" borderId="4" xfId="0" applyFont="1" applyBorder="1" applyAlignment="1" applyProtection="1">
      <alignment horizontal="center" wrapText="1"/>
      <protection locked="0"/>
    </xf>
    <xf numFmtId="0" fontId="18" fillId="0" borderId="0" xfId="0" applyFont="1" applyAlignment="1">
      <alignment horizontal="center"/>
    </xf>
    <xf numFmtId="0" fontId="28" fillId="0" borderId="0" xfId="0" applyFont="1" applyAlignment="1">
      <alignment horizontal="left" vertical="top" indent="3"/>
    </xf>
    <xf numFmtId="44" fontId="17" fillId="0" borderId="4" xfId="0" applyNumberFormat="1" applyFont="1" applyBorder="1" applyAlignment="1" applyProtection="1">
      <alignment horizontal="center"/>
      <protection locked="0"/>
    </xf>
    <xf numFmtId="0" fontId="17" fillId="0" borderId="3" xfId="0" applyFont="1" applyBorder="1"/>
    <xf numFmtId="0" fontId="17" fillId="0" borderId="15" xfId="0" applyFont="1" applyBorder="1"/>
    <xf numFmtId="44" fontId="17" fillId="0" borderId="7" xfId="0" applyNumberFormat="1" applyFont="1" applyBorder="1" applyAlignment="1" applyProtection="1">
      <alignment horizontal="center"/>
      <protection locked="0"/>
    </xf>
    <xf numFmtId="44" fontId="17" fillId="0" borderId="15" xfId="0" applyNumberFormat="1" applyFont="1" applyBorder="1" applyAlignment="1" applyProtection="1">
      <alignment horizontal="center"/>
      <protection locked="0"/>
    </xf>
    <xf numFmtId="0" fontId="18" fillId="0" borderId="4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9" fillId="3" borderId="4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vertical="center"/>
    </xf>
    <xf numFmtId="0" fontId="10" fillId="0" borderId="0" xfId="0" applyFont="1"/>
    <xf numFmtId="0" fontId="13" fillId="3" borderId="5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5" fillId="0" borderId="0" xfId="0" applyFont="1" applyAlignment="1">
      <alignment horizontal="right"/>
    </xf>
    <xf numFmtId="44" fontId="11" fillId="0" borderId="1" xfId="0" applyNumberFormat="1" applyFont="1" applyBorder="1" applyAlignment="1">
      <alignment horizontal="center"/>
    </xf>
    <xf numFmtId="44" fontId="11" fillId="0" borderId="3" xfId="0" applyNumberFormat="1" applyFont="1" applyBorder="1" applyAlignment="1">
      <alignment horizontal="center"/>
    </xf>
    <xf numFmtId="0" fontId="23" fillId="2" borderId="5" xfId="0" applyFont="1" applyFill="1" applyBorder="1" applyAlignment="1">
      <alignment horizontal="left" vertical="center"/>
    </xf>
    <xf numFmtId="0" fontId="23" fillId="2" borderId="11" xfId="0" applyFont="1" applyFill="1" applyBorder="1" applyAlignment="1">
      <alignment horizontal="left" vertical="center"/>
    </xf>
    <xf numFmtId="0" fontId="23" fillId="2" borderId="6" xfId="0" applyFont="1" applyFill="1" applyBorder="1" applyAlignment="1">
      <alignment horizontal="left" vertical="center"/>
    </xf>
    <xf numFmtId="0" fontId="21" fillId="0" borderId="14" xfId="0" applyFont="1" applyBorder="1" applyAlignment="1" applyProtection="1">
      <alignment horizontal="center"/>
      <protection locked="0"/>
    </xf>
    <xf numFmtId="0" fontId="21" fillId="0" borderId="13" xfId="0" applyFont="1" applyBorder="1" applyAlignment="1" applyProtection="1">
      <alignment horizontal="left"/>
      <protection locked="0"/>
    </xf>
    <xf numFmtId="0" fontId="22" fillId="0" borderId="9" xfId="0" applyFont="1" applyBorder="1" applyAlignment="1">
      <alignment horizontal="left" vertical="top" indent="3"/>
    </xf>
    <xf numFmtId="0" fontId="22" fillId="0" borderId="1" xfId="0" applyFont="1" applyBorder="1" applyAlignment="1">
      <alignment horizontal="left" vertical="top" indent="3"/>
    </xf>
    <xf numFmtId="0" fontId="22" fillId="0" borderId="10" xfId="0" applyFont="1" applyBorder="1" applyAlignment="1">
      <alignment horizontal="left" vertical="top" indent="3"/>
    </xf>
    <xf numFmtId="0" fontId="3" fillId="0" borderId="0" xfId="0" applyFont="1" applyAlignment="1">
      <alignment horizontal="left"/>
    </xf>
    <xf numFmtId="0" fontId="21" fillId="0" borderId="1" xfId="0" applyFont="1" applyBorder="1" applyAlignment="1" applyProtection="1">
      <alignment horizontal="left"/>
      <protection locked="0"/>
    </xf>
    <xf numFmtId="0" fontId="16" fillId="0" borderId="0" xfId="0" applyFont="1" applyAlignment="1">
      <alignment vertical="top" wrapText="1"/>
    </xf>
    <xf numFmtId="44" fontId="17" fillId="0" borderId="7" xfId="0" applyNumberFormat="1" applyFont="1" applyBorder="1" applyAlignment="1">
      <alignment horizontal="center"/>
    </xf>
    <xf numFmtId="44" fontId="17" fillId="0" borderId="15" xfId="0" applyNumberFormat="1" applyFont="1" applyBorder="1" applyAlignment="1">
      <alignment horizont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9D9D9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FFE1E2"/>
      <rgbColor rgb="00FDF1DF"/>
      <rgbColor rgb="00FFCCFF"/>
      <rgbColor rgb="0000CCFF"/>
      <rgbColor rgb="00CCFFFF"/>
      <rgbColor rgb="00CCFFCC"/>
      <rgbColor rgb="00FFFF99"/>
      <rgbColor rgb="0099CCFF"/>
      <rgbColor rgb="00EAEAEA"/>
      <rgbColor rgb="00CC99FF"/>
      <rgbColor rgb="00FDF6E7"/>
      <rgbColor rgb="003366FF"/>
      <rgbColor rgb="0033CCCC"/>
      <rgbColor rgb="0099CC00"/>
      <rgbColor rgb="00FFCC00"/>
      <rgbColor rgb="00FF9900"/>
      <rgbColor rgb="00FF6600"/>
      <rgbColor rgb="00666699"/>
      <rgbColor rgb="00C0C0C0"/>
      <rgbColor rgb="00003366"/>
      <rgbColor rgb="00339966"/>
      <rgbColor rgb="00003300"/>
      <rgbColor rgb="00333300"/>
      <rgbColor rgb="00A14817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 filterMode="1">
    <pageSetUpPr fitToPage="1"/>
  </sheetPr>
  <dimension ref="B1:AE55"/>
  <sheetViews>
    <sheetView showGridLines="0" tabSelected="1" topLeftCell="A30" zoomScaleNormal="100" workbookViewId="0">
      <selection activeCell="J41" sqref="J41"/>
    </sheetView>
  </sheetViews>
  <sheetFormatPr defaultRowHeight="13.2" x14ac:dyDescent="0.25"/>
  <cols>
    <col min="1" max="1" width="0.33203125" customWidth="1"/>
    <col min="2" max="2" width="14.5546875" customWidth="1"/>
    <col min="3" max="3" width="18.109375" customWidth="1"/>
    <col min="4" max="4" width="10.5546875" customWidth="1"/>
    <col min="5" max="5" width="13.6640625" bestFit="1" customWidth="1"/>
    <col min="6" max="6" width="40" customWidth="1"/>
    <col min="7" max="7" width="11.109375" customWidth="1"/>
    <col min="8" max="8" width="17.5546875" customWidth="1"/>
    <col min="9" max="9" width="11.109375" customWidth="1"/>
    <col min="10" max="10" width="12.5546875" customWidth="1"/>
    <col min="11" max="11" width="5.88671875" bestFit="1" customWidth="1"/>
    <col min="12" max="12" width="17.5546875" customWidth="1"/>
    <col min="13" max="13" width="10.33203125" customWidth="1"/>
    <col min="14" max="14" width="2.109375" customWidth="1"/>
    <col min="29" max="29" width="7.88671875" customWidth="1"/>
  </cols>
  <sheetData>
    <row r="1" spans="2:31" s="10" customFormat="1" ht="16.5" customHeight="1" x14ac:dyDescent="0.25">
      <c r="B1" s="105" t="s">
        <v>4</v>
      </c>
      <c r="C1" s="106"/>
      <c r="D1" s="106"/>
      <c r="E1" s="107"/>
      <c r="F1" s="14"/>
      <c r="G1" s="9"/>
      <c r="H1" s="9"/>
      <c r="I1" s="9"/>
      <c r="J1" s="9"/>
      <c r="K1" s="9"/>
      <c r="M1" s="4"/>
      <c r="N1" s="4"/>
      <c r="O1" s="9"/>
      <c r="Z1" s="96" t="s">
        <v>47</v>
      </c>
      <c r="AA1" s="96"/>
      <c r="AB1" s="96"/>
      <c r="AC1" s="96"/>
      <c r="AD1" s="62">
        <f>0.7</f>
        <v>0.7</v>
      </c>
    </row>
    <row r="2" spans="2:31" ht="25.5" customHeight="1" x14ac:dyDescent="0.25">
      <c r="B2" s="110" t="s">
        <v>49</v>
      </c>
      <c r="C2" s="111"/>
      <c r="D2" s="111"/>
      <c r="E2" s="112"/>
      <c r="F2" s="15"/>
      <c r="G2" s="15"/>
      <c r="H2" s="11"/>
      <c r="I2" s="11"/>
      <c r="J2" s="11"/>
      <c r="K2" s="11"/>
      <c r="L2" s="11"/>
      <c r="M2" s="11"/>
      <c r="N2" s="11"/>
      <c r="O2" s="1"/>
      <c r="Z2" s="97"/>
      <c r="AA2" s="97"/>
      <c r="AB2" s="97"/>
      <c r="AC2" s="97"/>
      <c r="AD2">
        <v>0.56000000000000005</v>
      </c>
    </row>
    <row r="3" spans="2:31" ht="29.4" x14ac:dyDescent="0.25">
      <c r="B3" s="87" t="s">
        <v>48</v>
      </c>
      <c r="C3" s="15"/>
      <c r="D3" s="15"/>
      <c r="E3" s="15"/>
      <c r="F3" s="15"/>
      <c r="G3" s="15"/>
      <c r="H3" s="11"/>
      <c r="I3" s="11"/>
      <c r="J3" s="11"/>
      <c r="K3" s="11"/>
      <c r="L3" s="11"/>
      <c r="M3" s="11"/>
      <c r="N3" s="11"/>
      <c r="O3" s="1"/>
    </row>
    <row r="4" spans="2:31" ht="17.25" customHeight="1" x14ac:dyDescent="0.25">
      <c r="B4" s="11"/>
      <c r="C4" s="11"/>
      <c r="D4" s="11"/>
      <c r="E4" s="11"/>
      <c r="F4" s="11"/>
      <c r="G4" s="40" t="s">
        <v>20</v>
      </c>
      <c r="I4" s="67"/>
      <c r="J4" s="68"/>
      <c r="K4" s="11"/>
      <c r="L4" s="73" t="s">
        <v>3</v>
      </c>
      <c r="M4" s="74"/>
      <c r="N4" s="75"/>
      <c r="O4" s="1"/>
    </row>
    <row r="5" spans="2:31" ht="17.100000000000001" customHeight="1" x14ac:dyDescent="0.25">
      <c r="B5" s="8"/>
      <c r="C5" s="113" t="s">
        <v>44</v>
      </c>
      <c r="D5" s="113"/>
      <c r="E5" s="113"/>
      <c r="F5" s="113"/>
      <c r="G5" s="41" t="s">
        <v>21</v>
      </c>
      <c r="I5" s="69"/>
      <c r="J5" s="70"/>
      <c r="K5" s="42"/>
      <c r="L5" s="76" t="s">
        <v>25</v>
      </c>
      <c r="M5" s="50">
        <f>MAX(A14:A40)</f>
        <v>0</v>
      </c>
      <c r="N5" s="44"/>
      <c r="O5" s="1"/>
    </row>
    <row r="6" spans="2:31" ht="17.100000000000001" customHeight="1" x14ac:dyDescent="0.25">
      <c r="B6" s="39" t="s">
        <v>41</v>
      </c>
      <c r="C6" s="70" t="s">
        <v>42</v>
      </c>
      <c r="D6" s="6"/>
      <c r="E6" s="6"/>
      <c r="F6" s="6"/>
      <c r="I6" s="71"/>
      <c r="J6" s="72"/>
      <c r="K6" s="6"/>
      <c r="L6" s="17" t="s">
        <v>26</v>
      </c>
      <c r="M6" s="22"/>
      <c r="N6" s="45"/>
      <c r="O6" s="1"/>
      <c r="AD6" s="43" t="s">
        <v>42</v>
      </c>
      <c r="AE6">
        <v>0.7</v>
      </c>
    </row>
    <row r="7" spans="2:31" ht="17.100000000000001" customHeight="1" x14ac:dyDescent="0.25">
      <c r="B7" s="39" t="s">
        <v>0</v>
      </c>
      <c r="C7" s="114"/>
      <c r="D7" s="114"/>
      <c r="E7" s="77"/>
      <c r="F7" s="6"/>
      <c r="G7" s="39" t="s">
        <v>22</v>
      </c>
      <c r="I7" s="109"/>
      <c r="J7" s="109"/>
      <c r="K7" s="43"/>
      <c r="L7" s="18" t="s">
        <v>2</v>
      </c>
      <c r="M7" s="51"/>
      <c r="N7" s="46"/>
      <c r="O7" s="1"/>
      <c r="AD7" s="43" t="s">
        <v>43</v>
      </c>
      <c r="AE7">
        <f>AE6*0.9</f>
        <v>0.63</v>
      </c>
    </row>
    <row r="8" spans="2:31" ht="16.5" customHeight="1" x14ac:dyDescent="0.25">
      <c r="B8" s="39" t="s">
        <v>5</v>
      </c>
      <c r="C8" s="78"/>
      <c r="D8" s="13" t="s">
        <v>1</v>
      </c>
      <c r="E8" s="78"/>
      <c r="F8" s="12"/>
      <c r="G8" s="41" t="s">
        <v>31</v>
      </c>
      <c r="H8" s="6"/>
      <c r="I8" s="108"/>
      <c r="J8" s="108"/>
      <c r="K8" s="12"/>
      <c r="L8" s="18" t="s">
        <v>27</v>
      </c>
      <c r="M8" s="51"/>
      <c r="N8" s="46"/>
      <c r="O8" s="2"/>
      <c r="AD8" s="43" t="s">
        <v>45</v>
      </c>
      <c r="AE8">
        <f>AE7</f>
        <v>0.63</v>
      </c>
    </row>
    <row r="9" spans="2:31" ht="17.100000000000001" customHeight="1" x14ac:dyDescent="0.25">
      <c r="F9" s="12"/>
      <c r="K9" s="12"/>
      <c r="L9" s="47"/>
      <c r="M9" s="52"/>
      <c r="N9" s="48"/>
      <c r="O9" s="2"/>
    </row>
    <row r="10" spans="2:31" ht="17.100000000000001" customHeight="1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AB10" s="64">
        <v>0.9</v>
      </c>
      <c r="AC10" s="65" t="s">
        <v>46</v>
      </c>
      <c r="AD10" s="66">
        <v>0.54500000000000004</v>
      </c>
      <c r="AE10" s="43">
        <f>AB10*AD10</f>
        <v>0.49050000000000005</v>
      </c>
    </row>
    <row r="11" spans="2:31" ht="17.100000000000001" customHeight="1" x14ac:dyDescent="0.25">
      <c r="B11" s="30"/>
      <c r="C11" s="30"/>
      <c r="D11" s="31" t="s">
        <v>8</v>
      </c>
      <c r="E11" s="32" t="s">
        <v>7</v>
      </c>
      <c r="F11" s="30"/>
      <c r="G11" s="31" t="s">
        <v>11</v>
      </c>
      <c r="H11" s="31" t="s">
        <v>12</v>
      </c>
      <c r="I11" s="31" t="s">
        <v>13</v>
      </c>
      <c r="J11" s="93" t="s">
        <v>14</v>
      </c>
      <c r="K11" s="93"/>
      <c r="L11" s="33"/>
      <c r="M11" s="89"/>
      <c r="N11" s="90"/>
      <c r="O11" s="1"/>
    </row>
    <row r="12" spans="2:31" ht="17.100000000000001" customHeight="1" x14ac:dyDescent="0.25">
      <c r="B12" s="36"/>
      <c r="C12" s="36"/>
      <c r="D12" s="37"/>
      <c r="E12" s="38"/>
      <c r="F12" s="36"/>
      <c r="G12" s="37"/>
      <c r="H12" s="37"/>
      <c r="I12" s="37"/>
      <c r="J12" s="94"/>
      <c r="K12" s="94"/>
      <c r="L12" s="98" t="s">
        <v>19</v>
      </c>
      <c r="M12" s="99"/>
      <c r="N12" s="100"/>
      <c r="O12" s="1"/>
    </row>
    <row r="13" spans="2:31" s="5" customFormat="1" ht="39" customHeight="1" x14ac:dyDescent="0.25">
      <c r="B13" s="23" t="s">
        <v>2</v>
      </c>
      <c r="C13" s="24" t="s">
        <v>40</v>
      </c>
      <c r="D13" s="24" t="s">
        <v>6</v>
      </c>
      <c r="E13" s="24" t="s">
        <v>9</v>
      </c>
      <c r="F13" s="24" t="s">
        <v>10</v>
      </c>
      <c r="G13" s="24" t="s">
        <v>15</v>
      </c>
      <c r="H13" s="24" t="s">
        <v>16</v>
      </c>
      <c r="I13" s="24" t="s">
        <v>17</v>
      </c>
      <c r="J13" s="95" t="s">
        <v>18</v>
      </c>
      <c r="K13" s="95"/>
      <c r="L13" s="25" t="s">
        <v>23</v>
      </c>
      <c r="M13" s="101" t="s">
        <v>24</v>
      </c>
      <c r="N13" s="101"/>
      <c r="O13" s="4"/>
    </row>
    <row r="14" spans="2:31" ht="15.6" x14ac:dyDescent="0.3">
      <c r="B14" s="83"/>
      <c r="C14" s="84"/>
      <c r="D14" s="85"/>
      <c r="E14" s="57">
        <f t="shared" ref="E14:E40" si="0">IF(D14&lt;$I$8,"",(D14-$I$8))</f>
        <v>0</v>
      </c>
      <c r="F14" s="79"/>
      <c r="G14" s="80"/>
      <c r="H14" s="80"/>
      <c r="I14" s="58">
        <f t="shared" ref="I14:I40" si="1">IF(H14&lt;$I$8,"",(H14-$I$8))</f>
        <v>0</v>
      </c>
      <c r="J14" s="55">
        <f>SUM(E14,G14,I14)</f>
        <v>0</v>
      </c>
      <c r="K14" s="61">
        <f>IF(AND(B14&gt;="7/1/2011"+0,B14&lt;="12/31/2011"+0),J14*(AD$1),J14*(AD$2))</f>
        <v>0</v>
      </c>
      <c r="L14" s="81"/>
      <c r="M14" s="88"/>
      <c r="N14" s="88"/>
      <c r="O14" s="1"/>
    </row>
    <row r="15" spans="2:31" ht="15.6" x14ac:dyDescent="0.3">
      <c r="B15" s="83"/>
      <c r="C15" s="84"/>
      <c r="D15" s="85"/>
      <c r="E15" s="57">
        <f t="shared" si="0"/>
        <v>0</v>
      </c>
      <c r="F15" s="79"/>
      <c r="G15" s="80"/>
      <c r="H15" s="80"/>
      <c r="I15" s="58">
        <f t="shared" si="1"/>
        <v>0</v>
      </c>
      <c r="J15" s="55">
        <f>SUM(E15,G15,I15)</f>
        <v>0</v>
      </c>
      <c r="K15" s="61">
        <f t="shared" ref="K15:K40" si="2">IF(AND(B15&gt;="1/1/2011"+0,B15&lt;="12/31/2011"+0),J15*(AD$1),J15*(AD$2))</f>
        <v>0</v>
      </c>
      <c r="L15" s="81"/>
      <c r="M15" s="91"/>
      <c r="N15" s="92"/>
      <c r="O15" s="1"/>
    </row>
    <row r="16" spans="2:31" ht="15.6" x14ac:dyDescent="0.3">
      <c r="B16" s="83"/>
      <c r="C16" s="84"/>
      <c r="D16" s="85"/>
      <c r="E16" s="57">
        <f t="shared" si="0"/>
        <v>0</v>
      </c>
      <c r="F16" s="79"/>
      <c r="G16" s="80"/>
      <c r="H16" s="80"/>
      <c r="I16" s="58">
        <f t="shared" si="1"/>
        <v>0</v>
      </c>
      <c r="J16" s="55">
        <f t="shared" ref="J16:J40" si="3">SUM(E16,G16,I16)</f>
        <v>0</v>
      </c>
      <c r="K16" s="61">
        <f t="shared" si="2"/>
        <v>0</v>
      </c>
      <c r="L16" s="81"/>
      <c r="M16" s="88"/>
      <c r="N16" s="88"/>
      <c r="O16" s="1"/>
    </row>
    <row r="17" spans="2:15" ht="15.6" x14ac:dyDescent="0.3">
      <c r="B17" s="83"/>
      <c r="C17" s="84"/>
      <c r="D17" s="85"/>
      <c r="E17" s="57">
        <f t="shared" si="0"/>
        <v>0</v>
      </c>
      <c r="F17" s="79"/>
      <c r="G17" s="80"/>
      <c r="H17" s="80"/>
      <c r="I17" s="58">
        <f t="shared" si="1"/>
        <v>0</v>
      </c>
      <c r="J17" s="55">
        <f t="shared" si="3"/>
        <v>0</v>
      </c>
      <c r="K17" s="61">
        <f t="shared" si="2"/>
        <v>0</v>
      </c>
      <c r="L17" s="81"/>
      <c r="M17" s="88"/>
      <c r="N17" s="88"/>
      <c r="O17" s="1"/>
    </row>
    <row r="18" spans="2:15" ht="15.6" x14ac:dyDescent="0.3">
      <c r="B18" s="83"/>
      <c r="C18" s="84"/>
      <c r="D18" s="85"/>
      <c r="E18" s="57">
        <f t="shared" si="0"/>
        <v>0</v>
      </c>
      <c r="F18" s="79"/>
      <c r="G18" s="80"/>
      <c r="H18" s="80"/>
      <c r="I18" s="58">
        <f t="shared" si="1"/>
        <v>0</v>
      </c>
      <c r="J18" s="55">
        <f t="shared" si="3"/>
        <v>0</v>
      </c>
      <c r="K18" s="61">
        <f t="shared" si="2"/>
        <v>0</v>
      </c>
      <c r="L18" s="81"/>
      <c r="M18" s="88"/>
      <c r="N18" s="88"/>
      <c r="O18" s="1"/>
    </row>
    <row r="19" spans="2:15" ht="15.6" x14ac:dyDescent="0.3">
      <c r="B19" s="83"/>
      <c r="C19" s="84"/>
      <c r="D19" s="85"/>
      <c r="E19" s="57">
        <f t="shared" si="0"/>
        <v>0</v>
      </c>
      <c r="F19" s="79"/>
      <c r="G19" s="80"/>
      <c r="H19" s="80"/>
      <c r="I19" s="58">
        <f t="shared" si="1"/>
        <v>0</v>
      </c>
      <c r="J19" s="55">
        <f t="shared" si="3"/>
        <v>0</v>
      </c>
      <c r="K19" s="61">
        <f t="shared" si="2"/>
        <v>0</v>
      </c>
      <c r="L19" s="81"/>
      <c r="M19" s="88"/>
      <c r="N19" s="88"/>
      <c r="O19" s="1"/>
    </row>
    <row r="20" spans="2:15" ht="15.6" x14ac:dyDescent="0.3">
      <c r="B20" s="83"/>
      <c r="C20" s="84"/>
      <c r="D20" s="85"/>
      <c r="E20" s="57">
        <f t="shared" si="0"/>
        <v>0</v>
      </c>
      <c r="F20" s="79"/>
      <c r="G20" s="80"/>
      <c r="H20" s="80"/>
      <c r="I20" s="58">
        <f t="shared" si="1"/>
        <v>0</v>
      </c>
      <c r="J20" s="55">
        <f t="shared" si="3"/>
        <v>0</v>
      </c>
      <c r="K20" s="61">
        <f t="shared" si="2"/>
        <v>0</v>
      </c>
      <c r="L20" s="81"/>
      <c r="M20" s="88"/>
      <c r="N20" s="88"/>
      <c r="O20" s="1"/>
    </row>
    <row r="21" spans="2:15" ht="15.6" x14ac:dyDescent="0.3">
      <c r="B21" s="83"/>
      <c r="C21" s="84"/>
      <c r="D21" s="85"/>
      <c r="E21" s="57">
        <f t="shared" si="0"/>
        <v>0</v>
      </c>
      <c r="F21" s="79"/>
      <c r="G21" s="80"/>
      <c r="H21" s="80"/>
      <c r="I21" s="58">
        <f t="shared" si="1"/>
        <v>0</v>
      </c>
      <c r="J21" s="55">
        <f t="shared" si="3"/>
        <v>0</v>
      </c>
      <c r="K21" s="61">
        <f t="shared" si="2"/>
        <v>0</v>
      </c>
      <c r="L21" s="81"/>
      <c r="M21" s="88"/>
      <c r="N21" s="88"/>
      <c r="O21" s="1"/>
    </row>
    <row r="22" spans="2:15" ht="15.6" x14ac:dyDescent="0.3">
      <c r="B22" s="83"/>
      <c r="C22" s="84"/>
      <c r="D22" s="85"/>
      <c r="E22" s="57">
        <f t="shared" si="0"/>
        <v>0</v>
      </c>
      <c r="F22" s="79"/>
      <c r="G22" s="80"/>
      <c r="H22" s="80"/>
      <c r="I22" s="58">
        <f t="shared" si="1"/>
        <v>0</v>
      </c>
      <c r="J22" s="55">
        <f t="shared" si="3"/>
        <v>0</v>
      </c>
      <c r="K22" s="61">
        <f t="shared" si="2"/>
        <v>0</v>
      </c>
      <c r="L22" s="81"/>
      <c r="M22" s="88"/>
      <c r="N22" s="88"/>
      <c r="O22" s="1"/>
    </row>
    <row r="23" spans="2:15" ht="15.6" x14ac:dyDescent="0.3">
      <c r="B23" s="83"/>
      <c r="C23" s="84"/>
      <c r="D23" s="85"/>
      <c r="E23" s="57">
        <f t="shared" si="0"/>
        <v>0</v>
      </c>
      <c r="F23" s="79"/>
      <c r="G23" s="80"/>
      <c r="H23" s="80"/>
      <c r="I23" s="58">
        <f t="shared" si="1"/>
        <v>0</v>
      </c>
      <c r="J23" s="55">
        <f t="shared" si="3"/>
        <v>0</v>
      </c>
      <c r="K23" s="61">
        <f t="shared" si="2"/>
        <v>0</v>
      </c>
      <c r="L23" s="81"/>
      <c r="M23" s="88"/>
      <c r="N23" s="88"/>
      <c r="O23" s="1"/>
    </row>
    <row r="24" spans="2:15" ht="15.6" x14ac:dyDescent="0.3">
      <c r="B24" s="83"/>
      <c r="C24" s="84"/>
      <c r="D24" s="85"/>
      <c r="E24" s="57">
        <f t="shared" si="0"/>
        <v>0</v>
      </c>
      <c r="F24" s="79"/>
      <c r="G24" s="80"/>
      <c r="H24" s="80"/>
      <c r="I24" s="58">
        <f t="shared" si="1"/>
        <v>0</v>
      </c>
      <c r="J24" s="56">
        <f t="shared" si="3"/>
        <v>0</v>
      </c>
      <c r="K24" s="61">
        <f t="shared" si="2"/>
        <v>0</v>
      </c>
      <c r="L24" s="81"/>
      <c r="M24" s="88"/>
      <c r="N24" s="88"/>
      <c r="O24" s="1"/>
    </row>
    <row r="25" spans="2:15" ht="15.6" x14ac:dyDescent="0.3">
      <c r="B25" s="83"/>
      <c r="C25" s="84"/>
      <c r="D25" s="85"/>
      <c r="E25" s="57">
        <f t="shared" si="0"/>
        <v>0</v>
      </c>
      <c r="F25" s="79"/>
      <c r="G25" s="80"/>
      <c r="H25" s="80"/>
      <c r="I25" s="58">
        <f t="shared" si="1"/>
        <v>0</v>
      </c>
      <c r="J25" s="56">
        <f t="shared" si="3"/>
        <v>0</v>
      </c>
      <c r="K25" s="61">
        <f t="shared" si="2"/>
        <v>0</v>
      </c>
      <c r="L25" s="81"/>
      <c r="M25" s="88"/>
      <c r="N25" s="88"/>
      <c r="O25" s="1"/>
    </row>
    <row r="26" spans="2:15" ht="15.6" x14ac:dyDescent="0.3">
      <c r="B26" s="83"/>
      <c r="C26" s="84"/>
      <c r="D26" s="85"/>
      <c r="E26" s="57">
        <f t="shared" si="0"/>
        <v>0</v>
      </c>
      <c r="F26" s="79"/>
      <c r="G26" s="80"/>
      <c r="H26" s="80"/>
      <c r="I26" s="58">
        <f t="shared" si="1"/>
        <v>0</v>
      </c>
      <c r="J26" s="56">
        <f t="shared" si="3"/>
        <v>0</v>
      </c>
      <c r="K26" s="61">
        <f t="shared" si="2"/>
        <v>0</v>
      </c>
      <c r="L26" s="81"/>
      <c r="M26" s="88"/>
      <c r="N26" s="88"/>
      <c r="O26" s="1"/>
    </row>
    <row r="27" spans="2:15" ht="15.6" x14ac:dyDescent="0.3">
      <c r="B27" s="83"/>
      <c r="C27" s="84"/>
      <c r="D27" s="85"/>
      <c r="E27" s="57">
        <f t="shared" si="0"/>
        <v>0</v>
      </c>
      <c r="F27" s="79"/>
      <c r="G27" s="80"/>
      <c r="H27" s="80"/>
      <c r="I27" s="58">
        <f t="shared" si="1"/>
        <v>0</v>
      </c>
      <c r="J27" s="56">
        <f t="shared" si="3"/>
        <v>0</v>
      </c>
      <c r="K27" s="61">
        <f t="shared" si="2"/>
        <v>0</v>
      </c>
      <c r="L27" s="81"/>
      <c r="M27" s="88"/>
      <c r="N27" s="88"/>
      <c r="O27" s="1"/>
    </row>
    <row r="28" spans="2:15" ht="15.6" x14ac:dyDescent="0.3">
      <c r="B28" s="83"/>
      <c r="C28" s="84"/>
      <c r="D28" s="85"/>
      <c r="E28" s="57">
        <f t="shared" si="0"/>
        <v>0</v>
      </c>
      <c r="F28" s="79"/>
      <c r="G28" s="80"/>
      <c r="H28" s="80"/>
      <c r="I28" s="58">
        <f t="shared" si="1"/>
        <v>0</v>
      </c>
      <c r="J28" s="56">
        <f t="shared" si="3"/>
        <v>0</v>
      </c>
      <c r="K28" s="61">
        <f t="shared" si="2"/>
        <v>0</v>
      </c>
      <c r="L28" s="81"/>
      <c r="M28" s="88"/>
      <c r="N28" s="88"/>
      <c r="O28" s="1"/>
    </row>
    <row r="29" spans="2:15" ht="15.6" x14ac:dyDescent="0.3">
      <c r="B29" s="83"/>
      <c r="C29" s="84"/>
      <c r="D29" s="85"/>
      <c r="E29" s="57">
        <f t="shared" si="0"/>
        <v>0</v>
      </c>
      <c r="F29" s="79"/>
      <c r="G29" s="80"/>
      <c r="H29" s="80"/>
      <c r="I29" s="58">
        <f t="shared" si="1"/>
        <v>0</v>
      </c>
      <c r="J29" s="56">
        <f t="shared" si="3"/>
        <v>0</v>
      </c>
      <c r="K29" s="61">
        <f t="shared" si="2"/>
        <v>0</v>
      </c>
      <c r="L29" s="81"/>
      <c r="M29" s="88"/>
      <c r="N29" s="88"/>
      <c r="O29" s="1"/>
    </row>
    <row r="30" spans="2:15" ht="15.6" x14ac:dyDescent="0.3">
      <c r="B30" s="83"/>
      <c r="C30" s="84"/>
      <c r="D30" s="85"/>
      <c r="E30" s="57">
        <f t="shared" si="0"/>
        <v>0</v>
      </c>
      <c r="F30" s="79"/>
      <c r="G30" s="80"/>
      <c r="H30" s="80"/>
      <c r="I30" s="58">
        <f t="shared" si="1"/>
        <v>0</v>
      </c>
      <c r="J30" s="56">
        <f t="shared" si="3"/>
        <v>0</v>
      </c>
      <c r="K30" s="61">
        <f t="shared" si="2"/>
        <v>0</v>
      </c>
      <c r="L30" s="81"/>
      <c r="M30" s="88"/>
      <c r="N30" s="88"/>
      <c r="O30" s="1"/>
    </row>
    <row r="31" spans="2:15" ht="15.6" x14ac:dyDescent="0.3">
      <c r="B31" s="83"/>
      <c r="C31" s="84"/>
      <c r="D31" s="85"/>
      <c r="E31" s="57">
        <f t="shared" si="0"/>
        <v>0</v>
      </c>
      <c r="F31" s="79"/>
      <c r="G31" s="80"/>
      <c r="H31" s="80"/>
      <c r="I31" s="58">
        <f t="shared" si="1"/>
        <v>0</v>
      </c>
      <c r="J31" s="56">
        <f t="shared" si="3"/>
        <v>0</v>
      </c>
      <c r="K31" s="61">
        <f t="shared" si="2"/>
        <v>0</v>
      </c>
      <c r="L31" s="81"/>
      <c r="M31" s="88"/>
      <c r="N31" s="88"/>
      <c r="O31" s="1"/>
    </row>
    <row r="32" spans="2:15" ht="15.6" x14ac:dyDescent="0.3">
      <c r="B32" s="83"/>
      <c r="C32" s="84"/>
      <c r="D32" s="85"/>
      <c r="E32" s="57">
        <f t="shared" si="0"/>
        <v>0</v>
      </c>
      <c r="F32" s="79"/>
      <c r="G32" s="80"/>
      <c r="H32" s="80"/>
      <c r="I32" s="58">
        <f t="shared" si="1"/>
        <v>0</v>
      </c>
      <c r="J32" s="56">
        <f t="shared" si="3"/>
        <v>0</v>
      </c>
      <c r="K32" s="61">
        <f t="shared" si="2"/>
        <v>0</v>
      </c>
      <c r="L32" s="81"/>
      <c r="M32" s="88"/>
      <c r="N32" s="88"/>
      <c r="O32" s="1"/>
    </row>
    <row r="33" spans="2:15" ht="15.6" x14ac:dyDescent="0.3">
      <c r="B33" s="83"/>
      <c r="C33" s="84"/>
      <c r="D33" s="85"/>
      <c r="E33" s="57">
        <f t="shared" si="0"/>
        <v>0</v>
      </c>
      <c r="F33" s="79"/>
      <c r="G33" s="80"/>
      <c r="H33" s="80"/>
      <c r="I33" s="58">
        <f t="shared" si="1"/>
        <v>0</v>
      </c>
      <c r="J33" s="56">
        <f t="shared" si="3"/>
        <v>0</v>
      </c>
      <c r="K33" s="61">
        <f t="shared" si="2"/>
        <v>0</v>
      </c>
      <c r="L33" s="81"/>
      <c r="M33" s="88"/>
      <c r="N33" s="88"/>
      <c r="O33" s="1"/>
    </row>
    <row r="34" spans="2:15" ht="15.6" x14ac:dyDescent="0.3">
      <c r="B34" s="83"/>
      <c r="C34" s="84"/>
      <c r="D34" s="85"/>
      <c r="E34" s="57">
        <f t="shared" si="0"/>
        <v>0</v>
      </c>
      <c r="F34" s="79"/>
      <c r="G34" s="80"/>
      <c r="H34" s="80"/>
      <c r="I34" s="58">
        <f t="shared" si="1"/>
        <v>0</v>
      </c>
      <c r="J34" s="56">
        <f t="shared" si="3"/>
        <v>0</v>
      </c>
      <c r="K34" s="61">
        <f t="shared" si="2"/>
        <v>0</v>
      </c>
      <c r="L34" s="81"/>
      <c r="M34" s="88"/>
      <c r="N34" s="88"/>
      <c r="O34" s="1"/>
    </row>
    <row r="35" spans="2:15" ht="15.6" x14ac:dyDescent="0.3">
      <c r="B35" s="83"/>
      <c r="C35" s="84"/>
      <c r="D35" s="85"/>
      <c r="E35" s="57">
        <f t="shared" si="0"/>
        <v>0</v>
      </c>
      <c r="F35" s="79"/>
      <c r="G35" s="80"/>
      <c r="H35" s="80"/>
      <c r="I35" s="58">
        <f t="shared" si="1"/>
        <v>0</v>
      </c>
      <c r="J35" s="56">
        <f t="shared" si="3"/>
        <v>0</v>
      </c>
      <c r="K35" s="61">
        <f t="shared" si="2"/>
        <v>0</v>
      </c>
      <c r="L35" s="81"/>
      <c r="M35" s="88"/>
      <c r="N35" s="88"/>
      <c r="O35" s="1"/>
    </row>
    <row r="36" spans="2:15" ht="15.6" x14ac:dyDescent="0.3">
      <c r="B36" s="83"/>
      <c r="C36" s="84"/>
      <c r="D36" s="85"/>
      <c r="E36" s="57">
        <f t="shared" si="0"/>
        <v>0</v>
      </c>
      <c r="F36" s="79"/>
      <c r="G36" s="80"/>
      <c r="H36" s="80"/>
      <c r="I36" s="58">
        <f t="shared" si="1"/>
        <v>0</v>
      </c>
      <c r="J36" s="56">
        <f t="shared" si="3"/>
        <v>0</v>
      </c>
      <c r="K36" s="61">
        <f t="shared" si="2"/>
        <v>0</v>
      </c>
      <c r="L36" s="81"/>
      <c r="M36" s="88"/>
      <c r="N36" s="88"/>
      <c r="O36" s="1"/>
    </row>
    <row r="37" spans="2:15" ht="15.6" x14ac:dyDescent="0.3">
      <c r="B37" s="83"/>
      <c r="C37" s="84"/>
      <c r="D37" s="85"/>
      <c r="E37" s="57">
        <f t="shared" si="0"/>
        <v>0</v>
      </c>
      <c r="F37" s="79"/>
      <c r="G37" s="80"/>
      <c r="H37" s="80"/>
      <c r="I37" s="58">
        <f t="shared" si="1"/>
        <v>0</v>
      </c>
      <c r="J37" s="56">
        <f t="shared" si="3"/>
        <v>0</v>
      </c>
      <c r="K37" s="61">
        <f t="shared" si="2"/>
        <v>0</v>
      </c>
      <c r="L37" s="81"/>
      <c r="M37" s="88"/>
      <c r="N37" s="88"/>
      <c r="O37" s="1"/>
    </row>
    <row r="38" spans="2:15" ht="15.6" x14ac:dyDescent="0.3">
      <c r="B38" s="83"/>
      <c r="C38" s="84"/>
      <c r="D38" s="85"/>
      <c r="E38" s="57">
        <f t="shared" si="0"/>
        <v>0</v>
      </c>
      <c r="F38" s="79"/>
      <c r="G38" s="80">
        <v>0</v>
      </c>
      <c r="H38" s="80"/>
      <c r="I38" s="58">
        <f t="shared" si="1"/>
        <v>0</v>
      </c>
      <c r="J38" s="56">
        <f t="shared" si="3"/>
        <v>0</v>
      </c>
      <c r="K38" s="61">
        <f t="shared" si="2"/>
        <v>0</v>
      </c>
      <c r="L38" s="81"/>
      <c r="M38" s="88"/>
      <c r="N38" s="88"/>
      <c r="O38" s="1"/>
    </row>
    <row r="39" spans="2:15" ht="15.6" x14ac:dyDescent="0.3">
      <c r="B39" s="83"/>
      <c r="C39" s="84"/>
      <c r="D39" s="85"/>
      <c r="E39" s="57">
        <f t="shared" si="0"/>
        <v>0</v>
      </c>
      <c r="F39" s="79"/>
      <c r="G39" s="80"/>
      <c r="H39" s="80"/>
      <c r="I39" s="58">
        <f t="shared" si="1"/>
        <v>0</v>
      </c>
      <c r="J39" s="56">
        <f t="shared" si="3"/>
        <v>0</v>
      </c>
      <c r="K39" s="61">
        <f t="shared" si="2"/>
        <v>0</v>
      </c>
      <c r="L39" s="81"/>
      <c r="M39" s="88"/>
      <c r="N39" s="88"/>
      <c r="O39" s="1"/>
    </row>
    <row r="40" spans="2:15" ht="15.6" x14ac:dyDescent="0.3">
      <c r="B40" s="83"/>
      <c r="C40" s="84"/>
      <c r="D40" s="85"/>
      <c r="E40" s="57">
        <f t="shared" si="0"/>
        <v>0</v>
      </c>
      <c r="F40" s="79"/>
      <c r="G40" s="80"/>
      <c r="H40" s="80"/>
      <c r="I40" s="58">
        <f t="shared" si="1"/>
        <v>0</v>
      </c>
      <c r="J40" s="56">
        <f t="shared" si="3"/>
        <v>0</v>
      </c>
      <c r="K40" s="61">
        <f t="shared" si="2"/>
        <v>0</v>
      </c>
      <c r="L40" s="82"/>
      <c r="M40" s="88"/>
      <c r="N40" s="88"/>
      <c r="O40" s="1"/>
    </row>
    <row r="41" spans="2:15" ht="17.100000000000001" customHeight="1" x14ac:dyDescent="0.25">
      <c r="B41" s="34"/>
      <c r="C41" s="86" t="s">
        <v>29</v>
      </c>
      <c r="D41" s="35"/>
      <c r="E41" s="58">
        <f>SUM(E14:E40)</f>
        <v>0</v>
      </c>
      <c r="F41" s="35"/>
      <c r="G41" s="58">
        <f t="shared" ref="G41:M41" si="4">SUM(G14:G40)</f>
        <v>0</v>
      </c>
      <c r="H41" s="35"/>
      <c r="I41" s="58">
        <f t="shared" si="4"/>
        <v>0</v>
      </c>
      <c r="J41" s="58">
        <f t="shared" si="4"/>
        <v>0</v>
      </c>
      <c r="K41" s="60">
        <f>SUM(K14:K40)</f>
        <v>0</v>
      </c>
      <c r="L41" s="53"/>
      <c r="M41" s="116">
        <f t="shared" si="4"/>
        <v>0</v>
      </c>
      <c r="N41" s="117"/>
      <c r="O41" s="1"/>
    </row>
    <row r="42" spans="2:15" ht="17.100000000000001" customHeight="1" x14ac:dyDescent="0.25">
      <c r="B42" s="34"/>
      <c r="C42" s="35"/>
      <c r="D42" s="35"/>
      <c r="E42" s="35"/>
      <c r="F42" s="35"/>
      <c r="G42" s="35"/>
      <c r="H42" s="35"/>
      <c r="I42" s="35"/>
      <c r="J42" s="35"/>
      <c r="K42" s="35"/>
      <c r="L42" s="34"/>
      <c r="M42" s="49"/>
      <c r="N42" s="49"/>
      <c r="O42" s="1"/>
    </row>
    <row r="43" spans="2:15" ht="17.100000000000001" customHeight="1" x14ac:dyDescent="0.25">
      <c r="B43" s="115" t="s">
        <v>28</v>
      </c>
      <c r="C43" s="115"/>
      <c r="D43" s="115"/>
      <c r="E43" s="115"/>
      <c r="F43" s="54" t="s">
        <v>32</v>
      </c>
      <c r="G43" s="59">
        <f>SUBTOTAL(9,J14:J40)</f>
        <v>0</v>
      </c>
      <c r="H43" s="118" t="s">
        <v>36</v>
      </c>
      <c r="I43" s="118"/>
      <c r="J43" s="63">
        <f>IF(C6="ESPA",AE6,IF(C6="PSEA",AE7,IF(C6="ACT 93",AE8)))</f>
        <v>0.7</v>
      </c>
      <c r="K43" s="28"/>
      <c r="L43" s="54" t="s">
        <v>34</v>
      </c>
      <c r="M43" s="103">
        <f>(G43*J43)</f>
        <v>0</v>
      </c>
      <c r="N43" s="103"/>
      <c r="O43" s="1"/>
    </row>
    <row r="44" spans="2:15" ht="17.100000000000001" customHeight="1" x14ac:dyDescent="0.25">
      <c r="B44" s="115"/>
      <c r="C44" s="115"/>
      <c r="D44" s="115"/>
      <c r="E44" s="115"/>
      <c r="F44" s="28"/>
      <c r="G44" s="28"/>
      <c r="I44" s="54"/>
      <c r="K44" s="28"/>
      <c r="L44" s="54" t="s">
        <v>35</v>
      </c>
      <c r="M44" s="104">
        <f>M41</f>
        <v>0</v>
      </c>
      <c r="N44" s="104"/>
      <c r="O44" s="1"/>
    </row>
    <row r="45" spans="2:15" ht="17.100000000000001" customHeight="1" x14ac:dyDescent="0.25">
      <c r="B45" s="27"/>
      <c r="C45" s="28"/>
      <c r="D45" s="28"/>
      <c r="E45" s="28"/>
      <c r="F45" s="28"/>
      <c r="G45" s="28"/>
      <c r="I45" s="54"/>
      <c r="K45" s="28"/>
      <c r="L45" s="54" t="s">
        <v>33</v>
      </c>
      <c r="M45" s="104">
        <f>SUM(M43:M44)</f>
        <v>0</v>
      </c>
      <c r="N45" s="104"/>
      <c r="O45" s="1"/>
    </row>
    <row r="46" spans="2:15" ht="17.100000000000001" customHeight="1" x14ac:dyDescent="0.25">
      <c r="E46" s="3"/>
      <c r="G46" s="3"/>
      <c r="M46" s="7"/>
      <c r="N46" s="7"/>
      <c r="O46" s="1"/>
    </row>
    <row r="47" spans="2:15" ht="17.100000000000001" customHeight="1" x14ac:dyDescent="0.25">
      <c r="B47" s="19"/>
      <c r="C47" s="20"/>
      <c r="D47" s="20"/>
      <c r="F47" s="20"/>
      <c r="G47" s="3"/>
      <c r="H47" s="21"/>
      <c r="I47" s="16"/>
      <c r="J47" s="16"/>
      <c r="K47" s="13"/>
      <c r="M47" s="7"/>
      <c r="N47" s="7"/>
      <c r="O47" s="1"/>
    </row>
    <row r="48" spans="2:15" x14ac:dyDescent="0.25">
      <c r="B48" s="1" t="s">
        <v>37</v>
      </c>
      <c r="C48" s="3"/>
      <c r="D48" s="3"/>
      <c r="F48" s="26" t="s">
        <v>38</v>
      </c>
      <c r="H48" s="26" t="s">
        <v>39</v>
      </c>
      <c r="I48" s="13"/>
      <c r="J48" s="13"/>
    </row>
    <row r="51" spans="2:14" ht="15.6" x14ac:dyDescent="0.3">
      <c r="B51" s="29" t="s">
        <v>30</v>
      </c>
      <c r="C51" s="29"/>
      <c r="D51" s="29"/>
      <c r="E51" s="29"/>
      <c r="F51" s="29"/>
      <c r="G51" s="29"/>
      <c r="H51" s="29"/>
      <c r="I51" s="29"/>
      <c r="J51" s="29"/>
      <c r="K51" s="29"/>
      <c r="L51" s="29"/>
      <c r="N51" s="29"/>
    </row>
    <row r="54" spans="2:14" x14ac:dyDescent="0.25">
      <c r="M54" s="102">
        <v>2025</v>
      </c>
      <c r="N54" s="102"/>
    </row>
    <row r="55" spans="2:14" x14ac:dyDescent="0.25">
      <c r="L55" s="102" t="s">
        <v>50</v>
      </c>
      <c r="M55" s="102"/>
      <c r="N55" s="102"/>
    </row>
  </sheetData>
  <autoFilter ref="AB10:AE10" xr:uid="{0442D929-8111-42F8-B489-28251E9D4475}">
    <filterColumn colId="3">
      <filters>
        <filter val="0.4905"/>
      </filters>
    </filterColumn>
  </autoFilter>
  <mergeCells count="49">
    <mergeCell ref="M18:N18"/>
    <mergeCell ref="M34:N34"/>
    <mergeCell ref="M35:N35"/>
    <mergeCell ref="M19:N19"/>
    <mergeCell ref="M20:N20"/>
    <mergeCell ref="M24:N24"/>
    <mergeCell ref="M25:N25"/>
    <mergeCell ref="M32:N32"/>
    <mergeCell ref="M31:N31"/>
    <mergeCell ref="M27:N27"/>
    <mergeCell ref="L55:N55"/>
    <mergeCell ref="B1:E1"/>
    <mergeCell ref="I8:J8"/>
    <mergeCell ref="I7:J7"/>
    <mergeCell ref="B2:E2"/>
    <mergeCell ref="C5:F5"/>
    <mergeCell ref="C7:D7"/>
    <mergeCell ref="M22:N22"/>
    <mergeCell ref="B43:E44"/>
    <mergeCell ref="M41:N41"/>
    <mergeCell ref="M33:N33"/>
    <mergeCell ref="H43:I43"/>
    <mergeCell ref="M21:N21"/>
    <mergeCell ref="M30:N30"/>
    <mergeCell ref="M29:N29"/>
    <mergeCell ref="M38:N38"/>
    <mergeCell ref="M39:N39"/>
    <mergeCell ref="M40:N40"/>
    <mergeCell ref="M23:N23"/>
    <mergeCell ref="M54:N54"/>
    <mergeCell ref="M43:N43"/>
    <mergeCell ref="M44:N44"/>
    <mergeCell ref="M45:N45"/>
    <mergeCell ref="M37:N37"/>
    <mergeCell ref="M36:N36"/>
    <mergeCell ref="M28:N28"/>
    <mergeCell ref="M26:N26"/>
    <mergeCell ref="Z1:AC1"/>
    <mergeCell ref="Z2:AC2"/>
    <mergeCell ref="L12:N12"/>
    <mergeCell ref="M13:N13"/>
    <mergeCell ref="M14:N14"/>
    <mergeCell ref="M17:N17"/>
    <mergeCell ref="M16:N16"/>
    <mergeCell ref="M11:N11"/>
    <mergeCell ref="M15:N15"/>
    <mergeCell ref="J11:K11"/>
    <mergeCell ref="J12:K12"/>
    <mergeCell ref="J13:K13"/>
  </mergeCells>
  <phoneticPr fontId="0" type="noConversion"/>
  <dataValidations count="1">
    <dataValidation type="list" allowBlank="1" showInputMessage="1" showErrorMessage="1" sqref="C6" xr:uid="{00000000-0002-0000-0000-000000000000}">
      <formula1>BargUnit</formula1>
    </dataValidation>
  </dataValidations>
  <printOptions horizontalCentered="1"/>
  <pageMargins left="0.25" right="0.25" top="0.25" bottom="0.25" header="0" footer="0"/>
  <pageSetup scale="67" orientation="landscape" horizontalDpi="200" verticalDpi="200" r:id="rId1"/>
  <headerFooter alignWithMargins="0"/>
  <ignoredErrors>
    <ignoredError sqref="M41 G41 I41:J41" emptyCellReferenc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Expense report</vt:lpstr>
      <vt:lpstr>BargUnit</vt:lpstr>
      <vt:lpstr>'Expense report'!Print_Area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McCullough</dc:creator>
  <cp:lastModifiedBy>Maureen Werwie</cp:lastModifiedBy>
  <cp:lastPrinted>2018-01-11T21:00:45Z</cp:lastPrinted>
  <dcterms:created xsi:type="dcterms:W3CDTF">2000-10-27T00:30:29Z</dcterms:created>
  <dcterms:modified xsi:type="dcterms:W3CDTF">2025-01-06T18:42:59Z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TC062062751033</vt:lpwstr>
  </property>
</Properties>
</file>