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psicard\Documents\"/>
    </mc:Choice>
  </mc:AlternateContent>
  <xr:revisionPtr revIDLastSave="0" documentId="8_{2902ACCA-196D-4346-8740-E6C7A59D0E95}" xr6:coauthVersionLast="36" xr6:coauthVersionMax="36" xr10:uidLastSave="{00000000-0000-0000-0000-000000000000}"/>
  <workbookProtection workbookAlgorithmName="SHA-512" workbookHashValue="jaMv4Knp71m9gZHUJe6fjvbKNj+n7FVvYO0cj7Dl592yW7HSRsHcLIWVkkUlHqfv3WUX+JkpeJwdkwT9QLwfJw==" workbookSaltValue="7y+9mJIBX3txBcob9UggXg==" workbookSpinCount="100000" lockStructure="1"/>
  <bookViews>
    <workbookView xWindow="0" yWindow="0" windowWidth="28800" windowHeight="12105" xr2:uid="{00000000-000D-0000-FFFF-FFFF00000000}"/>
  </bookViews>
  <sheets>
    <sheet name="Sheet1" sheetId="1" r:id="rId1"/>
    <sheet name="Sheet2" sheetId="2" r:id="rId2"/>
  </sheets>
  <calcPr calcId="191029"/>
</workbook>
</file>

<file path=xl/calcChain.xml><?xml version="1.0" encoding="utf-8"?>
<calcChain xmlns="http://schemas.openxmlformats.org/spreadsheetml/2006/main">
  <c r="J38" i="1" l="1"/>
  <c r="J37" i="1"/>
  <c r="H37" i="1"/>
  <c r="J36" i="1"/>
  <c r="J35" i="1"/>
  <c r="H35" i="1"/>
  <c r="H34" i="1"/>
  <c r="K31" i="1"/>
  <c r="H31" i="1"/>
  <c r="E31" i="1"/>
  <c r="I30" i="1"/>
  <c r="J30" i="1" s="1"/>
  <c r="I29" i="1"/>
  <c r="J29" i="1" s="1"/>
  <c r="I28" i="1"/>
  <c r="J28" i="1" s="1"/>
  <c r="I27" i="1"/>
  <c r="J27" i="1" s="1"/>
  <c r="I26" i="1"/>
  <c r="J26" i="1" s="1"/>
  <c r="I25" i="1"/>
  <c r="J25" i="1" s="1"/>
  <c r="I24" i="1"/>
  <c r="J24" i="1" s="1"/>
  <c r="I23" i="1"/>
  <c r="J23" i="1" s="1"/>
  <c r="I22" i="1"/>
  <c r="J22" i="1" s="1"/>
  <c r="I21" i="1"/>
  <c r="J21" i="1" s="1"/>
  <c r="I20" i="1"/>
  <c r="J20" i="1" s="1"/>
  <c r="I19" i="1"/>
  <c r="J19" i="1" s="1"/>
  <c r="I18" i="1"/>
  <c r="J18" i="1" s="1"/>
  <c r="I17" i="1"/>
  <c r="J17" i="1" s="1"/>
  <c r="I16" i="1"/>
  <c r="J16" i="1" s="1"/>
  <c r="I15" i="1"/>
  <c r="J15" i="1" s="1"/>
  <c r="I14" i="1"/>
  <c r="J14" i="1" s="1"/>
  <c r="I13" i="1"/>
  <c r="J13" i="1" s="1"/>
  <c r="I12" i="1"/>
  <c r="J12" i="1" s="1"/>
  <c r="I11" i="1"/>
  <c r="J11" i="1" s="1"/>
  <c r="I10" i="1"/>
  <c r="J10" i="1" s="1"/>
  <c r="I9" i="1"/>
  <c r="J9" i="1" s="1"/>
  <c r="I8" i="1"/>
  <c r="J8" i="1" s="1"/>
  <c r="I7" i="1"/>
  <c r="J7" i="1" s="1"/>
  <c r="I6" i="1"/>
  <c r="J6" i="1" s="1"/>
  <c r="I5" i="1"/>
  <c r="I4" i="1"/>
  <c r="J4" i="1" s="1"/>
  <c r="I3" i="1"/>
  <c r="J3" i="1" s="1"/>
  <c r="I2" i="1"/>
  <c r="J2" i="1" s="1"/>
  <c r="J5" i="1" l="1"/>
  <c r="L5" i="1" s="1"/>
  <c r="L11" i="1"/>
  <c r="L27" i="1"/>
  <c r="I31" i="1"/>
  <c r="L26" i="1"/>
  <c r="L21" i="1"/>
  <c r="L10" i="1"/>
  <c r="L17" i="1"/>
  <c r="L7" i="1"/>
  <c r="L4" i="1"/>
  <c r="L13" i="1"/>
  <c r="L3" i="1"/>
  <c r="H36" i="1" s="1"/>
  <c r="L29" i="1"/>
  <c r="L22" i="1"/>
  <c r="L6" i="1"/>
  <c r="L23" i="1"/>
  <c r="L8" i="1"/>
  <c r="L24" i="1"/>
  <c r="L19" i="1"/>
  <c r="L30" i="1"/>
  <c r="L9" i="1"/>
  <c r="L14" i="1"/>
  <c r="L25" i="1"/>
  <c r="L15" i="1"/>
  <c r="L20" i="1"/>
  <c r="L12" i="1"/>
  <c r="L28" i="1"/>
  <c r="L18" i="1"/>
  <c r="L16" i="1"/>
  <c r="J31" i="1" l="1"/>
  <c r="L2" i="1"/>
  <c r="H38" i="1" s="1"/>
  <c r="L31" i="1" l="1"/>
  <c r="J34" i="1"/>
  <c r="L32" i="1" s="1"/>
</calcChain>
</file>

<file path=xl/sharedStrings.xml><?xml version="1.0" encoding="utf-8"?>
<sst xmlns="http://schemas.openxmlformats.org/spreadsheetml/2006/main" count="38" uniqueCount="28">
  <si>
    <t>Date</t>
  </si>
  <si>
    <t>Program to charge</t>
  </si>
  <si>
    <t>Complete Route Traveled</t>
  </si>
  <si>
    <t>Total Miles</t>
  </si>
  <si>
    <t>Typical Commute Start (Home Address)</t>
  </si>
  <si>
    <t>Typical Commute End (Work Base Address) Indicate OW one-way or RT round-trip</t>
  </si>
  <si>
    <t>Total Home/ Work commute</t>
  </si>
  <si>
    <t>Differential</t>
  </si>
  <si>
    <t>OTHER EXPENSE ETC.</t>
  </si>
  <si>
    <t>TOTAL</t>
  </si>
  <si>
    <t>Central Activities</t>
  </si>
  <si>
    <t>MRC Eval &amp; Training</t>
  </si>
  <si>
    <t>MRC Supported</t>
  </si>
  <si>
    <t>HS Site 3 transitional</t>
  </si>
  <si>
    <t>HS Site 2 alt voc</t>
  </si>
  <si>
    <t>DDS Over 22</t>
  </si>
  <si>
    <t>Elementary</t>
  </si>
  <si>
    <t>Middle School ALT VOC</t>
  </si>
  <si>
    <t>Middle School Transitional</t>
  </si>
  <si>
    <t>TOTALS</t>
  </si>
  <si>
    <t>VERIFY, cross-foot</t>
  </si>
  <si>
    <t>NAME:</t>
  </si>
  <si>
    <t xml:space="preserve"> </t>
  </si>
  <si>
    <t>PRINT* and sign</t>
  </si>
  <si>
    <t>Site Location:</t>
  </si>
  <si>
    <t>APPROVAL signature and date:</t>
  </si>
  <si>
    <t>January -December 2026 Description/Purpose</t>
  </si>
  <si>
    <t>2026 - 7-12  Std Mileage Rate .76 Cents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</si>
</sst>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/d/yy;@"/>
  </numFmts>
  <fonts count="6" x14ac:knownFonts="1"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 applyAlignment="1" applyProtection="1">
      <alignment wrapText="1"/>
      <protection locked="0"/>
    </xf>
    <xf numFmtId="164" fontId="1" fillId="0" borderId="2" xfId="0" applyNumberFormat="1" applyFont="1" applyBorder="1" applyProtection="1">
      <protection locked="0"/>
    </xf>
    <xf numFmtId="0" fontId="1" fillId="0" borderId="3" xfId="0" applyFont="1" applyBorder="1" applyProtection="1"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1" fillId="0" borderId="4" xfId="0" applyFont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0" fontId="1" fillId="2" borderId="5" xfId="0" applyFont="1" applyFill="1" applyBorder="1" applyProtection="1">
      <protection locked="0"/>
    </xf>
    <xf numFmtId="43" fontId="1" fillId="0" borderId="3" xfId="0" applyNumberFormat="1" applyFont="1" applyBorder="1" applyProtection="1">
      <protection locked="0"/>
    </xf>
    <xf numFmtId="43" fontId="2" fillId="0" borderId="5" xfId="0" applyNumberFormat="1" applyFont="1" applyBorder="1" applyAlignment="1">
      <alignment horizontal="center"/>
    </xf>
    <xf numFmtId="0" fontId="0" fillId="3" borderId="0" xfId="0" applyFill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1" fillId="2" borderId="7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64" fontId="1" fillId="0" borderId="7" xfId="0" applyNumberFormat="1" applyFont="1" applyBorder="1" applyProtection="1">
      <protection locked="0"/>
    </xf>
    <xf numFmtId="43" fontId="1" fillId="0" borderId="1" xfId="0" applyNumberFormat="1" applyFont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3" borderId="0" xfId="0" applyFill="1" applyProtection="1">
      <protection locked="0"/>
    </xf>
    <xf numFmtId="0" fontId="1" fillId="2" borderId="6" xfId="0" applyFont="1" applyFill="1" applyBorder="1"/>
    <xf numFmtId="0" fontId="1" fillId="2" borderId="8" xfId="0" applyFont="1" applyFill="1" applyBorder="1"/>
    <xf numFmtId="0" fontId="2" fillId="0" borderId="0" xfId="0" applyFont="1" applyProtection="1">
      <protection locked="0"/>
    </xf>
    <xf numFmtId="2" fontId="1" fillId="3" borderId="3" xfId="0" applyNumberFormat="1" applyFont="1" applyFill="1" applyBorder="1"/>
    <xf numFmtId="0" fontId="0" fillId="0" borderId="0" xfId="0" applyBorder="1" applyProtection="1">
      <protection locked="0"/>
    </xf>
    <xf numFmtId="0" fontId="0" fillId="0" borderId="0" xfId="0" applyBorder="1" applyAlignment="1" applyProtection="1">
      <alignment horizontal="center"/>
      <protection locked="0"/>
    </xf>
    <xf numFmtId="2" fontId="2" fillId="0" borderId="10" xfId="0" applyNumberFormat="1" applyFont="1" applyBorder="1" applyProtection="1"/>
    <xf numFmtId="2" fontId="2" fillId="2" borderId="13" xfId="0" applyNumberFormat="1" applyFont="1" applyFill="1" applyBorder="1" applyProtection="1"/>
    <xf numFmtId="2" fontId="2" fillId="2" borderId="10" xfId="0" applyNumberFormat="1" applyFont="1" applyFill="1" applyBorder="1" applyProtection="1"/>
    <xf numFmtId="2" fontId="2" fillId="0" borderId="14" xfId="0" applyNumberFormat="1" applyFont="1" applyBorder="1" applyProtection="1"/>
    <xf numFmtId="0" fontId="2" fillId="0" borderId="17" xfId="0" applyFont="1" applyBorder="1" applyAlignment="1" applyProtection="1">
      <alignment horizontal="center"/>
    </xf>
    <xf numFmtId="0" fontId="2" fillId="0" borderId="17" xfId="0" applyFont="1" applyBorder="1" applyProtection="1"/>
    <xf numFmtId="0" fontId="2" fillId="0" borderId="16" xfId="0" applyFont="1" applyBorder="1" applyProtection="1"/>
    <xf numFmtId="0" fontId="2" fillId="3" borderId="16" xfId="0" applyFont="1" applyFill="1" applyBorder="1" applyProtection="1"/>
    <xf numFmtId="0" fontId="2" fillId="0" borderId="18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9" xfId="0" applyFont="1" applyBorder="1" applyProtection="1"/>
    <xf numFmtId="0" fontId="2" fillId="0" borderId="0" xfId="0" applyFont="1" applyBorder="1" applyProtection="1"/>
    <xf numFmtId="0" fontId="2" fillId="3" borderId="9" xfId="0" applyFont="1" applyFill="1" applyBorder="1" applyProtection="1"/>
    <xf numFmtId="0" fontId="2" fillId="0" borderId="19" xfId="0" applyFont="1" applyBorder="1" applyAlignment="1" applyProtection="1">
      <alignment horizontal="center"/>
    </xf>
    <xf numFmtId="0" fontId="2" fillId="0" borderId="11" xfId="0" applyFont="1" applyBorder="1" applyProtection="1"/>
    <xf numFmtId="0" fontId="2" fillId="0" borderId="13" xfId="0" applyFont="1" applyBorder="1" applyProtection="1"/>
    <xf numFmtId="0" fontId="2" fillId="0" borderId="12" xfId="0" applyFont="1" applyBorder="1" applyAlignment="1" applyProtection="1">
      <alignment horizontal="right"/>
    </xf>
    <xf numFmtId="0" fontId="2" fillId="0" borderId="13" xfId="0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 wrapText="1"/>
    </xf>
    <xf numFmtId="0" fontId="1" fillId="2" borderId="1" xfId="0" applyFont="1" applyFill="1" applyBorder="1" applyAlignment="1" applyProtection="1">
      <alignment horizontal="center" wrapText="1"/>
    </xf>
    <xf numFmtId="0" fontId="1" fillId="2" borderId="1" xfId="0" applyFont="1" applyFill="1" applyBorder="1" applyAlignment="1" applyProtection="1">
      <alignment horizontal="center" textRotation="90"/>
    </xf>
    <xf numFmtId="0" fontId="0" fillId="0" borderId="1" xfId="0" applyBorder="1" applyAlignment="1" applyProtection="1">
      <alignment horizontal="center" wrapText="1"/>
    </xf>
    <xf numFmtId="0" fontId="0" fillId="0" borderId="0" xfId="0" applyAlignment="1" applyProtection="1">
      <alignment horizontal="center" wrapText="1"/>
    </xf>
    <xf numFmtId="0" fontId="0" fillId="0" borderId="0" xfId="0" applyAlignment="1" applyProtection="1">
      <alignment wrapText="1"/>
    </xf>
    <xf numFmtId="0" fontId="1" fillId="3" borderId="0" xfId="0" applyFont="1" applyFill="1" applyAlignment="1" applyProtection="1">
      <alignment horizontal="center"/>
    </xf>
    <xf numFmtId="0" fontId="1" fillId="3" borderId="0" xfId="0" applyFont="1" applyFill="1" applyProtection="1"/>
    <xf numFmtId="0" fontId="0" fillId="0" borderId="0" xfId="0" applyAlignment="1" applyProtection="1">
      <alignment horizontal="center"/>
    </xf>
    <xf numFmtId="0" fontId="0" fillId="0" borderId="0" xfId="0" applyProtection="1"/>
    <xf numFmtId="0" fontId="2" fillId="0" borderId="20" xfId="0" applyFont="1" applyBorder="1" applyProtection="1"/>
    <xf numFmtId="0" fontId="2" fillId="0" borderId="21" xfId="0" applyFont="1" applyBorder="1" applyProtection="1"/>
    <xf numFmtId="0" fontId="2" fillId="0" borderId="10" xfId="0" applyFont="1" applyBorder="1" applyAlignment="1" applyProtection="1">
      <alignment horizontal="right"/>
    </xf>
    <xf numFmtId="0" fontId="2" fillId="0" borderId="10" xfId="0" applyFont="1" applyBorder="1" applyAlignment="1" applyProtection="1">
      <alignment horizontal="center"/>
    </xf>
    <xf numFmtId="2" fontId="2" fillId="2" borderId="11" xfId="0" applyNumberFormat="1" applyFont="1" applyFill="1" applyBorder="1" applyProtection="1"/>
    <xf numFmtId="2" fontId="2" fillId="2" borderId="12" xfId="0" applyNumberFormat="1" applyFont="1" applyFill="1" applyBorder="1" applyProtection="1"/>
    <xf numFmtId="0" fontId="0" fillId="0" borderId="9" xfId="0" applyBorder="1" applyProtection="1"/>
    <xf numFmtId="0" fontId="0" fillId="0" borderId="0" xfId="0" applyAlignment="1" applyProtection="1">
      <alignment horizontal="right"/>
    </xf>
    <xf numFmtId="2" fontId="0" fillId="0" borderId="0" xfId="0" applyNumberFormat="1" applyProtection="1"/>
    <xf numFmtId="2" fontId="0" fillId="3" borderId="0" xfId="0" applyNumberFormat="1" applyFill="1" applyProtection="1"/>
    <xf numFmtId="0" fontId="3" fillId="0" borderId="0" xfId="0" applyFont="1" applyAlignment="1" applyProtection="1">
      <alignment horizontal="left"/>
    </xf>
    <xf numFmtId="0" fontId="3" fillId="0" borderId="0" xfId="0" applyFont="1" applyProtection="1"/>
    <xf numFmtId="43" fontId="4" fillId="0" borderId="15" xfId="0" applyNumberFormat="1" applyFont="1" applyBorder="1" applyAlignment="1" applyProtection="1">
      <alignment horizontal="center"/>
    </xf>
    <xf numFmtId="0" fontId="0" fillId="0" borderId="0" xfId="0" quotePrefix="1" applyBorder="1" applyProtection="1"/>
    <xf numFmtId="0" fontId="0" fillId="0" borderId="12" xfId="0" applyBorder="1" applyProtection="1"/>
    <xf numFmtId="0" fontId="0" fillId="0" borderId="12" xfId="0" applyBorder="1" applyAlignment="1" applyProtection="1">
      <alignment horizontal="center"/>
    </xf>
    <xf numFmtId="0" fontId="0" fillId="3" borderId="12" xfId="0" applyFill="1" applyBorder="1" applyProtection="1"/>
    <xf numFmtId="0" fontId="0" fillId="0" borderId="0" xfId="0" applyBorder="1" applyProtection="1"/>
    <xf numFmtId="0" fontId="5" fillId="0" borderId="0" xfId="0" applyFont="1" applyBorder="1" applyAlignment="1" applyProtection="1">
      <alignment horizontal="left"/>
    </xf>
    <xf numFmtId="0" fontId="0" fillId="0" borderId="0" xfId="0" applyBorder="1" applyAlignment="1" applyProtection="1">
      <alignment horizontal="center"/>
    </xf>
    <xf numFmtId="0" fontId="0" fillId="3" borderId="0" xfId="0" applyFill="1" applyBorder="1" applyProtection="1"/>
    <xf numFmtId="17" fontId="0" fillId="0" borderId="0" xfId="0" applyNumberFormat="1" applyBorder="1" applyProtection="1"/>
    <xf numFmtId="0" fontId="2" fillId="0" borderId="0" xfId="0" applyFont="1" applyAlignment="1" applyProtection="1">
      <alignment horizontal="center"/>
    </xf>
    <xf numFmtId="0" fontId="0" fillId="3" borderId="0" xfId="0" applyFill="1" applyProtection="1"/>
    <xf numFmtId="0" fontId="2" fillId="0" borderId="0" xfId="0" applyFo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9"/>
  <sheetViews>
    <sheetView tabSelected="1" workbookViewId="0">
      <selection activeCell="A3" sqref="A3"/>
    </sheetView>
  </sheetViews>
  <sheetFormatPr defaultColWidth="8" defaultRowHeight="15.75" x14ac:dyDescent="0.25"/>
  <cols>
    <col min="1" max="1" width="7.625" style="19" customWidth="1"/>
    <col min="2" max="2" width="6.25" style="19" customWidth="1"/>
    <col min="3" max="3" width="31.625" style="19" customWidth="1"/>
    <col min="4" max="4" width="17.875" style="20" customWidth="1"/>
    <col min="5" max="5" width="4.75" style="19" customWidth="1"/>
    <col min="6" max="6" width="17" style="21" bestFit="1" customWidth="1"/>
    <col min="7" max="7" width="15.75" style="21" bestFit="1" customWidth="1"/>
    <col min="8" max="8" width="7" style="21" customWidth="1"/>
    <col min="9" max="9" width="6" style="19" customWidth="1"/>
    <col min="10" max="10" width="7.375" style="19" customWidth="1"/>
    <col min="11" max="11" width="6.75" style="19" customWidth="1"/>
    <col min="12" max="12" width="7.5" style="20" customWidth="1"/>
    <col min="13" max="13" width="3.125" style="20" bestFit="1" customWidth="1"/>
    <col min="14" max="14" width="16.625" style="19" bestFit="1" customWidth="1"/>
    <col min="15" max="15" width="8" style="19" customWidth="1"/>
    <col min="16" max="16384" width="8" style="19"/>
  </cols>
  <sheetData>
    <row r="1" spans="1:14" s="1" customFormat="1" ht="64.900000000000006" customHeight="1" x14ac:dyDescent="0.25">
      <c r="A1" s="46" t="s">
        <v>0</v>
      </c>
      <c r="B1" s="46" t="s">
        <v>1</v>
      </c>
      <c r="C1" s="46" t="s">
        <v>2</v>
      </c>
      <c r="D1" s="46" t="s">
        <v>26</v>
      </c>
      <c r="E1" s="46" t="s">
        <v>3</v>
      </c>
      <c r="F1" s="47" t="s">
        <v>4</v>
      </c>
      <c r="G1" s="47" t="s">
        <v>5</v>
      </c>
      <c r="H1" s="47" t="s">
        <v>6</v>
      </c>
      <c r="I1" s="48" t="s">
        <v>7</v>
      </c>
      <c r="J1" s="46" t="s">
        <v>27</v>
      </c>
      <c r="K1" s="46" t="s">
        <v>8</v>
      </c>
      <c r="L1" s="49" t="s">
        <v>9</v>
      </c>
      <c r="M1" s="50"/>
      <c r="N1" s="51"/>
    </row>
    <row r="2" spans="1:14" ht="16.149999999999999" customHeight="1" x14ac:dyDescent="0.25">
      <c r="A2" s="2"/>
      <c r="B2" s="3"/>
      <c r="C2" s="3"/>
      <c r="D2" s="4"/>
      <c r="E2" s="5"/>
      <c r="F2" s="6"/>
      <c r="G2" s="7"/>
      <c r="H2" s="8"/>
      <c r="I2" s="22">
        <f t="shared" ref="I2:I30" si="0">E2-H2</f>
        <v>0</v>
      </c>
      <c r="J2" s="25">
        <f>I2*0.76</f>
        <v>0</v>
      </c>
      <c r="K2" s="9"/>
      <c r="L2" s="10">
        <f t="shared" ref="L2:L30" si="1">IF(I2&lt;0,"N/A",J2+K2)</f>
        <v>0</v>
      </c>
      <c r="M2" s="52">
        <v>100</v>
      </c>
      <c r="N2" s="53" t="s">
        <v>10</v>
      </c>
    </row>
    <row r="3" spans="1:14" ht="16.149999999999999" customHeight="1" x14ac:dyDescent="0.25">
      <c r="A3" s="15"/>
      <c r="B3" s="3"/>
      <c r="C3" s="17"/>
      <c r="D3" s="12"/>
      <c r="E3" s="5"/>
      <c r="F3" s="13"/>
      <c r="G3" s="14"/>
      <c r="H3" s="8"/>
      <c r="I3" s="23">
        <f t="shared" si="0"/>
        <v>0</v>
      </c>
      <c r="J3" s="25">
        <f t="shared" ref="J3:J30" si="2">I3*0.76</f>
        <v>0</v>
      </c>
      <c r="K3" s="16"/>
      <c r="L3" s="10">
        <f t="shared" si="1"/>
        <v>0</v>
      </c>
      <c r="M3" s="52">
        <v>101</v>
      </c>
      <c r="N3" s="53" t="s">
        <v>11</v>
      </c>
    </row>
    <row r="4" spans="1:14" ht="16.149999999999999" customHeight="1" x14ac:dyDescent="0.25">
      <c r="A4" s="15"/>
      <c r="B4" s="3"/>
      <c r="C4" s="17"/>
      <c r="D4" s="18"/>
      <c r="E4" s="5"/>
      <c r="F4" s="13"/>
      <c r="G4" s="14"/>
      <c r="H4" s="8"/>
      <c r="I4" s="23">
        <f t="shared" si="0"/>
        <v>0</v>
      </c>
      <c r="J4" s="25">
        <f t="shared" si="2"/>
        <v>0</v>
      </c>
      <c r="K4" s="16"/>
      <c r="L4" s="10">
        <f t="shared" si="1"/>
        <v>0</v>
      </c>
      <c r="M4" s="52">
        <v>102</v>
      </c>
      <c r="N4" s="53" t="s">
        <v>12</v>
      </c>
    </row>
    <row r="5" spans="1:14" ht="16.149999999999999" customHeight="1" x14ac:dyDescent="0.25">
      <c r="A5" s="15"/>
      <c r="B5" s="3"/>
      <c r="C5" s="17"/>
      <c r="D5" s="18"/>
      <c r="E5" s="5"/>
      <c r="F5" s="13"/>
      <c r="G5" s="14"/>
      <c r="H5" s="8"/>
      <c r="I5" s="23">
        <f t="shared" si="0"/>
        <v>0</v>
      </c>
      <c r="J5" s="25">
        <f t="shared" si="2"/>
        <v>0</v>
      </c>
      <c r="K5" s="16"/>
      <c r="L5" s="10">
        <f t="shared" si="1"/>
        <v>0</v>
      </c>
      <c r="M5" s="52">
        <v>200</v>
      </c>
      <c r="N5" s="53" t="s">
        <v>13</v>
      </c>
    </row>
    <row r="6" spans="1:14" ht="16.149999999999999" customHeight="1" x14ac:dyDescent="0.25">
      <c r="A6" s="15"/>
      <c r="B6" s="3"/>
      <c r="C6" s="17"/>
      <c r="D6" s="18"/>
      <c r="E6" s="5"/>
      <c r="F6" s="6"/>
      <c r="G6" s="7"/>
      <c r="H6" s="8"/>
      <c r="I6" s="23">
        <f t="shared" si="0"/>
        <v>0</v>
      </c>
      <c r="J6" s="25">
        <f t="shared" si="2"/>
        <v>0</v>
      </c>
      <c r="K6" s="16"/>
      <c r="L6" s="10">
        <f t="shared" si="1"/>
        <v>0</v>
      </c>
      <c r="M6" s="52">
        <v>400</v>
      </c>
      <c r="N6" s="53" t="s">
        <v>14</v>
      </c>
    </row>
    <row r="7" spans="1:14" ht="16.149999999999999" customHeight="1" x14ac:dyDescent="0.25">
      <c r="A7" s="15"/>
      <c r="B7" s="3"/>
      <c r="C7" s="17"/>
      <c r="D7" s="18"/>
      <c r="E7" s="5"/>
      <c r="F7" s="13"/>
      <c r="G7" s="14"/>
      <c r="H7" s="8"/>
      <c r="I7" s="23">
        <f t="shared" si="0"/>
        <v>0</v>
      </c>
      <c r="J7" s="25">
        <f t="shared" si="2"/>
        <v>0</v>
      </c>
      <c r="K7" s="16"/>
      <c r="L7" s="10">
        <f t="shared" si="1"/>
        <v>0</v>
      </c>
      <c r="M7" s="52">
        <v>500</v>
      </c>
      <c r="N7" s="53" t="s">
        <v>15</v>
      </c>
    </row>
    <row r="8" spans="1:14" ht="16.149999999999999" customHeight="1" x14ac:dyDescent="0.25">
      <c r="A8" s="15"/>
      <c r="B8" s="3"/>
      <c r="C8" s="17"/>
      <c r="D8" s="18"/>
      <c r="E8" s="5"/>
      <c r="F8" s="13"/>
      <c r="G8" s="14"/>
      <c r="H8" s="8"/>
      <c r="I8" s="23">
        <f t="shared" si="0"/>
        <v>0</v>
      </c>
      <c r="J8" s="25">
        <f t="shared" si="2"/>
        <v>0</v>
      </c>
      <c r="K8" s="16"/>
      <c r="L8" s="10">
        <f t="shared" si="1"/>
        <v>0</v>
      </c>
      <c r="M8" s="52">
        <v>660</v>
      </c>
      <c r="N8" s="53" t="s">
        <v>16</v>
      </c>
    </row>
    <row r="9" spans="1:14" ht="16.149999999999999" customHeight="1" x14ac:dyDescent="0.25">
      <c r="A9" s="15"/>
      <c r="B9" s="3"/>
      <c r="C9" s="17"/>
      <c r="D9" s="18"/>
      <c r="E9" s="5"/>
      <c r="F9" s="13"/>
      <c r="G9" s="14"/>
      <c r="H9" s="8"/>
      <c r="I9" s="23">
        <f t="shared" si="0"/>
        <v>0</v>
      </c>
      <c r="J9" s="25">
        <f t="shared" si="2"/>
        <v>0</v>
      </c>
      <c r="K9" s="16"/>
      <c r="L9" s="10">
        <f t="shared" si="1"/>
        <v>0</v>
      </c>
      <c r="M9" s="52">
        <v>711</v>
      </c>
      <c r="N9" s="53" t="s">
        <v>17</v>
      </c>
    </row>
    <row r="10" spans="1:14" ht="16.149999999999999" customHeight="1" x14ac:dyDescent="0.25">
      <c r="A10" s="15"/>
      <c r="B10" s="3"/>
      <c r="C10" s="17"/>
      <c r="D10" s="18"/>
      <c r="E10" s="5"/>
      <c r="F10" s="13"/>
      <c r="G10" s="14"/>
      <c r="H10" s="8"/>
      <c r="I10" s="23">
        <f t="shared" si="0"/>
        <v>0</v>
      </c>
      <c r="J10" s="25">
        <f t="shared" si="2"/>
        <v>0</v>
      </c>
      <c r="K10" s="16"/>
      <c r="L10" s="10">
        <f t="shared" si="1"/>
        <v>0</v>
      </c>
      <c r="M10" s="52">
        <v>712</v>
      </c>
      <c r="N10" s="53" t="s">
        <v>18</v>
      </c>
    </row>
    <row r="11" spans="1:14" ht="16.149999999999999" customHeight="1" x14ac:dyDescent="0.25">
      <c r="A11" s="15"/>
      <c r="B11" s="3"/>
      <c r="C11" s="17"/>
      <c r="D11" s="18"/>
      <c r="E11" s="5"/>
      <c r="F11" s="13"/>
      <c r="G11" s="14"/>
      <c r="H11" s="8"/>
      <c r="I11" s="23">
        <f t="shared" si="0"/>
        <v>0</v>
      </c>
      <c r="J11" s="25">
        <f t="shared" si="2"/>
        <v>0</v>
      </c>
      <c r="K11" s="16"/>
      <c r="L11" s="10">
        <f t="shared" si="1"/>
        <v>0</v>
      </c>
      <c r="M11" s="54"/>
      <c r="N11" s="55"/>
    </row>
    <row r="12" spans="1:14" ht="16.149999999999999" customHeight="1" x14ac:dyDescent="0.25">
      <c r="A12" s="15"/>
      <c r="B12" s="3"/>
      <c r="C12" s="17"/>
      <c r="D12" s="18"/>
      <c r="E12" s="5"/>
      <c r="F12" s="13"/>
      <c r="G12" s="14"/>
      <c r="H12" s="8"/>
      <c r="I12" s="23">
        <f t="shared" si="0"/>
        <v>0</v>
      </c>
      <c r="J12" s="25">
        <f t="shared" si="2"/>
        <v>0</v>
      </c>
      <c r="K12" s="16"/>
      <c r="L12" s="10">
        <f t="shared" si="1"/>
        <v>0</v>
      </c>
      <c r="M12" s="54"/>
      <c r="N12" s="55"/>
    </row>
    <row r="13" spans="1:14" ht="16.149999999999999" customHeight="1" x14ac:dyDescent="0.25">
      <c r="A13" s="15"/>
      <c r="B13" s="3"/>
      <c r="C13" s="17"/>
      <c r="D13" s="18"/>
      <c r="E13" s="5"/>
      <c r="F13" s="13"/>
      <c r="G13" s="14"/>
      <c r="H13" s="8"/>
      <c r="I13" s="23">
        <f t="shared" si="0"/>
        <v>0</v>
      </c>
      <c r="J13" s="25">
        <f t="shared" si="2"/>
        <v>0</v>
      </c>
      <c r="K13" s="16"/>
      <c r="L13" s="10">
        <f t="shared" si="1"/>
        <v>0</v>
      </c>
    </row>
    <row r="14" spans="1:14" ht="16.149999999999999" customHeight="1" x14ac:dyDescent="0.25">
      <c r="A14" s="15"/>
      <c r="B14" s="3"/>
      <c r="C14" s="17"/>
      <c r="D14" s="18"/>
      <c r="E14" s="5"/>
      <c r="F14" s="13"/>
      <c r="G14" s="14"/>
      <c r="H14" s="8"/>
      <c r="I14" s="23">
        <f t="shared" si="0"/>
        <v>0</v>
      </c>
      <c r="J14" s="25">
        <f t="shared" si="2"/>
        <v>0</v>
      </c>
      <c r="K14" s="16"/>
      <c r="L14" s="10">
        <f t="shared" si="1"/>
        <v>0</v>
      </c>
    </row>
    <row r="15" spans="1:14" ht="16.149999999999999" customHeight="1" x14ac:dyDescent="0.25">
      <c r="A15" s="15"/>
      <c r="B15" s="3"/>
      <c r="C15" s="17"/>
      <c r="D15" s="18"/>
      <c r="E15" s="5"/>
      <c r="F15" s="13"/>
      <c r="G15" s="14"/>
      <c r="H15" s="8"/>
      <c r="I15" s="23">
        <f t="shared" si="0"/>
        <v>0</v>
      </c>
      <c r="J15" s="25">
        <f t="shared" si="2"/>
        <v>0</v>
      </c>
      <c r="K15" s="16"/>
      <c r="L15" s="10">
        <f t="shared" si="1"/>
        <v>0</v>
      </c>
    </row>
    <row r="16" spans="1:14" ht="16.149999999999999" customHeight="1" x14ac:dyDescent="0.25">
      <c r="A16" s="15"/>
      <c r="B16" s="3"/>
      <c r="C16" s="17"/>
      <c r="D16" s="18"/>
      <c r="E16" s="5"/>
      <c r="F16" s="13"/>
      <c r="G16" s="14"/>
      <c r="H16" s="8"/>
      <c r="I16" s="23">
        <f t="shared" si="0"/>
        <v>0</v>
      </c>
      <c r="J16" s="25">
        <f t="shared" si="2"/>
        <v>0</v>
      </c>
      <c r="K16" s="16"/>
      <c r="L16" s="10">
        <f t="shared" si="1"/>
        <v>0</v>
      </c>
    </row>
    <row r="17" spans="1:15" ht="16.149999999999999" customHeight="1" x14ac:dyDescent="0.25">
      <c r="A17" s="15"/>
      <c r="B17" s="3"/>
      <c r="C17" s="17"/>
      <c r="D17" s="18"/>
      <c r="E17" s="5"/>
      <c r="F17" s="13"/>
      <c r="G17" s="14"/>
      <c r="H17" s="8"/>
      <c r="I17" s="23">
        <f t="shared" si="0"/>
        <v>0</v>
      </c>
      <c r="J17" s="25">
        <f t="shared" si="2"/>
        <v>0</v>
      </c>
      <c r="K17" s="16"/>
      <c r="L17" s="10">
        <f t="shared" si="1"/>
        <v>0</v>
      </c>
    </row>
    <row r="18" spans="1:15" ht="16.149999999999999" customHeight="1" x14ac:dyDescent="0.25">
      <c r="A18" s="15"/>
      <c r="B18" s="3"/>
      <c r="C18" s="17"/>
      <c r="D18" s="18"/>
      <c r="E18" s="5"/>
      <c r="F18" s="13"/>
      <c r="G18" s="14"/>
      <c r="H18" s="8"/>
      <c r="I18" s="23">
        <f t="shared" si="0"/>
        <v>0</v>
      </c>
      <c r="J18" s="25">
        <f t="shared" si="2"/>
        <v>0</v>
      </c>
      <c r="K18" s="16"/>
      <c r="L18" s="10">
        <f t="shared" si="1"/>
        <v>0</v>
      </c>
    </row>
    <row r="19" spans="1:15" ht="16.149999999999999" customHeight="1" x14ac:dyDescent="0.25">
      <c r="A19" s="15"/>
      <c r="B19" s="3"/>
      <c r="C19" s="17"/>
      <c r="D19" s="18"/>
      <c r="E19" s="5"/>
      <c r="F19" s="13"/>
      <c r="G19" s="14"/>
      <c r="H19" s="8"/>
      <c r="I19" s="23">
        <f t="shared" si="0"/>
        <v>0</v>
      </c>
      <c r="J19" s="25">
        <f t="shared" si="2"/>
        <v>0</v>
      </c>
      <c r="K19" s="16"/>
      <c r="L19" s="10">
        <f t="shared" si="1"/>
        <v>0</v>
      </c>
    </row>
    <row r="20" spans="1:15" ht="16.149999999999999" customHeight="1" x14ac:dyDescent="0.25">
      <c r="A20" s="15"/>
      <c r="B20" s="3"/>
      <c r="C20" s="17"/>
      <c r="D20" s="18"/>
      <c r="E20" s="5"/>
      <c r="F20" s="13"/>
      <c r="G20" s="14"/>
      <c r="H20" s="8"/>
      <c r="I20" s="23">
        <f t="shared" si="0"/>
        <v>0</v>
      </c>
      <c r="J20" s="25">
        <f t="shared" si="2"/>
        <v>0</v>
      </c>
      <c r="K20" s="16"/>
      <c r="L20" s="10">
        <f t="shared" si="1"/>
        <v>0</v>
      </c>
    </row>
    <row r="21" spans="1:15" ht="16.149999999999999" customHeight="1" x14ac:dyDescent="0.25">
      <c r="A21" s="15"/>
      <c r="B21" s="3"/>
      <c r="C21" s="17"/>
      <c r="D21" s="18"/>
      <c r="E21" s="5"/>
      <c r="F21" s="13"/>
      <c r="G21" s="14"/>
      <c r="H21" s="8"/>
      <c r="I21" s="23">
        <f t="shared" si="0"/>
        <v>0</v>
      </c>
      <c r="J21" s="25">
        <f t="shared" si="2"/>
        <v>0</v>
      </c>
      <c r="K21" s="16"/>
      <c r="L21" s="10">
        <f t="shared" si="1"/>
        <v>0</v>
      </c>
    </row>
    <row r="22" spans="1:15" ht="16.149999999999999" customHeight="1" x14ac:dyDescent="0.25">
      <c r="A22" s="15"/>
      <c r="B22" s="3"/>
      <c r="C22" s="17"/>
      <c r="D22" s="18"/>
      <c r="E22" s="5"/>
      <c r="F22" s="13"/>
      <c r="G22" s="14"/>
      <c r="H22" s="8"/>
      <c r="I22" s="23">
        <f t="shared" si="0"/>
        <v>0</v>
      </c>
      <c r="J22" s="25">
        <f t="shared" si="2"/>
        <v>0</v>
      </c>
      <c r="K22" s="16"/>
      <c r="L22" s="10">
        <f t="shared" si="1"/>
        <v>0</v>
      </c>
    </row>
    <row r="23" spans="1:15" ht="16.149999999999999" customHeight="1" x14ac:dyDescent="0.25">
      <c r="A23" s="15"/>
      <c r="B23" s="3"/>
      <c r="C23" s="17"/>
      <c r="D23" s="18"/>
      <c r="E23" s="5"/>
      <c r="F23" s="13"/>
      <c r="G23" s="14"/>
      <c r="H23" s="8"/>
      <c r="I23" s="23">
        <f t="shared" si="0"/>
        <v>0</v>
      </c>
      <c r="J23" s="25">
        <f t="shared" si="2"/>
        <v>0</v>
      </c>
      <c r="K23" s="16"/>
      <c r="L23" s="10">
        <f t="shared" si="1"/>
        <v>0</v>
      </c>
    </row>
    <row r="24" spans="1:15" ht="16.149999999999999" customHeight="1" x14ac:dyDescent="0.25">
      <c r="A24" s="15"/>
      <c r="B24" s="3"/>
      <c r="C24" s="17"/>
      <c r="D24" s="18"/>
      <c r="E24" s="5"/>
      <c r="F24" s="13"/>
      <c r="G24" s="14"/>
      <c r="H24" s="8"/>
      <c r="I24" s="23">
        <f t="shared" si="0"/>
        <v>0</v>
      </c>
      <c r="J24" s="25">
        <f t="shared" si="2"/>
        <v>0</v>
      </c>
      <c r="K24" s="16"/>
      <c r="L24" s="10">
        <f t="shared" si="1"/>
        <v>0</v>
      </c>
    </row>
    <row r="25" spans="1:15" ht="16.149999999999999" customHeight="1" x14ac:dyDescent="0.25">
      <c r="A25" s="15"/>
      <c r="B25" s="3"/>
      <c r="C25" s="17"/>
      <c r="D25" s="18"/>
      <c r="E25" s="5"/>
      <c r="F25" s="13"/>
      <c r="G25" s="14"/>
      <c r="H25" s="8"/>
      <c r="I25" s="23">
        <f t="shared" si="0"/>
        <v>0</v>
      </c>
      <c r="J25" s="25">
        <f t="shared" si="2"/>
        <v>0</v>
      </c>
      <c r="K25" s="16"/>
      <c r="L25" s="10">
        <f t="shared" si="1"/>
        <v>0</v>
      </c>
    </row>
    <row r="26" spans="1:15" ht="16.149999999999999" customHeight="1" x14ac:dyDescent="0.25">
      <c r="A26" s="15"/>
      <c r="B26" s="3"/>
      <c r="C26" s="17"/>
      <c r="D26" s="18"/>
      <c r="E26" s="5"/>
      <c r="F26" s="13"/>
      <c r="G26" s="14"/>
      <c r="H26" s="8"/>
      <c r="I26" s="23">
        <f t="shared" si="0"/>
        <v>0</v>
      </c>
      <c r="J26" s="25">
        <f t="shared" si="2"/>
        <v>0</v>
      </c>
      <c r="K26" s="16"/>
      <c r="L26" s="10">
        <f t="shared" si="1"/>
        <v>0</v>
      </c>
      <c r="O26" s="24"/>
    </row>
    <row r="27" spans="1:15" ht="16.149999999999999" customHeight="1" x14ac:dyDescent="0.25">
      <c r="A27" s="15"/>
      <c r="B27" s="3"/>
      <c r="C27" s="17"/>
      <c r="D27" s="18"/>
      <c r="E27" s="5"/>
      <c r="F27" s="13"/>
      <c r="G27" s="14"/>
      <c r="H27" s="8"/>
      <c r="I27" s="23">
        <f t="shared" si="0"/>
        <v>0</v>
      </c>
      <c r="J27" s="25">
        <f t="shared" si="2"/>
        <v>0</v>
      </c>
      <c r="K27" s="16"/>
      <c r="L27" s="10">
        <f t="shared" si="1"/>
        <v>0</v>
      </c>
      <c r="M27" s="19"/>
    </row>
    <row r="28" spans="1:15" ht="16.149999999999999" customHeight="1" x14ac:dyDescent="0.25">
      <c r="A28" s="15"/>
      <c r="B28" s="3"/>
      <c r="C28" s="17"/>
      <c r="D28" s="18"/>
      <c r="E28" s="5"/>
      <c r="F28" s="13"/>
      <c r="G28" s="14"/>
      <c r="H28" s="8"/>
      <c r="I28" s="23">
        <f t="shared" si="0"/>
        <v>0</v>
      </c>
      <c r="J28" s="25">
        <f t="shared" si="2"/>
        <v>0</v>
      </c>
      <c r="K28" s="16"/>
      <c r="L28" s="10">
        <f t="shared" si="1"/>
        <v>0</v>
      </c>
      <c r="M28" s="19"/>
    </row>
    <row r="29" spans="1:15" ht="16.149999999999999" customHeight="1" x14ac:dyDescent="0.25">
      <c r="A29" s="15"/>
      <c r="B29" s="3"/>
      <c r="C29" s="17"/>
      <c r="D29" s="18"/>
      <c r="E29" s="5"/>
      <c r="F29" s="13"/>
      <c r="G29" s="14"/>
      <c r="H29" s="8"/>
      <c r="I29" s="23">
        <f t="shared" si="0"/>
        <v>0</v>
      </c>
      <c r="J29" s="25">
        <f t="shared" si="2"/>
        <v>0</v>
      </c>
      <c r="K29" s="16"/>
      <c r="L29" s="10">
        <f t="shared" si="1"/>
        <v>0</v>
      </c>
      <c r="M29" s="19"/>
    </row>
    <row r="30" spans="1:15" ht="16.149999999999999" customHeight="1" x14ac:dyDescent="0.25">
      <c r="A30" s="15"/>
      <c r="B30" s="3"/>
      <c r="C30" s="17"/>
      <c r="D30" s="18"/>
      <c r="E30" s="5"/>
      <c r="F30" s="13"/>
      <c r="G30" s="14"/>
      <c r="H30" s="8"/>
      <c r="I30" s="23">
        <f t="shared" si="0"/>
        <v>0</v>
      </c>
      <c r="J30" s="25">
        <f t="shared" si="2"/>
        <v>0</v>
      </c>
      <c r="K30" s="16"/>
      <c r="L30" s="10">
        <f t="shared" si="1"/>
        <v>0</v>
      </c>
      <c r="M30" s="19"/>
    </row>
    <row r="31" spans="1:15" s="24" customFormat="1" ht="15" customHeight="1" thickBot="1" x14ac:dyDescent="0.3">
      <c r="A31" s="56"/>
      <c r="B31" s="57"/>
      <c r="C31" s="58" t="s">
        <v>19</v>
      </c>
      <c r="D31" s="59"/>
      <c r="E31" s="28">
        <f>SUM(E2:E30)</f>
        <v>0</v>
      </c>
      <c r="F31" s="60"/>
      <c r="G31" s="61"/>
      <c r="H31" s="29">
        <f>SUM(H2:H30)</f>
        <v>0</v>
      </c>
      <c r="I31" s="30">
        <f>SUM(I2:I30)</f>
        <v>0</v>
      </c>
      <c r="J31" s="28">
        <f>SUM(J2:J30)</f>
        <v>0</v>
      </c>
      <c r="K31" s="28">
        <f>SUM(K2:K30)</f>
        <v>0</v>
      </c>
      <c r="L31" s="31">
        <f>SUM(L2:L30)</f>
        <v>0</v>
      </c>
      <c r="M31" s="19"/>
      <c r="N31" s="19"/>
      <c r="O31" s="19"/>
    </row>
    <row r="32" spans="1:15" ht="15" customHeight="1" thickTop="1" thickBot="1" x14ac:dyDescent="0.3">
      <c r="A32" s="62"/>
      <c r="B32" s="55"/>
      <c r="C32" s="63"/>
      <c r="D32" s="54"/>
      <c r="E32" s="64"/>
      <c r="F32" s="65"/>
      <c r="G32" s="65"/>
      <c r="H32" s="65"/>
      <c r="I32" s="64"/>
      <c r="J32" s="66" t="s">
        <v>20</v>
      </c>
      <c r="K32" s="67"/>
      <c r="L32" s="68">
        <f>H34+H35+H36+H37+H38+J34+J35+J36+J37+J38</f>
        <v>0</v>
      </c>
      <c r="M32" s="26"/>
    </row>
    <row r="33" spans="1:13" ht="13.9" customHeight="1" thickBot="1" x14ac:dyDescent="0.3">
      <c r="A33" s="69" t="s">
        <v>21</v>
      </c>
      <c r="B33" s="70" t="s">
        <v>22</v>
      </c>
      <c r="C33" s="70"/>
      <c r="D33" s="71"/>
      <c r="E33" s="70"/>
      <c r="F33" s="72"/>
      <c r="G33" s="65"/>
      <c r="H33" s="65"/>
      <c r="I33" s="64"/>
      <c r="J33" s="66"/>
      <c r="K33" s="32"/>
      <c r="L33" s="33"/>
      <c r="M33" s="27"/>
    </row>
    <row r="34" spans="1:13" ht="13.9" customHeight="1" x14ac:dyDescent="0.25">
      <c r="A34" s="73"/>
      <c r="B34" s="73"/>
      <c r="C34" s="74" t="s">
        <v>23</v>
      </c>
      <c r="D34" s="75"/>
      <c r="E34" s="73"/>
      <c r="F34" s="76"/>
      <c r="G34" s="34">
        <v>100</v>
      </c>
      <c r="H34" s="33">
        <f>SUMIF(B2:B30,100,L2:L30)</f>
        <v>0</v>
      </c>
      <c r="I34" s="35">
        <v>500</v>
      </c>
      <c r="J34" s="36">
        <f>SUMIF(B2:B30,500,L2:L30)</f>
        <v>0</v>
      </c>
      <c r="K34" s="37"/>
      <c r="L34" s="37"/>
      <c r="M34" s="27"/>
    </row>
    <row r="35" spans="1:13" ht="13.9" customHeight="1" thickBot="1" x14ac:dyDescent="0.3">
      <c r="A35" s="73" t="s">
        <v>24</v>
      </c>
      <c r="B35" s="70"/>
      <c r="C35" s="70"/>
      <c r="D35" s="71"/>
      <c r="E35" s="70"/>
      <c r="F35" s="72"/>
      <c r="G35" s="38">
        <v>101</v>
      </c>
      <c r="H35" s="39">
        <f>SUMIF(B2:B30,101,L2:L30)</f>
        <v>0</v>
      </c>
      <c r="I35" s="40">
        <v>660</v>
      </c>
      <c r="J35" s="41">
        <f>SUMIF(B2:B30,660,L2:L30)</f>
        <v>0</v>
      </c>
      <c r="K35" s="37"/>
      <c r="L35" s="37"/>
      <c r="M35" s="27"/>
    </row>
    <row r="36" spans="1:13" ht="13.9" customHeight="1" x14ac:dyDescent="0.25">
      <c r="A36" s="73"/>
      <c r="B36" s="73"/>
      <c r="C36" s="73"/>
      <c r="D36" s="75"/>
      <c r="E36" s="73"/>
      <c r="F36" s="76"/>
      <c r="G36" s="38">
        <v>102</v>
      </c>
      <c r="H36" s="39">
        <f>SUMIF(B2:B30,102,L2:L30)</f>
        <v>0</v>
      </c>
      <c r="I36" s="40">
        <v>665</v>
      </c>
      <c r="J36" s="41">
        <f>SUMIF(B2:B30,665,L2:L30)</f>
        <v>0</v>
      </c>
      <c r="K36" s="37"/>
      <c r="L36" s="37"/>
    </row>
    <row r="37" spans="1:13" ht="13.9" customHeight="1" x14ac:dyDescent="0.25">
      <c r="A37" s="73" t="s">
        <v>25</v>
      </c>
      <c r="B37" s="73"/>
      <c r="C37" s="73"/>
      <c r="D37" s="75"/>
      <c r="E37" s="73"/>
      <c r="F37" s="76"/>
      <c r="G37" s="38">
        <v>200</v>
      </c>
      <c r="H37" s="39">
        <f>SUMIF(B2:B30,200,L2:L30)</f>
        <v>0</v>
      </c>
      <c r="I37" s="40">
        <v>711</v>
      </c>
      <c r="J37" s="41">
        <f>SUMIF(B2:B30,711,L2:L30)</f>
        <v>0</v>
      </c>
      <c r="K37" s="55"/>
      <c r="L37" s="54"/>
    </row>
    <row r="38" spans="1:13" ht="13.9" customHeight="1" thickBot="1" x14ac:dyDescent="0.3">
      <c r="A38" s="77"/>
      <c r="B38" s="70"/>
      <c r="C38" s="70" t="s">
        <v>22</v>
      </c>
      <c r="D38" s="71"/>
      <c r="E38" s="70"/>
      <c r="F38" s="72"/>
      <c r="G38" s="42">
        <v>400</v>
      </c>
      <c r="H38" s="43">
        <f>SUMIF(B2:B30,400,L2:L30)</f>
        <v>0</v>
      </c>
      <c r="I38" s="44">
        <v>712</v>
      </c>
      <c r="J38" s="45">
        <f>SUMIF(B2:B30,712,L2:L30)</f>
        <v>0</v>
      </c>
      <c r="K38" s="78"/>
      <c r="L38" s="78"/>
    </row>
    <row r="39" spans="1:13" x14ac:dyDescent="0.25">
      <c r="A39" s="55"/>
      <c r="B39" s="55"/>
      <c r="C39" s="55"/>
      <c r="D39" s="54"/>
      <c r="E39" s="55"/>
      <c r="F39" s="79"/>
      <c r="G39" s="80"/>
      <c r="H39" s="80"/>
      <c r="I39" s="55"/>
      <c r="J39" s="55"/>
      <c r="K39" s="55"/>
      <c r="L39" s="54"/>
    </row>
  </sheetData>
  <sheetProtection algorithmName="SHA-512" hashValue="wUiBrcxeMaTpyCsPHaTqTPCeT4MT+oecbuRnsC8PYPZ5KvKzIJe6wYfL3gKxVcQ+K/45/jYafZyw4Nx+feN5xg==" saltValue="ZY2fTKZ2XynJ2sAsHvPToQ==" spinCount="100000" sheet="1" objects="1" scenarios="1" selectLockedCells="1"/>
  <protectedRanges>
    <protectedRange algorithmName="SHA-512" hashValue="XDcFgKHNdEGPhvpR/lTaFcx3lD3hP2P7rzUCF2f2q91Hb7WQaraore9IjfQxAaNbHzy0mP8dIOh/MN/GWn3QJA==" saltValue="Akj04lq7vylFGRS+PcTsMg==" spinCount="100000" sqref="A31:L38" name="Bottom"/>
    <protectedRange algorithmName="SHA-512" hashValue="RDAxyECbXCZ+pj+tpK/Y4+nwWmswpQyIeuF4/ShnTadCTdyeK8IXayZPDW/AMpcx+HF9JLcJU4/H16jqqtbYow==" saltValue="bPELKA0pUEJ0OsJ5XVWJ+Q==" spinCount="100000" sqref="L2:L30" name="Total"/>
    <protectedRange algorithmName="SHA-512" hashValue="aNgaRaVDUKQEC6V6nEXJBvkUriEJXvrE7bYZlN8yEpYRW9TNdcm2LuTo2GWI88qg08X9bDb/oTZI5oDjubQW+A==" saltValue="LBbV33pFMmd6Lg5w1FcvrQ==" spinCount="100000" sqref="J2:J31" name="Data"/>
    <protectedRange algorithmName="SHA-512" hashValue="VlY41gzVc4Ls/sZoTLlUCraaXP69cdm7tLSBDu9C83kcjGWAVKtqxOgWZDgChKdADR9ZFbjhCfJBm1g83ze0tQ==" saltValue="qB01mPoTZIXVhr7VQZbZOA==" spinCount="100000" sqref="A1:N1" name="Range1"/>
  </protectedRanges>
  <pageMargins left="0.25" right="0.25" top="0.75" bottom="0.75" header="0.3" footer="0.3"/>
  <pageSetup scale="77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A298A02-D8DA-4E3A-8005-F7471A01042B}">
          <x14:formula1>
            <xm:f>Sheet2!$A$1:$A$9</xm:f>
          </x14:formula1>
          <xm:sqref>B2:B30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9"/>
  <sheetViews>
    <sheetView workbookViewId="0"/>
  </sheetViews>
  <sheetFormatPr defaultRowHeight="15.75" x14ac:dyDescent="0.25"/>
  <cols>
    <col min="2" max="2" width="23.625" bestFit="1" customWidth="1"/>
  </cols>
  <sheetData>
    <row r="1" spans="1:2" x14ac:dyDescent="0.25">
      <c r="A1" s="11">
        <v>100</v>
      </c>
      <c r="B1" s="21" t="s">
        <v>10</v>
      </c>
    </row>
    <row r="2" spans="1:2" x14ac:dyDescent="0.25">
      <c r="A2" s="11">
        <v>101</v>
      </c>
      <c r="B2" s="21" t="s">
        <v>11</v>
      </c>
    </row>
    <row r="3" spans="1:2" x14ac:dyDescent="0.25">
      <c r="A3" s="11">
        <v>102</v>
      </c>
      <c r="B3" s="21" t="s">
        <v>12</v>
      </c>
    </row>
    <row r="4" spans="1:2" x14ac:dyDescent="0.25">
      <c r="A4" s="11">
        <v>200</v>
      </c>
      <c r="B4" s="21" t="s">
        <v>13</v>
      </c>
    </row>
    <row r="5" spans="1:2" x14ac:dyDescent="0.25">
      <c r="A5" s="11">
        <v>400</v>
      </c>
      <c r="B5" s="21" t="s">
        <v>14</v>
      </c>
    </row>
    <row r="6" spans="1:2" x14ac:dyDescent="0.25">
      <c r="A6" s="11">
        <v>500</v>
      </c>
      <c r="B6" s="21" t="s">
        <v>15</v>
      </c>
    </row>
    <row r="7" spans="1:2" x14ac:dyDescent="0.25">
      <c r="A7" s="11">
        <v>660</v>
      </c>
      <c r="B7" s="21" t="s">
        <v>16</v>
      </c>
    </row>
    <row r="8" spans="1:2" x14ac:dyDescent="0.25">
      <c r="A8" s="11">
        <v>711</v>
      </c>
      <c r="B8" s="21" t="s">
        <v>17</v>
      </c>
    </row>
    <row r="9" spans="1:2" x14ac:dyDescent="0.25">
      <c r="A9" s="11">
        <v>712</v>
      </c>
      <c r="B9" s="21" t="s">
        <v>18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Gail DeGregory</dc:creator>
  <cp:lastModifiedBy>Patricia Sicard</cp:lastModifiedBy>
  <cp:lastPrinted>2026-01-15T19:08:28Z</cp:lastPrinted>
  <dcterms:created xsi:type="dcterms:W3CDTF">2023-01-09T15:15:36Z</dcterms:created>
  <dcterms:modified xsi:type="dcterms:W3CDTF">2026-07-29T11:49:23Z</dcterms:modified>
</cp:coreProperties>
</file>