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X:\4 Beth\Manager, Retirement Systems\"/>
    </mc:Choice>
  </mc:AlternateContent>
  <xr:revisionPtr revIDLastSave="0" documentId="13_ncr:1_{A0171247-BE53-469A-85B4-40E8C0978E9C}" xr6:coauthVersionLast="47" xr6:coauthVersionMax="47" xr10:uidLastSave="{00000000-0000-0000-0000-000000000000}"/>
  <bookViews>
    <workbookView xWindow="28680" yWindow="-5385" windowWidth="38640" windowHeight="21120" xr2:uid="{00000000-000D-0000-FFFF-FFFF00000000}"/>
  </bookViews>
  <sheets>
    <sheet name="Estimate" sheetId="1" r:id="rId1"/>
    <sheet name="Final" sheetId="2" r:id="rId2"/>
  </sheets>
  <externalReferences>
    <externalReference r:id="rId3"/>
  </externalReferences>
  <definedNames>
    <definedName name="\P">#REF!</definedName>
    <definedName name="_xlnm.Print_Area" localSheetId="0">Estimate!$A$1:$K$37</definedName>
    <definedName name="_xlnm.Print_Area" localSheetId="1">Final!$A$1:$K$37</definedName>
    <definedName name="SOUTHBAY35">[1]retstrws!$A$94:$S$94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1" i="2" l="1"/>
  <c r="J12" i="2"/>
  <c r="J13" i="2"/>
  <c r="J14" i="2"/>
  <c r="J15" i="2"/>
  <c r="J16" i="2"/>
  <c r="J17" i="2"/>
  <c r="J26" i="2"/>
  <c r="J27" i="2"/>
  <c r="J28" i="2"/>
  <c r="J29" i="2"/>
  <c r="J30" i="2"/>
  <c r="J31" i="2"/>
  <c r="J32" i="2"/>
  <c r="G26" i="2"/>
  <c r="G27" i="2"/>
  <c r="G28" i="2"/>
  <c r="G29" i="2"/>
  <c r="G30" i="2"/>
  <c r="G31" i="2"/>
  <c r="G32" i="2"/>
  <c r="G25" i="2"/>
  <c r="H31" i="2"/>
  <c r="F31" i="2"/>
  <c r="I31" i="2" s="1"/>
  <c r="H32" i="2"/>
  <c r="F32" i="2"/>
  <c r="I32" i="2" s="1"/>
  <c r="H16" i="2"/>
  <c r="F16" i="2"/>
  <c r="I16" i="2" s="1"/>
  <c r="K16" i="2" s="1"/>
  <c r="F18" i="1"/>
  <c r="F37" i="1" s="1"/>
  <c r="E18" i="1"/>
  <c r="D18" i="1"/>
  <c r="C18" i="1"/>
  <c r="B18" i="1"/>
  <c r="H31" i="1"/>
  <c r="H11" i="1"/>
  <c r="H12" i="1"/>
  <c r="H13" i="1"/>
  <c r="H14" i="1"/>
  <c r="H15" i="1"/>
  <c r="H16" i="1"/>
  <c r="H17" i="1"/>
  <c r="I18" i="1"/>
  <c r="J18" i="1"/>
  <c r="K18" i="1"/>
  <c r="H30" i="2"/>
  <c r="F30" i="2"/>
  <c r="H15" i="2"/>
  <c r="F15" i="2"/>
  <c r="I15" i="2" s="1"/>
  <c r="F33" i="1"/>
  <c r="E33" i="1"/>
  <c r="D33" i="1"/>
  <c r="C33" i="1"/>
  <c r="B33" i="1"/>
  <c r="B37" i="1"/>
  <c r="I33" i="1"/>
  <c r="J33" i="1"/>
  <c r="K33" i="1"/>
  <c r="H30" i="1"/>
  <c r="H29" i="2"/>
  <c r="F29" i="2"/>
  <c r="H14" i="2"/>
  <c r="F14" i="2"/>
  <c r="H29" i="1"/>
  <c r="E33" i="2"/>
  <c r="D33" i="2"/>
  <c r="C33" i="2"/>
  <c r="B33" i="2"/>
  <c r="E18" i="2"/>
  <c r="D18" i="2"/>
  <c r="C18" i="2"/>
  <c r="B18" i="2"/>
  <c r="H17" i="2"/>
  <c r="F17" i="2"/>
  <c r="H32" i="1"/>
  <c r="H28" i="2"/>
  <c r="F28" i="2"/>
  <c r="F13" i="2"/>
  <c r="H13" i="2"/>
  <c r="H28" i="1"/>
  <c r="K32" i="2" l="1"/>
  <c r="K31" i="2"/>
  <c r="I30" i="2"/>
  <c r="K30" i="2" s="1"/>
  <c r="C37" i="1"/>
  <c r="D37" i="1"/>
  <c r="K15" i="2"/>
  <c r="E37" i="1"/>
  <c r="K37" i="1"/>
  <c r="I37" i="1"/>
  <c r="J37" i="1"/>
  <c r="I29" i="2"/>
  <c r="K29" i="2" s="1"/>
  <c r="I14" i="2"/>
  <c r="K14" i="2" s="1"/>
  <c r="I17" i="2"/>
  <c r="K17" i="2" s="1"/>
  <c r="I28" i="2"/>
  <c r="K28" i="2" s="1"/>
  <c r="I13" i="2"/>
  <c r="K13" i="2" s="1"/>
  <c r="F26" i="2"/>
  <c r="A26" i="2"/>
  <c r="H11" i="2"/>
  <c r="F11" i="2"/>
  <c r="G26" i="1"/>
  <c r="H26" i="1" s="1"/>
  <c r="A26" i="1"/>
  <c r="I11" i="2" l="1"/>
  <c r="K11" i="2" s="1"/>
  <c r="H26" i="2"/>
  <c r="I26" i="2" s="1"/>
  <c r="K26" i="2" s="1"/>
  <c r="J25" i="2"/>
  <c r="F25" i="2"/>
  <c r="A25" i="2"/>
  <c r="J10" i="2"/>
  <c r="H10" i="2"/>
  <c r="F10" i="2"/>
  <c r="G25" i="1"/>
  <c r="H25" i="1" s="1"/>
  <c r="H10" i="1"/>
  <c r="H18" i="1" s="1"/>
  <c r="A25" i="1"/>
  <c r="I10" i="2" l="1"/>
  <c r="H25" i="2"/>
  <c r="J33" i="2"/>
  <c r="J18" i="2"/>
  <c r="F27" i="2"/>
  <c r="F33" i="2" s="1"/>
  <c r="A27" i="2"/>
  <c r="H27" i="2"/>
  <c r="F12" i="2"/>
  <c r="F18" i="2" s="1"/>
  <c r="G27" i="1"/>
  <c r="H27" i="1" s="1"/>
  <c r="H33" i="1" s="1"/>
  <c r="A27" i="1"/>
  <c r="H37" i="1" l="1"/>
  <c r="K10" i="2"/>
  <c r="I25" i="2"/>
  <c r="H33" i="2"/>
  <c r="B37" i="2"/>
  <c r="E37" i="2"/>
  <c r="D37" i="2"/>
  <c r="F37" i="2"/>
  <c r="C37" i="2"/>
  <c r="I27" i="2"/>
  <c r="K27" i="2" s="1"/>
  <c r="H12" i="2"/>
  <c r="H18" i="2" s="1"/>
  <c r="K25" i="2" l="1"/>
  <c r="K33" i="2" s="1"/>
  <c r="I33" i="2"/>
  <c r="I12" i="2"/>
  <c r="H37" i="2"/>
  <c r="J37" i="2"/>
  <c r="K12" i="2" l="1"/>
  <c r="K18" i="2" s="1"/>
  <c r="K37" i="2" s="1"/>
  <c r="I18" i="2"/>
  <c r="I37" i="2" s="1"/>
</calcChain>
</file>

<file path=xl/sharedStrings.xml><?xml version="1.0" encoding="utf-8"?>
<sst xmlns="http://schemas.openxmlformats.org/spreadsheetml/2006/main" count="90" uniqueCount="34">
  <si>
    <t>PERS Summary Report - Estimate</t>
  </si>
  <si>
    <t>Fiscal year:</t>
  </si>
  <si>
    <t>Report Period:</t>
  </si>
  <si>
    <t>Classic</t>
  </si>
  <si>
    <t>Service Period</t>
  </si>
  <si>
    <t>Member Earnings</t>
  </si>
  <si>
    <t>Member Contributions</t>
  </si>
  <si>
    <t>SCP (tax-deferred)</t>
  </si>
  <si>
    <t>SCP (normal)</t>
  </si>
  <si>
    <t>Total Member Contributions</t>
  </si>
  <si>
    <t>Employer Rate</t>
  </si>
  <si>
    <t>Employer Contributions</t>
  </si>
  <si>
    <t>Total Member/ER contribs</t>
  </si>
  <si>
    <t>Estimate Payment</t>
  </si>
  <si>
    <t>Balance Due</t>
  </si>
  <si>
    <t>PEPRA</t>
  </si>
  <si>
    <t>Grand Totals:</t>
  </si>
  <si>
    <t>PERS Summary Report - Final</t>
  </si>
  <si>
    <t>EE Contribs</t>
  </si>
  <si>
    <t>Total EE Contribs</t>
  </si>
  <si>
    <t>ER Contribs</t>
  </si>
  <si>
    <t>Total EE/ER Contribs</t>
  </si>
  <si>
    <t>Unit Name:</t>
  </si>
  <si>
    <t>Unit Number:</t>
  </si>
  <si>
    <t>Fiscal Year 2019-2020</t>
  </si>
  <si>
    <t>Fiscal Year 2020-2021</t>
  </si>
  <si>
    <t>Fiscal Year 2021-2022</t>
  </si>
  <si>
    <t>Fiscal Year 2022-2023</t>
  </si>
  <si>
    <t>Fiscal Year 2023-2024</t>
  </si>
  <si>
    <t>Fiscal Year 2024-2025</t>
  </si>
  <si>
    <t>Fiscal Year 2025-2026</t>
  </si>
  <si>
    <t>JULY 2026</t>
  </si>
  <si>
    <t>2026 - 2027</t>
  </si>
  <si>
    <t>Fiscal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</si>
</sst>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CE8D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0" fontId="3" fillId="0" borderId="8" xfId="0" applyNumberFormat="1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/>
    <xf numFmtId="40" fontId="3" fillId="0" borderId="2" xfId="0" applyNumberFormat="1" applyFont="1" applyBorder="1"/>
    <xf numFmtId="40" fontId="3" fillId="0" borderId="4" xfId="0" applyNumberFormat="1" applyFont="1" applyBorder="1"/>
    <xf numFmtId="49" fontId="0" fillId="0" borderId="0" xfId="0" applyNumberFormat="1"/>
    <xf numFmtId="16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 applyAlignment="1">
      <alignment horizontal="center" vertical="center" wrapText="1"/>
    </xf>
    <xf numFmtId="40" fontId="3" fillId="0" borderId="0" xfId="0" applyNumberFormat="1" applyFont="1"/>
    <xf numFmtId="14" fontId="0" fillId="0" borderId="5" xfId="0" applyNumberFormat="1" applyBorder="1"/>
    <xf numFmtId="0" fontId="0" fillId="0" borderId="8" xfId="0" applyBorder="1"/>
    <xf numFmtId="0" fontId="0" fillId="2" borderId="0" xfId="0" applyFill="1"/>
    <xf numFmtId="0" fontId="0" fillId="0" borderId="9" xfId="0" applyBorder="1"/>
    <xf numFmtId="14" fontId="0" fillId="0" borderId="2" xfId="0" applyNumberFormat="1" applyBorder="1"/>
    <xf numFmtId="0" fontId="4" fillId="0" borderId="0" xfId="1" applyFont="1"/>
    <xf numFmtId="0" fontId="0" fillId="0" borderId="1" xfId="0" applyBorder="1"/>
    <xf numFmtId="49" fontId="5" fillId="0" borderId="0" xfId="1" applyNumberFormat="1" applyFont="1"/>
    <xf numFmtId="40" fontId="0" fillId="3" borderId="8" xfId="0" applyNumberFormat="1" applyFill="1" applyBorder="1"/>
    <xf numFmtId="40" fontId="0" fillId="3" borderId="9" xfId="0" applyNumberFormat="1" applyFill="1" applyBorder="1"/>
    <xf numFmtId="40" fontId="0" fillId="0" borderId="8" xfId="0" applyNumberFormat="1" applyBorder="1"/>
    <xf numFmtId="164" fontId="0" fillId="0" borderId="5" xfId="0" applyNumberFormat="1" applyBorder="1"/>
    <xf numFmtId="40" fontId="0" fillId="0" borderId="9" xfId="0" applyNumberFormat="1" applyBorder="1"/>
    <xf numFmtId="40" fontId="0" fillId="3" borderId="4" xfId="0" applyNumberFormat="1" applyFill="1" applyBorder="1"/>
    <xf numFmtId="40" fontId="0" fillId="3" borderId="2" xfId="0" applyNumberFormat="1" applyFill="1" applyBorder="1"/>
    <xf numFmtId="40" fontId="0" fillId="0" borderId="4" xfId="0" applyNumberFormat="1" applyBorder="1"/>
    <xf numFmtId="40" fontId="0" fillId="0" borderId="2" xfId="0" applyNumberFormat="1" applyBorder="1"/>
    <xf numFmtId="40" fontId="0" fillId="0" borderId="0" xfId="0" applyNumberFormat="1"/>
    <xf numFmtId="40" fontId="0" fillId="0" borderId="5" xfId="0" applyNumberFormat="1" applyBorder="1"/>
    <xf numFmtId="40" fontId="5" fillId="0" borderId="0" xfId="1" applyNumberFormat="1" applyFont="1"/>
    <xf numFmtId="39" fontId="5" fillId="0" borderId="0" xfId="1" applyNumberFormat="1" applyFont="1" applyAlignment="1">
      <alignment horizontal="right"/>
    </xf>
    <xf numFmtId="0" fontId="5" fillId="0" borderId="0" xfId="1" applyFont="1" applyAlignment="1">
      <alignment horizontal="right"/>
    </xf>
    <xf numFmtId="4" fontId="5" fillId="0" borderId="0" xfId="1" applyNumberFormat="1" applyFont="1"/>
    <xf numFmtId="0" fontId="7" fillId="0" borderId="0" xfId="1" applyFont="1"/>
    <xf numFmtId="0" fontId="6" fillId="0" borderId="0" xfId="1" applyFont="1" applyAlignment="1">
      <alignment horizontal="center" vertical="center"/>
    </xf>
    <xf numFmtId="164" fontId="0" fillId="0" borderId="5" xfId="0" applyNumberFormat="1" applyBorder="1" applyAlignment="1">
      <alignment horizontal="right"/>
    </xf>
    <xf numFmtId="0" fontId="8" fillId="0" borderId="0" xfId="1" applyFont="1"/>
    <xf numFmtId="49" fontId="0" fillId="0" borderId="0" xfId="0" applyNumberFormat="1" applyAlignment="1">
      <alignment horizontal="left"/>
    </xf>
    <xf numFmtId="164" fontId="0" fillId="0" borderId="2" xfId="0" applyNumberFormat="1" applyBorder="1"/>
    <xf numFmtId="0" fontId="0" fillId="0" borderId="5" xfId="0" applyBorder="1"/>
    <xf numFmtId="40" fontId="0" fillId="0" borderId="6" xfId="0" applyNumberFormat="1" applyBorder="1"/>
    <xf numFmtId="40" fontId="0" fillId="0" borderId="7" xfId="0" applyNumberFormat="1" applyBorder="1"/>
    <xf numFmtId="40" fontId="0" fillId="3" borderId="7" xfId="0" applyNumberFormat="1" applyFill="1" applyBorder="1"/>
    <xf numFmtId="14" fontId="0" fillId="0" borderId="5" xfId="0" quotePrefix="1" applyNumberFormat="1" applyBorder="1"/>
    <xf numFmtId="0" fontId="9" fillId="0" borderId="0" xfId="1" applyFont="1"/>
    <xf numFmtId="4" fontId="9" fillId="0" borderId="0" xfId="1" applyNumberFormat="1" applyFont="1"/>
    <xf numFmtId="14" fontId="0" fillId="0" borderId="10" xfId="0" applyNumberFormat="1" applyBorder="1"/>
    <xf numFmtId="40" fontId="0" fillId="3" borderId="10" xfId="0" applyNumberFormat="1" applyFill="1" applyBorder="1"/>
    <xf numFmtId="164" fontId="0" fillId="0" borderId="10" xfId="0" applyNumberFormat="1" applyBorder="1"/>
    <xf numFmtId="40" fontId="0" fillId="0" borderId="10" xfId="0" applyNumberFormat="1" applyBorder="1"/>
    <xf numFmtId="14" fontId="0" fillId="0" borderId="2" xfId="0" quotePrefix="1" applyNumberFormat="1" applyBorder="1"/>
    <xf numFmtId="0" fontId="0" fillId="0" borderId="11" xfId="0" applyBorder="1"/>
    <xf numFmtId="49" fontId="0" fillId="0" borderId="11" xfId="0" applyNumberForma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EPSPACE9\bas\My%20Documents\STRSjuneEstimate\strsbal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r"/>
      <sheetName val="est cashxfra"/>
      <sheetName val="Est special"/>
      <sheetName val="EstFD journal"/>
      <sheetName val="Est journal "/>
      <sheetName val="retstrws"/>
      <sheetName val="finalpedr "/>
      <sheetName val="rwlwksht"/>
      <sheetName val="rwl_calc"/>
      <sheetName val="finalneg"/>
      <sheetName val="finaltranneg"/>
      <sheetName val="finalpos"/>
      <sheetName val="finaltranpos"/>
      <sheetName val="final special"/>
      <sheetName val="Final FD journal"/>
      <sheetName val="final journal "/>
    </sheetNames>
    <sheetDataSet>
      <sheetData sheetId="0"/>
      <sheetData sheetId="1"/>
      <sheetData sheetId="2"/>
      <sheetData sheetId="3"/>
      <sheetData sheetId="4"/>
      <sheetData sheetId="5">
        <row r="94">
          <cell r="A94" t="str">
            <v>35-SOUTH BAY</v>
          </cell>
          <cell r="B94" t="str">
            <v>4190-06</v>
          </cell>
          <cell r="C94" t="str">
            <v>9910</v>
          </cell>
          <cell r="D94">
            <v>0</v>
          </cell>
          <cell r="E94">
            <v>0</v>
          </cell>
          <cell r="F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Q94">
            <v>0</v>
          </cell>
          <cell r="R94">
            <v>0</v>
          </cell>
          <cell r="S94" t="str">
            <v>*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topLeftCell="A3" zoomScaleNormal="100" workbookViewId="0">
      <selection activeCell="B4" sqref="B4:B5"/>
    </sheetView>
  </sheetViews>
  <sheetFormatPr defaultColWidth="9.08984375" defaultRowHeight="13" x14ac:dyDescent="0.3"/>
  <cols>
    <col min="1" max="1" width="19.453125" style="41" customWidth="1"/>
    <col min="2" max="2" width="10.54296875" style="41" customWidth="1"/>
    <col min="3" max="3" width="13.453125" style="41" customWidth="1"/>
    <col min="4" max="4" width="10.90625" style="41" customWidth="1"/>
    <col min="5" max="5" width="10.08984375" style="41" customWidth="1"/>
    <col min="6" max="6" width="13.90625" style="41" customWidth="1"/>
    <col min="7" max="7" width="10.453125" style="41" customWidth="1"/>
    <col min="8" max="8" width="13.54296875" style="41" customWidth="1"/>
    <col min="9" max="9" width="9.08984375" style="41"/>
    <col min="10" max="10" width="10.453125" style="41" bestFit="1" customWidth="1"/>
    <col min="11" max="11" width="10.54296875" style="41" customWidth="1"/>
    <col min="12" max="16384" width="9.08984375" style="41"/>
  </cols>
  <sheetData>
    <row r="1" spans="1:11" ht="18" x14ac:dyDescent="0.4">
      <c r="A1" s="1" t="s">
        <v>0</v>
      </c>
      <c r="B1"/>
      <c r="C1"/>
      <c r="D1"/>
      <c r="E1"/>
      <c r="F1"/>
      <c r="G1"/>
      <c r="H1"/>
      <c r="I1"/>
      <c r="J1"/>
      <c r="K1"/>
    </row>
    <row r="2" spans="1:11" x14ac:dyDescent="0.3">
      <c r="A2" t="s">
        <v>22</v>
      </c>
      <c r="B2"/>
      <c r="C2"/>
      <c r="D2"/>
      <c r="E2"/>
      <c r="F2"/>
      <c r="G2"/>
      <c r="H2"/>
      <c r="I2"/>
      <c r="J2"/>
      <c r="K2"/>
    </row>
    <row r="3" spans="1:11" x14ac:dyDescent="0.3">
      <c r="A3" t="s">
        <v>23</v>
      </c>
      <c r="B3" s="42"/>
      <c r="C3"/>
      <c r="D3"/>
      <c r="E3"/>
      <c r="F3"/>
      <c r="G3"/>
      <c r="H3"/>
      <c r="I3"/>
      <c r="J3"/>
      <c r="K3"/>
    </row>
    <row r="4" spans="1:11" x14ac:dyDescent="0.3">
      <c r="A4" t="s">
        <v>1</v>
      </c>
      <c r="B4" t="s">
        <v>32</v>
      </c>
      <c r="C4"/>
      <c r="D4"/>
      <c r="E4"/>
      <c r="F4"/>
      <c r="G4"/>
      <c r="H4"/>
      <c r="I4"/>
      <c r="J4"/>
      <c r="K4"/>
    </row>
    <row r="5" spans="1:11" ht="13.5" thickBot="1" x14ac:dyDescent="0.35">
      <c r="A5" s="56" t="s">
        <v>2</v>
      </c>
      <c r="B5" s="57" t="s">
        <v>31</v>
      </c>
      <c r="C5"/>
      <c r="D5"/>
      <c r="E5"/>
      <c r="F5"/>
      <c r="G5"/>
      <c r="H5"/>
      <c r="I5"/>
      <c r="J5"/>
      <c r="K5"/>
    </row>
    <row r="6" spans="1:11" x14ac:dyDescent="0.3">
      <c r="A6"/>
      <c r="B6" s="10"/>
      <c r="C6"/>
      <c r="D6"/>
      <c r="E6"/>
      <c r="F6"/>
      <c r="G6"/>
      <c r="H6"/>
      <c r="I6"/>
      <c r="J6"/>
      <c r="K6"/>
    </row>
    <row r="7" spans="1:11" x14ac:dyDescent="0.3">
      <c r="A7"/>
      <c r="B7"/>
      <c r="C7"/>
      <c r="D7"/>
      <c r="E7"/>
      <c r="F7"/>
      <c r="G7"/>
      <c r="H7"/>
      <c r="I7"/>
      <c r="J7"/>
      <c r="K7"/>
    </row>
    <row r="8" spans="1:11" x14ac:dyDescent="0.3">
      <c r="A8" s="17" t="s">
        <v>3</v>
      </c>
      <c r="B8"/>
      <c r="C8"/>
      <c r="D8"/>
      <c r="E8"/>
      <c r="F8"/>
      <c r="G8"/>
      <c r="H8"/>
      <c r="I8"/>
      <c r="J8"/>
      <c r="K8"/>
    </row>
    <row r="9" spans="1:11" ht="52" x14ac:dyDescent="0.3">
      <c r="A9" s="2" t="s">
        <v>4</v>
      </c>
      <c r="B9" s="3" t="s">
        <v>5</v>
      </c>
      <c r="C9" s="2" t="s">
        <v>6</v>
      </c>
      <c r="D9" s="4" t="s">
        <v>7</v>
      </c>
      <c r="E9" s="2" t="s">
        <v>8</v>
      </c>
      <c r="F9" s="4" t="s">
        <v>9</v>
      </c>
      <c r="G9" s="2" t="s">
        <v>10</v>
      </c>
      <c r="H9" s="4" t="s">
        <v>11</v>
      </c>
      <c r="I9" s="2" t="s">
        <v>12</v>
      </c>
      <c r="J9" s="4" t="s">
        <v>13</v>
      </c>
      <c r="K9" s="2" t="s">
        <v>14</v>
      </c>
    </row>
    <row r="10" spans="1:11" x14ac:dyDescent="0.3">
      <c r="A10" s="15" t="s">
        <v>24</v>
      </c>
      <c r="B10" s="45"/>
      <c r="C10" s="33"/>
      <c r="D10" s="46"/>
      <c r="E10" s="33"/>
      <c r="F10" s="46"/>
      <c r="G10" s="26">
        <v>0.19721</v>
      </c>
      <c r="H10" s="30">
        <f t="shared" ref="H10:H17" si="0">B10*G10</f>
        <v>0</v>
      </c>
      <c r="I10" s="33"/>
      <c r="J10" s="47"/>
      <c r="K10" s="33"/>
    </row>
    <row r="11" spans="1:11" x14ac:dyDescent="0.3">
      <c r="A11" s="15" t="s">
        <v>25</v>
      </c>
      <c r="B11" s="45"/>
      <c r="C11" s="33"/>
      <c r="D11" s="46"/>
      <c r="E11" s="33"/>
      <c r="F11" s="46"/>
      <c r="G11" s="26">
        <v>0.20699999999999999</v>
      </c>
      <c r="H11" s="30">
        <f t="shared" si="0"/>
        <v>0</v>
      </c>
      <c r="I11" s="33"/>
      <c r="J11" s="47"/>
      <c r="K11" s="33"/>
    </row>
    <row r="12" spans="1:11" x14ac:dyDescent="0.3">
      <c r="A12" s="15" t="s">
        <v>26</v>
      </c>
      <c r="B12" s="45"/>
      <c r="C12" s="33"/>
      <c r="D12" s="46"/>
      <c r="E12" s="33"/>
      <c r="F12" s="46"/>
      <c r="G12" s="26">
        <v>0.2291</v>
      </c>
      <c r="H12" s="30">
        <f t="shared" si="0"/>
        <v>0</v>
      </c>
      <c r="I12" s="33"/>
      <c r="J12" s="47"/>
      <c r="K12" s="33"/>
    </row>
    <row r="13" spans="1:11" x14ac:dyDescent="0.3">
      <c r="A13" s="19" t="s">
        <v>27</v>
      </c>
      <c r="B13" s="31"/>
      <c r="C13" s="31"/>
      <c r="D13" s="31"/>
      <c r="E13" s="31"/>
      <c r="F13" s="31"/>
      <c r="G13" s="43">
        <v>0.25369999999999998</v>
      </c>
      <c r="H13" s="30">
        <f t="shared" si="0"/>
        <v>0</v>
      </c>
      <c r="I13" s="31"/>
      <c r="J13" s="29"/>
      <c r="K13" s="31"/>
    </row>
    <row r="14" spans="1:11" x14ac:dyDescent="0.3">
      <c r="A14" s="19" t="s">
        <v>28</v>
      </c>
      <c r="B14" s="31"/>
      <c r="C14" s="31"/>
      <c r="D14" s="31"/>
      <c r="E14" s="31"/>
      <c r="F14" s="31"/>
      <c r="G14" s="43">
        <v>0.26679999999999998</v>
      </c>
      <c r="H14" s="30">
        <f t="shared" si="0"/>
        <v>0</v>
      </c>
      <c r="I14" s="31"/>
      <c r="J14" s="29"/>
      <c r="K14" s="31"/>
    </row>
    <row r="15" spans="1:11" x14ac:dyDescent="0.3">
      <c r="A15" s="19" t="s">
        <v>29</v>
      </c>
      <c r="B15" s="31"/>
      <c r="C15" s="31"/>
      <c r="D15" s="31"/>
      <c r="E15" s="31"/>
      <c r="F15" s="31"/>
      <c r="G15" s="43">
        <v>0.27050000000000002</v>
      </c>
      <c r="H15" s="30">
        <f t="shared" si="0"/>
        <v>0</v>
      </c>
      <c r="I15" s="31"/>
      <c r="J15" s="29"/>
      <c r="K15" s="31"/>
    </row>
    <row r="16" spans="1:11" x14ac:dyDescent="0.3">
      <c r="A16" s="19" t="s">
        <v>30</v>
      </c>
      <c r="B16" s="31"/>
      <c r="C16" s="31"/>
      <c r="D16" s="31"/>
      <c r="E16" s="31"/>
      <c r="F16" s="31"/>
      <c r="G16" s="43">
        <v>0.2681</v>
      </c>
      <c r="H16" s="30">
        <f t="shared" si="0"/>
        <v>0</v>
      </c>
      <c r="I16" s="31"/>
      <c r="J16" s="29"/>
      <c r="K16" s="31"/>
    </row>
    <row r="17" spans="1:11" x14ac:dyDescent="0.3">
      <c r="A17" s="19" t="s">
        <v>33</v>
      </c>
      <c r="B17" s="31"/>
      <c r="C17" s="31"/>
      <c r="D17" s="31"/>
      <c r="E17" s="31"/>
      <c r="F17" s="31"/>
      <c r="G17" s="43">
        <v>0.26400000000000001</v>
      </c>
      <c r="H17" s="30">
        <f t="shared" si="0"/>
        <v>0</v>
      </c>
      <c r="I17" s="31"/>
      <c r="J17" s="29"/>
      <c r="K17" s="31"/>
    </row>
    <row r="18" spans="1:11" x14ac:dyDescent="0.3">
      <c r="A18"/>
      <c r="B18" s="5">
        <f t="shared" ref="B18:F18" si="1">SUM(B10:B17)</f>
        <v>0</v>
      </c>
      <c r="C18" s="5">
        <f t="shared" si="1"/>
        <v>0</v>
      </c>
      <c r="D18" s="5">
        <f t="shared" si="1"/>
        <v>0</v>
      </c>
      <c r="E18" s="5">
        <f t="shared" si="1"/>
        <v>0</v>
      </c>
      <c r="F18" s="5">
        <f t="shared" si="1"/>
        <v>0</v>
      </c>
      <c r="G18" s="5"/>
      <c r="H18" s="5">
        <f>SUM(H10:H17)</f>
        <v>0</v>
      </c>
      <c r="I18" s="5">
        <f t="shared" ref="I18:K18" si="2">SUM(I10:I17)</f>
        <v>0</v>
      </c>
      <c r="J18" s="5">
        <f t="shared" si="2"/>
        <v>0</v>
      </c>
      <c r="K18" s="5">
        <f t="shared" si="2"/>
        <v>0</v>
      </c>
    </row>
    <row r="19" spans="1:11" x14ac:dyDescent="0.3">
      <c r="A19"/>
      <c r="B19" s="32"/>
      <c r="C19" s="32"/>
      <c r="D19" s="32"/>
      <c r="E19" s="32"/>
      <c r="F19" s="32"/>
      <c r="G19" s="32"/>
      <c r="H19" s="32"/>
      <c r="I19" s="32"/>
      <c r="J19" s="32"/>
      <c r="K19" s="32"/>
    </row>
    <row r="20" spans="1:11" x14ac:dyDescent="0.3">
      <c r="A20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 x14ac:dyDescent="0.3">
      <c r="A21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1" x14ac:dyDescent="0.3">
      <c r="A2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1" x14ac:dyDescent="0.3">
      <c r="A23" s="17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1" ht="52" x14ac:dyDescent="0.3">
      <c r="A24" s="2" t="s">
        <v>4</v>
      </c>
      <c r="B24" s="4" t="s">
        <v>5</v>
      </c>
      <c r="C24" s="2" t="s">
        <v>6</v>
      </c>
      <c r="D24" s="4" t="s">
        <v>7</v>
      </c>
      <c r="E24" s="2" t="s">
        <v>8</v>
      </c>
      <c r="F24" s="4" t="s">
        <v>9</v>
      </c>
      <c r="G24" s="6" t="s">
        <v>10</v>
      </c>
      <c r="H24" s="4" t="s">
        <v>11</v>
      </c>
      <c r="I24" s="2" t="s">
        <v>12</v>
      </c>
      <c r="J24" s="4" t="s">
        <v>13</v>
      </c>
      <c r="K24" s="2" t="s">
        <v>14</v>
      </c>
    </row>
    <row r="25" spans="1:11" x14ac:dyDescent="0.3">
      <c r="A25" s="44" t="str">
        <f>A10</f>
        <v>Fiscal Year 2019-2020</v>
      </c>
      <c r="B25" s="45"/>
      <c r="C25" s="33"/>
      <c r="D25" s="46"/>
      <c r="E25" s="33"/>
      <c r="F25" s="46"/>
      <c r="G25" s="26">
        <f>G10</f>
        <v>0.19721</v>
      </c>
      <c r="H25" s="30">
        <f t="shared" ref="H25:H32" si="3">B25*G25</f>
        <v>0</v>
      </c>
      <c r="I25" s="33"/>
      <c r="J25" s="47"/>
      <c r="K25" s="33"/>
    </row>
    <row r="26" spans="1:11" x14ac:dyDescent="0.3">
      <c r="A26" s="48" t="str">
        <f>A11</f>
        <v>Fiscal Year 2020-2021</v>
      </c>
      <c r="B26" s="30"/>
      <c r="C26" s="31"/>
      <c r="D26" s="30"/>
      <c r="E26" s="31"/>
      <c r="F26" s="30"/>
      <c r="G26" s="26">
        <f>G11</f>
        <v>0.20699999999999999</v>
      </c>
      <c r="H26" s="30">
        <f t="shared" si="3"/>
        <v>0</v>
      </c>
      <c r="I26" s="31"/>
      <c r="J26" s="28"/>
      <c r="K26" s="31"/>
    </row>
    <row r="27" spans="1:11" x14ac:dyDescent="0.3">
      <c r="A27" s="48" t="str">
        <f>A12</f>
        <v>Fiscal Year 2021-2022</v>
      </c>
      <c r="B27" s="30"/>
      <c r="C27" s="31"/>
      <c r="D27" s="30"/>
      <c r="E27" s="31"/>
      <c r="F27" s="30"/>
      <c r="G27" s="26">
        <f>G12</f>
        <v>0.2291</v>
      </c>
      <c r="H27" s="30">
        <f t="shared" si="3"/>
        <v>0</v>
      </c>
      <c r="I27" s="31"/>
      <c r="J27" s="28"/>
      <c r="K27" s="31"/>
    </row>
    <row r="28" spans="1:11" x14ac:dyDescent="0.3">
      <c r="A28" s="55" t="s">
        <v>27</v>
      </c>
      <c r="B28" s="31"/>
      <c r="C28" s="31"/>
      <c r="D28" s="31"/>
      <c r="E28" s="31"/>
      <c r="F28" s="31"/>
      <c r="G28" s="43">
        <v>0.25369999999999998</v>
      </c>
      <c r="H28" s="30">
        <f t="shared" si="3"/>
        <v>0</v>
      </c>
      <c r="I28" s="31"/>
      <c r="J28" s="29"/>
      <c r="K28" s="31"/>
    </row>
    <row r="29" spans="1:11" x14ac:dyDescent="0.3">
      <c r="A29" s="55" t="s">
        <v>28</v>
      </c>
      <c r="B29" s="31"/>
      <c r="C29" s="31"/>
      <c r="D29" s="31"/>
      <c r="E29" s="31"/>
      <c r="F29" s="31"/>
      <c r="G29" s="43">
        <v>0.26679999999999998</v>
      </c>
      <c r="H29" s="30">
        <f t="shared" si="3"/>
        <v>0</v>
      </c>
      <c r="I29" s="31"/>
      <c r="J29" s="29"/>
      <c r="K29" s="31"/>
    </row>
    <row r="30" spans="1:11" x14ac:dyDescent="0.3">
      <c r="A30" s="55" t="s">
        <v>29</v>
      </c>
      <c r="B30" s="31"/>
      <c r="C30" s="31"/>
      <c r="D30" s="31"/>
      <c r="E30" s="31"/>
      <c r="F30" s="31"/>
      <c r="G30" s="43">
        <v>0.27050000000000002</v>
      </c>
      <c r="H30" s="30">
        <f t="shared" ref="H30:H31" si="4">B30*G30</f>
        <v>0</v>
      </c>
      <c r="I30" s="31"/>
      <c r="J30" s="29"/>
      <c r="K30" s="31"/>
    </row>
    <row r="31" spans="1:11" x14ac:dyDescent="0.3">
      <c r="A31" s="19" t="s">
        <v>30</v>
      </c>
      <c r="B31" s="31"/>
      <c r="C31" s="31"/>
      <c r="D31" s="31"/>
      <c r="E31" s="31"/>
      <c r="F31" s="31"/>
      <c r="G31" s="43">
        <v>0.2681</v>
      </c>
      <c r="H31" s="30">
        <f t="shared" si="4"/>
        <v>0</v>
      </c>
      <c r="I31" s="31"/>
      <c r="J31" s="29"/>
      <c r="K31" s="31"/>
    </row>
    <row r="32" spans="1:11" x14ac:dyDescent="0.3">
      <c r="A32" s="19" t="s">
        <v>33</v>
      </c>
      <c r="B32" s="31"/>
      <c r="C32" s="31"/>
      <c r="D32" s="31"/>
      <c r="E32" s="31"/>
      <c r="F32" s="31"/>
      <c r="G32" s="43">
        <v>0.26400000000000001</v>
      </c>
      <c r="H32" s="30">
        <f t="shared" si="3"/>
        <v>0</v>
      </c>
      <c r="I32" s="31"/>
      <c r="J32" s="29"/>
      <c r="K32" s="31"/>
    </row>
    <row r="33" spans="1:11" x14ac:dyDescent="0.3">
      <c r="A33" s="16"/>
      <c r="B33" s="5">
        <f t="shared" ref="B33:F33" si="5">SUM(B25:B32)</f>
        <v>0</v>
      </c>
      <c r="C33" s="5">
        <f t="shared" si="5"/>
        <v>0</v>
      </c>
      <c r="D33" s="5">
        <f t="shared" si="5"/>
        <v>0</v>
      </c>
      <c r="E33" s="5">
        <f t="shared" si="5"/>
        <v>0</v>
      </c>
      <c r="F33" s="5">
        <f t="shared" si="5"/>
        <v>0</v>
      </c>
      <c r="G33" s="5"/>
      <c r="H33" s="5">
        <f>SUM(H25:H32)</f>
        <v>0</v>
      </c>
      <c r="I33" s="5">
        <f t="shared" ref="I33:K33" si="6">SUM(I25:I32)</f>
        <v>0</v>
      </c>
      <c r="J33" s="5">
        <f t="shared" si="6"/>
        <v>0</v>
      </c>
      <c r="K33" s="5">
        <f t="shared" si="6"/>
        <v>0</v>
      </c>
    </row>
    <row r="34" spans="1:11" x14ac:dyDescent="0.3">
      <c r="A34"/>
      <c r="B34"/>
      <c r="C34"/>
      <c r="D34" s="32"/>
      <c r="E34" s="32"/>
      <c r="F34" s="32"/>
      <c r="G34" s="32"/>
      <c r="H34" s="32"/>
      <c r="I34" s="32"/>
      <c r="J34" s="32"/>
      <c r="K34" s="32"/>
    </row>
    <row r="35" spans="1:11" x14ac:dyDescent="0.3">
      <c r="A35"/>
      <c r="B35"/>
      <c r="C35" s="32"/>
      <c r="D35" s="32"/>
      <c r="E35" s="32"/>
      <c r="F35" s="32"/>
      <c r="G35" s="32"/>
      <c r="H35" s="32"/>
      <c r="I35" s="32"/>
      <c r="J35" s="32"/>
      <c r="K35" s="32"/>
    </row>
    <row r="36" spans="1:11" x14ac:dyDescent="0.3">
      <c r="A36"/>
      <c r="B36"/>
      <c r="C36" s="32"/>
      <c r="D36" s="32"/>
      <c r="E36" s="32"/>
      <c r="F36" s="32"/>
      <c r="G36" s="32"/>
      <c r="H36" s="32"/>
      <c r="I36" s="32"/>
      <c r="J36" s="32"/>
      <c r="K36" s="32"/>
    </row>
    <row r="37" spans="1:11" x14ac:dyDescent="0.3">
      <c r="A37" s="7" t="s">
        <v>16</v>
      </c>
      <c r="B37" s="8">
        <f>+B18+B33</f>
        <v>0</v>
      </c>
      <c r="C37" s="8">
        <f t="shared" ref="C37:F37" si="7">+C18+C33</f>
        <v>0</v>
      </c>
      <c r="D37" s="8">
        <f t="shared" si="7"/>
        <v>0</v>
      </c>
      <c r="E37" s="8">
        <f t="shared" si="7"/>
        <v>0</v>
      </c>
      <c r="F37" s="8">
        <f t="shared" si="7"/>
        <v>0</v>
      </c>
      <c r="G37" s="30"/>
      <c r="H37" s="8">
        <f>+H18+H33</f>
        <v>0</v>
      </c>
      <c r="I37" s="8">
        <f t="shared" ref="I37:K37" si="8">+I18+I33</f>
        <v>0</v>
      </c>
      <c r="J37" s="8">
        <f t="shared" si="8"/>
        <v>0</v>
      </c>
      <c r="K37" s="8">
        <f t="shared" si="8"/>
        <v>0</v>
      </c>
    </row>
    <row r="38" spans="1:11" x14ac:dyDescent="0.3">
      <c r="A38"/>
      <c r="B38"/>
      <c r="C38"/>
      <c r="D38"/>
      <c r="E38"/>
      <c r="F38"/>
      <c r="G38"/>
      <c r="H38"/>
      <c r="I38"/>
      <c r="J38"/>
      <c r="K38"/>
    </row>
    <row r="44" spans="1:11" x14ac:dyDescent="0.3">
      <c r="A44" s="49"/>
      <c r="B44" s="50"/>
    </row>
  </sheetData>
  <printOptions horizontalCentered="1" gridLines="1"/>
  <pageMargins left="0.25" right="0.25" top="0.75" bottom="0.75" header="0.3" footer="0.3"/>
  <pageSetup orientation="landscape" r:id="rId1"/>
  <headerFooter>
    <oddHeader>&amp;C&amp;F</oddHeader>
    <oddFooter>&amp;L&amp;A&amp;R&amp;P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3"/>
  <sheetViews>
    <sheetView zoomScaleNormal="100" workbookViewId="0">
      <selection activeCell="J17" sqref="J17"/>
    </sheetView>
  </sheetViews>
  <sheetFormatPr defaultColWidth="9.08984375" defaultRowHeight="14" x14ac:dyDescent="0.3"/>
  <cols>
    <col min="1" max="1" width="19.54296875" style="20" customWidth="1"/>
    <col min="2" max="2" width="10" style="20" bestFit="1" customWidth="1"/>
    <col min="3" max="3" width="11.54296875" style="20" bestFit="1" customWidth="1"/>
    <col min="4" max="4" width="9.453125" style="20" bestFit="1" customWidth="1"/>
    <col min="5" max="5" width="8.453125" style="20" bestFit="1" customWidth="1"/>
    <col min="6" max="6" width="8.54296875" style="20" bestFit="1" customWidth="1"/>
    <col min="7" max="7" width="9.90625" style="20" customWidth="1"/>
    <col min="8" max="8" width="8.54296875" style="20" bestFit="1" customWidth="1"/>
    <col min="9" max="9" width="11.453125" style="20" customWidth="1"/>
    <col min="10" max="10" width="9" style="20" customWidth="1"/>
    <col min="11" max="11" width="12" style="20" bestFit="1" customWidth="1"/>
    <col min="12" max="12" width="11.54296875" style="20" customWidth="1"/>
    <col min="13" max="16384" width="9.08984375" style="20"/>
  </cols>
  <sheetData>
    <row r="1" spans="1:12" ht="18" x14ac:dyDescent="0.4">
      <c r="A1" s="1" t="s">
        <v>17</v>
      </c>
      <c r="B1"/>
      <c r="C1"/>
      <c r="D1"/>
      <c r="E1"/>
      <c r="F1"/>
      <c r="G1"/>
      <c r="H1"/>
      <c r="I1"/>
      <c r="J1"/>
      <c r="K1"/>
    </row>
    <row r="2" spans="1:12" x14ac:dyDescent="0.3">
      <c r="A2" t="s">
        <v>22</v>
      </c>
      <c r="B2"/>
      <c r="C2"/>
      <c r="D2"/>
      <c r="E2"/>
      <c r="F2"/>
      <c r="G2"/>
      <c r="H2"/>
      <c r="I2"/>
      <c r="J2"/>
      <c r="K2"/>
    </row>
    <row r="3" spans="1:12" x14ac:dyDescent="0.3">
      <c r="A3" t="s">
        <v>23</v>
      </c>
      <c r="B3" s="42"/>
      <c r="C3"/>
      <c r="D3"/>
      <c r="E3"/>
      <c r="F3"/>
      <c r="G3"/>
      <c r="H3"/>
      <c r="I3"/>
      <c r="J3"/>
      <c r="K3"/>
    </row>
    <row r="4" spans="1:12" x14ac:dyDescent="0.3">
      <c r="A4" t="s">
        <v>1</v>
      </c>
      <c r="B4" t="s">
        <v>32</v>
      </c>
      <c r="C4"/>
      <c r="D4"/>
      <c r="E4"/>
      <c r="F4"/>
      <c r="G4"/>
      <c r="H4"/>
      <c r="I4"/>
      <c r="J4"/>
      <c r="K4"/>
    </row>
    <row r="5" spans="1:12" ht="14.5" thickBot="1" x14ac:dyDescent="0.35">
      <c r="A5" t="s">
        <v>2</v>
      </c>
      <c r="B5" s="57" t="s">
        <v>31</v>
      </c>
      <c r="C5"/>
      <c r="D5"/>
      <c r="E5"/>
      <c r="F5"/>
      <c r="G5"/>
      <c r="H5"/>
      <c r="I5"/>
      <c r="J5"/>
      <c r="K5"/>
    </row>
    <row r="6" spans="1:12" x14ac:dyDescent="0.3">
      <c r="A6" s="21"/>
      <c r="B6" s="21"/>
      <c r="C6"/>
      <c r="D6"/>
      <c r="E6"/>
      <c r="F6"/>
      <c r="G6"/>
      <c r="H6"/>
      <c r="I6"/>
      <c r="J6"/>
      <c r="K6"/>
    </row>
    <row r="7" spans="1:12" x14ac:dyDescent="0.3">
      <c r="A7"/>
      <c r="B7"/>
      <c r="C7"/>
      <c r="D7"/>
      <c r="E7"/>
      <c r="F7"/>
      <c r="G7"/>
      <c r="H7"/>
      <c r="I7"/>
      <c r="J7"/>
      <c r="K7"/>
    </row>
    <row r="8" spans="1:12" x14ac:dyDescent="0.3">
      <c r="A8" s="17" t="s">
        <v>3</v>
      </c>
      <c r="B8"/>
      <c r="C8"/>
      <c r="D8"/>
      <c r="E8"/>
      <c r="F8"/>
      <c r="G8"/>
      <c r="H8"/>
      <c r="I8"/>
      <c r="J8"/>
      <c r="K8"/>
      <c r="L8" s="22"/>
    </row>
    <row r="9" spans="1:12" ht="26" x14ac:dyDescent="0.3">
      <c r="A9" s="2" t="s">
        <v>4</v>
      </c>
      <c r="B9" s="4" t="s">
        <v>5</v>
      </c>
      <c r="C9" s="2" t="s">
        <v>18</v>
      </c>
      <c r="D9" s="4" t="s">
        <v>7</v>
      </c>
      <c r="E9" s="2" t="s">
        <v>8</v>
      </c>
      <c r="F9" s="4" t="s">
        <v>19</v>
      </c>
      <c r="G9" s="2" t="s">
        <v>10</v>
      </c>
      <c r="H9" s="4" t="s">
        <v>20</v>
      </c>
      <c r="I9" s="2" t="s">
        <v>21</v>
      </c>
      <c r="J9" s="4" t="s">
        <v>13</v>
      </c>
      <c r="K9" s="2" t="s">
        <v>14</v>
      </c>
      <c r="L9" s="13"/>
    </row>
    <row r="10" spans="1:12" x14ac:dyDescent="0.3">
      <c r="A10" s="15" t="s">
        <v>24</v>
      </c>
      <c r="B10" s="28"/>
      <c r="C10" s="29"/>
      <c r="D10" s="30"/>
      <c r="E10" s="31"/>
      <c r="F10" s="30">
        <f t="shared" ref="F10:F17" si="0">C10+D10+E10</f>
        <v>0</v>
      </c>
      <c r="G10" s="26">
        <v>0.19721</v>
      </c>
      <c r="H10" s="30">
        <f t="shared" ref="H10:H17" si="1">B10*G10</f>
        <v>0</v>
      </c>
      <c r="I10" s="31">
        <f t="shared" ref="I10:I17" si="2">F10+H10</f>
        <v>0</v>
      </c>
      <c r="J10" s="25">
        <f>Estimate!J10*-1</f>
        <v>0</v>
      </c>
      <c r="K10" s="31">
        <f t="shared" ref="K10:K17" si="3">SUM(I10+J10)</f>
        <v>0</v>
      </c>
    </row>
    <row r="11" spans="1:12" x14ac:dyDescent="0.3">
      <c r="A11" s="51" t="s">
        <v>25</v>
      </c>
      <c r="B11" s="24"/>
      <c r="C11" s="52"/>
      <c r="D11" s="32"/>
      <c r="E11" s="54"/>
      <c r="F11" s="32">
        <f t="shared" si="0"/>
        <v>0</v>
      </c>
      <c r="G11" s="53">
        <v>0.20699999999999999</v>
      </c>
      <c r="H11" s="25">
        <f t="shared" si="1"/>
        <v>0</v>
      </c>
      <c r="I11" s="54">
        <f t="shared" si="2"/>
        <v>0</v>
      </c>
      <c r="J11" s="25">
        <f>Estimate!J11*-1</f>
        <v>0</v>
      </c>
      <c r="K11" s="27">
        <f t="shared" si="3"/>
        <v>0</v>
      </c>
    </row>
    <row r="12" spans="1:12" x14ac:dyDescent="0.3">
      <c r="A12" s="19" t="s">
        <v>26</v>
      </c>
      <c r="B12" s="29"/>
      <c r="C12" s="29"/>
      <c r="D12" s="31"/>
      <c r="E12" s="31"/>
      <c r="F12" s="31">
        <f t="shared" si="0"/>
        <v>0</v>
      </c>
      <c r="G12" s="43">
        <v>0.2291</v>
      </c>
      <c r="H12" s="31">
        <f t="shared" si="1"/>
        <v>0</v>
      </c>
      <c r="I12" s="31">
        <f t="shared" si="2"/>
        <v>0</v>
      </c>
      <c r="J12" s="25">
        <f>Estimate!J12*-1</f>
        <v>0</v>
      </c>
      <c r="K12" s="31">
        <f t="shared" si="3"/>
        <v>0</v>
      </c>
    </row>
    <row r="13" spans="1:12" x14ac:dyDescent="0.3">
      <c r="A13" s="19" t="s">
        <v>27</v>
      </c>
      <c r="B13" s="29"/>
      <c r="C13" s="29"/>
      <c r="D13" s="31"/>
      <c r="E13" s="31"/>
      <c r="F13" s="31">
        <f t="shared" si="0"/>
        <v>0</v>
      </c>
      <c r="G13" s="43">
        <v>0.25369999999999998</v>
      </c>
      <c r="H13" s="31">
        <f t="shared" si="1"/>
        <v>0</v>
      </c>
      <c r="I13" s="31">
        <f t="shared" si="2"/>
        <v>0</v>
      </c>
      <c r="J13" s="25">
        <f>Estimate!J13*-1</f>
        <v>0</v>
      </c>
      <c r="K13" s="31">
        <f t="shared" si="3"/>
        <v>0</v>
      </c>
    </row>
    <row r="14" spans="1:12" x14ac:dyDescent="0.3">
      <c r="A14" s="19" t="s">
        <v>28</v>
      </c>
      <c r="B14" s="29"/>
      <c r="C14" s="29"/>
      <c r="D14" s="31"/>
      <c r="E14" s="31"/>
      <c r="F14" s="31">
        <f t="shared" si="0"/>
        <v>0</v>
      </c>
      <c r="G14" s="43">
        <v>0.26679999999999998</v>
      </c>
      <c r="H14" s="31">
        <f t="shared" si="1"/>
        <v>0</v>
      </c>
      <c r="I14" s="31">
        <f t="shared" si="2"/>
        <v>0</v>
      </c>
      <c r="J14" s="25">
        <f>Estimate!J14*-1</f>
        <v>0</v>
      </c>
      <c r="K14" s="31">
        <f t="shared" si="3"/>
        <v>0</v>
      </c>
    </row>
    <row r="15" spans="1:12" x14ac:dyDescent="0.3">
      <c r="A15" s="19" t="s">
        <v>29</v>
      </c>
      <c r="B15" s="29"/>
      <c r="C15" s="29"/>
      <c r="D15" s="29"/>
      <c r="E15" s="29"/>
      <c r="F15" s="31">
        <f t="shared" ref="F15:F16" si="4">C15+D15+E15</f>
        <v>0</v>
      </c>
      <c r="G15" s="43">
        <v>0.27050000000000002</v>
      </c>
      <c r="H15" s="31">
        <f t="shared" ref="H15:H16" si="5">B15*G15</f>
        <v>0</v>
      </c>
      <c r="I15" s="31">
        <f t="shared" ref="I15:I16" si="6">F15+H15</f>
        <v>0</v>
      </c>
      <c r="J15" s="25">
        <f>Estimate!J15*-1</f>
        <v>0</v>
      </c>
      <c r="K15" s="31">
        <f t="shared" ref="K15:K16" si="7">SUM(I15+J15)</f>
        <v>0</v>
      </c>
    </row>
    <row r="16" spans="1:12" x14ac:dyDescent="0.3">
      <c r="A16" s="19" t="s">
        <v>30</v>
      </c>
      <c r="B16" s="29"/>
      <c r="C16" s="29"/>
      <c r="D16" s="29"/>
      <c r="E16" s="29"/>
      <c r="F16" s="31">
        <f t="shared" si="4"/>
        <v>0</v>
      </c>
      <c r="G16" s="43">
        <v>0.2681</v>
      </c>
      <c r="H16" s="31">
        <f t="shared" si="5"/>
        <v>0</v>
      </c>
      <c r="I16" s="31">
        <f t="shared" si="6"/>
        <v>0</v>
      </c>
      <c r="J16" s="25">
        <f>Estimate!J16*-1</f>
        <v>0</v>
      </c>
      <c r="K16" s="31">
        <f t="shared" si="7"/>
        <v>0</v>
      </c>
    </row>
    <row r="17" spans="1:12" x14ac:dyDescent="0.3">
      <c r="A17" s="19" t="s">
        <v>30</v>
      </c>
      <c r="B17" s="29"/>
      <c r="C17" s="29"/>
      <c r="D17" s="29"/>
      <c r="E17" s="29"/>
      <c r="F17" s="31">
        <f t="shared" si="0"/>
        <v>0</v>
      </c>
      <c r="G17" s="43">
        <v>0.26400000000000001</v>
      </c>
      <c r="H17" s="31">
        <f t="shared" si="1"/>
        <v>0</v>
      </c>
      <c r="I17" s="31">
        <f t="shared" si="2"/>
        <v>0</v>
      </c>
      <c r="J17" s="25">
        <f>Estimate!J17*-1</f>
        <v>0</v>
      </c>
      <c r="K17" s="31">
        <f t="shared" si="3"/>
        <v>0</v>
      </c>
    </row>
    <row r="18" spans="1:12" x14ac:dyDescent="0.3">
      <c r="A18" s="16"/>
      <c r="B18" s="5">
        <f>SUM(B10:B17)</f>
        <v>0</v>
      </c>
      <c r="C18" s="5">
        <f>SUM(C10:C17)</f>
        <v>0</v>
      </c>
      <c r="D18" s="5">
        <f>SUM(D10:D17)</f>
        <v>0</v>
      </c>
      <c r="E18" s="5">
        <f>SUM(E10:E17)</f>
        <v>0</v>
      </c>
      <c r="F18" s="5">
        <f>SUM(F10:F17)</f>
        <v>0</v>
      </c>
      <c r="G18" s="5"/>
      <c r="H18" s="5">
        <f>SUM(H10:H17)</f>
        <v>0</v>
      </c>
      <c r="I18" s="5">
        <f>SUM(I10:I17)</f>
        <v>0</v>
      </c>
      <c r="J18" s="5">
        <f>SUM(J10:J17)</f>
        <v>0</v>
      </c>
      <c r="K18" s="5">
        <f>SUM(K10:K17)</f>
        <v>0</v>
      </c>
      <c r="L18" s="14"/>
    </row>
    <row r="19" spans="1:12" x14ac:dyDescent="0.3">
      <c r="A19"/>
      <c r="B19" s="32"/>
      <c r="C19" s="32"/>
      <c r="D19" s="32"/>
      <c r="E19" s="32"/>
      <c r="F19" s="32"/>
      <c r="G19" s="32"/>
      <c r="H19" s="32"/>
      <c r="I19" s="32"/>
      <c r="J19" s="32"/>
      <c r="K19" s="32"/>
    </row>
    <row r="20" spans="1:12" x14ac:dyDescent="0.3">
      <c r="A20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2" x14ac:dyDescent="0.3">
      <c r="A21"/>
      <c r="B21" s="32"/>
      <c r="C21" s="32"/>
      <c r="D21" s="32"/>
      <c r="E21" s="32"/>
      <c r="F21" s="32"/>
      <c r="G21" s="32"/>
      <c r="H21" s="32"/>
      <c r="I21" s="32"/>
      <c r="J21" s="32"/>
      <c r="K21" s="32"/>
    </row>
    <row r="22" spans="1:12" x14ac:dyDescent="0.3">
      <c r="A22"/>
      <c r="B22" s="32"/>
      <c r="C22" s="32"/>
      <c r="D22" s="32"/>
      <c r="E22" s="32"/>
      <c r="F22" s="32"/>
      <c r="G22" s="32"/>
      <c r="H22" s="32"/>
      <c r="I22" s="32"/>
      <c r="J22" s="32"/>
      <c r="K22" s="32"/>
    </row>
    <row r="23" spans="1:12" x14ac:dyDescent="0.3">
      <c r="A23" s="17" t="s">
        <v>15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2" ht="26" x14ac:dyDescent="0.3">
      <c r="A24" s="39" t="s">
        <v>4</v>
      </c>
      <c r="B24" s="2" t="s">
        <v>5</v>
      </c>
      <c r="C24" s="2" t="s">
        <v>18</v>
      </c>
      <c r="D24" s="4" t="s">
        <v>7</v>
      </c>
      <c r="E24" s="2" t="s">
        <v>8</v>
      </c>
      <c r="F24" s="4" t="s">
        <v>19</v>
      </c>
      <c r="G24" s="11" t="s">
        <v>10</v>
      </c>
      <c r="H24" s="4" t="s">
        <v>20</v>
      </c>
      <c r="I24" s="2" t="s">
        <v>21</v>
      </c>
      <c r="J24" s="4" t="s">
        <v>13</v>
      </c>
      <c r="K24" s="2" t="s">
        <v>14</v>
      </c>
    </row>
    <row r="25" spans="1:12" x14ac:dyDescent="0.3">
      <c r="A25" s="18" t="str">
        <f>A10</f>
        <v>Fiscal Year 2019-2020</v>
      </c>
      <c r="B25" s="23"/>
      <c r="C25" s="24"/>
      <c r="D25" s="25"/>
      <c r="E25" s="27"/>
      <c r="F25" s="25">
        <f t="shared" ref="F25:F32" si="8">C25+D25+E25</f>
        <v>0</v>
      </c>
      <c r="G25" s="40">
        <f>+G10</f>
        <v>0.19721</v>
      </c>
      <c r="H25" s="25">
        <f t="shared" ref="H25:H32" si="9">B25*G25</f>
        <v>0</v>
      </c>
      <c r="I25" s="27">
        <f t="shared" ref="I25:I32" si="10">F25+H25</f>
        <v>0</v>
      </c>
      <c r="J25" s="25">
        <f>Estimate!J25*-1</f>
        <v>0</v>
      </c>
      <c r="K25" s="27">
        <f t="shared" ref="K25:K32" si="11">SUM(I25+J25)</f>
        <v>0</v>
      </c>
    </row>
    <row r="26" spans="1:12" x14ac:dyDescent="0.3">
      <c r="A26" s="19" t="str">
        <f>A11</f>
        <v>Fiscal Year 2020-2021</v>
      </c>
      <c r="B26" s="28"/>
      <c r="C26" s="29"/>
      <c r="D26" s="30"/>
      <c r="E26" s="31"/>
      <c r="F26" s="30">
        <f t="shared" si="8"/>
        <v>0</v>
      </c>
      <c r="G26" s="40">
        <f t="shared" ref="G26:G32" si="12">+G11</f>
        <v>0.20699999999999999</v>
      </c>
      <c r="H26" s="25">
        <f t="shared" si="9"/>
        <v>0</v>
      </c>
      <c r="I26" s="31">
        <f t="shared" si="10"/>
        <v>0</v>
      </c>
      <c r="J26" s="25">
        <f>Estimate!J26*-1</f>
        <v>0</v>
      </c>
      <c r="K26" s="31">
        <f t="shared" si="11"/>
        <v>0</v>
      </c>
    </row>
    <row r="27" spans="1:12" x14ac:dyDescent="0.3">
      <c r="A27" s="19" t="str">
        <f>A12</f>
        <v>Fiscal Year 2021-2022</v>
      </c>
      <c r="B27" s="28"/>
      <c r="C27" s="29"/>
      <c r="D27" s="30"/>
      <c r="E27" s="31"/>
      <c r="F27" s="30">
        <f t="shared" si="8"/>
        <v>0</v>
      </c>
      <c r="G27" s="40">
        <f t="shared" si="12"/>
        <v>0.2291</v>
      </c>
      <c r="H27" s="25">
        <f t="shared" si="9"/>
        <v>0</v>
      </c>
      <c r="I27" s="31">
        <f t="shared" si="10"/>
        <v>0</v>
      </c>
      <c r="J27" s="25">
        <f>Estimate!J27*-1</f>
        <v>0</v>
      </c>
      <c r="K27" s="31">
        <f t="shared" si="11"/>
        <v>0</v>
      </c>
    </row>
    <row r="28" spans="1:12" x14ac:dyDescent="0.3">
      <c r="A28" s="19" t="s">
        <v>27</v>
      </c>
      <c r="B28" s="29"/>
      <c r="C28" s="29"/>
      <c r="D28" s="31"/>
      <c r="E28" s="31"/>
      <c r="F28" s="30">
        <f t="shared" si="8"/>
        <v>0</v>
      </c>
      <c r="G28" s="40">
        <f t="shared" si="12"/>
        <v>0.25369999999999998</v>
      </c>
      <c r="H28" s="25">
        <f t="shared" si="9"/>
        <v>0</v>
      </c>
      <c r="I28" s="31">
        <f t="shared" si="10"/>
        <v>0</v>
      </c>
      <c r="J28" s="25">
        <f>Estimate!J28*-1</f>
        <v>0</v>
      </c>
      <c r="K28" s="31">
        <f t="shared" si="11"/>
        <v>0</v>
      </c>
    </row>
    <row r="29" spans="1:12" x14ac:dyDescent="0.3">
      <c r="A29" s="19" t="s">
        <v>28</v>
      </c>
      <c r="B29" s="29"/>
      <c r="C29" s="29"/>
      <c r="D29" s="31"/>
      <c r="E29" s="31"/>
      <c r="F29" s="30">
        <f t="shared" si="8"/>
        <v>0</v>
      </c>
      <c r="G29" s="40">
        <f t="shared" si="12"/>
        <v>0.26679999999999998</v>
      </c>
      <c r="H29" s="25">
        <f t="shared" si="9"/>
        <v>0</v>
      </c>
      <c r="I29" s="31">
        <f t="shared" si="10"/>
        <v>0</v>
      </c>
      <c r="J29" s="25">
        <f>Estimate!J29*-1</f>
        <v>0</v>
      </c>
      <c r="K29" s="31">
        <f t="shared" si="11"/>
        <v>0</v>
      </c>
    </row>
    <row r="30" spans="1:12" x14ac:dyDescent="0.3">
      <c r="A30" s="19" t="s">
        <v>29</v>
      </c>
      <c r="B30" s="29"/>
      <c r="C30" s="29"/>
      <c r="D30" s="29"/>
      <c r="E30" s="29"/>
      <c r="F30" s="30">
        <f t="shared" ref="F30:F31" si="13">C30+D30+E30</f>
        <v>0</v>
      </c>
      <c r="G30" s="40">
        <f t="shared" si="12"/>
        <v>0.27050000000000002</v>
      </c>
      <c r="H30" s="25">
        <f t="shared" ref="H30:H31" si="14">B30*G30</f>
        <v>0</v>
      </c>
      <c r="I30" s="31">
        <f t="shared" ref="I30:I31" si="15">F30+H30</f>
        <v>0</v>
      </c>
      <c r="J30" s="25">
        <f>Estimate!J30*-1</f>
        <v>0</v>
      </c>
      <c r="K30" s="31">
        <f t="shared" ref="K30:K31" si="16">SUM(I30+J30)</f>
        <v>0</v>
      </c>
    </row>
    <row r="31" spans="1:12" x14ac:dyDescent="0.3">
      <c r="A31" s="19" t="s">
        <v>30</v>
      </c>
      <c r="B31" s="29"/>
      <c r="C31" s="29"/>
      <c r="D31" s="29"/>
      <c r="E31" s="29"/>
      <c r="F31" s="31">
        <f t="shared" si="13"/>
        <v>0</v>
      </c>
      <c r="G31" s="40">
        <f t="shared" si="12"/>
        <v>0.2681</v>
      </c>
      <c r="H31" s="31">
        <f t="shared" si="14"/>
        <v>0</v>
      </c>
      <c r="I31" s="31">
        <f t="shared" si="15"/>
        <v>0</v>
      </c>
      <c r="J31" s="25">
        <f>Estimate!J31*-1</f>
        <v>0</v>
      </c>
      <c r="K31" s="31">
        <f t="shared" si="16"/>
        <v>0</v>
      </c>
    </row>
    <row r="32" spans="1:12" x14ac:dyDescent="0.3">
      <c r="A32" s="19" t="s">
        <v>30</v>
      </c>
      <c r="B32" s="29"/>
      <c r="C32" s="29"/>
      <c r="D32" s="29"/>
      <c r="E32" s="29"/>
      <c r="F32" s="31">
        <f t="shared" ref="F32" si="17">C32+D32+E32</f>
        <v>0</v>
      </c>
      <c r="G32" s="40">
        <f t="shared" si="12"/>
        <v>0.26400000000000001</v>
      </c>
      <c r="H32" s="31">
        <f t="shared" ref="H32" si="18">B32*G32</f>
        <v>0</v>
      </c>
      <c r="I32" s="31">
        <f t="shared" ref="I32" si="19">F32+H32</f>
        <v>0</v>
      </c>
      <c r="J32" s="25">
        <f>Estimate!J32*-1</f>
        <v>0</v>
      </c>
      <c r="K32" s="31">
        <f t="shared" ref="K32" si="20">SUM(I32+J32)</f>
        <v>0</v>
      </c>
    </row>
    <row r="33" spans="1:12" x14ac:dyDescent="0.3">
      <c r="A33" s="16"/>
      <c r="B33" s="5">
        <f>SUM(B25:B32)</f>
        <v>0</v>
      </c>
      <c r="C33" s="5">
        <f>SUM(C25:C32)</f>
        <v>0</v>
      </c>
      <c r="D33" s="5">
        <f>SUM(D25:D32)</f>
        <v>0</v>
      </c>
      <c r="E33" s="5">
        <f>SUM(E25:E32)</f>
        <v>0</v>
      </c>
      <c r="F33" s="5">
        <f>SUM(F25:F32)</f>
        <v>0</v>
      </c>
      <c r="G33" s="5"/>
      <c r="H33" s="5">
        <f>SUM(H25:H32)</f>
        <v>0</v>
      </c>
      <c r="I33" s="5">
        <f>SUM(I25:I32)</f>
        <v>0</v>
      </c>
      <c r="J33" s="5">
        <f>SUM(J25:J32)</f>
        <v>0</v>
      </c>
      <c r="K33" s="5">
        <f>SUM(K25:K32)</f>
        <v>0</v>
      </c>
    </row>
    <row r="34" spans="1:12" x14ac:dyDescent="0.3">
      <c r="A34"/>
      <c r="B34"/>
      <c r="C34" s="32"/>
      <c r="D34" s="32"/>
      <c r="E34" s="32"/>
      <c r="F34" s="32"/>
      <c r="G34" s="32"/>
      <c r="H34" s="32"/>
      <c r="I34" s="32"/>
      <c r="J34" s="32"/>
      <c r="K34" s="32"/>
    </row>
    <row r="35" spans="1:12" x14ac:dyDescent="0.3">
      <c r="A35"/>
      <c r="B35"/>
      <c r="C35" s="32"/>
      <c r="D35" s="32"/>
      <c r="E35" s="32"/>
      <c r="F35" s="32"/>
      <c r="G35" s="32"/>
      <c r="H35" s="32"/>
      <c r="I35" s="32"/>
      <c r="J35" s="32"/>
      <c r="K35" s="32"/>
    </row>
    <row r="36" spans="1:12" x14ac:dyDescent="0.3">
      <c r="A36"/>
      <c r="B36"/>
      <c r="C36" s="32"/>
      <c r="D36" s="32"/>
      <c r="E36" s="32"/>
      <c r="F36" s="32"/>
      <c r="G36" s="32"/>
      <c r="H36" s="32"/>
      <c r="I36" s="32"/>
      <c r="J36" s="32"/>
      <c r="K36" s="32"/>
    </row>
    <row r="37" spans="1:12" x14ac:dyDescent="0.3">
      <c r="A37" s="12" t="s">
        <v>16</v>
      </c>
      <c r="B37" s="9">
        <f>B18+B33</f>
        <v>0</v>
      </c>
      <c r="C37" s="8">
        <f>C18+C33</f>
        <v>0</v>
      </c>
      <c r="D37" s="9">
        <f>D18+D33</f>
        <v>0</v>
      </c>
      <c r="E37" s="8">
        <f>E18+E33</f>
        <v>0</v>
      </c>
      <c r="F37" s="9">
        <f>F18+F33</f>
        <v>0</v>
      </c>
      <c r="G37" s="31"/>
      <c r="H37" s="9">
        <f>H18+H33</f>
        <v>0</v>
      </c>
      <c r="I37" s="9">
        <f>I18+I33</f>
        <v>0</v>
      </c>
      <c r="J37" s="9">
        <f>J18+J33</f>
        <v>0</v>
      </c>
      <c r="K37" s="9">
        <f>K18+K33</f>
        <v>0</v>
      </c>
      <c r="L37" s="14"/>
    </row>
    <row r="38" spans="1:12" x14ac:dyDescent="0.3">
      <c r="B38" s="34"/>
      <c r="C38" s="35"/>
      <c r="D38" s="34"/>
    </row>
    <row r="39" spans="1:12" x14ac:dyDescent="0.3">
      <c r="B39" s="36"/>
      <c r="C39" s="37"/>
      <c r="D39" s="34"/>
    </row>
    <row r="43" spans="1:12" ht="15.5" x14ac:dyDescent="0.35">
      <c r="A43" s="38"/>
      <c r="B43" s="37"/>
    </row>
  </sheetData>
  <printOptions horizontalCentered="1" gridLines="1"/>
  <pageMargins left="0.25" right="0.25" top="0.75" bottom="0.75" header="0.3" footer="0.3"/>
  <pageSetup orientation="landscape" r:id="rId1"/>
  <headerFooter>
    <oddHeader>&amp;C&amp;F</oddHeader>
    <oddFooter>&amp;L&amp;A&amp;R&amp;P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85D7ACE67C6B4EBD6ED280CDA84359" ma:contentTypeVersion="1" ma:contentTypeDescription="Create a new document." ma:contentTypeScope="" ma:versionID="66954ae3910332e6cb172e0a715c2eab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8c5b5cd9b8d25ff6dd15848836f427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5EB4B8-538C-442C-81A7-DCD2CAC87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CEB49C-C227-440D-95E1-7B841941FDE0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4A9D83F-C74F-4410-A546-33CEBB1A1F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Estimate</vt:lpstr>
      <vt:lpstr>Final</vt:lpstr>
      <vt:lpstr>Estimate!Print_Area</vt:lpstr>
      <vt:lpstr>Final!Print_Area</vt:lpstr>
    </vt:vector>
  </TitlesOfParts>
  <Company>SDCOE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Squeo</dc:creator>
  <cp:lastModifiedBy>Elizabeth Valderrama</cp:lastModifiedBy>
  <cp:lastPrinted>2022-08-01T18:51:12Z</cp:lastPrinted>
  <dcterms:created xsi:type="dcterms:W3CDTF">2018-10-04T23:06:54Z</dcterms:created>
  <dcterms:modified xsi:type="dcterms:W3CDTF">2026-07-23T18:59:54Z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0x0101004D85D7ACE67C6B4EBD6ED280CDA84359</vt:lpwstr>
  </property>
</Properties>
</file>