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X:\Business Services\Accounts Payable\Forms\2026 Forms\"/>
    </mc:Choice>
  </mc:AlternateContent>
  <xr:revisionPtr revIDLastSave="0" documentId="13_ncr:1_{6074BD8A-1635-4B55-9B5E-F2C3899B8A69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2026" sheetId="1" r:id="rId1"/>
    <sheet name="In-District " sheetId="2" r:id="rId2"/>
  </sheets>
  <definedNames>
    <definedName name="_xlnm._FilterDatabase" localSheetId="0" hidden="1">'2026'!$C$2:$C$58</definedName>
    <definedName name="_xlnm.Print_Area" localSheetId="0">'2026'!$A$1:$L$59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8" i="1" l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L58" i="1" l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10" i="1" l="1"/>
  <c r="L11" i="1" l="1"/>
  <c r="J11" i="1"/>
  <c r="L12" i="1"/>
  <c r="J12" i="1"/>
  <c r="L13" i="1"/>
  <c r="J13" i="1"/>
  <c r="L14" i="1"/>
  <c r="J14" i="1"/>
  <c r="L15" i="1"/>
  <c r="J15" i="1"/>
  <c r="L16" i="1"/>
  <c r="J16" i="1"/>
  <c r="L17" i="1"/>
  <c r="J17" i="1"/>
  <c r="L18" i="1"/>
  <c r="J18" i="1"/>
  <c r="L19" i="1"/>
  <c r="J19" i="1"/>
  <c r="L20" i="1"/>
  <c r="J20" i="1"/>
  <c r="L21" i="1"/>
  <c r="J21" i="1"/>
  <c r="L22" i="1"/>
  <c r="J22" i="1"/>
  <c r="L23" i="1"/>
  <c r="J23" i="1"/>
  <c r="L24" i="1"/>
  <c r="J24" i="1"/>
  <c r="L25" i="1"/>
  <c r="J25" i="1"/>
  <c r="L26" i="1"/>
  <c r="J26" i="1"/>
  <c r="L27" i="1"/>
  <c r="J27" i="1"/>
  <c r="L28" i="1"/>
  <c r="J28" i="1"/>
  <c r="L29" i="1"/>
  <c r="J29" i="1"/>
  <c r="L30" i="1"/>
  <c r="J30" i="1"/>
  <c r="L31" i="1"/>
  <c r="J31" i="1"/>
  <c r="J32" i="1"/>
  <c r="K32" i="1" s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L59" i="1" l="1"/>
  <c r="K57" i="1"/>
  <c r="K56" i="1"/>
  <c r="K54" i="1"/>
  <c r="K52" i="1"/>
  <c r="K50" i="1"/>
  <c r="K48" i="1"/>
  <c r="K46" i="1"/>
  <c r="K44" i="1"/>
  <c r="K42" i="1"/>
  <c r="K40" i="1"/>
  <c r="K38" i="1"/>
  <c r="K36" i="1"/>
  <c r="K34" i="1"/>
  <c r="K30" i="1"/>
  <c r="K28" i="1"/>
  <c r="K26" i="1"/>
  <c r="K24" i="1"/>
  <c r="K22" i="1"/>
  <c r="K20" i="1"/>
  <c r="K18" i="1"/>
  <c r="K16" i="1"/>
  <c r="K14" i="1"/>
  <c r="K12" i="1"/>
  <c r="K58" i="1"/>
  <c r="K55" i="1"/>
  <c r="K53" i="1"/>
  <c r="K51" i="1"/>
  <c r="K49" i="1"/>
  <c r="K47" i="1"/>
  <c r="K45" i="1"/>
  <c r="K43" i="1"/>
  <c r="K41" i="1"/>
  <c r="K39" i="1"/>
  <c r="K37" i="1"/>
  <c r="K35" i="1"/>
  <c r="K33" i="1"/>
  <c r="K31" i="1"/>
  <c r="K29" i="1"/>
  <c r="K27" i="1"/>
  <c r="K25" i="1"/>
  <c r="K23" i="1"/>
  <c r="K21" i="1"/>
  <c r="K17" i="1"/>
  <c r="K15" i="1"/>
  <c r="K13" i="1"/>
  <c r="K11" i="1"/>
  <c r="K19" i="1"/>
  <c r="E59" i="1"/>
  <c r="J10" i="1"/>
  <c r="K10" i="1" l="1"/>
  <c r="K59" i="1" s="1"/>
  <c r="K5" i="1" s="1"/>
  <c r="J59" i="1"/>
  <c r="K4" i="1" s="1"/>
</calcChain>
</file>

<file path=xl/sharedStrings.xml><?xml version="1.0" encoding="utf-8"?>
<sst xmlns="http://schemas.openxmlformats.org/spreadsheetml/2006/main" count="160" uniqueCount="156">
  <si>
    <t>EE to PVE</t>
  </si>
  <si>
    <t>EE to UE</t>
  </si>
  <si>
    <t>HS to PVE</t>
  </si>
  <si>
    <t xml:space="preserve">HS to EE </t>
  </si>
  <si>
    <t>HS to UE</t>
  </si>
  <si>
    <t>PVE to EE</t>
  </si>
  <si>
    <t>PVE to UE</t>
  </si>
  <si>
    <t>UE to PVE</t>
  </si>
  <si>
    <t>UE to EE</t>
  </si>
  <si>
    <t>Total</t>
  </si>
  <si>
    <t>EE to ZW</t>
  </si>
  <si>
    <t>HS to ZW</t>
  </si>
  <si>
    <t>PVE to ZW</t>
  </si>
  <si>
    <t>UE to ZW</t>
  </si>
  <si>
    <t>ZW to EE</t>
  </si>
  <si>
    <t>ZW to PVE</t>
  </si>
  <si>
    <t>ZW to UE</t>
  </si>
  <si>
    <t>ZM to PVE</t>
  </si>
  <si>
    <t>ZM to EE</t>
  </si>
  <si>
    <t>ZM to UE</t>
  </si>
  <si>
    <t>ZM to ZW</t>
  </si>
  <si>
    <t>EE to ZM</t>
  </si>
  <si>
    <t>HS to ZM</t>
  </si>
  <si>
    <t>PVE to ZM</t>
  </si>
  <si>
    <t>UE to ZM</t>
  </si>
  <si>
    <t>ZW to ZM</t>
  </si>
  <si>
    <t>ESC/CIESC</t>
  </si>
  <si>
    <t>ESC/BC COURT</t>
  </si>
  <si>
    <t>ESC/DCS</t>
  </si>
  <si>
    <t>ESC/COSTCO</t>
  </si>
  <si>
    <t>ESC/INDI MARRIOTT</t>
  </si>
  <si>
    <t>ESC/TRADERS POINT</t>
  </si>
  <si>
    <t>ESC/HECC</t>
  </si>
  <si>
    <t>Employee Name</t>
  </si>
  <si>
    <t>Rate Per Mile</t>
  </si>
  <si>
    <t>Home Address</t>
  </si>
  <si>
    <t>Total Mileage</t>
  </si>
  <si>
    <t>City, State Zipcode</t>
  </si>
  <si>
    <t>Total Reimbursement</t>
  </si>
  <si>
    <t xml:space="preserve">Account Number: </t>
  </si>
  <si>
    <t>Date</t>
  </si>
  <si>
    <t>In District Mileage Chart</t>
  </si>
  <si>
    <t>Round Trip</t>
  </si>
  <si>
    <t xml:space="preserve">Odom Expense </t>
  </si>
  <si>
    <t xml:space="preserve">Chart Expense </t>
  </si>
  <si>
    <t>Chart Start/Finish</t>
  </si>
  <si>
    <t>Chart Miles</t>
  </si>
  <si>
    <t>Odom Start</t>
  </si>
  <si>
    <t>Odom End</t>
  </si>
  <si>
    <t>Mileage Reimbursement Spreadsheet</t>
  </si>
  <si>
    <t>EE to Huntington Zville</t>
  </si>
  <si>
    <t>SGE to Huntington Zville</t>
  </si>
  <si>
    <t>BME to Huntington Zville</t>
  </si>
  <si>
    <t>PVE to Huntington Zville</t>
  </si>
  <si>
    <t>UE to Huntington Zville</t>
  </si>
  <si>
    <t>ESC to Huntington Zville</t>
  </si>
  <si>
    <t>UE to Huntington 421</t>
  </si>
  <si>
    <t>ZW to Huntington Zville</t>
  </si>
  <si>
    <t>ZM to Huntington Zville</t>
  </si>
  <si>
    <t>HS to Huntington Zville</t>
  </si>
  <si>
    <t>ESC/Zville Post Office</t>
  </si>
  <si>
    <t>Y</t>
  </si>
  <si>
    <t>N</t>
  </si>
  <si>
    <t>Nature of Business</t>
  </si>
  <si>
    <t xml:space="preserve"> </t>
  </si>
  <si>
    <r>
      <t xml:space="preserve">(Original </t>
    </r>
    <r>
      <rPr>
        <sz val="9"/>
        <rFont val="Times New Roman"/>
        <family val="1"/>
      </rPr>
      <t>Signed State Board of Accounts approved sheet must be attached)</t>
    </r>
  </si>
  <si>
    <t>BME to Key Bank Zville</t>
  </si>
  <si>
    <t>EE to Key Bank Zville</t>
  </si>
  <si>
    <t>ESC to Key Bank Zville</t>
  </si>
  <si>
    <t>HS to Key Bank Zville</t>
  </si>
  <si>
    <t>PVE to Key Bank Zville</t>
  </si>
  <si>
    <t>SGE to Key Bank Zville</t>
  </si>
  <si>
    <t>UE to Key Bank Zville</t>
  </si>
  <si>
    <t>ZM to Key Bank Zville</t>
  </si>
  <si>
    <t>ZW to Key Bank Zville</t>
  </si>
  <si>
    <t>Key Bank Zville to BME</t>
  </si>
  <si>
    <t>Key Bank Zville to EE</t>
  </si>
  <si>
    <t>Key Bank Zville to ESC</t>
  </si>
  <si>
    <t>Key Bank Zville to HS</t>
  </si>
  <si>
    <t>Key Bank Zville to PVE</t>
  </si>
  <si>
    <t>Key Bank Zville to SGE</t>
  </si>
  <si>
    <t>Key Bank Zville to UE</t>
  </si>
  <si>
    <t>Key Bank Zville to ZM</t>
  </si>
  <si>
    <t>Key Bank Zville to ZW</t>
  </si>
  <si>
    <t>In District - USE DROPDOWN!</t>
  </si>
  <si>
    <t>EE to ESC</t>
  </si>
  <si>
    <t>EE to HS</t>
  </si>
  <si>
    <t>ESC to EE</t>
  </si>
  <si>
    <t>ESC to PVE</t>
  </si>
  <si>
    <t>ESC to UE</t>
  </si>
  <si>
    <t>ESC to Walgreens/FedEx</t>
  </si>
  <si>
    <t>ESC to ZM</t>
  </si>
  <si>
    <t>ESC to ZW</t>
  </si>
  <si>
    <t>PVE to ESC</t>
  </si>
  <si>
    <t>PVE to HS</t>
  </si>
  <si>
    <t>UE to ESC</t>
  </si>
  <si>
    <t>UE to HS</t>
  </si>
  <si>
    <t>ZM to ESC</t>
  </si>
  <si>
    <t>ZM to HS</t>
  </si>
  <si>
    <t>ZW to ESC</t>
  </si>
  <si>
    <t>ZW to HS</t>
  </si>
  <si>
    <t>ESC/UPS Store</t>
  </si>
  <si>
    <t>TSE to BME</t>
  </si>
  <si>
    <t>BME to EE</t>
  </si>
  <si>
    <t>BME to ESC</t>
  </si>
  <si>
    <t>BME to HS</t>
  </si>
  <si>
    <t>BME to PVE</t>
  </si>
  <si>
    <t>BME to SGE</t>
  </si>
  <si>
    <t>BME to TSE</t>
  </si>
  <si>
    <t>BME to UE</t>
  </si>
  <si>
    <t>BME to ZM</t>
  </si>
  <si>
    <t>BME to ZW</t>
  </si>
  <si>
    <t>EE to BME</t>
  </si>
  <si>
    <t>EE to SGE</t>
  </si>
  <si>
    <t>ESC to BME</t>
  </si>
  <si>
    <t>EE to TSE</t>
  </si>
  <si>
    <t>TSE to EE</t>
  </si>
  <si>
    <t>ESC to TSE</t>
  </si>
  <si>
    <t>TSE to ESC</t>
  </si>
  <si>
    <t>HS to TSE</t>
  </si>
  <si>
    <t>HS to BME</t>
  </si>
  <si>
    <t>HS to SGE</t>
  </si>
  <si>
    <t>ESC to SGE</t>
  </si>
  <si>
    <t>TSE to HS</t>
  </si>
  <si>
    <t>Key Bank Zville to TSE</t>
  </si>
  <si>
    <t>TSE to Key Bank</t>
  </si>
  <si>
    <t>PVE to BME</t>
  </si>
  <si>
    <t>PVE to SGE</t>
  </si>
  <si>
    <t>PVE to TSE</t>
  </si>
  <si>
    <t>TSE to PVE</t>
  </si>
  <si>
    <t>SGE to EE</t>
  </si>
  <si>
    <t>SGE to ESC</t>
  </si>
  <si>
    <t>SGE to HS</t>
  </si>
  <si>
    <t>SGE to PVE</t>
  </si>
  <si>
    <t>SGE to UE</t>
  </si>
  <si>
    <t>SGE to ZM</t>
  </si>
  <si>
    <t>SGE to ZW</t>
  </si>
  <si>
    <t>SGE to TSE</t>
  </si>
  <si>
    <t>TSE to SGE</t>
  </si>
  <si>
    <t>TSE to UE</t>
  </si>
  <si>
    <t>UE to TSE</t>
  </si>
  <si>
    <t>TSE to ZM</t>
  </si>
  <si>
    <t>UE to BME</t>
  </si>
  <si>
    <t>UE to SGE</t>
  </si>
  <si>
    <t>ZM to BME</t>
  </si>
  <si>
    <t>ZM to SGE</t>
  </si>
  <si>
    <t>ZW to BME</t>
  </si>
  <si>
    <t>ZW to SGE</t>
  </si>
  <si>
    <t>ZM to TSE</t>
  </si>
  <si>
    <t>TSE to ZW</t>
  </si>
  <si>
    <t>ZW to TSE</t>
  </si>
  <si>
    <t>SGE to BME</t>
  </si>
  <si>
    <t>ESC/TARGET</t>
  </si>
  <si>
    <t>Out of District (Please enter address)</t>
  </si>
  <si>
    <t>From Address</t>
  </si>
  <si>
    <t>To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</si>
</sst>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&quot;$&quot;#,##0.000"/>
  </numFmts>
  <fonts count="27" x14ac:knownFonts="1">
    <font>
      <sz val="10"/>
      <name val="Arial"/>
    </font>
    <font>
      <b/>
      <sz val="10"/>
      <name val="Arial"/>
      <family val="2"/>
    </font>
    <font>
      <b/>
      <sz val="10"/>
      <color indexed="60"/>
      <name val="Arial"/>
      <family val="2"/>
    </font>
    <font>
      <b/>
      <sz val="10"/>
      <color indexed="11"/>
      <name val="Arial"/>
      <family val="2"/>
    </font>
    <font>
      <b/>
      <sz val="10"/>
      <color indexed="14"/>
      <name val="Arial"/>
      <family val="2"/>
    </font>
    <font>
      <b/>
      <sz val="10"/>
      <color indexed="20"/>
      <name val="Arial"/>
      <family val="2"/>
    </font>
    <font>
      <b/>
      <sz val="10"/>
      <color indexed="61"/>
      <name val="Arial"/>
      <family val="2"/>
    </font>
    <font>
      <b/>
      <sz val="10"/>
      <color indexed="52"/>
      <name val="Arial"/>
      <family val="2"/>
    </font>
    <font>
      <b/>
      <sz val="10"/>
      <color indexed="54"/>
      <name val="Arial"/>
      <family val="2"/>
    </font>
    <font>
      <b/>
      <sz val="10"/>
      <color indexed="57"/>
      <name val="Arial"/>
      <family val="2"/>
    </font>
    <font>
      <b/>
      <sz val="10"/>
      <color theme="7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sz val="11"/>
      <name val="Times New Roman"/>
      <family val="1"/>
    </font>
    <font>
      <b/>
      <sz val="12"/>
      <color rgb="FFC00000"/>
      <name val="Times New Roman"/>
      <family val="1"/>
    </font>
    <font>
      <b/>
      <sz val="11"/>
      <name val="Times New Roman"/>
      <family val="1"/>
    </font>
    <font>
      <b/>
      <sz val="12"/>
      <color indexed="9"/>
      <name val="Times New Roman"/>
      <family val="1"/>
    </font>
    <font>
      <b/>
      <sz val="12"/>
      <color theme="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Times New Roman"/>
      <family val="1"/>
    </font>
    <font>
      <sz val="10"/>
      <color theme="6" tint="0.59999389629810485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theme="3"/>
      <name val="Arial"/>
      <family val="2"/>
    </font>
    <font>
      <sz val="10"/>
      <color theme="2" tint="-0.499984740745262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B9D9A3"/>
        <bgColor indexed="64"/>
      </patternFill>
    </fill>
    <fill>
      <patternFill patternType="solid">
        <fgColor rgb="FF4B732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Protection="1">
      <protection locked="0"/>
    </xf>
    <xf numFmtId="0" fontId="10" fillId="2" borderId="0" xfId="0" applyFont="1" applyFill="1"/>
    <xf numFmtId="0" fontId="11" fillId="0" borderId="0" xfId="0" applyFont="1" applyProtection="1">
      <protection locked="0"/>
    </xf>
    <xf numFmtId="0" fontId="18" fillId="2" borderId="0" xfId="0" applyFont="1" applyFill="1"/>
    <xf numFmtId="0" fontId="19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Protection="1">
      <protection locked="0"/>
    </xf>
    <xf numFmtId="0" fontId="15" fillId="3" borderId="0" xfId="0" applyFont="1" applyFill="1" applyAlignment="1" applyProtection="1">
      <alignment horizontal="right" vertical="top"/>
      <protection locked="0"/>
    </xf>
    <xf numFmtId="0" fontId="15" fillId="3" borderId="0" xfId="0" applyFont="1" applyFill="1" applyAlignment="1" applyProtection="1">
      <alignment horizontal="right"/>
      <protection locked="0"/>
    </xf>
    <xf numFmtId="4" fontId="13" fillId="3" borderId="0" xfId="0" applyNumberFormat="1" applyFont="1" applyFill="1" applyAlignment="1" applyProtection="1">
      <alignment horizontal="right" indent="1"/>
      <protection locked="0"/>
    </xf>
    <xf numFmtId="164" fontId="0" fillId="0" borderId="0" xfId="0" applyNumberFormat="1" applyProtection="1">
      <protection locked="0"/>
    </xf>
    <xf numFmtId="0" fontId="11" fillId="0" borderId="0" xfId="0" applyFont="1"/>
    <xf numFmtId="0" fontId="0" fillId="0" borderId="18" xfId="0" applyBorder="1" applyProtection="1">
      <protection locked="0"/>
    </xf>
    <xf numFmtId="0" fontId="0" fillId="0" borderId="20" xfId="0" applyBorder="1"/>
    <xf numFmtId="165" fontId="15" fillId="3" borderId="8" xfId="0" applyNumberFormat="1" applyFont="1" applyFill="1" applyBorder="1"/>
    <xf numFmtId="43" fontId="15" fillId="3" borderId="9" xfId="1" applyFont="1" applyFill="1" applyBorder="1" applyProtection="1"/>
    <xf numFmtId="165" fontId="0" fillId="0" borderId="24" xfId="0" applyNumberFormat="1" applyBorder="1"/>
    <xf numFmtId="0" fontId="23" fillId="0" borderId="0" xfId="0" applyFont="1"/>
    <xf numFmtId="0" fontId="15" fillId="3" borderId="13" xfId="0" applyFont="1" applyFill="1" applyBorder="1" applyAlignment="1">
      <alignment horizontal="left" indent="1"/>
    </xf>
    <xf numFmtId="0" fontId="15" fillId="3" borderId="5" xfId="0" applyFont="1" applyFill="1" applyBorder="1" applyAlignment="1">
      <alignment horizontal="left" indent="1"/>
    </xf>
    <xf numFmtId="0" fontId="15" fillId="3" borderId="16" xfId="0" applyFont="1" applyFill="1" applyBorder="1" applyAlignment="1">
      <alignment horizontal="left" indent="1"/>
    </xf>
    <xf numFmtId="0" fontId="15" fillId="3" borderId="7" xfId="0" applyFont="1" applyFill="1" applyBorder="1" applyAlignment="1">
      <alignment horizontal="left" indent="1"/>
    </xf>
    <xf numFmtId="0" fontId="15" fillId="3" borderId="17" xfId="0" applyFont="1" applyFill="1" applyBorder="1" applyAlignment="1">
      <alignment horizontal="left" indent="1"/>
    </xf>
    <xf numFmtId="0" fontId="15" fillId="3" borderId="4" xfId="0" applyFont="1" applyFill="1" applyBorder="1" applyAlignment="1">
      <alignment vertical="top"/>
    </xf>
    <xf numFmtId="0" fontId="15" fillId="3" borderId="13" xfId="0" applyFont="1" applyFill="1" applyBorder="1"/>
    <xf numFmtId="165" fontId="0" fillId="0" borderId="25" xfId="0" applyNumberFormat="1" applyBorder="1"/>
    <xf numFmtId="164" fontId="11" fillId="0" borderId="25" xfId="0" applyNumberFormat="1" applyFont="1" applyBorder="1"/>
    <xf numFmtId="0" fontId="15" fillId="3" borderId="3" xfId="0" applyFont="1" applyFill="1" applyBorder="1" applyAlignment="1">
      <alignment horizontal="left"/>
    </xf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horizontal="left" indent="1"/>
    </xf>
    <xf numFmtId="0" fontId="14" fillId="3" borderId="0" xfId="0" applyFont="1" applyFill="1" applyAlignment="1">
      <alignment horizontal="center" vertical="center"/>
    </xf>
    <xf numFmtId="0" fontId="13" fillId="3" borderId="0" xfId="0" applyFont="1" applyFill="1"/>
    <xf numFmtId="4" fontId="13" fillId="3" borderId="0" xfId="0" applyNumberFormat="1" applyFont="1" applyFill="1" applyAlignment="1">
      <alignment horizontal="right" indent="1"/>
    </xf>
    <xf numFmtId="164" fontId="13" fillId="3" borderId="0" xfId="0" applyNumberFormat="1" applyFont="1" applyFill="1" applyAlignment="1">
      <alignment horizontal="right" indent="1"/>
    </xf>
    <xf numFmtId="0" fontId="15" fillId="3" borderId="0" xfId="0" applyFont="1" applyFill="1" applyAlignment="1">
      <alignment horizontal="center"/>
    </xf>
    <xf numFmtId="4" fontId="16" fillId="4" borderId="19" xfId="0" applyNumberFormat="1" applyFont="1" applyFill="1" applyBorder="1" applyAlignment="1">
      <alignment horizontal="center" wrapText="1"/>
    </xf>
    <xf numFmtId="0" fontId="21" fillId="6" borderId="0" xfId="0" applyFont="1" applyFill="1"/>
    <xf numFmtId="0" fontId="0" fillId="6" borderId="0" xfId="0" applyFill="1"/>
    <xf numFmtId="0" fontId="13" fillId="6" borderId="0" xfId="0" applyFont="1" applyFill="1"/>
    <xf numFmtId="0" fontId="24" fillId="0" borderId="0" xfId="0" applyFont="1"/>
    <xf numFmtId="0" fontId="16" fillId="4" borderId="26" xfId="0" applyFont="1" applyFill="1" applyBorder="1" applyAlignment="1">
      <alignment horizontal="center" wrapText="1"/>
    </xf>
    <xf numFmtId="0" fontId="25" fillId="0" borderId="0" xfId="0" applyFont="1"/>
    <xf numFmtId="0" fontId="19" fillId="0" borderId="0" xfId="0" applyFont="1"/>
    <xf numFmtId="0" fontId="16" fillId="4" borderId="27" xfId="0" applyFont="1" applyFill="1" applyBorder="1" applyAlignment="1">
      <alignment horizontal="center" wrapText="1"/>
    </xf>
    <xf numFmtId="164" fontId="16" fillId="4" borderId="19" xfId="0" applyNumberFormat="1" applyFont="1" applyFill="1" applyBorder="1" applyAlignment="1">
      <alignment horizontal="center" wrapText="1"/>
    </xf>
    <xf numFmtId="165" fontId="0" fillId="0" borderId="0" xfId="0" applyNumberFormat="1"/>
    <xf numFmtId="0" fontId="16" fillId="4" borderId="9" xfId="0" applyFont="1" applyFill="1" applyBorder="1" applyAlignment="1">
      <alignment horizontal="center" wrapText="1"/>
    </xf>
    <xf numFmtId="4" fontId="16" fillId="4" borderId="9" xfId="0" applyNumberFormat="1" applyFont="1" applyFill="1" applyBorder="1" applyAlignment="1">
      <alignment horizontal="center" wrapText="1"/>
    </xf>
    <xf numFmtId="0" fontId="11" fillId="0" borderId="9" xfId="0" applyFont="1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9" xfId="0" applyBorder="1"/>
    <xf numFmtId="0" fontId="16" fillId="4" borderId="2" xfId="0" applyFont="1" applyFill="1" applyBorder="1" applyAlignment="1">
      <alignment horizontal="center" wrapText="1"/>
    </xf>
    <xf numFmtId="0" fontId="16" fillId="4" borderId="29" xfId="0" applyFont="1" applyFill="1" applyBorder="1" applyAlignment="1">
      <alignment horizontal="center" wrapText="1"/>
    </xf>
    <xf numFmtId="14" fontId="0" fillId="0" borderId="9" xfId="0" applyNumberFormat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center"/>
      <protection locked="0"/>
    </xf>
    <xf numFmtId="14" fontId="11" fillId="0" borderId="9" xfId="0" applyNumberFormat="1" applyFont="1" applyBorder="1" applyAlignment="1" applyProtection="1">
      <alignment horizontal="left"/>
      <protection locked="0"/>
    </xf>
    <xf numFmtId="14" fontId="11" fillId="0" borderId="9" xfId="0" applyNumberFormat="1" applyFont="1" applyBorder="1" applyAlignment="1" applyProtection="1">
      <alignment horizontal="left" wrapText="1"/>
      <protection locked="0"/>
    </xf>
    <xf numFmtId="0" fontId="0" fillId="0" borderId="21" xfId="0" applyBorder="1"/>
    <xf numFmtId="0" fontId="26" fillId="0" borderId="9" xfId="0" applyFont="1" applyBorder="1" applyProtection="1">
      <protection locked="0"/>
    </xf>
    <xf numFmtId="0" fontId="26" fillId="0" borderId="9" xfId="0" applyFont="1" applyBorder="1" applyAlignment="1" applyProtection="1">
      <alignment wrapText="1"/>
      <protection locked="0"/>
    </xf>
    <xf numFmtId="0" fontId="26" fillId="0" borderId="9" xfId="0" applyFont="1" applyBorder="1"/>
    <xf numFmtId="165" fontId="0" fillId="0" borderId="23" xfId="0" applyNumberFormat="1" applyBorder="1"/>
    <xf numFmtId="0" fontId="15" fillId="3" borderId="28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164" fontId="15" fillId="3" borderId="10" xfId="0" applyNumberFormat="1" applyFont="1" applyFill="1" applyBorder="1" applyAlignment="1">
      <alignment horizontal="center"/>
    </xf>
    <xf numFmtId="164" fontId="15" fillId="3" borderId="19" xfId="0" applyNumberFormat="1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5" fillId="3" borderId="19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5" fillId="3" borderId="9" xfId="0" applyFont="1" applyFill="1" applyBorder="1" applyAlignment="1">
      <alignment horizontal="center" wrapText="1"/>
    </xf>
    <xf numFmtId="164" fontId="15" fillId="3" borderId="12" xfId="0" applyNumberFormat="1" applyFont="1" applyFill="1" applyBorder="1" applyAlignment="1">
      <alignment horizontal="right" vertical="center"/>
    </xf>
    <xf numFmtId="164" fontId="15" fillId="3" borderId="14" xfId="0" applyNumberFormat="1" applyFont="1" applyFill="1" applyBorder="1" applyAlignment="1">
      <alignment horizontal="right" vertical="center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15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17" fillId="4" borderId="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3"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</dxfs>
  <tableStyles count="0" defaultTableStyle="TableStyleMedium9" defaultPivotStyle="PivotStyleLight16"/>
  <colors>
    <mruColors>
      <color rgb="FF00CC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"/>
  <sheetViews>
    <sheetView tabSelected="1" zoomScaleNormal="100" workbookViewId="0">
      <selection activeCell="H11" sqref="H11"/>
    </sheetView>
  </sheetViews>
  <sheetFormatPr defaultColWidth="8.85546875" defaultRowHeight="12.75" x14ac:dyDescent="0.2"/>
  <cols>
    <col min="1" max="1" width="10.42578125" style="1" customWidth="1"/>
    <col min="2" max="2" width="37.140625" style="1" customWidth="1"/>
    <col min="3" max="3" width="18.5703125" style="1" customWidth="1"/>
    <col min="4" max="4" width="8.85546875" style="1" customWidth="1"/>
    <col min="5" max="5" width="7.28515625" style="1" customWidth="1"/>
    <col min="6" max="6" width="48" style="1" customWidth="1"/>
    <col min="7" max="7" width="55.140625" style="1" customWidth="1"/>
    <col min="8" max="8" width="12.42578125" style="1" customWidth="1"/>
    <col min="9" max="9" width="12.140625" style="1" customWidth="1"/>
    <col min="10" max="10" width="16.28515625" style="1" customWidth="1"/>
    <col min="11" max="11" width="9.42578125" style="18" customWidth="1"/>
    <col min="12" max="12" width="12.140625" style="1" customWidth="1"/>
    <col min="13" max="13" width="13.28515625" style="1" customWidth="1"/>
    <col min="14" max="14" width="5" style="1" customWidth="1"/>
    <col min="15" max="16384" width="8.85546875" style="1"/>
  </cols>
  <sheetData>
    <row r="1" spans="1:12" ht="23.1" customHeight="1" x14ac:dyDescent="0.3">
      <c r="A1" s="79" t="s">
        <v>49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s="14" customFormat="1" ht="16.5" customHeight="1" thickBot="1" x14ac:dyDescent="0.3">
      <c r="A2" s="81" t="s">
        <v>65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14.25" x14ac:dyDescent="0.2">
      <c r="A3" s="26" t="s">
        <v>33</v>
      </c>
      <c r="B3" s="27"/>
      <c r="C3" s="86"/>
      <c r="D3" s="87"/>
      <c r="E3" s="44"/>
      <c r="F3" s="44"/>
      <c r="G3" s="44"/>
      <c r="H3" s="44"/>
      <c r="I3" s="45"/>
      <c r="J3" s="31" t="s">
        <v>34</v>
      </c>
      <c r="K3" s="22">
        <v>0.76</v>
      </c>
      <c r="L3" s="15"/>
    </row>
    <row r="4" spans="1:12" ht="14.25" x14ac:dyDescent="0.2">
      <c r="A4" s="28" t="s">
        <v>35</v>
      </c>
      <c r="B4" s="29"/>
      <c r="C4" s="88"/>
      <c r="D4" s="89"/>
      <c r="E4" s="44"/>
      <c r="F4" s="44"/>
      <c r="G4" s="44"/>
      <c r="H4" s="44"/>
      <c r="I4" s="45"/>
      <c r="J4" s="32" t="s">
        <v>36</v>
      </c>
      <c r="K4" s="23">
        <f>E59+J59</f>
        <v>0</v>
      </c>
      <c r="L4" s="16"/>
    </row>
    <row r="5" spans="1:12" ht="14.25" x14ac:dyDescent="0.2">
      <c r="A5" s="28" t="s">
        <v>37</v>
      </c>
      <c r="B5" s="29"/>
      <c r="C5" s="88"/>
      <c r="D5" s="89"/>
      <c r="E5" s="44"/>
      <c r="F5" s="44"/>
      <c r="G5" s="44"/>
      <c r="H5" s="44"/>
      <c r="I5" s="45"/>
      <c r="J5" s="83" t="s">
        <v>38</v>
      </c>
      <c r="K5" s="84">
        <f>+K59+L59</f>
        <v>0</v>
      </c>
      <c r="L5" s="16"/>
    </row>
    <row r="6" spans="1:12" ht="15" x14ac:dyDescent="0.25">
      <c r="A6" s="30" t="s">
        <v>39</v>
      </c>
      <c r="B6" s="29"/>
      <c r="C6" s="88"/>
      <c r="D6" s="89"/>
      <c r="E6" s="44"/>
      <c r="F6" s="44"/>
      <c r="G6" s="44"/>
      <c r="H6" s="44"/>
      <c r="I6" s="46"/>
      <c r="J6" s="83"/>
      <c r="K6" s="85"/>
      <c r="L6" s="17"/>
    </row>
    <row r="7" spans="1:12" ht="16.5" thickBot="1" x14ac:dyDescent="0.3">
      <c r="A7" s="35"/>
      <c r="B7" s="36"/>
      <c r="C7" s="37"/>
      <c r="D7" s="37"/>
      <c r="E7" s="37"/>
      <c r="F7" s="37"/>
      <c r="G7" s="37"/>
      <c r="H7" s="38"/>
      <c r="I7" s="39"/>
      <c r="J7" s="40"/>
      <c r="K7" s="41"/>
      <c r="L7" s="40"/>
    </row>
    <row r="8" spans="1:12" ht="15.75" customHeight="1" thickBot="1" x14ac:dyDescent="0.25">
      <c r="A8" s="42" t="s">
        <v>64</v>
      </c>
      <c r="B8" s="42"/>
      <c r="C8" s="76" t="s">
        <v>84</v>
      </c>
      <c r="D8" s="77"/>
      <c r="E8" s="78"/>
      <c r="F8" s="71" t="s">
        <v>153</v>
      </c>
      <c r="G8" s="72"/>
      <c r="H8" s="72"/>
      <c r="I8" s="72"/>
      <c r="J8" s="73"/>
      <c r="K8" s="74" t="s">
        <v>9</v>
      </c>
      <c r="L8" s="75"/>
    </row>
    <row r="9" spans="1:12" ht="32.25" thickBot="1" x14ac:dyDescent="0.3">
      <c r="A9" s="60" t="s">
        <v>40</v>
      </c>
      <c r="B9" s="60" t="s">
        <v>63</v>
      </c>
      <c r="C9" s="48" t="s">
        <v>45</v>
      </c>
      <c r="D9" s="61" t="s">
        <v>42</v>
      </c>
      <c r="E9" s="51" t="s">
        <v>46</v>
      </c>
      <c r="F9" s="54" t="s">
        <v>154</v>
      </c>
      <c r="G9" s="54" t="s">
        <v>155</v>
      </c>
      <c r="H9" s="54" t="s">
        <v>47</v>
      </c>
      <c r="I9" s="54" t="s">
        <v>48</v>
      </c>
      <c r="J9" s="55"/>
      <c r="K9" s="52" t="s">
        <v>43</v>
      </c>
      <c r="L9" s="43" t="s">
        <v>44</v>
      </c>
    </row>
    <row r="10" spans="1:12" ht="17.25" customHeight="1" x14ac:dyDescent="0.2">
      <c r="A10" s="64"/>
      <c r="B10" s="65"/>
      <c r="C10" s="58"/>
      <c r="D10" s="63"/>
      <c r="E10" s="66">
        <f>IF(C10="",0,(IF(OR((D10="Y"),(D10="Yes")),2*VLOOKUP(C10,'In-District '!$A$2:$B$130,2,FALSE),VLOOKUP(C10,'In-District '!$A$2:$B$130,2,FALSE))))</f>
        <v>0</v>
      </c>
      <c r="F10" s="67"/>
      <c r="G10" s="68"/>
      <c r="H10" s="67"/>
      <c r="I10" s="68"/>
      <c r="J10" s="69">
        <f>I10-H10</f>
        <v>0</v>
      </c>
      <c r="K10" s="53">
        <f>ROUND(K$3*J10,3)</f>
        <v>0</v>
      </c>
      <c r="L10" s="70">
        <f>ROUND(K$3*E10,3)</f>
        <v>0</v>
      </c>
    </row>
    <row r="11" spans="1:12" ht="17.25" customHeight="1" x14ac:dyDescent="0.2">
      <c r="A11" s="62"/>
      <c r="B11" s="64"/>
      <c r="C11" s="58"/>
      <c r="D11" s="63"/>
      <c r="E11">
        <f>IF(C11="",0,(IF(OR((D11="Y"),(D11="Yes")),2*VLOOKUP(C11,'In-District '!$A$2:$B$130,2,FALSE),VLOOKUP(C11,'In-District '!$A$2:$B$130,2,FALSE))))</f>
        <v>0</v>
      </c>
      <c r="F11" s="58"/>
      <c r="G11" s="58"/>
      <c r="H11" s="58"/>
      <c r="I11" s="57"/>
      <c r="J11" s="59">
        <f t="shared" ref="J11:J58" si="0">I11-H11</f>
        <v>0</v>
      </c>
      <c r="K11" s="53">
        <f t="shared" ref="K11:K58" si="1">ROUND(K$3*J11,3)</f>
        <v>0</v>
      </c>
      <c r="L11" s="24">
        <f>ROUND(K$3*E11,3)</f>
        <v>0</v>
      </c>
    </row>
    <row r="12" spans="1:12" ht="17.25" customHeight="1" x14ac:dyDescent="0.2">
      <c r="A12" s="62"/>
      <c r="B12" s="62"/>
      <c r="C12" s="58"/>
      <c r="D12" s="63"/>
      <c r="E12">
        <f>IF(C12="",0,(IF(OR((D12="Y"),(D12="Yes")),2*VLOOKUP(C12,'In-District '!$A$2:$B$130,2,FALSE),VLOOKUP(C12,'In-District '!$A$2:$B$130,2,FALSE))))</f>
        <v>0</v>
      </c>
      <c r="F12" s="56"/>
      <c r="G12" s="56"/>
      <c r="H12" s="58"/>
      <c r="I12" s="57"/>
      <c r="J12" s="59">
        <f t="shared" si="0"/>
        <v>0</v>
      </c>
      <c r="K12" s="53">
        <f t="shared" si="1"/>
        <v>0</v>
      </c>
      <c r="L12" s="24">
        <f t="shared" ref="L12:L58" si="2">ROUND(K$3*E12,3)</f>
        <v>0</v>
      </c>
    </row>
    <row r="13" spans="1:12" ht="17.25" customHeight="1" x14ac:dyDescent="0.2">
      <c r="A13" s="62"/>
      <c r="B13" s="62"/>
      <c r="C13" s="58"/>
      <c r="D13" s="63"/>
      <c r="E13">
        <f>IF(C13="",0,(IF(OR((D13="Y"),(D13="Yes")),2*VLOOKUP(C13,'In-District '!$A$2:$B$130,2,FALSE),VLOOKUP(C13,'In-District '!$A$2:$B$130,2,FALSE))))</f>
        <v>0</v>
      </c>
      <c r="F13" s="58"/>
      <c r="G13" s="58"/>
      <c r="H13" s="58"/>
      <c r="I13" s="57"/>
      <c r="J13" s="59">
        <f t="shared" si="0"/>
        <v>0</v>
      </c>
      <c r="K13" s="53">
        <f t="shared" si="1"/>
        <v>0</v>
      </c>
      <c r="L13" s="24">
        <f t="shared" si="2"/>
        <v>0</v>
      </c>
    </row>
    <row r="14" spans="1:12" ht="17.25" customHeight="1" x14ac:dyDescent="0.2">
      <c r="A14" s="62"/>
      <c r="B14" s="62"/>
      <c r="C14" s="58"/>
      <c r="D14" s="63"/>
      <c r="E14">
        <f>IF(C14="",0,(IF(OR((D14="Y"),(D14="Yes")),2*VLOOKUP(C14,'In-District '!$A$2:$B$130,2,FALSE),VLOOKUP(C14,'In-District '!$A$2:$B$130,2,FALSE))))</f>
        <v>0</v>
      </c>
      <c r="F14" s="58"/>
      <c r="G14" s="58"/>
      <c r="H14" s="58"/>
      <c r="I14" s="57"/>
      <c r="J14" s="59">
        <f t="shared" si="0"/>
        <v>0</v>
      </c>
      <c r="K14" s="53">
        <f t="shared" si="1"/>
        <v>0</v>
      </c>
      <c r="L14" s="24">
        <f t="shared" si="2"/>
        <v>0</v>
      </c>
    </row>
    <row r="15" spans="1:12" ht="17.25" customHeight="1" x14ac:dyDescent="0.2">
      <c r="A15" s="62"/>
      <c r="B15" s="62"/>
      <c r="C15" s="58"/>
      <c r="D15" s="63"/>
      <c r="E15">
        <f>IF(C15="",0,(IF(OR((D15="Y"),(D15="Yes")),2*VLOOKUP(C15,'In-District '!$A$2:$B$130,2,FALSE),VLOOKUP(C15,'In-District '!$A$2:$B$130,2,FALSE))))</f>
        <v>0</v>
      </c>
      <c r="F15" s="58"/>
      <c r="G15" s="58"/>
      <c r="H15" s="58"/>
      <c r="I15" s="57"/>
      <c r="J15" s="59">
        <f t="shared" si="0"/>
        <v>0</v>
      </c>
      <c r="K15" s="53">
        <f t="shared" si="1"/>
        <v>0</v>
      </c>
      <c r="L15" s="24">
        <f t="shared" si="2"/>
        <v>0</v>
      </c>
    </row>
    <row r="16" spans="1:12" ht="17.25" customHeight="1" x14ac:dyDescent="0.2">
      <c r="A16" s="62"/>
      <c r="B16" s="62"/>
      <c r="C16" s="58"/>
      <c r="D16" s="63"/>
      <c r="E16">
        <f>IF(C16="",0,(IF(OR((D16="Y"),(D16="Yes")),2*VLOOKUP(C16,'In-District '!$A$2:$B$130,2,FALSE),VLOOKUP(C16,'In-District '!$A$2:$B$130,2,FALSE))))</f>
        <v>0</v>
      </c>
      <c r="F16" s="58"/>
      <c r="G16" s="58"/>
      <c r="H16" s="58"/>
      <c r="I16" s="57"/>
      <c r="J16" s="59">
        <f t="shared" si="0"/>
        <v>0</v>
      </c>
      <c r="K16" s="53">
        <f t="shared" si="1"/>
        <v>0</v>
      </c>
      <c r="L16" s="24">
        <f t="shared" si="2"/>
        <v>0</v>
      </c>
    </row>
    <row r="17" spans="1:12" ht="17.25" customHeight="1" x14ac:dyDescent="0.2">
      <c r="A17" s="62"/>
      <c r="B17" s="62"/>
      <c r="C17" s="58"/>
      <c r="D17" s="63"/>
      <c r="E17">
        <f>IF(C17="",0,(IF(OR((D17="Y"),(D17="Yes")),2*VLOOKUP(C17,'In-District '!$A$2:$B$130,2,FALSE),VLOOKUP(C17,'In-District '!$A$2:$B$130,2,FALSE))))</f>
        <v>0</v>
      </c>
      <c r="F17" s="58"/>
      <c r="G17" s="58"/>
      <c r="H17" s="58"/>
      <c r="I17" s="57"/>
      <c r="J17" s="59">
        <f t="shared" si="0"/>
        <v>0</v>
      </c>
      <c r="K17" s="53">
        <f t="shared" si="1"/>
        <v>0</v>
      </c>
      <c r="L17" s="24">
        <f t="shared" si="2"/>
        <v>0</v>
      </c>
    </row>
    <row r="18" spans="1:12" ht="17.25" customHeight="1" x14ac:dyDescent="0.2">
      <c r="A18" s="62"/>
      <c r="B18" s="62"/>
      <c r="C18" s="58"/>
      <c r="D18" s="63"/>
      <c r="E18">
        <f>IF(C18="",0,(IF(OR((D18="Y"),(D18="Yes")),2*VLOOKUP(C18,'In-District '!$A$2:$B$130,2,FALSE),VLOOKUP(C18,'In-District '!$A$2:$B$130,2,FALSE))))</f>
        <v>0</v>
      </c>
      <c r="F18" s="58"/>
      <c r="G18" s="58"/>
      <c r="H18" s="58"/>
      <c r="I18" s="57"/>
      <c r="J18" s="59">
        <f t="shared" si="0"/>
        <v>0</v>
      </c>
      <c r="K18" s="53">
        <f t="shared" si="1"/>
        <v>0</v>
      </c>
      <c r="L18" s="24">
        <f t="shared" si="2"/>
        <v>0</v>
      </c>
    </row>
    <row r="19" spans="1:12" ht="17.25" customHeight="1" x14ac:dyDescent="0.2">
      <c r="A19" s="62"/>
      <c r="B19" s="62"/>
      <c r="C19" s="58"/>
      <c r="D19" s="63"/>
      <c r="E19">
        <f>IF(C19="",0,(IF(OR((D19="Y"),(D19="Yes")),2*VLOOKUP(C19,'In-District '!$A$2:$B$130,2,FALSE),VLOOKUP(C19,'In-District '!$A$2:$B$130,2,FALSE))))</f>
        <v>0</v>
      </c>
      <c r="F19" s="56" t="s">
        <v>64</v>
      </c>
      <c r="G19" s="56" t="s">
        <v>64</v>
      </c>
      <c r="H19" s="58"/>
      <c r="I19" s="57"/>
      <c r="J19" s="59">
        <f t="shared" si="0"/>
        <v>0</v>
      </c>
      <c r="K19" s="53">
        <f t="shared" si="1"/>
        <v>0</v>
      </c>
      <c r="L19" s="24">
        <f t="shared" si="2"/>
        <v>0</v>
      </c>
    </row>
    <row r="20" spans="1:12" ht="17.25" customHeight="1" x14ac:dyDescent="0.2">
      <c r="A20" s="62"/>
      <c r="B20" s="62"/>
      <c r="C20" s="58"/>
      <c r="D20" s="63"/>
      <c r="E20">
        <f>IF(C20="",0,(IF(OR((D20="Y"),(D20="Yes")),2*VLOOKUP(C20,'In-District '!$A$2:$B$130,2,FALSE),VLOOKUP(C20,'In-District '!$A$2:$B$130,2,FALSE))))</f>
        <v>0</v>
      </c>
      <c r="F20" s="58"/>
      <c r="G20" s="58"/>
      <c r="H20" s="56"/>
      <c r="I20" s="57"/>
      <c r="J20" s="59">
        <f t="shared" si="0"/>
        <v>0</v>
      </c>
      <c r="K20" s="53">
        <f t="shared" si="1"/>
        <v>0</v>
      </c>
      <c r="L20" s="24">
        <f t="shared" si="2"/>
        <v>0</v>
      </c>
    </row>
    <row r="21" spans="1:12" ht="17.25" customHeight="1" x14ac:dyDescent="0.2">
      <c r="A21" s="62"/>
      <c r="B21" s="62"/>
      <c r="C21" s="58"/>
      <c r="D21" s="63"/>
      <c r="E21">
        <f>IF(C21="",0,(IF(OR((D21="Y"),(D21="Yes")),2*VLOOKUP(C21,'In-District '!$A$2:$B$130,2,FALSE),VLOOKUP(C21,'In-District '!$A$2:$B$130,2,FALSE))))</f>
        <v>0</v>
      </c>
      <c r="F21" s="58"/>
      <c r="G21" s="58"/>
      <c r="H21" s="58"/>
      <c r="I21" s="57"/>
      <c r="J21" s="59">
        <f t="shared" si="0"/>
        <v>0</v>
      </c>
      <c r="K21" s="53">
        <f t="shared" si="1"/>
        <v>0</v>
      </c>
      <c r="L21" s="24">
        <f t="shared" si="2"/>
        <v>0</v>
      </c>
    </row>
    <row r="22" spans="1:12" ht="17.25" customHeight="1" x14ac:dyDescent="0.2">
      <c r="A22" s="62"/>
      <c r="B22" s="62"/>
      <c r="C22" s="58"/>
      <c r="D22" s="63"/>
      <c r="E22">
        <f>IF(C22="",0,(IF(OR((D22="Y"),(D22="Yes")),2*VLOOKUP(C22,'In-District '!$A$2:$B$130,2,FALSE),VLOOKUP(C22,'In-District '!$A$2:$B$130,2,FALSE))))</f>
        <v>0</v>
      </c>
      <c r="F22" s="58"/>
      <c r="G22" s="58"/>
      <c r="H22" s="58"/>
      <c r="I22" s="57"/>
      <c r="J22" s="59">
        <f t="shared" si="0"/>
        <v>0</v>
      </c>
      <c r="K22" s="53">
        <f t="shared" si="1"/>
        <v>0</v>
      </c>
      <c r="L22" s="24">
        <f t="shared" si="2"/>
        <v>0</v>
      </c>
    </row>
    <row r="23" spans="1:12" ht="17.25" customHeight="1" x14ac:dyDescent="0.2">
      <c r="A23" s="62"/>
      <c r="B23" s="62"/>
      <c r="C23" s="58"/>
      <c r="D23" s="63"/>
      <c r="E23">
        <f>IF(C23="",0,(IF(OR((D23="Y"),(D23="Yes")),2*VLOOKUP(C23,'In-District '!$A$2:$B$130,2,FALSE),VLOOKUP(C23,'In-District '!$A$2:$B$130,2,FALSE))))</f>
        <v>0</v>
      </c>
      <c r="F23" s="58"/>
      <c r="G23" s="58"/>
      <c r="H23" s="58"/>
      <c r="I23" s="57"/>
      <c r="J23" s="59">
        <f t="shared" si="0"/>
        <v>0</v>
      </c>
      <c r="K23" s="53">
        <f t="shared" si="1"/>
        <v>0</v>
      </c>
      <c r="L23" s="24">
        <f t="shared" si="2"/>
        <v>0</v>
      </c>
    </row>
    <row r="24" spans="1:12" ht="17.25" customHeight="1" x14ac:dyDescent="0.2">
      <c r="A24" s="62"/>
      <c r="B24" s="62"/>
      <c r="C24" s="58"/>
      <c r="D24" s="63"/>
      <c r="E24">
        <f>IF(C24="",0,(IF(OR((D24="Y"),(D24="Yes")),2*VLOOKUP(C24,'In-District '!$A$2:$B$130,2,FALSE),VLOOKUP(C24,'In-District '!$A$2:$B$130,2,FALSE))))</f>
        <v>0</v>
      </c>
      <c r="F24" s="58"/>
      <c r="G24" s="58"/>
      <c r="H24" s="58"/>
      <c r="I24" s="57"/>
      <c r="J24" s="59">
        <f t="shared" si="0"/>
        <v>0</v>
      </c>
      <c r="K24" s="53">
        <f t="shared" si="1"/>
        <v>0</v>
      </c>
      <c r="L24" s="24">
        <f t="shared" si="2"/>
        <v>0</v>
      </c>
    </row>
    <row r="25" spans="1:12" ht="17.25" customHeight="1" x14ac:dyDescent="0.2">
      <c r="A25" s="62"/>
      <c r="B25" s="62"/>
      <c r="C25" s="58"/>
      <c r="D25" s="63"/>
      <c r="E25">
        <f>IF(C25="",0,(IF(OR((D25="Y"),(D25="Yes")),2*VLOOKUP(C25,'In-District '!$A$2:$B$130,2,FALSE),VLOOKUP(C25,'In-District '!$A$2:$B$130,2,FALSE))))</f>
        <v>0</v>
      </c>
      <c r="F25" s="58"/>
      <c r="G25" s="58"/>
      <c r="H25" s="58"/>
      <c r="I25" s="57"/>
      <c r="J25" s="59">
        <f t="shared" si="0"/>
        <v>0</v>
      </c>
      <c r="K25" s="53">
        <f t="shared" si="1"/>
        <v>0</v>
      </c>
      <c r="L25" s="24">
        <f t="shared" si="2"/>
        <v>0</v>
      </c>
    </row>
    <row r="26" spans="1:12" ht="17.25" customHeight="1" x14ac:dyDescent="0.2">
      <c r="A26" s="62"/>
      <c r="B26" s="62"/>
      <c r="C26" s="58"/>
      <c r="D26" s="63"/>
      <c r="E26">
        <f>IF(C26="",0,(IF(OR((D26="Y"),(D26="Yes")),2*VLOOKUP(C26,'In-District '!$A$2:$B$130,2,FALSE),VLOOKUP(C26,'In-District '!$A$2:$B$130,2,FALSE))))</f>
        <v>0</v>
      </c>
      <c r="F26" s="58"/>
      <c r="G26" s="58"/>
      <c r="H26" s="58"/>
      <c r="I26" s="57"/>
      <c r="J26" s="59">
        <f t="shared" si="0"/>
        <v>0</v>
      </c>
      <c r="K26" s="53">
        <f t="shared" si="1"/>
        <v>0</v>
      </c>
      <c r="L26" s="24">
        <f t="shared" si="2"/>
        <v>0</v>
      </c>
    </row>
    <row r="27" spans="1:12" ht="17.25" customHeight="1" x14ac:dyDescent="0.2">
      <c r="A27" s="62"/>
      <c r="B27" s="62"/>
      <c r="C27" s="58"/>
      <c r="D27" s="63"/>
      <c r="E27">
        <f>IF(C27="",0,(IF(OR((D27="Y"),(D27="Yes")),2*VLOOKUP(C27,'In-District '!$A$2:$B$130,2,FALSE),VLOOKUP(C27,'In-District '!$A$2:$B$130,2,FALSE))))</f>
        <v>0</v>
      </c>
      <c r="F27" s="58"/>
      <c r="G27" s="58"/>
      <c r="H27" s="58"/>
      <c r="I27" s="57"/>
      <c r="J27" s="59">
        <f t="shared" si="0"/>
        <v>0</v>
      </c>
      <c r="K27" s="53">
        <f t="shared" si="1"/>
        <v>0</v>
      </c>
      <c r="L27" s="24">
        <f t="shared" si="2"/>
        <v>0</v>
      </c>
    </row>
    <row r="28" spans="1:12" ht="17.25" customHeight="1" x14ac:dyDescent="0.2">
      <c r="A28" s="62"/>
      <c r="B28" s="62"/>
      <c r="C28" s="58"/>
      <c r="D28" s="63"/>
      <c r="E28">
        <f>IF(C28="",0,(IF(OR((D28="Y"),(D28="Yes")),2*VLOOKUP(C28,'In-District '!$A$2:$B$130,2,FALSE),VLOOKUP(C28,'In-District '!$A$2:$B$130,2,FALSE))))</f>
        <v>0</v>
      </c>
      <c r="F28" s="58"/>
      <c r="G28" s="58"/>
      <c r="H28" s="58"/>
      <c r="I28" s="57"/>
      <c r="J28" s="59">
        <f t="shared" si="0"/>
        <v>0</v>
      </c>
      <c r="K28" s="53">
        <f t="shared" si="1"/>
        <v>0</v>
      </c>
      <c r="L28" s="24">
        <f t="shared" si="2"/>
        <v>0</v>
      </c>
    </row>
    <row r="29" spans="1:12" ht="17.25" customHeight="1" x14ac:dyDescent="0.2">
      <c r="A29" s="62"/>
      <c r="B29" s="62"/>
      <c r="C29" s="58"/>
      <c r="D29" s="63"/>
      <c r="E29">
        <f>IF(C29="",0,(IF(OR((D29="Y"),(D29="Yes")),2*VLOOKUP(C29,'In-District '!$A$2:$B$130,2,FALSE),VLOOKUP(C29,'In-District '!$A$2:$B$130,2,FALSE))))</f>
        <v>0</v>
      </c>
      <c r="F29" s="58"/>
      <c r="G29" s="58"/>
      <c r="H29" s="58"/>
      <c r="I29" s="57"/>
      <c r="J29" s="59">
        <f t="shared" si="0"/>
        <v>0</v>
      </c>
      <c r="K29" s="53">
        <f t="shared" si="1"/>
        <v>0</v>
      </c>
      <c r="L29" s="24">
        <f t="shared" si="2"/>
        <v>0</v>
      </c>
    </row>
    <row r="30" spans="1:12" ht="17.25" customHeight="1" x14ac:dyDescent="0.2">
      <c r="A30" s="62"/>
      <c r="B30" s="62"/>
      <c r="C30" s="58"/>
      <c r="D30" s="63"/>
      <c r="E30">
        <f>IF(C30="",0,(IF(OR((D30="Y"),(D30="Yes")),2*VLOOKUP(C30,'In-District '!$A$2:$B$130,2,FALSE),VLOOKUP(C30,'In-District '!$A$2:$B$130,2,FALSE))))</f>
        <v>0</v>
      </c>
      <c r="F30" s="58"/>
      <c r="G30" s="58"/>
      <c r="H30" s="58"/>
      <c r="I30" s="57"/>
      <c r="J30" s="59">
        <f t="shared" si="0"/>
        <v>0</v>
      </c>
      <c r="K30" s="53">
        <f t="shared" si="1"/>
        <v>0</v>
      </c>
      <c r="L30" s="24">
        <f t="shared" si="2"/>
        <v>0</v>
      </c>
    </row>
    <row r="31" spans="1:12" ht="17.25" customHeight="1" x14ac:dyDescent="0.2">
      <c r="A31" s="62"/>
      <c r="B31" s="62"/>
      <c r="C31" s="58"/>
      <c r="D31" s="63"/>
      <c r="E31">
        <f>IF(C31="",0,(IF(OR((D31="Y"),(D31="Yes")),2*VLOOKUP(C31,'In-District '!$A$2:$B$130,2,FALSE),VLOOKUP(C31,'In-District '!$A$2:$B$130,2,FALSE))))</f>
        <v>0</v>
      </c>
      <c r="F31" s="58"/>
      <c r="G31" s="58"/>
      <c r="H31" s="58"/>
      <c r="I31" s="57"/>
      <c r="J31" s="59">
        <f t="shared" si="0"/>
        <v>0</v>
      </c>
      <c r="K31" s="53">
        <f t="shared" si="1"/>
        <v>0</v>
      </c>
      <c r="L31" s="24">
        <f t="shared" si="2"/>
        <v>0</v>
      </c>
    </row>
    <row r="32" spans="1:12" ht="17.25" customHeight="1" x14ac:dyDescent="0.2">
      <c r="A32" s="62"/>
      <c r="B32" s="62"/>
      <c r="C32" s="58"/>
      <c r="D32" s="63"/>
      <c r="E32">
        <f>IF(C32="",0,(IF(OR((D32="Y"),(D32="Yes")),2*VLOOKUP(C32,'In-District '!$A$2:$B$130,2,FALSE),VLOOKUP(C32,'In-District '!$A$2:$B$130,2,FALSE))))</f>
        <v>0</v>
      </c>
      <c r="F32" s="58"/>
      <c r="G32" s="58"/>
      <c r="H32" s="58"/>
      <c r="I32" s="57"/>
      <c r="J32" s="59">
        <f t="shared" si="0"/>
        <v>0</v>
      </c>
      <c r="K32" s="53">
        <f>ROUND(K$3*J32,3)</f>
        <v>0</v>
      </c>
      <c r="L32" s="24">
        <f t="shared" si="2"/>
        <v>0</v>
      </c>
    </row>
    <row r="33" spans="1:12" ht="17.25" customHeight="1" x14ac:dyDescent="0.2">
      <c r="A33" s="62"/>
      <c r="B33" s="62"/>
      <c r="C33" s="58"/>
      <c r="D33" s="63"/>
      <c r="E33">
        <f>IF(C33="",0,(IF(OR((D33="Y"),(D33="Yes")),2*VLOOKUP(C33,'In-District '!$A$2:$B$130,2,FALSE),VLOOKUP(C33,'In-District '!$A$2:$B$130,2,FALSE))))</f>
        <v>0</v>
      </c>
      <c r="F33" s="58"/>
      <c r="G33" s="58"/>
      <c r="H33" s="58"/>
      <c r="I33" s="57"/>
      <c r="J33" s="59">
        <f t="shared" si="0"/>
        <v>0</v>
      </c>
      <c r="K33" s="53">
        <f t="shared" si="1"/>
        <v>0</v>
      </c>
      <c r="L33" s="24">
        <f t="shared" si="2"/>
        <v>0</v>
      </c>
    </row>
    <row r="34" spans="1:12" ht="17.25" customHeight="1" x14ac:dyDescent="0.2">
      <c r="A34" s="62"/>
      <c r="B34" s="62"/>
      <c r="C34" s="58"/>
      <c r="D34" s="63"/>
      <c r="E34">
        <f>IF(C34="",0,(IF(OR((D34="Y"),(D34="Yes")),2*VLOOKUP(C34,'In-District '!$A$2:$B$130,2,FALSE),VLOOKUP(C34,'In-District '!$A$2:$B$130,2,FALSE))))</f>
        <v>0</v>
      </c>
      <c r="F34" s="58"/>
      <c r="G34" s="58"/>
      <c r="H34" s="58"/>
      <c r="I34" s="57"/>
      <c r="J34" s="59">
        <f t="shared" si="0"/>
        <v>0</v>
      </c>
      <c r="K34" s="53">
        <f t="shared" si="1"/>
        <v>0</v>
      </c>
      <c r="L34" s="24">
        <f t="shared" si="2"/>
        <v>0</v>
      </c>
    </row>
    <row r="35" spans="1:12" ht="17.25" customHeight="1" x14ac:dyDescent="0.2">
      <c r="A35" s="62"/>
      <c r="B35" s="62"/>
      <c r="C35" s="58"/>
      <c r="D35" s="63"/>
      <c r="E35">
        <f>IF(C35="",0,(IF(OR((D35="Y"),(D35="Yes")),2*VLOOKUP(C35,'In-District '!$A$2:$B$130,2,FALSE),VLOOKUP(C35,'In-District '!$A$2:$B$130,2,FALSE))))</f>
        <v>0</v>
      </c>
      <c r="F35" s="58"/>
      <c r="G35" s="58"/>
      <c r="H35" s="58"/>
      <c r="I35" s="57"/>
      <c r="J35" s="59">
        <f t="shared" si="0"/>
        <v>0</v>
      </c>
      <c r="K35" s="53">
        <f t="shared" si="1"/>
        <v>0</v>
      </c>
      <c r="L35" s="24">
        <f t="shared" si="2"/>
        <v>0</v>
      </c>
    </row>
    <row r="36" spans="1:12" ht="17.25" customHeight="1" x14ac:dyDescent="0.2">
      <c r="A36" s="62"/>
      <c r="B36" s="62"/>
      <c r="C36" s="58"/>
      <c r="D36" s="63"/>
      <c r="E36">
        <f>IF(C36="",0,(IF(OR((D36="Y"),(D36="Yes")),2*VLOOKUP(C36,'In-District '!$A$2:$B$130,2,FALSE),VLOOKUP(C36,'In-District '!$A$2:$B$130,2,FALSE))))</f>
        <v>0</v>
      </c>
      <c r="F36" s="58"/>
      <c r="G36" s="58"/>
      <c r="H36" s="58"/>
      <c r="I36" s="57"/>
      <c r="J36" s="59">
        <f t="shared" si="0"/>
        <v>0</v>
      </c>
      <c r="K36" s="53">
        <f t="shared" si="1"/>
        <v>0</v>
      </c>
      <c r="L36" s="24">
        <f t="shared" si="2"/>
        <v>0</v>
      </c>
    </row>
    <row r="37" spans="1:12" ht="17.25" customHeight="1" x14ac:dyDescent="0.2">
      <c r="A37" s="62"/>
      <c r="B37" s="62"/>
      <c r="C37" s="58"/>
      <c r="D37" s="63"/>
      <c r="E37">
        <f>IF(C37="",0,(IF(OR((D37="Y"),(D37="Yes")),2*VLOOKUP(C37,'In-District '!$A$2:$B$130,2,FALSE),VLOOKUP(C37,'In-District '!$A$2:$B$130,2,FALSE))))</f>
        <v>0</v>
      </c>
      <c r="F37" s="58"/>
      <c r="G37" s="58"/>
      <c r="H37" s="58"/>
      <c r="I37" s="57"/>
      <c r="J37" s="59">
        <f t="shared" si="0"/>
        <v>0</v>
      </c>
      <c r="K37" s="53">
        <f t="shared" si="1"/>
        <v>0</v>
      </c>
      <c r="L37" s="24">
        <f t="shared" si="2"/>
        <v>0</v>
      </c>
    </row>
    <row r="38" spans="1:12" ht="17.25" customHeight="1" x14ac:dyDescent="0.2">
      <c r="A38" s="62"/>
      <c r="B38" s="62"/>
      <c r="C38" s="58"/>
      <c r="D38" s="63"/>
      <c r="E38">
        <f>IF(C38="",0,(IF(OR((D38="Y"),(D38="Yes")),2*VLOOKUP(C38,'In-District '!$A$2:$B$130,2,FALSE),VLOOKUP(C38,'In-District '!$A$2:$B$130,2,FALSE))))</f>
        <v>0</v>
      </c>
      <c r="F38" s="58"/>
      <c r="G38" s="58"/>
      <c r="H38" s="58"/>
      <c r="I38" s="57"/>
      <c r="J38" s="59">
        <f t="shared" si="0"/>
        <v>0</v>
      </c>
      <c r="K38" s="53">
        <f t="shared" si="1"/>
        <v>0</v>
      </c>
      <c r="L38" s="24">
        <f t="shared" si="2"/>
        <v>0</v>
      </c>
    </row>
    <row r="39" spans="1:12" ht="17.25" customHeight="1" x14ac:dyDescent="0.2">
      <c r="A39" s="62"/>
      <c r="B39" s="62"/>
      <c r="C39" s="58"/>
      <c r="D39" s="63"/>
      <c r="E39">
        <f>IF(C39="",0,(IF(OR((D39="Y"),(D39="Yes")),2*VLOOKUP(C39,'In-District '!$A$2:$B$130,2,FALSE),VLOOKUP(C39,'In-District '!$A$2:$B$130,2,FALSE))))</f>
        <v>0</v>
      </c>
      <c r="F39" s="58"/>
      <c r="G39" s="58"/>
      <c r="H39" s="58"/>
      <c r="I39" s="57"/>
      <c r="J39" s="59">
        <f t="shared" si="0"/>
        <v>0</v>
      </c>
      <c r="K39" s="53">
        <f t="shared" si="1"/>
        <v>0</v>
      </c>
      <c r="L39" s="24">
        <f t="shared" si="2"/>
        <v>0</v>
      </c>
    </row>
    <row r="40" spans="1:12" ht="17.25" customHeight="1" x14ac:dyDescent="0.2">
      <c r="A40" s="62"/>
      <c r="B40" s="62"/>
      <c r="C40" s="58"/>
      <c r="D40" s="63"/>
      <c r="E40">
        <f>IF(C40="",0,(IF(OR((D40="Y"),(D40="Yes")),2*VLOOKUP(C40,'In-District '!$A$2:$B$130,2,FALSE),VLOOKUP(C40,'In-District '!$A$2:$B$130,2,FALSE))))</f>
        <v>0</v>
      </c>
      <c r="F40" s="58"/>
      <c r="G40" s="58"/>
      <c r="H40" s="58"/>
      <c r="I40" s="57"/>
      <c r="J40" s="59">
        <f t="shared" si="0"/>
        <v>0</v>
      </c>
      <c r="K40" s="53">
        <f t="shared" si="1"/>
        <v>0</v>
      </c>
      <c r="L40" s="24">
        <f t="shared" si="2"/>
        <v>0</v>
      </c>
    </row>
    <row r="41" spans="1:12" ht="17.25" customHeight="1" x14ac:dyDescent="0.2">
      <c r="A41" s="62"/>
      <c r="B41" s="62"/>
      <c r="C41" s="58"/>
      <c r="D41" s="63"/>
      <c r="E41">
        <f>IF(C41="",0,(IF(OR((D41="Y"),(D41="Yes")),2*VLOOKUP(C41,'In-District '!$A$2:$B$130,2,FALSE),VLOOKUP(C41,'In-District '!$A$2:$B$130,2,FALSE))))</f>
        <v>0</v>
      </c>
      <c r="F41" s="58"/>
      <c r="G41" s="58"/>
      <c r="H41" s="58"/>
      <c r="I41" s="57"/>
      <c r="J41" s="59">
        <f t="shared" si="0"/>
        <v>0</v>
      </c>
      <c r="K41" s="53">
        <f t="shared" si="1"/>
        <v>0</v>
      </c>
      <c r="L41" s="24">
        <f t="shared" si="2"/>
        <v>0</v>
      </c>
    </row>
    <row r="42" spans="1:12" ht="17.25" customHeight="1" x14ac:dyDescent="0.2">
      <c r="A42" s="62"/>
      <c r="B42" s="62"/>
      <c r="C42" s="58"/>
      <c r="D42" s="63"/>
      <c r="E42">
        <f>IF(C42="",0,(IF(OR((D42="Y"),(D42="Yes")),2*VLOOKUP(C42,'In-District '!$A$2:$B$130,2,FALSE),VLOOKUP(C42,'In-District '!$A$2:$B$130,2,FALSE))))</f>
        <v>0</v>
      </c>
      <c r="F42" s="58"/>
      <c r="G42" s="58"/>
      <c r="H42" s="58"/>
      <c r="I42" s="57"/>
      <c r="J42" s="59">
        <f t="shared" si="0"/>
        <v>0</v>
      </c>
      <c r="K42" s="53">
        <f t="shared" si="1"/>
        <v>0</v>
      </c>
      <c r="L42" s="24">
        <f t="shared" si="2"/>
        <v>0</v>
      </c>
    </row>
    <row r="43" spans="1:12" ht="17.25" customHeight="1" x14ac:dyDescent="0.2">
      <c r="A43" s="62"/>
      <c r="B43" s="62"/>
      <c r="C43" s="58"/>
      <c r="D43" s="63"/>
      <c r="E43">
        <f>IF(C43="",0,(IF(OR((D43="Y"),(D43="Yes")),2*VLOOKUP(C43,'In-District '!$A$2:$B$130,2,FALSE),VLOOKUP(C43,'In-District '!$A$2:$B$130,2,FALSE))))</f>
        <v>0</v>
      </c>
      <c r="F43" s="58"/>
      <c r="G43" s="58"/>
      <c r="H43" s="58"/>
      <c r="I43" s="57"/>
      <c r="J43" s="59">
        <f t="shared" si="0"/>
        <v>0</v>
      </c>
      <c r="K43" s="53">
        <f t="shared" si="1"/>
        <v>0</v>
      </c>
      <c r="L43" s="24">
        <f t="shared" si="2"/>
        <v>0</v>
      </c>
    </row>
    <row r="44" spans="1:12" ht="17.25" customHeight="1" x14ac:dyDescent="0.2">
      <c r="A44" s="62"/>
      <c r="B44" s="62"/>
      <c r="C44" s="58"/>
      <c r="D44" s="63"/>
      <c r="E44">
        <f>IF(C44="",0,(IF(OR((D44="Y"),(D44="Yes")),2*VLOOKUP(C44,'In-District '!$A$2:$B$130,2,FALSE),VLOOKUP(C44,'In-District '!$A$2:$B$130,2,FALSE))))</f>
        <v>0</v>
      </c>
      <c r="F44" s="58"/>
      <c r="G44" s="58"/>
      <c r="H44" s="58"/>
      <c r="I44" s="57"/>
      <c r="J44" s="59">
        <f t="shared" si="0"/>
        <v>0</v>
      </c>
      <c r="K44" s="53">
        <f t="shared" si="1"/>
        <v>0</v>
      </c>
      <c r="L44" s="24">
        <f t="shared" si="2"/>
        <v>0</v>
      </c>
    </row>
    <row r="45" spans="1:12" ht="17.25" customHeight="1" x14ac:dyDescent="0.2">
      <c r="A45" s="62"/>
      <c r="B45" s="62"/>
      <c r="C45" s="58"/>
      <c r="D45" s="63"/>
      <c r="E45">
        <f>IF(C45="",0,(IF(OR((D45="Y"),(D45="Yes")),2*VLOOKUP(C45,'In-District '!$A$2:$B$130,2,FALSE),VLOOKUP(C45,'In-District '!$A$2:$B$130,2,FALSE))))</f>
        <v>0</v>
      </c>
      <c r="F45" s="58"/>
      <c r="G45" s="58"/>
      <c r="H45" s="58"/>
      <c r="I45" s="57"/>
      <c r="J45" s="59">
        <f t="shared" si="0"/>
        <v>0</v>
      </c>
      <c r="K45" s="53">
        <f t="shared" si="1"/>
        <v>0</v>
      </c>
      <c r="L45" s="24">
        <f t="shared" si="2"/>
        <v>0</v>
      </c>
    </row>
    <row r="46" spans="1:12" ht="17.25" customHeight="1" x14ac:dyDescent="0.2">
      <c r="A46" s="62"/>
      <c r="B46" s="62"/>
      <c r="C46" s="58"/>
      <c r="D46" s="63"/>
      <c r="E46">
        <f>IF(C46="",0,(IF(OR((D46="Y"),(D46="Yes")),2*VLOOKUP(C46,'In-District '!$A$2:$B$130,2,FALSE),VLOOKUP(C46,'In-District '!$A$2:$B$130,2,FALSE))))</f>
        <v>0</v>
      </c>
      <c r="F46" s="58"/>
      <c r="G46" s="58"/>
      <c r="H46" s="58"/>
      <c r="I46" s="57"/>
      <c r="J46" s="59">
        <f t="shared" si="0"/>
        <v>0</v>
      </c>
      <c r="K46" s="53">
        <f t="shared" si="1"/>
        <v>0</v>
      </c>
      <c r="L46" s="24">
        <f t="shared" si="2"/>
        <v>0</v>
      </c>
    </row>
    <row r="47" spans="1:12" ht="17.25" customHeight="1" x14ac:dyDescent="0.2">
      <c r="A47" s="62"/>
      <c r="B47" s="62"/>
      <c r="C47" s="58"/>
      <c r="D47" s="63"/>
      <c r="E47">
        <f>IF(C47="",0,(IF(OR((D47="Y"),(D47="Yes")),2*VLOOKUP(C47,'In-District '!$A$2:$B$130,2,FALSE),VLOOKUP(C47,'In-District '!$A$2:$B$130,2,FALSE))))</f>
        <v>0</v>
      </c>
      <c r="F47" s="58"/>
      <c r="G47" s="58"/>
      <c r="H47" s="58"/>
      <c r="I47" s="57"/>
      <c r="J47" s="59">
        <f t="shared" si="0"/>
        <v>0</v>
      </c>
      <c r="K47" s="53">
        <f t="shared" si="1"/>
        <v>0</v>
      </c>
      <c r="L47" s="24">
        <f t="shared" si="2"/>
        <v>0</v>
      </c>
    </row>
    <row r="48" spans="1:12" ht="17.25" customHeight="1" x14ac:dyDescent="0.2">
      <c r="A48" s="62"/>
      <c r="B48" s="62"/>
      <c r="C48" s="58"/>
      <c r="D48" s="63"/>
      <c r="E48">
        <f>IF(C48="",0,(IF(OR((D48="Y"),(D48="Yes")),2*VLOOKUP(C48,'In-District '!$A$2:$B$130,2,FALSE),VLOOKUP(C48,'In-District '!$A$2:$B$130,2,FALSE))))</f>
        <v>0</v>
      </c>
      <c r="F48" s="58"/>
      <c r="G48" s="58"/>
      <c r="H48" s="58"/>
      <c r="I48" s="57"/>
      <c r="J48" s="59">
        <f t="shared" si="0"/>
        <v>0</v>
      </c>
      <c r="K48" s="53">
        <f t="shared" si="1"/>
        <v>0</v>
      </c>
      <c r="L48" s="24">
        <f t="shared" si="2"/>
        <v>0</v>
      </c>
    </row>
    <row r="49" spans="1:12" ht="17.25" customHeight="1" x14ac:dyDescent="0.2">
      <c r="A49" s="62"/>
      <c r="B49" s="62"/>
      <c r="C49" s="58"/>
      <c r="D49" s="63"/>
      <c r="E49">
        <f>IF(C49="",0,(IF(OR((D49="Y"),(D49="Yes")),2*VLOOKUP(C49,'In-District '!$A$2:$B$130,2,FALSE),VLOOKUP(C49,'In-District '!$A$2:$B$130,2,FALSE))))</f>
        <v>0</v>
      </c>
      <c r="F49" s="58"/>
      <c r="G49" s="58"/>
      <c r="H49" s="58"/>
      <c r="I49" s="57"/>
      <c r="J49" s="59">
        <f t="shared" si="0"/>
        <v>0</v>
      </c>
      <c r="K49" s="53">
        <f t="shared" si="1"/>
        <v>0</v>
      </c>
      <c r="L49" s="24">
        <f t="shared" si="2"/>
        <v>0</v>
      </c>
    </row>
    <row r="50" spans="1:12" ht="17.25" customHeight="1" x14ac:dyDescent="0.2">
      <c r="A50" s="62"/>
      <c r="B50" s="62"/>
      <c r="C50" s="58"/>
      <c r="D50" s="63"/>
      <c r="E50">
        <f>IF(C50="",0,(IF(OR((D50="Y"),(D50="Yes")),2*VLOOKUP(C50,'In-District '!$A$2:$B$130,2,FALSE),VLOOKUP(C50,'In-District '!$A$2:$B$130,2,FALSE))))</f>
        <v>0</v>
      </c>
      <c r="F50" s="58"/>
      <c r="G50" s="58"/>
      <c r="H50" s="58"/>
      <c r="I50" s="57"/>
      <c r="J50" s="59">
        <f t="shared" si="0"/>
        <v>0</v>
      </c>
      <c r="K50" s="53">
        <f t="shared" si="1"/>
        <v>0</v>
      </c>
      <c r="L50" s="24">
        <f t="shared" si="2"/>
        <v>0</v>
      </c>
    </row>
    <row r="51" spans="1:12" ht="17.25" customHeight="1" x14ac:dyDescent="0.2">
      <c r="A51" s="62"/>
      <c r="B51" s="62"/>
      <c r="C51" s="58"/>
      <c r="D51" s="63"/>
      <c r="E51">
        <f>IF(C51="",0,(IF(OR((D51="Y"),(D51="Yes")),2*VLOOKUP(C51,'In-District '!$A$2:$B$130,2,FALSE),VLOOKUP(C51,'In-District '!$A$2:$B$130,2,FALSE))))</f>
        <v>0</v>
      </c>
      <c r="F51" s="58"/>
      <c r="G51" s="58"/>
      <c r="H51" s="58"/>
      <c r="I51" s="57"/>
      <c r="J51" s="59">
        <f t="shared" si="0"/>
        <v>0</v>
      </c>
      <c r="K51" s="53">
        <f t="shared" si="1"/>
        <v>0</v>
      </c>
      <c r="L51" s="24">
        <f t="shared" si="2"/>
        <v>0</v>
      </c>
    </row>
    <row r="52" spans="1:12" ht="17.25" customHeight="1" x14ac:dyDescent="0.2">
      <c r="A52" s="62"/>
      <c r="B52" s="62"/>
      <c r="C52" s="58"/>
      <c r="D52" s="63"/>
      <c r="E52">
        <f>IF(C52="",0,(IF(OR((D52="Y"),(D52="Yes")),2*VLOOKUP(C52,'In-District '!$A$2:$B$130,2,FALSE),VLOOKUP(C52,'In-District '!$A$2:$B$130,2,FALSE))))</f>
        <v>0</v>
      </c>
      <c r="F52" s="58"/>
      <c r="G52" s="58"/>
      <c r="H52" s="58"/>
      <c r="I52" s="57"/>
      <c r="J52" s="59">
        <f t="shared" si="0"/>
        <v>0</v>
      </c>
      <c r="K52" s="53">
        <f t="shared" si="1"/>
        <v>0</v>
      </c>
      <c r="L52" s="24">
        <f t="shared" si="2"/>
        <v>0</v>
      </c>
    </row>
    <row r="53" spans="1:12" ht="17.25" customHeight="1" x14ac:dyDescent="0.2">
      <c r="A53" s="62"/>
      <c r="B53" s="62"/>
      <c r="C53" s="58"/>
      <c r="D53" s="63"/>
      <c r="E53">
        <f>IF(C53="",0,(IF(OR((D53="Y"),(D53="Yes")),2*VLOOKUP(C53,'In-District '!$A$2:$B$130,2,FALSE),VLOOKUP(C53,'In-District '!$A$2:$B$130,2,FALSE))))</f>
        <v>0</v>
      </c>
      <c r="F53" s="58"/>
      <c r="G53" s="58"/>
      <c r="H53" s="58"/>
      <c r="I53" s="57"/>
      <c r="J53" s="59">
        <f t="shared" si="0"/>
        <v>0</v>
      </c>
      <c r="K53" s="53">
        <f t="shared" si="1"/>
        <v>0</v>
      </c>
      <c r="L53" s="24">
        <f t="shared" si="2"/>
        <v>0</v>
      </c>
    </row>
    <row r="54" spans="1:12" ht="17.25" customHeight="1" x14ac:dyDescent="0.2">
      <c r="A54" s="62"/>
      <c r="B54" s="62"/>
      <c r="C54" s="58"/>
      <c r="D54" s="63"/>
      <c r="E54">
        <f>IF(C54="",0,(IF(OR((D54="Y"),(D54="Yes")),2*VLOOKUP(C54,'In-District '!$A$2:$B$130,2,FALSE),VLOOKUP(C54,'In-District '!$A$2:$B$130,2,FALSE))))</f>
        <v>0</v>
      </c>
      <c r="F54" s="58"/>
      <c r="G54" s="58"/>
      <c r="H54" s="58"/>
      <c r="I54" s="57"/>
      <c r="J54" s="59">
        <f t="shared" si="0"/>
        <v>0</v>
      </c>
      <c r="K54" s="53">
        <f t="shared" si="1"/>
        <v>0</v>
      </c>
      <c r="L54" s="24">
        <f t="shared" si="2"/>
        <v>0</v>
      </c>
    </row>
    <row r="55" spans="1:12" ht="17.25" customHeight="1" x14ac:dyDescent="0.2">
      <c r="A55" s="62"/>
      <c r="B55" s="62"/>
      <c r="C55" s="58"/>
      <c r="D55" s="63"/>
      <c r="E55">
        <f>IF(C55="",0,(IF(OR((D55="Y"),(D55="Yes")),2*VLOOKUP(C55,'In-District '!$A$2:$B$130,2,FALSE),VLOOKUP(C55,'In-District '!$A$2:$B$130,2,FALSE))))</f>
        <v>0</v>
      </c>
      <c r="F55" s="58"/>
      <c r="G55" s="58"/>
      <c r="H55" s="58"/>
      <c r="I55" s="57"/>
      <c r="J55" s="59">
        <f t="shared" si="0"/>
        <v>0</v>
      </c>
      <c r="K55" s="53">
        <f t="shared" si="1"/>
        <v>0</v>
      </c>
      <c r="L55" s="24">
        <f t="shared" si="2"/>
        <v>0</v>
      </c>
    </row>
    <row r="56" spans="1:12" ht="17.25" customHeight="1" x14ac:dyDescent="0.2">
      <c r="A56" s="62"/>
      <c r="B56" s="62"/>
      <c r="C56" s="58"/>
      <c r="D56" s="63"/>
      <c r="E56">
        <f>IF(C56="",0,(IF(OR((D56="Y"),(D56="Yes")),2*VLOOKUP(C56,'In-District '!$A$2:$B$130,2,FALSE),VLOOKUP(C56,'In-District '!$A$2:$B$130,2,FALSE))))</f>
        <v>0</v>
      </c>
      <c r="F56" s="58"/>
      <c r="G56" s="58"/>
      <c r="H56" s="58"/>
      <c r="I56" s="57"/>
      <c r="J56" s="59">
        <f t="shared" si="0"/>
        <v>0</v>
      </c>
      <c r="K56" s="53">
        <f t="shared" si="1"/>
        <v>0</v>
      </c>
      <c r="L56" s="24">
        <f t="shared" si="2"/>
        <v>0</v>
      </c>
    </row>
    <row r="57" spans="1:12" ht="17.25" customHeight="1" x14ac:dyDescent="0.2">
      <c r="A57" s="62"/>
      <c r="B57" s="62"/>
      <c r="C57" s="58"/>
      <c r="D57" s="63"/>
      <c r="E57">
        <f>IF(C57="",0,(IF(OR((D57="Y"),(D57="Yes")),2*VLOOKUP(C57,'In-District '!$A$2:$B$130,2,FALSE),VLOOKUP(C57,'In-District '!$A$2:$B$130,2,FALSE))))</f>
        <v>0</v>
      </c>
      <c r="F57" s="58"/>
      <c r="G57" s="58"/>
      <c r="H57" s="58"/>
      <c r="I57" s="57"/>
      <c r="J57" s="59">
        <f t="shared" si="0"/>
        <v>0</v>
      </c>
      <c r="K57" s="53">
        <f t="shared" si="1"/>
        <v>0</v>
      </c>
      <c r="L57" s="24">
        <f t="shared" si="2"/>
        <v>0</v>
      </c>
    </row>
    <row r="58" spans="1:12" ht="17.25" customHeight="1" thickBot="1" x14ac:dyDescent="0.25">
      <c r="A58" s="62"/>
      <c r="B58" s="62"/>
      <c r="C58" s="58"/>
      <c r="D58" s="63"/>
      <c r="E58">
        <f>IF(C58="",0,(IF(OR((D58="Y"),(D58="Yes")),2*VLOOKUP(C58,'In-District '!$A$2:$B$130,2,FALSE),VLOOKUP(C58,'In-District '!$A$2:$B$130,2,FALSE))))</f>
        <v>0</v>
      </c>
      <c r="F58" s="58"/>
      <c r="G58" s="58"/>
      <c r="H58" s="58"/>
      <c r="I58" s="57"/>
      <c r="J58" s="59">
        <f t="shared" si="0"/>
        <v>0</v>
      </c>
      <c r="K58" s="53">
        <f t="shared" si="1"/>
        <v>0</v>
      </c>
      <c r="L58" s="24">
        <f t="shared" si="2"/>
        <v>0</v>
      </c>
    </row>
    <row r="59" spans="1:12" ht="13.5" thickBot="1" x14ac:dyDescent="0.25">
      <c r="D59" s="20" t="s">
        <v>9</v>
      </c>
      <c r="E59" s="21">
        <f>SUM(E10:E58)</f>
        <v>0</v>
      </c>
      <c r="F59"/>
      <c r="G59"/>
      <c r="I59" s="20" t="s">
        <v>9</v>
      </c>
      <c r="J59" s="21">
        <f>SUM(J10:J58)</f>
        <v>0</v>
      </c>
      <c r="K59" s="34">
        <f>SUM(K10:K58)</f>
        <v>0</v>
      </c>
      <c r="L59" s="33">
        <f>SUM(L10:L58)</f>
        <v>0</v>
      </c>
    </row>
    <row r="75" spans="3:9" x14ac:dyDescent="0.2">
      <c r="C75" s="3"/>
      <c r="I75" s="18"/>
    </row>
  </sheetData>
  <sheetProtection selectLockedCells="1"/>
  <mergeCells count="11">
    <mergeCell ref="F8:J8"/>
    <mergeCell ref="K8:L8"/>
    <mergeCell ref="C8:E8"/>
    <mergeCell ref="A1:L1"/>
    <mergeCell ref="A2:L2"/>
    <mergeCell ref="J5:J6"/>
    <mergeCell ref="K5:K6"/>
    <mergeCell ref="C3:D3"/>
    <mergeCell ref="C4:D4"/>
    <mergeCell ref="C5:D5"/>
    <mergeCell ref="C6:D6"/>
  </mergeCells>
  <phoneticPr fontId="0" type="noConversion"/>
  <conditionalFormatting sqref="C10:E58">
    <cfRule type="expression" dxfId="2" priority="4">
      <formula>$K10&gt;0</formula>
    </cfRule>
  </conditionalFormatting>
  <conditionalFormatting sqref="F10:J58">
    <cfRule type="expression" dxfId="1" priority="5">
      <formula>$E10&gt;0</formula>
    </cfRule>
  </conditionalFormatting>
  <conditionalFormatting sqref="M12:M13">
    <cfRule type="expression" dxfId="0" priority="3">
      <formula>$K12&gt;0</formula>
    </cfRule>
  </conditionalFormatting>
  <printOptions gridLines="1"/>
  <pageMargins left="0.7" right="0.7" top="0.75" bottom="0.75" header="0.3" footer="0.3"/>
  <pageSetup scale="50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'In-District '!$A$2:$A$130</xm:f>
          </x14:formula1>
          <xm:sqref>M12:M13</xm:sqref>
        </x14:dataValidation>
        <x14:dataValidation type="list" allowBlank="1" showInputMessage="1" showErrorMessage="1" xr:uid="{00000000-0002-0000-0000-000000000000}">
          <x14:formula1>
            <xm:f>'In-District '!$C$2:$C$5</xm:f>
          </x14:formula1>
          <xm:sqref>D10:D58</xm:sqref>
        </x14:dataValidation>
        <x14:dataValidation type="list" allowBlank="1" showInputMessage="1" showErrorMessage="1" xr:uid="{00000000-0002-0000-0000-000002000000}">
          <x14:formula1>
            <xm:f>'In-District '!$A$2:$A$155</xm:f>
          </x14:formula1>
          <xm:sqref>C10:C58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0"/>
  <sheetViews>
    <sheetView topLeftCell="A22" workbookViewId="0">
      <selection activeCell="A43" sqref="A43"/>
    </sheetView>
  </sheetViews>
  <sheetFormatPr defaultRowHeight="12.75" x14ac:dyDescent="0.2"/>
  <cols>
    <col min="1" max="1" width="23.42578125" bestFit="1" customWidth="1"/>
  </cols>
  <sheetData>
    <row r="1" spans="1:3" ht="15.75" x14ac:dyDescent="0.25">
      <c r="A1" s="90" t="s">
        <v>41</v>
      </c>
      <c r="B1" s="90"/>
    </row>
    <row r="2" spans="1:3" x14ac:dyDescent="0.2">
      <c r="A2" s="9" t="s">
        <v>103</v>
      </c>
      <c r="B2">
        <v>5.6</v>
      </c>
      <c r="C2" s="19" t="s">
        <v>61</v>
      </c>
    </row>
    <row r="3" spans="1:3" x14ac:dyDescent="0.2">
      <c r="A3" s="9" t="s">
        <v>104</v>
      </c>
      <c r="B3">
        <v>5.5</v>
      </c>
      <c r="C3" s="19" t="s">
        <v>62</v>
      </c>
    </row>
    <row r="4" spans="1:3" x14ac:dyDescent="0.2">
      <c r="A4" s="9" t="s">
        <v>105</v>
      </c>
      <c r="B4">
        <v>5.5</v>
      </c>
      <c r="C4" s="19"/>
    </row>
    <row r="5" spans="1:3" x14ac:dyDescent="0.2">
      <c r="A5" s="9" t="s">
        <v>106</v>
      </c>
      <c r="B5">
        <v>5.8</v>
      </c>
    </row>
    <row r="6" spans="1:3" x14ac:dyDescent="0.2">
      <c r="A6" s="9" t="s">
        <v>107</v>
      </c>
      <c r="B6">
        <v>1.9</v>
      </c>
    </row>
    <row r="7" spans="1:3" x14ac:dyDescent="0.2">
      <c r="A7" s="9" t="s">
        <v>108</v>
      </c>
      <c r="B7">
        <v>4.2</v>
      </c>
    </row>
    <row r="8" spans="1:3" x14ac:dyDescent="0.2">
      <c r="A8" s="9" t="s">
        <v>109</v>
      </c>
      <c r="B8">
        <v>10</v>
      </c>
    </row>
    <row r="9" spans="1:3" x14ac:dyDescent="0.2">
      <c r="A9" s="9" t="s">
        <v>110</v>
      </c>
      <c r="B9">
        <v>4.7</v>
      </c>
    </row>
    <row r="10" spans="1:3" x14ac:dyDescent="0.2">
      <c r="A10" s="9" t="s">
        <v>111</v>
      </c>
      <c r="B10">
        <v>1.7</v>
      </c>
    </row>
    <row r="11" spans="1:3" x14ac:dyDescent="0.2">
      <c r="A11" s="2" t="s">
        <v>52</v>
      </c>
      <c r="B11" s="2">
        <v>6.7</v>
      </c>
    </row>
    <row r="12" spans="1:3" x14ac:dyDescent="0.2">
      <c r="A12" s="25" t="s">
        <v>66</v>
      </c>
      <c r="B12" s="25">
        <v>4.0999999999999996</v>
      </c>
    </row>
    <row r="13" spans="1:3" x14ac:dyDescent="0.2">
      <c r="A13" s="6" t="s">
        <v>112</v>
      </c>
      <c r="B13">
        <v>5.6</v>
      </c>
    </row>
    <row r="14" spans="1:3" x14ac:dyDescent="0.2">
      <c r="A14" s="6" t="s">
        <v>85</v>
      </c>
      <c r="B14">
        <v>0.8</v>
      </c>
    </row>
    <row r="15" spans="1:3" x14ac:dyDescent="0.2">
      <c r="A15" s="6" t="s">
        <v>86</v>
      </c>
      <c r="B15">
        <v>0.8</v>
      </c>
    </row>
    <row r="16" spans="1:3" x14ac:dyDescent="0.2">
      <c r="A16" s="2" t="s">
        <v>50</v>
      </c>
      <c r="B16" s="2">
        <v>1</v>
      </c>
    </row>
    <row r="17" spans="1:2" x14ac:dyDescent="0.2">
      <c r="A17" s="25" t="s">
        <v>67</v>
      </c>
      <c r="B17" s="25">
        <v>1.3</v>
      </c>
    </row>
    <row r="18" spans="1:2" x14ac:dyDescent="0.2">
      <c r="A18" s="6" t="s">
        <v>0</v>
      </c>
      <c r="B18">
        <v>1.9</v>
      </c>
    </row>
    <row r="19" spans="1:2" x14ac:dyDescent="0.2">
      <c r="A19" s="6" t="s">
        <v>113</v>
      </c>
      <c r="B19">
        <v>4.5</v>
      </c>
    </row>
    <row r="20" spans="1:2" x14ac:dyDescent="0.2">
      <c r="A20" s="6" t="s">
        <v>115</v>
      </c>
      <c r="B20">
        <v>3.6</v>
      </c>
    </row>
    <row r="21" spans="1:2" x14ac:dyDescent="0.2">
      <c r="A21" s="6" t="s">
        <v>1</v>
      </c>
      <c r="B21">
        <v>5.6</v>
      </c>
    </row>
    <row r="22" spans="1:2" x14ac:dyDescent="0.2">
      <c r="A22" s="6" t="s">
        <v>21</v>
      </c>
      <c r="B22">
        <v>1.8</v>
      </c>
    </row>
    <row r="23" spans="1:2" x14ac:dyDescent="0.2">
      <c r="A23" s="6" t="s">
        <v>10</v>
      </c>
      <c r="B23">
        <v>5.3</v>
      </c>
    </row>
    <row r="24" spans="1:2" x14ac:dyDescent="0.2">
      <c r="A24" s="47" t="s">
        <v>114</v>
      </c>
      <c r="B24">
        <v>5.5</v>
      </c>
    </row>
    <row r="25" spans="1:2" x14ac:dyDescent="0.2">
      <c r="A25" s="47" t="s">
        <v>87</v>
      </c>
      <c r="B25">
        <v>0.8</v>
      </c>
    </row>
    <row r="26" spans="1:2" x14ac:dyDescent="0.2">
      <c r="A26" s="2" t="s">
        <v>55</v>
      </c>
      <c r="B26" s="2">
        <v>1.6</v>
      </c>
    </row>
    <row r="27" spans="1:2" x14ac:dyDescent="0.2">
      <c r="A27" s="25" t="s">
        <v>68</v>
      </c>
      <c r="B27" s="25">
        <v>1.9</v>
      </c>
    </row>
    <row r="28" spans="1:2" x14ac:dyDescent="0.2">
      <c r="A28" s="47" t="s">
        <v>88</v>
      </c>
      <c r="B28">
        <v>1</v>
      </c>
    </row>
    <row r="29" spans="1:2" x14ac:dyDescent="0.2">
      <c r="A29" s="47" t="s">
        <v>122</v>
      </c>
      <c r="B29">
        <v>4.0999999999999996</v>
      </c>
    </row>
    <row r="30" spans="1:2" x14ac:dyDescent="0.2">
      <c r="A30" s="47" t="s">
        <v>117</v>
      </c>
      <c r="B30">
        <v>2.8</v>
      </c>
    </row>
    <row r="31" spans="1:2" x14ac:dyDescent="0.2">
      <c r="A31" s="47" t="s">
        <v>89</v>
      </c>
      <c r="B31">
        <v>5.5</v>
      </c>
    </row>
    <row r="32" spans="1:2" x14ac:dyDescent="0.2">
      <c r="A32" s="2" t="s">
        <v>90</v>
      </c>
      <c r="B32" s="2">
        <v>1.4</v>
      </c>
    </row>
    <row r="33" spans="1:2" x14ac:dyDescent="0.2">
      <c r="A33" s="47" t="s">
        <v>91</v>
      </c>
      <c r="B33">
        <v>0.8</v>
      </c>
    </row>
    <row r="34" spans="1:2" x14ac:dyDescent="0.2">
      <c r="A34" s="47" t="s">
        <v>92</v>
      </c>
      <c r="B34">
        <v>4.9000000000000004</v>
      </c>
    </row>
    <row r="35" spans="1:2" x14ac:dyDescent="0.2">
      <c r="A35" s="2" t="s">
        <v>27</v>
      </c>
      <c r="B35" s="2">
        <v>15.75</v>
      </c>
    </row>
    <row r="36" spans="1:2" x14ac:dyDescent="0.2">
      <c r="A36" s="2" t="s">
        <v>26</v>
      </c>
      <c r="B36" s="2">
        <v>5</v>
      </c>
    </row>
    <row r="37" spans="1:2" x14ac:dyDescent="0.2">
      <c r="A37" s="2" t="s">
        <v>29</v>
      </c>
      <c r="B37" s="2">
        <v>3.8</v>
      </c>
    </row>
    <row r="38" spans="1:2" x14ac:dyDescent="0.2">
      <c r="A38" s="2" t="s">
        <v>28</v>
      </c>
      <c r="B38" s="2">
        <v>14.1</v>
      </c>
    </row>
    <row r="39" spans="1:2" x14ac:dyDescent="0.2">
      <c r="A39" s="4" t="s">
        <v>32</v>
      </c>
      <c r="B39" s="5">
        <v>21</v>
      </c>
    </row>
    <row r="40" spans="1:2" x14ac:dyDescent="0.2">
      <c r="A40" s="2" t="s">
        <v>30</v>
      </c>
      <c r="B40" s="2">
        <v>28.3</v>
      </c>
    </row>
    <row r="41" spans="1:2" x14ac:dyDescent="0.2">
      <c r="A41" s="2" t="s">
        <v>152</v>
      </c>
      <c r="B41" s="2">
        <v>3.6</v>
      </c>
    </row>
    <row r="42" spans="1:2" x14ac:dyDescent="0.2">
      <c r="A42" s="2" t="s">
        <v>31</v>
      </c>
      <c r="B42" s="2">
        <v>6.4</v>
      </c>
    </row>
    <row r="43" spans="1:2" x14ac:dyDescent="0.2">
      <c r="A43" s="2" t="s">
        <v>101</v>
      </c>
      <c r="B43" s="2">
        <v>1.3</v>
      </c>
    </row>
    <row r="44" spans="1:2" x14ac:dyDescent="0.2">
      <c r="A44" s="2" t="s">
        <v>60</v>
      </c>
      <c r="B44" s="2">
        <v>1.4</v>
      </c>
    </row>
    <row r="45" spans="1:2" x14ac:dyDescent="0.2">
      <c r="A45" s="8" t="s">
        <v>120</v>
      </c>
      <c r="B45">
        <v>5.5</v>
      </c>
    </row>
    <row r="46" spans="1:2" x14ac:dyDescent="0.2">
      <c r="A46" s="8" t="s">
        <v>3</v>
      </c>
      <c r="B46">
        <v>0.8</v>
      </c>
    </row>
    <row r="47" spans="1:2" x14ac:dyDescent="0.2">
      <c r="A47" s="2" t="s">
        <v>59</v>
      </c>
      <c r="B47" s="2">
        <v>1.6</v>
      </c>
    </row>
    <row r="48" spans="1:2" x14ac:dyDescent="0.2">
      <c r="A48" s="25" t="s">
        <v>69</v>
      </c>
      <c r="B48" s="25">
        <v>1.5</v>
      </c>
    </row>
    <row r="49" spans="1:2" x14ac:dyDescent="0.2">
      <c r="A49" s="8" t="s">
        <v>2</v>
      </c>
      <c r="B49">
        <v>1</v>
      </c>
    </row>
    <row r="50" spans="1:2" x14ac:dyDescent="0.2">
      <c r="A50" s="8" t="s">
        <v>121</v>
      </c>
      <c r="B50">
        <v>4.0999999999999996</v>
      </c>
    </row>
    <row r="51" spans="1:2" x14ac:dyDescent="0.2">
      <c r="A51" s="8" t="s">
        <v>119</v>
      </c>
      <c r="B51">
        <v>2.8</v>
      </c>
    </row>
    <row r="52" spans="1:2" x14ac:dyDescent="0.2">
      <c r="A52" s="8" t="s">
        <v>4</v>
      </c>
      <c r="B52">
        <v>5.5</v>
      </c>
    </row>
    <row r="53" spans="1:2" x14ac:dyDescent="0.2">
      <c r="A53" s="8" t="s">
        <v>22</v>
      </c>
      <c r="B53">
        <v>0.8</v>
      </c>
    </row>
    <row r="54" spans="1:2" x14ac:dyDescent="0.2">
      <c r="A54" s="8" t="s">
        <v>11</v>
      </c>
      <c r="B54">
        <v>4.9000000000000004</v>
      </c>
    </row>
    <row r="55" spans="1:2" x14ac:dyDescent="0.2">
      <c r="A55" s="25" t="s">
        <v>75</v>
      </c>
      <c r="B55" s="25">
        <v>4.0999999999999996</v>
      </c>
    </row>
    <row r="56" spans="1:2" x14ac:dyDescent="0.2">
      <c r="A56" s="25" t="s">
        <v>76</v>
      </c>
      <c r="B56" s="25">
        <v>1.3</v>
      </c>
    </row>
    <row r="57" spans="1:2" x14ac:dyDescent="0.2">
      <c r="A57" s="25" t="s">
        <v>77</v>
      </c>
      <c r="B57" s="25">
        <v>1.9</v>
      </c>
    </row>
    <row r="58" spans="1:2" x14ac:dyDescent="0.2">
      <c r="A58" s="25" t="s">
        <v>78</v>
      </c>
      <c r="B58" s="25">
        <v>1.5</v>
      </c>
    </row>
    <row r="59" spans="1:2" x14ac:dyDescent="0.2">
      <c r="A59" s="25" t="s">
        <v>79</v>
      </c>
      <c r="B59" s="25">
        <v>1.7</v>
      </c>
    </row>
    <row r="60" spans="1:2" x14ac:dyDescent="0.2">
      <c r="A60" s="25" t="s">
        <v>80</v>
      </c>
      <c r="B60" s="25">
        <v>3</v>
      </c>
    </row>
    <row r="61" spans="1:2" x14ac:dyDescent="0.2">
      <c r="A61" s="25" t="s">
        <v>124</v>
      </c>
      <c r="B61" s="25">
        <v>3.1</v>
      </c>
    </row>
    <row r="62" spans="1:2" x14ac:dyDescent="0.2">
      <c r="A62" s="25" t="s">
        <v>81</v>
      </c>
      <c r="B62" s="25">
        <v>5.7</v>
      </c>
    </row>
    <row r="63" spans="1:2" x14ac:dyDescent="0.2">
      <c r="A63" s="25" t="s">
        <v>82</v>
      </c>
      <c r="B63" s="25">
        <v>1.1000000000000001</v>
      </c>
    </row>
    <row r="64" spans="1:2" x14ac:dyDescent="0.2">
      <c r="A64" s="25" t="s">
        <v>83</v>
      </c>
      <c r="B64" s="25">
        <v>3.6</v>
      </c>
    </row>
    <row r="65" spans="1:2" x14ac:dyDescent="0.2">
      <c r="A65" s="10" t="s">
        <v>126</v>
      </c>
      <c r="B65">
        <v>5.8</v>
      </c>
    </row>
    <row r="66" spans="1:2" x14ac:dyDescent="0.2">
      <c r="A66" s="10" t="s">
        <v>5</v>
      </c>
      <c r="B66">
        <v>1.9</v>
      </c>
    </row>
    <row r="67" spans="1:2" x14ac:dyDescent="0.2">
      <c r="A67" s="10" t="s">
        <v>93</v>
      </c>
      <c r="B67" s="25">
        <v>1</v>
      </c>
    </row>
    <row r="68" spans="1:2" x14ac:dyDescent="0.2">
      <c r="A68" s="10" t="s">
        <v>94</v>
      </c>
      <c r="B68">
        <v>1</v>
      </c>
    </row>
    <row r="69" spans="1:2" x14ac:dyDescent="0.2">
      <c r="A69" s="2" t="s">
        <v>53</v>
      </c>
      <c r="B69" s="2">
        <v>1.7</v>
      </c>
    </row>
    <row r="70" spans="1:2" x14ac:dyDescent="0.2">
      <c r="A70" s="25" t="s">
        <v>70</v>
      </c>
      <c r="B70" s="25">
        <v>1.7</v>
      </c>
    </row>
    <row r="71" spans="1:2" x14ac:dyDescent="0.2">
      <c r="A71" s="10" t="s">
        <v>127</v>
      </c>
      <c r="B71">
        <v>4.5</v>
      </c>
    </row>
    <row r="72" spans="1:2" x14ac:dyDescent="0.2">
      <c r="A72" s="10" t="s">
        <v>128</v>
      </c>
      <c r="B72">
        <v>2.5</v>
      </c>
    </row>
    <row r="73" spans="1:2" x14ac:dyDescent="0.2">
      <c r="A73" s="10" t="s">
        <v>6</v>
      </c>
      <c r="B73">
        <v>4</v>
      </c>
    </row>
    <row r="74" spans="1:2" x14ac:dyDescent="0.2">
      <c r="A74" s="10" t="s">
        <v>23</v>
      </c>
      <c r="B74">
        <v>1.3</v>
      </c>
    </row>
    <row r="75" spans="1:2" x14ac:dyDescent="0.2">
      <c r="A75" s="10" t="s">
        <v>12</v>
      </c>
      <c r="B75">
        <v>5.5</v>
      </c>
    </row>
    <row r="76" spans="1:2" x14ac:dyDescent="0.2">
      <c r="A76" s="12" t="s">
        <v>151</v>
      </c>
      <c r="B76">
        <v>1.9</v>
      </c>
    </row>
    <row r="77" spans="1:2" x14ac:dyDescent="0.2">
      <c r="A77" s="12" t="s">
        <v>130</v>
      </c>
      <c r="B77">
        <v>4.5</v>
      </c>
    </row>
    <row r="78" spans="1:2" x14ac:dyDescent="0.2">
      <c r="A78" s="12" t="s">
        <v>131</v>
      </c>
      <c r="B78">
        <v>4.0999999999999996</v>
      </c>
    </row>
    <row r="79" spans="1:2" x14ac:dyDescent="0.2">
      <c r="A79" s="12" t="s">
        <v>132</v>
      </c>
      <c r="B79">
        <v>4.0999999999999996</v>
      </c>
    </row>
    <row r="80" spans="1:2" x14ac:dyDescent="0.2">
      <c r="A80" s="12" t="s">
        <v>133</v>
      </c>
      <c r="B80">
        <v>4.5</v>
      </c>
    </row>
    <row r="81" spans="1:2" x14ac:dyDescent="0.2">
      <c r="A81" s="12" t="s">
        <v>137</v>
      </c>
      <c r="B81">
        <v>3.3</v>
      </c>
    </row>
    <row r="82" spans="1:2" x14ac:dyDescent="0.2">
      <c r="A82" s="12" t="s">
        <v>134</v>
      </c>
      <c r="B82">
        <v>8.6999999999999993</v>
      </c>
    </row>
    <row r="83" spans="1:2" x14ac:dyDescent="0.2">
      <c r="A83" s="12" t="s">
        <v>135</v>
      </c>
      <c r="B83">
        <v>3.4</v>
      </c>
    </row>
    <row r="84" spans="1:2" x14ac:dyDescent="0.2">
      <c r="A84" s="12" t="s">
        <v>136</v>
      </c>
      <c r="B84">
        <v>1.2</v>
      </c>
    </row>
    <row r="85" spans="1:2" x14ac:dyDescent="0.2">
      <c r="A85" s="2" t="s">
        <v>51</v>
      </c>
      <c r="B85" s="2">
        <v>3.4</v>
      </c>
    </row>
    <row r="86" spans="1:2" x14ac:dyDescent="0.2">
      <c r="A86" s="25" t="s">
        <v>71</v>
      </c>
      <c r="B86" s="25">
        <v>3</v>
      </c>
    </row>
    <row r="87" spans="1:2" x14ac:dyDescent="0.2">
      <c r="A87" s="49" t="s">
        <v>102</v>
      </c>
      <c r="B87" s="50">
        <v>4.2</v>
      </c>
    </row>
    <row r="88" spans="1:2" x14ac:dyDescent="0.2">
      <c r="A88" s="49" t="s">
        <v>116</v>
      </c>
      <c r="B88" s="50">
        <v>3.6</v>
      </c>
    </row>
    <row r="89" spans="1:2" x14ac:dyDescent="0.2">
      <c r="A89" s="49" t="s">
        <v>118</v>
      </c>
      <c r="B89" s="50">
        <v>2.8</v>
      </c>
    </row>
    <row r="90" spans="1:2" x14ac:dyDescent="0.2">
      <c r="A90" s="49" t="s">
        <v>123</v>
      </c>
      <c r="B90" s="50">
        <v>2.8</v>
      </c>
    </row>
    <row r="91" spans="1:2" x14ac:dyDescent="0.2">
      <c r="A91" s="49" t="s">
        <v>125</v>
      </c>
      <c r="B91" s="50">
        <v>3.1</v>
      </c>
    </row>
    <row r="92" spans="1:2" x14ac:dyDescent="0.2">
      <c r="A92" s="49" t="s">
        <v>129</v>
      </c>
      <c r="B92" s="50">
        <v>2.5</v>
      </c>
    </row>
    <row r="93" spans="1:2" x14ac:dyDescent="0.2">
      <c r="A93" s="49" t="s">
        <v>138</v>
      </c>
      <c r="B93" s="50">
        <v>3.3</v>
      </c>
    </row>
    <row r="94" spans="1:2" x14ac:dyDescent="0.2">
      <c r="A94" s="49" t="s">
        <v>139</v>
      </c>
      <c r="B94" s="50">
        <v>4.2</v>
      </c>
    </row>
    <row r="95" spans="1:2" x14ac:dyDescent="0.2">
      <c r="A95" s="49" t="s">
        <v>141</v>
      </c>
      <c r="B95" s="50">
        <v>2.2999999999999998</v>
      </c>
    </row>
    <row r="96" spans="1:2" x14ac:dyDescent="0.2">
      <c r="A96" s="49" t="s">
        <v>149</v>
      </c>
      <c r="B96" s="50">
        <v>3.2</v>
      </c>
    </row>
    <row r="97" spans="1:2" x14ac:dyDescent="0.2">
      <c r="A97" s="11" t="s">
        <v>142</v>
      </c>
      <c r="B97">
        <v>10</v>
      </c>
    </row>
    <row r="98" spans="1:2" x14ac:dyDescent="0.2">
      <c r="A98" s="11" t="s">
        <v>8</v>
      </c>
      <c r="B98">
        <v>5.6</v>
      </c>
    </row>
    <row r="99" spans="1:2" x14ac:dyDescent="0.2">
      <c r="A99" s="11" t="s">
        <v>95</v>
      </c>
      <c r="B99">
        <v>5.5</v>
      </c>
    </row>
    <row r="100" spans="1:2" x14ac:dyDescent="0.2">
      <c r="A100" s="11" t="s">
        <v>96</v>
      </c>
      <c r="B100">
        <v>5.5</v>
      </c>
    </row>
    <row r="101" spans="1:2" x14ac:dyDescent="0.2">
      <c r="A101" s="2" t="s">
        <v>56</v>
      </c>
      <c r="B101" s="2">
        <v>2.8</v>
      </c>
    </row>
    <row r="102" spans="1:2" x14ac:dyDescent="0.2">
      <c r="A102" s="2" t="s">
        <v>54</v>
      </c>
      <c r="B102" s="2">
        <v>6.2</v>
      </c>
    </row>
    <row r="103" spans="1:2" x14ac:dyDescent="0.2">
      <c r="A103" s="25" t="s">
        <v>72</v>
      </c>
      <c r="B103" s="25">
        <v>5.7</v>
      </c>
    </row>
    <row r="104" spans="1:2" x14ac:dyDescent="0.2">
      <c r="A104" s="11" t="s">
        <v>7</v>
      </c>
      <c r="B104">
        <v>4</v>
      </c>
    </row>
    <row r="105" spans="1:2" x14ac:dyDescent="0.2">
      <c r="A105" s="11" t="s">
        <v>143</v>
      </c>
      <c r="B105">
        <v>8.6999999999999993</v>
      </c>
    </row>
    <row r="106" spans="1:2" x14ac:dyDescent="0.2">
      <c r="A106" s="11" t="s">
        <v>140</v>
      </c>
      <c r="B106">
        <v>4.2</v>
      </c>
    </row>
    <row r="107" spans="1:2" x14ac:dyDescent="0.2">
      <c r="A107" s="11" t="s">
        <v>24</v>
      </c>
      <c r="B107">
        <v>5.3</v>
      </c>
    </row>
    <row r="108" spans="1:2" x14ac:dyDescent="0.2">
      <c r="A108" s="11" t="s">
        <v>13</v>
      </c>
      <c r="B108">
        <v>7.8</v>
      </c>
    </row>
    <row r="109" spans="1:2" x14ac:dyDescent="0.2">
      <c r="A109" s="7" t="s">
        <v>144</v>
      </c>
      <c r="B109">
        <v>4.7</v>
      </c>
    </row>
    <row r="110" spans="1:2" x14ac:dyDescent="0.2">
      <c r="A110" s="7" t="s">
        <v>18</v>
      </c>
      <c r="B110">
        <v>1.8</v>
      </c>
    </row>
    <row r="111" spans="1:2" x14ac:dyDescent="0.2">
      <c r="A111" s="7" t="s">
        <v>97</v>
      </c>
      <c r="B111">
        <v>0.8</v>
      </c>
    </row>
    <row r="112" spans="1:2" x14ac:dyDescent="0.2">
      <c r="A112" s="7" t="s">
        <v>98</v>
      </c>
      <c r="B112">
        <v>0.8</v>
      </c>
    </row>
    <row r="113" spans="1:2" x14ac:dyDescent="0.2">
      <c r="A113" s="2" t="s">
        <v>58</v>
      </c>
      <c r="B113" s="2">
        <v>1</v>
      </c>
    </row>
    <row r="114" spans="1:2" x14ac:dyDescent="0.2">
      <c r="A114" s="25" t="s">
        <v>73</v>
      </c>
      <c r="B114" s="25">
        <v>1.1000000000000001</v>
      </c>
    </row>
    <row r="115" spans="1:2" x14ac:dyDescent="0.2">
      <c r="A115" s="7" t="s">
        <v>17</v>
      </c>
      <c r="B115">
        <v>1.3</v>
      </c>
    </row>
    <row r="116" spans="1:2" x14ac:dyDescent="0.2">
      <c r="A116" s="7" t="s">
        <v>145</v>
      </c>
      <c r="B116">
        <v>3.4</v>
      </c>
    </row>
    <row r="117" spans="1:2" x14ac:dyDescent="0.2">
      <c r="A117" s="7" t="s">
        <v>148</v>
      </c>
      <c r="B117">
        <v>2.2999999999999998</v>
      </c>
    </row>
    <row r="118" spans="1:2" x14ac:dyDescent="0.2">
      <c r="A118" s="7" t="s">
        <v>19</v>
      </c>
      <c r="B118">
        <v>5.3</v>
      </c>
    </row>
    <row r="119" spans="1:2" x14ac:dyDescent="0.2">
      <c r="A119" s="7" t="s">
        <v>20</v>
      </c>
      <c r="B119">
        <v>4.3</v>
      </c>
    </row>
    <row r="120" spans="1:2" x14ac:dyDescent="0.2">
      <c r="A120" s="13" t="s">
        <v>146</v>
      </c>
      <c r="B120">
        <v>1.7</v>
      </c>
    </row>
    <row r="121" spans="1:2" x14ac:dyDescent="0.2">
      <c r="A121" s="13" t="s">
        <v>14</v>
      </c>
      <c r="B121">
        <v>5.3</v>
      </c>
    </row>
    <row r="122" spans="1:2" x14ac:dyDescent="0.2">
      <c r="A122" s="13" t="s">
        <v>99</v>
      </c>
      <c r="B122">
        <v>4.9000000000000004</v>
      </c>
    </row>
    <row r="123" spans="1:2" x14ac:dyDescent="0.2">
      <c r="A123" s="13" t="s">
        <v>100</v>
      </c>
      <c r="B123">
        <v>4.9000000000000004</v>
      </c>
    </row>
    <row r="124" spans="1:2" x14ac:dyDescent="0.2">
      <c r="A124" s="2" t="s">
        <v>57</v>
      </c>
      <c r="B124" s="2">
        <v>4</v>
      </c>
    </row>
    <row r="125" spans="1:2" x14ac:dyDescent="0.2">
      <c r="A125" s="25" t="s">
        <v>74</v>
      </c>
      <c r="B125" s="25">
        <v>3.6</v>
      </c>
    </row>
    <row r="126" spans="1:2" x14ac:dyDescent="0.2">
      <c r="A126" s="13" t="s">
        <v>15</v>
      </c>
      <c r="B126">
        <v>5.5</v>
      </c>
    </row>
    <row r="127" spans="1:2" x14ac:dyDescent="0.2">
      <c r="A127" s="13" t="s">
        <v>147</v>
      </c>
      <c r="B127">
        <v>1.2</v>
      </c>
    </row>
    <row r="128" spans="1:2" x14ac:dyDescent="0.2">
      <c r="A128" s="13" t="s">
        <v>150</v>
      </c>
      <c r="B128">
        <v>3.2</v>
      </c>
    </row>
    <row r="129" spans="1:2" x14ac:dyDescent="0.2">
      <c r="A129" s="13" t="s">
        <v>16</v>
      </c>
      <c r="B129">
        <v>7.8</v>
      </c>
    </row>
    <row r="130" spans="1:2" x14ac:dyDescent="0.2">
      <c r="A130" s="13" t="s">
        <v>25</v>
      </c>
      <c r="B130">
        <v>4.3</v>
      </c>
    </row>
  </sheetData>
  <sheetProtection selectLockedCells="1"/>
  <sortState xmlns:xlrd2="http://schemas.microsoft.com/office/spreadsheetml/2017/richdata2" ref="A2:B109">
    <sortCondition ref="A2"/>
  </sortState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3AEF36CEE454993F4090D16C2C083" ma:contentTypeVersion="12" ma:contentTypeDescription="Create a new document." ma:contentTypeScope="" ma:versionID="cb572a79023d69dc6fc342e4b57014c7">
  <xsd:schema xmlns:xsd="http://www.w3.org/2001/XMLSchema" xmlns:xs="http://www.w3.org/2001/XMLSchema" xmlns:p="http://schemas.microsoft.com/office/2006/metadata/properties" xmlns:ns3="1ab2a231-b5ef-4bf0-b5d9-55c70804ebc5" xmlns:ns4="cc51cced-bda5-4f51-857e-3e32663118c0" targetNamespace="http://schemas.microsoft.com/office/2006/metadata/properties" ma:root="true" ma:fieldsID="e3d02ca817c1b4a4aa3659053e1b24ad" ns3:_="" ns4:_="">
    <xsd:import namespace="1ab2a231-b5ef-4bf0-b5d9-55c70804ebc5"/>
    <xsd:import namespace="cc51cced-bda5-4f51-857e-3e32663118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2a231-b5ef-4bf0-b5d9-55c70804e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1cced-bda5-4f51-857e-3e32663118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BBA62-FB3F-42A7-9021-5B2085978E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2a231-b5ef-4bf0-b5d9-55c70804ebc5"/>
    <ds:schemaRef ds:uri="cc51cced-bda5-4f51-857e-3e32663118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DCF57C-2AFC-42DF-85B6-7BDB9AF5C4A4}">
  <ds:schemaRefs>
    <ds:schemaRef ds:uri="http://purl.org/dc/terms/"/>
    <ds:schemaRef ds:uri="1ab2a231-b5ef-4bf0-b5d9-55c70804ebc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c51cced-bda5-4f51-857e-3e32663118c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46EC534-6FED-4837-A6AF-485D17B174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</vt:lpstr>
      <vt:lpstr>In-District </vt:lpstr>
      <vt:lpstr>'2026'!Print_Area</vt:lpstr>
    </vt:vector>
  </TitlesOfParts>
  <Company>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Bostwick</dc:creator>
  <cp:lastModifiedBy>Samuel Williams</cp:lastModifiedBy>
  <cp:lastPrinted>2025-07-18T17:11:36Z</cp:lastPrinted>
  <dcterms:created xsi:type="dcterms:W3CDTF">2003-05-19T20:08:50Z</dcterms:created>
  <dcterms:modified xsi:type="dcterms:W3CDTF">2026-07-16T13:26:58Z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0x0101003BB3AEF36CEE454993F4090D16C2C083</vt:lpwstr>
  </property>
</Properties>
</file>