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emary.Romero\Desktop\"/>
    </mc:Choice>
  </mc:AlternateContent>
  <xr:revisionPtr revIDLastSave="0" documentId="13_ncr:1_{8226D0F1-9D79-47C7-8E67-9A033BEE4F7C}" xr6:coauthVersionLast="36" xr6:coauthVersionMax="36" xr10:uidLastSave="{00000000-0000-0000-0000-000000000000}"/>
  <bookViews>
    <workbookView xWindow="0" yWindow="0" windowWidth="28965" windowHeight="11550" xr2:uid="{0E456D7E-1FA0-49C6-95AC-5E41CD6C5526}"/>
  </bookViews>
  <sheets>
    <sheet name="Classified OPEN ENROLL 26-27" sheetId="1" r:id="rId1"/>
  </sheets>
  <definedNames>
    <definedName name="_xlnm.Print_Area" localSheetId="0">'Classified OPEN ENROLL 26-27'!$A$1:$H$53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C19" i="1" s="1"/>
  <c r="C20" i="1" s="1"/>
  <c r="C21" i="1" s="1"/>
  <c r="C22" i="1" s="1"/>
  <c r="C23" i="1" s="1"/>
  <c r="C24" i="1" s="1"/>
  <c r="C25" i="1" s="1"/>
  <c r="C26" i="1" s="1"/>
  <c r="C27" i="1" s="1"/>
  <c r="C17" i="1"/>
  <c r="D18" i="1" l="1"/>
  <c r="D17" i="1"/>
  <c r="H31" i="1" l="1"/>
  <c r="G31" i="1"/>
  <c r="F31" i="1"/>
  <c r="E31" i="1"/>
  <c r="D31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H19" i="1"/>
  <c r="H20" i="1" s="1"/>
  <c r="H21" i="1" s="1"/>
  <c r="H22" i="1" s="1"/>
  <c r="H23" i="1" s="1"/>
  <c r="H24" i="1" s="1"/>
  <c r="H25" i="1" s="1"/>
  <c r="H26" i="1" s="1"/>
  <c r="H27" i="1" s="1"/>
  <c r="G19" i="1"/>
  <c r="F19" i="1"/>
  <c r="E19" i="1"/>
  <c r="E20" i="1" s="1"/>
  <c r="E21" i="1" s="1"/>
  <c r="E22" i="1" s="1"/>
  <c r="E23" i="1" s="1"/>
  <c r="E24" i="1" s="1"/>
  <c r="E25" i="1" s="1"/>
  <c r="E26" i="1" s="1"/>
  <c r="E27" i="1" s="1"/>
  <c r="D19" i="1"/>
  <c r="D20" i="1" s="1"/>
  <c r="D21" i="1" s="1"/>
  <c r="D22" i="1" s="1"/>
  <c r="D23" i="1" s="1"/>
  <c r="D24" i="1" s="1"/>
  <c r="D25" i="1" s="1"/>
  <c r="D26" i="1" s="1"/>
  <c r="D27" i="1" s="1"/>
  <c r="H18" i="1"/>
  <c r="G18" i="1"/>
  <c r="F18" i="1"/>
  <c r="E18" i="1"/>
  <c r="H17" i="1"/>
  <c r="G17" i="1"/>
  <c r="F17" i="1"/>
  <c r="E17" i="1"/>
  <c r="H16" i="1"/>
  <c r="G16" i="1"/>
  <c r="F16" i="1"/>
  <c r="E16" i="1"/>
  <c r="D16" i="1"/>
  <c r="E28" i="1" l="1"/>
  <c r="G28" i="1"/>
  <c r="F28" i="1"/>
  <c r="C29" i="1"/>
  <c r="F6" i="1" s="1"/>
  <c r="H28" i="1"/>
  <c r="D28" i="1"/>
  <c r="D29" i="1" l="1"/>
  <c r="D30" i="1" s="1"/>
  <c r="D32" i="1" s="1"/>
  <c r="D34" i="1" s="1"/>
  <c r="F29" i="1"/>
  <c r="F30" i="1" s="1"/>
  <c r="F32" i="1" s="1"/>
  <c r="F34" i="1" s="1"/>
  <c r="G29" i="1"/>
  <c r="G30" i="1" s="1"/>
  <c r="G32" i="1" s="1"/>
  <c r="G34" i="1" s="1"/>
  <c r="H29" i="1" l="1"/>
  <c r="H30" i="1" s="1"/>
  <c r="H32" i="1" s="1"/>
  <c r="H34" i="1" s="1"/>
  <c r="E29" i="1"/>
  <c r="E30" i="1" s="1"/>
  <c r="E32" i="1" s="1"/>
  <c r="E34" i="1" s="1"/>
</calcChain>
</file>

<file path=xl/sharedStrings.xml><?xml version="1.0" encoding="utf-8"?>
<sst xmlns="http://schemas.openxmlformats.org/spreadsheetml/2006/main" count="69" uniqueCount="66">
  <si>
    <t>District Contribution</t>
  </si>
  <si>
    <t>PLAN / Group Number</t>
  </si>
  <si>
    <t>OLD RATE</t>
  </si>
  <si>
    <t>PLAN  / Group Number</t>
  </si>
  <si>
    <t>NEW RATE</t>
  </si>
  <si>
    <t>Option #1 / 40564E</t>
  </si>
  <si>
    <t>Option #2 / 40553D</t>
  </si>
  <si>
    <t>Option #3 / 40564B</t>
  </si>
  <si>
    <t>Option #4  / 40553C</t>
  </si>
  <si>
    <t>Option #5 / 40564F</t>
  </si>
  <si>
    <r>
      <t xml:space="preserve">ENTER </t>
    </r>
    <r>
      <rPr>
        <b/>
        <sz val="12"/>
        <color rgb="FFFF0000"/>
        <rFont val="Calibri"/>
        <family val="2"/>
        <scheme val="minor"/>
      </rPr>
      <t>OLD RATE</t>
    </r>
    <r>
      <rPr>
        <sz val="12"/>
        <color theme="1"/>
        <rFont val="Calibri"/>
        <family val="2"/>
        <scheme val="minor"/>
      </rPr>
      <t xml:space="preserve"> AMOUNT (</t>
    </r>
    <r>
      <rPr>
        <b/>
        <sz val="12"/>
        <color theme="1"/>
        <rFont val="Calibri"/>
        <family val="2"/>
        <scheme val="minor"/>
      </rPr>
      <t>Use your  Anthem ID card to find your GROUP # and enter monthly rate from table above)</t>
    </r>
  </si>
  <si>
    <t>DISTRICT CONTRIBUTION</t>
  </si>
  <si>
    <t xml:space="preserve"> Group #40564E</t>
  </si>
  <si>
    <t xml:space="preserve"> Group #40553D</t>
  </si>
  <si>
    <t>Group #40564B</t>
  </si>
  <si>
    <t>Group #40553C</t>
  </si>
  <si>
    <t>OPTION #1</t>
  </si>
  <si>
    <t>OPTION #2</t>
  </si>
  <si>
    <t>OPTION #3</t>
  </si>
  <si>
    <t>OPTION #4</t>
  </si>
  <si>
    <t>OPTION #5</t>
  </si>
  <si>
    <t>AUGUST</t>
  </si>
  <si>
    <t>SEPTEMBER</t>
  </si>
  <si>
    <t>NOVEMBER</t>
  </si>
  <si>
    <t>DECEMBER</t>
  </si>
  <si>
    <t>MARCH</t>
  </si>
  <si>
    <t>APRIL</t>
  </si>
  <si>
    <t>MAY</t>
  </si>
  <si>
    <t>JUNE</t>
  </si>
  <si>
    <t>TOTAL PLAN PREMIUM</t>
  </si>
  <si>
    <t>LESS DISTRICT CONTRIBUTION</t>
  </si>
  <si>
    <t xml:space="preserve">EMPLOYEE'S COST </t>
  </si>
  <si>
    <t>LESS YOUR  PAYROLL DEDUCTION</t>
  </si>
  <si>
    <t>TOTAL EMPLOYEE'S COST</t>
  </si>
  <si>
    <t xml:space="preserve">EMPLOYEE'S MONTHLY PAYMENT </t>
  </si>
  <si>
    <t>I have read the enclosed information (also on DUSD's website) regarding the health benefits and have elected the following:</t>
  </si>
  <si>
    <t>I choose Option / Group #</t>
  </si>
  <si>
    <t xml:space="preserve">Employee Name (PLEASE PRINT) </t>
  </si>
  <si>
    <t xml:space="preserve">Employee Signature </t>
  </si>
  <si>
    <t>Date</t>
  </si>
  <si>
    <t>Staff Use Only</t>
  </si>
  <si>
    <t>SISC Submittal:  ____/____/________</t>
  </si>
  <si>
    <t>VOL DED (SACS): ____/____/_____</t>
  </si>
  <si>
    <t>ACA (SACS): ____/____/_____</t>
  </si>
  <si>
    <t>Balancing sheet: ____/____/____</t>
  </si>
  <si>
    <t>SISC Recap: ____/____/____</t>
  </si>
  <si>
    <t>***PLEASE PRINT AND RETURN THIS FORM, ONLY IF YOU ARE CHANGING YOUR PLAN***</t>
  </si>
  <si>
    <r>
      <t>ENTER DEDUCTION-</t>
    </r>
    <r>
      <rPr>
        <b/>
        <sz val="12"/>
        <color theme="1"/>
        <rFont val="Calibri"/>
        <family val="2"/>
        <scheme val="minor"/>
      </rPr>
      <t xml:space="preserve">Found on your </t>
    </r>
    <r>
      <rPr>
        <b/>
        <u/>
        <sz val="12"/>
        <color rgb="FFFF0000"/>
        <rFont val="Calibri"/>
        <family val="2"/>
        <scheme val="minor"/>
      </rPr>
      <t>May</t>
    </r>
    <r>
      <rPr>
        <b/>
        <sz val="12"/>
        <color theme="1"/>
        <rFont val="Calibri"/>
        <family val="2"/>
        <scheme val="minor"/>
      </rPr>
      <t xml:space="preserve"> Paystub</t>
    </r>
  </si>
  <si>
    <t>25-26 JULY - SEPTEMBER RATES</t>
  </si>
  <si>
    <t>26-27 OCTOBER - JUNE RATES</t>
  </si>
  <si>
    <r>
      <t>JULY--</t>
    </r>
    <r>
      <rPr>
        <sz val="14"/>
        <color rgb="FFFF0000"/>
        <rFont val="Calibri"/>
        <family val="2"/>
        <scheme val="minor"/>
      </rPr>
      <t>2026</t>
    </r>
  </si>
  <si>
    <t>FEBRUARY</t>
  </si>
  <si>
    <r>
      <t>JANUARY-</t>
    </r>
    <r>
      <rPr>
        <sz val="14"/>
        <color rgb="FFFF0000"/>
        <rFont val="Calibri"/>
        <family val="2"/>
        <scheme val="minor"/>
      </rPr>
      <t>-2027</t>
    </r>
  </si>
  <si>
    <t>Those who do not wish to change their plan will remain on the same plan as 2025-2026</t>
  </si>
  <si>
    <r>
      <t>for</t>
    </r>
    <r>
      <rPr>
        <b/>
        <sz val="14"/>
        <color theme="1"/>
        <rFont val="Calibri"/>
        <family val="2"/>
        <scheme val="minor"/>
      </rPr>
      <t xml:space="preserve"> the 2026-2027 </t>
    </r>
    <r>
      <rPr>
        <sz val="14"/>
        <color theme="1"/>
        <rFont val="Calibri"/>
        <family val="2"/>
        <scheme val="minor"/>
      </rPr>
      <t>plan year.</t>
    </r>
  </si>
  <si>
    <t>TO THE D.O. ATTN:ROSEMARY ROMERO BY 4:00PM AUGUST 21, 2026</t>
  </si>
  <si>
    <t>New Added Plan</t>
  </si>
  <si>
    <t>Option #5 / 40553C</t>
  </si>
  <si>
    <t>Group #40564F</t>
  </si>
  <si>
    <t>Option #4  /40564F</t>
  </si>
  <si>
    <t xml:space="preserve">New Added Plan          90%-A $20 </t>
  </si>
  <si>
    <t xml:space="preserve">        80%-G $20; RX 200/10-35 </t>
  </si>
  <si>
    <t xml:space="preserve">        80%-E $20; RX 200/10-35 </t>
  </si>
  <si>
    <t xml:space="preserve">        80%-C $20; RX 5-20 </t>
  </si>
  <si>
    <t xml:space="preserve">        100%-A $10; RX 9-35</t>
  </si>
  <si>
    <r>
      <t>OCTOBER</t>
    </r>
    <r>
      <rPr>
        <b/>
        <sz val="12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(Rate Change)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</si>
</sst>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4"/>
      <color rgb="FF3333FF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4" fillId="0" borderId="0" xfId="0" applyFont="1" applyBorder="1"/>
    <xf numFmtId="0" fontId="5" fillId="4" borderId="9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4" fillId="5" borderId="11" xfId="0" applyFont="1" applyFill="1" applyBorder="1"/>
    <xf numFmtId="164" fontId="4" fillId="5" borderId="12" xfId="0" applyNumberFormat="1" applyFont="1" applyFill="1" applyBorder="1" applyAlignment="1">
      <alignment horizontal="center"/>
    </xf>
    <xf numFmtId="164" fontId="3" fillId="5" borderId="11" xfId="0" applyNumberFormat="1" applyFont="1" applyFill="1" applyBorder="1"/>
    <xf numFmtId="164" fontId="4" fillId="5" borderId="11" xfId="0" applyNumberFormat="1" applyFont="1" applyFill="1" applyBorder="1"/>
    <xf numFmtId="164" fontId="10" fillId="3" borderId="14" xfId="1" applyNumberFormat="1" applyFont="1" applyFill="1" applyBorder="1" applyAlignment="1" applyProtection="1">
      <alignment horizontal="center"/>
      <protection locked="0"/>
    </xf>
    <xf numFmtId="0" fontId="11" fillId="5" borderId="0" xfId="0" applyFont="1" applyFill="1" applyBorder="1" applyAlignment="1">
      <alignment horizontal="center"/>
    </xf>
    <xf numFmtId="0" fontId="4" fillId="5" borderId="0" xfId="0" applyFont="1" applyFill="1" applyBorder="1"/>
    <xf numFmtId="0" fontId="12" fillId="5" borderId="0" xfId="0" applyFont="1" applyFill="1" applyBorder="1" applyAlignment="1">
      <alignment horizontal="center"/>
    </xf>
    <xf numFmtId="0" fontId="12" fillId="5" borderId="0" xfId="0" applyFont="1" applyFill="1" applyBorder="1"/>
    <xf numFmtId="0" fontId="4" fillId="5" borderId="8" xfId="0" applyFont="1" applyFill="1" applyBorder="1"/>
    <xf numFmtId="0" fontId="2" fillId="4" borderId="15" xfId="0" applyFont="1" applyFill="1" applyBorder="1" applyAlignment="1">
      <alignment horizontal="center"/>
    </xf>
    <xf numFmtId="0" fontId="4" fillId="0" borderId="8" xfId="0" applyFont="1" applyFill="1" applyBorder="1"/>
    <xf numFmtId="0" fontId="4" fillId="0" borderId="0" xfId="0" applyFont="1" applyFill="1" applyBorder="1"/>
    <xf numFmtId="164" fontId="3" fillId="3" borderId="11" xfId="0" applyNumberFormat="1" applyFont="1" applyFill="1" applyBorder="1" applyProtection="1"/>
    <xf numFmtId="0" fontId="6" fillId="5" borderId="8" xfId="0" applyFont="1" applyFill="1" applyBorder="1"/>
    <xf numFmtId="164" fontId="3" fillId="4" borderId="11" xfId="0" applyNumberFormat="1" applyFont="1" applyFill="1" applyBorder="1" applyAlignment="1" applyProtection="1">
      <alignment horizontal="center"/>
    </xf>
    <xf numFmtId="9" fontId="4" fillId="5" borderId="0" xfId="0" applyNumberFormat="1" applyFont="1" applyFill="1" applyBorder="1"/>
    <xf numFmtId="0" fontId="4" fillId="5" borderId="0" xfId="0" applyFont="1" applyFill="1" applyBorder="1" applyProtection="1"/>
    <xf numFmtId="164" fontId="3" fillId="3" borderId="17" xfId="0" applyNumberFormat="1" applyFont="1" applyFill="1" applyBorder="1" applyAlignment="1" applyProtection="1">
      <alignment horizontal="center"/>
    </xf>
    <xf numFmtId="0" fontId="3" fillId="5" borderId="8" xfId="0" applyFont="1" applyFill="1" applyBorder="1"/>
    <xf numFmtId="164" fontId="6" fillId="3" borderId="11" xfId="0" applyNumberFormat="1" applyFont="1" applyFill="1" applyBorder="1" applyProtection="1"/>
    <xf numFmtId="164" fontId="6" fillId="4" borderId="11" xfId="0" applyNumberFormat="1" applyFont="1" applyFill="1" applyBorder="1" applyAlignment="1" applyProtection="1">
      <alignment horizontal="center"/>
    </xf>
    <xf numFmtId="0" fontId="12" fillId="5" borderId="0" xfId="0" applyFont="1" applyFill="1" applyBorder="1" applyProtection="1"/>
    <xf numFmtId="164" fontId="4" fillId="4" borderId="11" xfId="0" applyNumberFormat="1" applyFont="1" applyFill="1" applyBorder="1" applyAlignment="1" applyProtection="1">
      <alignment horizontal="center"/>
    </xf>
    <xf numFmtId="164" fontId="12" fillId="3" borderId="11" xfId="0" applyNumberFormat="1" applyFont="1" applyFill="1" applyBorder="1" applyAlignment="1" applyProtection="1">
      <alignment horizontal="center"/>
      <protection locked="0"/>
    </xf>
    <xf numFmtId="0" fontId="13" fillId="0" borderId="8" xfId="0" applyFont="1" applyBorder="1"/>
    <xf numFmtId="164" fontId="14" fillId="3" borderId="11" xfId="0" applyNumberFormat="1" applyFont="1" applyFill="1" applyBorder="1" applyAlignment="1">
      <alignment horizontal="center"/>
    </xf>
    <xf numFmtId="0" fontId="12" fillId="5" borderId="8" xfId="0" applyFont="1" applyFill="1" applyBorder="1"/>
    <xf numFmtId="164" fontId="3" fillId="6" borderId="11" xfId="0" applyNumberFormat="1" applyFont="1" applyFill="1" applyBorder="1" applyAlignment="1">
      <alignment horizontal="center"/>
    </xf>
    <xf numFmtId="0" fontId="7" fillId="5" borderId="8" xfId="0" applyFont="1" applyFill="1" applyBorder="1"/>
    <xf numFmtId="0" fontId="15" fillId="5" borderId="0" xfId="0" applyFont="1" applyFill="1" applyBorder="1"/>
    <xf numFmtId="0" fontId="14" fillId="5" borderId="0" xfId="0" applyFont="1" applyFill="1" applyBorder="1" applyAlignment="1">
      <alignment horizontal="center"/>
    </xf>
    <xf numFmtId="164" fontId="6" fillId="4" borderId="19" xfId="0" applyNumberFormat="1" applyFont="1" applyFill="1" applyBorder="1" applyAlignment="1" applyProtection="1">
      <alignment horizontal="center"/>
    </xf>
    <xf numFmtId="0" fontId="4" fillId="0" borderId="8" xfId="0" applyFont="1" applyBorder="1"/>
    <xf numFmtId="0" fontId="4" fillId="0" borderId="7" xfId="0" applyFont="1" applyBorder="1"/>
    <xf numFmtId="0" fontId="16" fillId="0" borderId="20" xfId="0" applyFont="1" applyBorder="1" applyAlignment="1" applyProtection="1">
      <alignment horizontal="center"/>
      <protection locked="0"/>
    </xf>
    <xf numFmtId="0" fontId="4" fillId="0" borderId="21" xfId="0" applyFont="1" applyBorder="1"/>
    <xf numFmtId="0" fontId="4" fillId="0" borderId="0" xfId="0" applyFont="1" applyBorder="1" applyAlignment="1">
      <alignment horizontal="center"/>
    </xf>
    <xf numFmtId="14" fontId="4" fillId="0" borderId="7" xfId="0" applyNumberFormat="1" applyFont="1" applyBorder="1" applyProtection="1">
      <protection locked="0"/>
    </xf>
    <xf numFmtId="0" fontId="3" fillId="0" borderId="23" xfId="0" applyFont="1" applyBorder="1"/>
    <xf numFmtId="0" fontId="12" fillId="0" borderId="24" xfId="0" applyFont="1" applyBorder="1"/>
    <xf numFmtId="0" fontId="4" fillId="0" borderId="24" xfId="0" applyFont="1" applyBorder="1"/>
    <xf numFmtId="0" fontId="3" fillId="0" borderId="25" xfId="0" applyFont="1" applyBorder="1"/>
    <xf numFmtId="0" fontId="8" fillId="0" borderId="1" xfId="0" applyFont="1" applyBorder="1" applyAlignment="1">
      <alignment vertical="top"/>
    </xf>
    <xf numFmtId="0" fontId="0" fillId="0" borderId="3" xfId="0" applyBorder="1"/>
    <xf numFmtId="0" fontId="7" fillId="0" borderId="8" xfId="0" applyFont="1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4" fillId="0" borderId="8" xfId="0" applyFont="1" applyBorder="1" applyAlignment="1">
      <alignment horizontal="left" vertical="top"/>
    </xf>
    <xf numFmtId="0" fontId="4" fillId="2" borderId="27" xfId="0" applyFont="1" applyFill="1" applyBorder="1"/>
    <xf numFmtId="0" fontId="0" fillId="2" borderId="27" xfId="0" applyFill="1" applyBorder="1"/>
    <xf numFmtId="0" fontId="4" fillId="2" borderId="28" xfId="0" applyFont="1" applyFill="1" applyBorder="1"/>
    <xf numFmtId="0" fontId="2" fillId="2" borderId="26" xfId="0" applyFont="1" applyFill="1" applyBorder="1"/>
    <xf numFmtId="4" fontId="3" fillId="3" borderId="31" xfId="0" applyNumberFormat="1" applyFont="1" applyFill="1" applyBorder="1" applyAlignment="1">
      <alignment horizontal="center"/>
    </xf>
    <xf numFmtId="0" fontId="6" fillId="0" borderId="29" xfId="0" applyFont="1" applyBorder="1" applyAlignment="1">
      <alignment horizontal="center"/>
    </xf>
    <xf numFmtId="9" fontId="7" fillId="3" borderId="13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 wrapText="1"/>
    </xf>
    <xf numFmtId="164" fontId="4" fillId="2" borderId="11" xfId="0" applyNumberFormat="1" applyFont="1" applyFill="1" applyBorder="1"/>
    <xf numFmtId="0" fontId="22" fillId="5" borderId="0" xfId="0" applyFont="1" applyFill="1" applyBorder="1" applyAlignment="1">
      <alignment horizontal="center" wrapText="1"/>
    </xf>
    <xf numFmtId="0" fontId="21" fillId="5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right"/>
    </xf>
    <xf numFmtId="164" fontId="4" fillId="2" borderId="12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164" fontId="13" fillId="7" borderId="11" xfId="0" applyNumberFormat="1" applyFont="1" applyFill="1" applyBorder="1" applyAlignment="1" applyProtection="1">
      <alignment horizontal="center"/>
      <protection locked="0"/>
    </xf>
    <xf numFmtId="164" fontId="3" fillId="7" borderId="11" xfId="0" applyNumberFormat="1" applyFont="1" applyFill="1" applyBorder="1" applyAlignment="1" applyProtection="1">
      <alignment horizontal="center"/>
    </xf>
    <xf numFmtId="164" fontId="6" fillId="7" borderId="11" xfId="0" applyNumberFormat="1" applyFont="1" applyFill="1" applyBorder="1" applyAlignment="1" applyProtection="1">
      <alignment horizontal="center"/>
    </xf>
    <xf numFmtId="164" fontId="4" fillId="7" borderId="11" xfId="0" applyNumberFormat="1" applyFont="1" applyFill="1" applyBorder="1" applyAlignment="1" applyProtection="1">
      <alignment horizontal="center"/>
    </xf>
    <xf numFmtId="164" fontId="13" fillId="4" borderId="11" xfId="0" applyNumberFormat="1" applyFont="1" applyFill="1" applyBorder="1" applyAlignment="1" applyProtection="1">
      <alignment horizontal="center"/>
      <protection locked="0"/>
    </xf>
    <xf numFmtId="164" fontId="13" fillId="7" borderId="31" xfId="0" applyNumberFormat="1" applyFont="1" applyFill="1" applyBorder="1" applyAlignment="1" applyProtection="1">
      <alignment horizontal="center"/>
      <protection locked="0"/>
    </xf>
    <xf numFmtId="164" fontId="13" fillId="4" borderId="31" xfId="0" applyNumberFormat="1" applyFont="1" applyFill="1" applyBorder="1" applyAlignment="1" applyProtection="1">
      <alignment horizontal="center"/>
      <protection locked="0"/>
    </xf>
    <xf numFmtId="0" fontId="2" fillId="7" borderId="29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7" fillId="0" borderId="22" xfId="0" applyFont="1" applyBorder="1" applyAlignment="1" applyProtection="1">
      <alignment horizontal="center"/>
      <protection locked="0"/>
    </xf>
    <xf numFmtId="0" fontId="17" fillId="0" borderId="16" xfId="0" applyFont="1" applyBorder="1" applyAlignment="1" applyProtection="1">
      <alignment horizontal="center"/>
      <protection locked="0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 wrapText="1"/>
    </xf>
    <xf numFmtId="0" fontId="21" fillId="5" borderId="16" xfId="0" applyFont="1" applyFill="1" applyBorder="1" applyAlignment="1">
      <alignment horizontal="center" wrapText="1"/>
    </xf>
    <xf numFmtId="0" fontId="6" fillId="5" borderId="8" xfId="0" applyFont="1" applyFill="1" applyBorder="1" applyAlignment="1">
      <alignment horizontal="left"/>
    </xf>
    <xf numFmtId="0" fontId="6" fillId="5" borderId="0" xfId="0" applyFont="1" applyFill="1" applyBorder="1" applyAlignment="1">
      <alignment horizontal="left"/>
    </xf>
    <xf numFmtId="0" fontId="6" fillId="5" borderId="18" xfId="0" applyFont="1" applyFill="1" applyBorder="1" applyAlignment="1">
      <alignment horizontal="left"/>
    </xf>
    <xf numFmtId="0" fontId="3" fillId="4" borderId="32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4" fillId="5" borderId="33" xfId="0" applyFont="1" applyFill="1" applyBorder="1"/>
    <xf numFmtId="164" fontId="3" fillId="5" borderId="33" xfId="0" applyNumberFormat="1" applyFont="1" applyFill="1" applyBorder="1"/>
    <xf numFmtId="164" fontId="4" fillId="5" borderId="33" xfId="0" applyNumberFormat="1" applyFont="1" applyFill="1" applyBorder="1"/>
    <xf numFmtId="0" fontId="22" fillId="5" borderId="7" xfId="0" applyFont="1" applyFill="1" applyBorder="1" applyAlignment="1">
      <alignment horizontal="center" wrapText="1"/>
    </xf>
    <xf numFmtId="164" fontId="13" fillId="7" borderId="34" xfId="0" applyNumberFormat="1" applyFont="1" applyFill="1" applyBorder="1" applyAlignment="1" applyProtection="1">
      <alignment horizontal="center"/>
      <protection locked="0"/>
    </xf>
    <xf numFmtId="164" fontId="13" fillId="7" borderId="12" xfId="0" applyNumberFormat="1" applyFont="1" applyFill="1" applyBorder="1" applyAlignment="1" applyProtection="1">
      <alignment horizontal="center"/>
      <protection locked="0"/>
    </xf>
    <xf numFmtId="164" fontId="3" fillId="7" borderId="12" xfId="0" applyNumberFormat="1" applyFont="1" applyFill="1" applyBorder="1" applyAlignment="1" applyProtection="1">
      <alignment horizontal="center"/>
    </xf>
    <xf numFmtId="164" fontId="3" fillId="3" borderId="35" xfId="0" applyNumberFormat="1" applyFont="1" applyFill="1" applyBorder="1" applyAlignment="1" applyProtection="1">
      <alignment horizontal="center"/>
    </xf>
    <xf numFmtId="164" fontId="6" fillId="7" borderId="12" xfId="0" applyNumberFormat="1" applyFont="1" applyFill="1" applyBorder="1" applyAlignment="1" applyProtection="1">
      <alignment horizontal="center"/>
    </xf>
    <xf numFmtId="164" fontId="4" fillId="7" borderId="12" xfId="0" applyNumberFormat="1" applyFont="1" applyFill="1" applyBorder="1" applyAlignment="1" applyProtection="1">
      <alignment horizontal="center"/>
    </xf>
    <xf numFmtId="164" fontId="12" fillId="3" borderId="12" xfId="0" applyNumberFormat="1" applyFont="1" applyFill="1" applyBorder="1" applyAlignment="1" applyProtection="1">
      <alignment horizontal="center"/>
      <protection locked="0"/>
    </xf>
    <xf numFmtId="164" fontId="14" fillId="3" borderId="12" xfId="0" applyNumberFormat="1" applyFont="1" applyFill="1" applyBorder="1" applyAlignment="1">
      <alignment horizontal="center"/>
    </xf>
    <xf numFmtId="164" fontId="3" fillId="6" borderId="12" xfId="0" applyNumberFormat="1" applyFont="1" applyFill="1" applyBorder="1" applyAlignment="1">
      <alignment horizontal="center"/>
    </xf>
    <xf numFmtId="164" fontId="6" fillId="4" borderId="36" xfId="0" applyNumberFormat="1" applyFont="1" applyFill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1311485</xdr:colOff>
      <xdr:row>34</xdr:row>
      <xdr:rowOff>172720</xdr:rowOff>
    </xdr:from>
    <xdr:ext cx="505460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F5DBAC-6A77-447F-A66D-5CDB2BE1AB72}"/>
            </a:ext>
          </a:extLst>
        </xdr:cNvPr>
        <xdr:cNvSpPr txBox="1"/>
      </xdr:nvSpPr>
      <xdr:spPr>
        <a:xfrm>
          <a:off x="4454735" y="10135870"/>
          <a:ext cx="5054601" cy="264560"/>
        </a:xfrm>
        <a:prstGeom prst="rect">
          <a:avLst/>
        </a:prstGeom>
        <a:solidFill>
          <a:srgbClr val="FFFFC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/>
            <a:t>NOTE:</a:t>
          </a:r>
          <a:r>
            <a:rPr lang="en-US" sz="1100" baseline="0"/>
            <a:t> </a:t>
          </a:r>
          <a:r>
            <a:rPr lang="en-US" sz="1100"/>
            <a:t>If your Monthly payment ends in a negitive amount.</a:t>
          </a:r>
          <a:r>
            <a:rPr lang="en-US" sz="1100" baseline="0"/>
            <a:t> Your payment is ZERO. 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6751-4BBA-4F68-B780-892049CDD313}">
  <sheetPr>
    <pageSetUpPr fitToPage="1"/>
  </sheetPr>
  <dimension ref="A1:H53"/>
  <sheetViews>
    <sheetView showGridLines="0" tabSelected="1" view="pageLayout" topLeftCell="A19" zoomScale="90" zoomScaleNormal="70" zoomScaleSheetLayoutView="50" zoomScalePageLayoutView="90" workbookViewId="0">
      <selection activeCell="D63" sqref="D63"/>
    </sheetView>
  </sheetViews>
  <sheetFormatPr defaultRowHeight="12.75" x14ac:dyDescent="0.2"/>
  <cols>
    <col min="1" max="1" width="29.42578125" customWidth="1"/>
    <col min="2" max="2" width="15.28515625" customWidth="1"/>
    <col min="3" max="3" width="20.42578125" customWidth="1"/>
    <col min="4" max="8" width="25.7109375" customWidth="1"/>
  </cols>
  <sheetData>
    <row r="1" spans="1:8" ht="27" customHeight="1" x14ac:dyDescent="0.2">
      <c r="A1" s="88" t="s">
        <v>46</v>
      </c>
      <c r="B1" s="89"/>
      <c r="C1" s="89"/>
      <c r="D1" s="89"/>
      <c r="E1" s="89"/>
      <c r="F1" s="89"/>
      <c r="G1" s="89"/>
      <c r="H1" s="90"/>
    </row>
    <row r="2" spans="1:8" ht="27.6" customHeight="1" thickBot="1" x14ac:dyDescent="0.35">
      <c r="A2" s="91" t="s">
        <v>55</v>
      </c>
      <c r="B2" s="92"/>
      <c r="C2" s="92"/>
      <c r="D2" s="92"/>
      <c r="E2" s="92"/>
      <c r="F2" s="92"/>
      <c r="G2" s="92"/>
      <c r="H2" s="93"/>
    </row>
    <row r="3" spans="1:8" x14ac:dyDescent="0.2">
      <c r="A3" s="1"/>
      <c r="B3" s="2"/>
      <c r="C3" s="2"/>
      <c r="D3" s="3"/>
      <c r="E3" s="3"/>
      <c r="F3" s="3"/>
      <c r="G3" s="3"/>
      <c r="H3" s="4"/>
    </row>
    <row r="4" spans="1:8" ht="13.5" thickBot="1" x14ac:dyDescent="0.25">
      <c r="A4" s="5"/>
      <c r="B4" s="3"/>
      <c r="C4" s="3"/>
      <c r="D4" s="3"/>
      <c r="E4" s="3"/>
      <c r="F4" s="3"/>
      <c r="G4" s="3"/>
      <c r="H4" s="4"/>
    </row>
    <row r="5" spans="1:8" ht="19.5" thickBot="1" x14ac:dyDescent="0.35">
      <c r="A5" s="101" t="s">
        <v>48</v>
      </c>
      <c r="B5" s="94"/>
      <c r="C5" s="3"/>
      <c r="D5" s="6"/>
      <c r="E5" s="6"/>
      <c r="F5" s="64" t="s">
        <v>0</v>
      </c>
      <c r="G5" s="95" t="s">
        <v>49</v>
      </c>
      <c r="H5" s="94"/>
    </row>
    <row r="6" spans="1:8" ht="18.75" x14ac:dyDescent="0.3">
      <c r="A6" s="102" t="s">
        <v>1</v>
      </c>
      <c r="B6" s="67" t="s">
        <v>2</v>
      </c>
      <c r="C6" s="3"/>
      <c r="D6" s="6"/>
      <c r="E6" s="6"/>
      <c r="F6" s="63">
        <f>C29</f>
        <v>16777.8</v>
      </c>
      <c r="G6" s="7" t="s">
        <v>3</v>
      </c>
      <c r="H6" s="8" t="s">
        <v>4</v>
      </c>
    </row>
    <row r="7" spans="1:8" ht="18.75" x14ac:dyDescent="0.3">
      <c r="A7" s="103" t="s">
        <v>5</v>
      </c>
      <c r="B7" s="10">
        <v>1398.15</v>
      </c>
      <c r="C7" s="3"/>
      <c r="D7" s="6"/>
      <c r="E7" s="6"/>
      <c r="F7" s="6"/>
      <c r="G7" s="9" t="s">
        <v>5</v>
      </c>
      <c r="H7" s="10">
        <v>1643.15</v>
      </c>
    </row>
    <row r="8" spans="1:8" ht="18.75" x14ac:dyDescent="0.3">
      <c r="A8" s="103" t="s">
        <v>6</v>
      </c>
      <c r="B8" s="10">
        <v>1471.15</v>
      </c>
      <c r="C8" s="3"/>
      <c r="D8" s="6"/>
      <c r="E8" s="6"/>
      <c r="F8" s="6"/>
      <c r="G8" s="9" t="s">
        <v>6</v>
      </c>
      <c r="H8" s="10">
        <v>1731.15</v>
      </c>
    </row>
    <row r="9" spans="1:8" ht="18.75" x14ac:dyDescent="0.3">
      <c r="A9" s="104" t="s">
        <v>7</v>
      </c>
      <c r="B9" s="10">
        <v>1598.15</v>
      </c>
      <c r="C9" s="3"/>
      <c r="D9" s="6"/>
      <c r="E9" s="6"/>
      <c r="F9" s="6"/>
      <c r="G9" s="11" t="s">
        <v>7</v>
      </c>
      <c r="H9" s="10">
        <v>1865.15</v>
      </c>
    </row>
    <row r="10" spans="1:8" ht="18.75" x14ac:dyDescent="0.3">
      <c r="A10" s="105" t="s">
        <v>8</v>
      </c>
      <c r="B10" s="10">
        <v>1769.15</v>
      </c>
      <c r="C10" s="3"/>
      <c r="D10" s="6"/>
      <c r="E10" s="6"/>
      <c r="F10" s="72" t="s">
        <v>56</v>
      </c>
      <c r="G10" s="69" t="s">
        <v>59</v>
      </c>
      <c r="H10" s="73">
        <v>1920.15</v>
      </c>
    </row>
    <row r="11" spans="1:8" ht="19.899999999999999" customHeight="1" thickBot="1" x14ac:dyDescent="0.35">
      <c r="A11" s="105" t="s">
        <v>9</v>
      </c>
      <c r="B11" s="10">
        <v>1822.15</v>
      </c>
      <c r="C11" s="3"/>
      <c r="D11" s="6"/>
      <c r="E11" s="6"/>
      <c r="F11" s="6"/>
      <c r="G11" s="12" t="s">
        <v>57</v>
      </c>
      <c r="H11" s="10">
        <v>2081.15</v>
      </c>
    </row>
    <row r="12" spans="1:8" ht="98.25" customHeight="1" thickBot="1" x14ac:dyDescent="0.35">
      <c r="A12" s="65" t="s">
        <v>10</v>
      </c>
      <c r="B12" s="13"/>
      <c r="C12" s="3"/>
      <c r="D12" s="6"/>
      <c r="E12" s="6"/>
      <c r="F12" s="3"/>
      <c r="G12" s="3"/>
      <c r="H12" s="4"/>
    </row>
    <row r="13" spans="1:8" ht="50.25" customHeight="1" thickBot="1" x14ac:dyDescent="0.35">
      <c r="A13" s="66" t="s">
        <v>47</v>
      </c>
      <c r="B13" s="13"/>
      <c r="C13" s="14"/>
      <c r="D13" s="70" t="s">
        <v>61</v>
      </c>
      <c r="E13" s="70" t="s">
        <v>62</v>
      </c>
      <c r="F13" s="70" t="s">
        <v>63</v>
      </c>
      <c r="G13" s="71" t="s">
        <v>60</v>
      </c>
      <c r="H13" s="106" t="s">
        <v>64</v>
      </c>
    </row>
    <row r="14" spans="1:8" ht="19.5" thickBot="1" x14ac:dyDescent="0.35">
      <c r="A14" s="18"/>
      <c r="B14" s="15"/>
      <c r="C14" s="96" t="s">
        <v>11</v>
      </c>
      <c r="D14" s="74" t="s">
        <v>12</v>
      </c>
      <c r="E14" s="19" t="s">
        <v>13</v>
      </c>
      <c r="F14" s="74" t="s">
        <v>14</v>
      </c>
      <c r="G14" s="68" t="s">
        <v>58</v>
      </c>
      <c r="H14" s="74" t="s">
        <v>15</v>
      </c>
    </row>
    <row r="15" spans="1:8" ht="19.5" thickBot="1" x14ac:dyDescent="0.35">
      <c r="A15" s="18"/>
      <c r="B15" s="15"/>
      <c r="C15" s="97"/>
      <c r="D15" s="82" t="s">
        <v>16</v>
      </c>
      <c r="E15" s="83" t="s">
        <v>17</v>
      </c>
      <c r="F15" s="82" t="s">
        <v>18</v>
      </c>
      <c r="G15" s="83" t="s">
        <v>19</v>
      </c>
      <c r="H15" s="82" t="s">
        <v>20</v>
      </c>
    </row>
    <row r="16" spans="1:8" ht="18" customHeight="1" x14ac:dyDescent="0.3">
      <c r="A16" s="20" t="s">
        <v>50</v>
      </c>
      <c r="B16" s="21"/>
      <c r="C16" s="22">
        <v>1398.15</v>
      </c>
      <c r="D16" s="80">
        <f>B12</f>
        <v>0</v>
      </c>
      <c r="E16" s="81">
        <f>B12</f>
        <v>0</v>
      </c>
      <c r="F16" s="80">
        <f>B12</f>
        <v>0</v>
      </c>
      <c r="G16" s="81">
        <f>B12</f>
        <v>0</v>
      </c>
      <c r="H16" s="107">
        <f>B12</f>
        <v>0</v>
      </c>
    </row>
    <row r="17" spans="1:8" ht="18.75" x14ac:dyDescent="0.3">
      <c r="A17" s="18" t="s">
        <v>21</v>
      </c>
      <c r="B17" s="15"/>
      <c r="C17" s="22">
        <f>C16</f>
        <v>1398.15</v>
      </c>
      <c r="D17" s="75">
        <f>B12</f>
        <v>0</v>
      </c>
      <c r="E17" s="79">
        <f>B12</f>
        <v>0</v>
      </c>
      <c r="F17" s="75">
        <f>B12</f>
        <v>0</v>
      </c>
      <c r="G17" s="79">
        <f>B12</f>
        <v>0</v>
      </c>
      <c r="H17" s="108">
        <f>B12</f>
        <v>0</v>
      </c>
    </row>
    <row r="18" spans="1:8" ht="18.75" x14ac:dyDescent="0.3">
      <c r="A18" s="18" t="s">
        <v>22</v>
      </c>
      <c r="B18" s="15"/>
      <c r="C18" s="22">
        <f t="shared" ref="C18:C27" si="0">C17</f>
        <v>1398.15</v>
      </c>
      <c r="D18" s="75">
        <f>B12</f>
        <v>0</v>
      </c>
      <c r="E18" s="79">
        <f>B12</f>
        <v>0</v>
      </c>
      <c r="F18" s="75">
        <f>B12</f>
        <v>0</v>
      </c>
      <c r="G18" s="79">
        <f>B12</f>
        <v>0</v>
      </c>
      <c r="H18" s="108">
        <f>B12</f>
        <v>0</v>
      </c>
    </row>
    <row r="19" spans="1:8" ht="18.75" x14ac:dyDescent="0.3">
      <c r="A19" s="23" t="s">
        <v>65</v>
      </c>
      <c r="B19" s="15"/>
      <c r="C19" s="22">
        <f t="shared" si="0"/>
        <v>1398.15</v>
      </c>
      <c r="D19" s="76">
        <f>H7</f>
        <v>1643.15</v>
      </c>
      <c r="E19" s="24">
        <f>H8</f>
        <v>1731.15</v>
      </c>
      <c r="F19" s="76">
        <f>H9</f>
        <v>1865.15</v>
      </c>
      <c r="G19" s="24">
        <f>H10</f>
        <v>1920.15</v>
      </c>
      <c r="H19" s="109">
        <f>H11</f>
        <v>2081.15</v>
      </c>
    </row>
    <row r="20" spans="1:8" ht="18.75" x14ac:dyDescent="0.3">
      <c r="A20" s="18" t="s">
        <v>23</v>
      </c>
      <c r="B20" s="15"/>
      <c r="C20" s="22">
        <f t="shared" si="0"/>
        <v>1398.15</v>
      </c>
      <c r="D20" s="76">
        <f>D19</f>
        <v>1643.15</v>
      </c>
      <c r="E20" s="24">
        <f>E19</f>
        <v>1731.15</v>
      </c>
      <c r="F20" s="76">
        <f>H9</f>
        <v>1865.15</v>
      </c>
      <c r="G20" s="24">
        <f>H10</f>
        <v>1920.15</v>
      </c>
      <c r="H20" s="109">
        <f>H19</f>
        <v>2081.15</v>
      </c>
    </row>
    <row r="21" spans="1:8" ht="18.75" x14ac:dyDescent="0.3">
      <c r="A21" s="18" t="s">
        <v>24</v>
      </c>
      <c r="B21" s="15"/>
      <c r="C21" s="22">
        <f t="shared" si="0"/>
        <v>1398.15</v>
      </c>
      <c r="D21" s="76">
        <f t="shared" ref="D21:E27" si="1">D20</f>
        <v>1643.15</v>
      </c>
      <c r="E21" s="24">
        <f t="shared" si="1"/>
        <v>1731.15</v>
      </c>
      <c r="F21" s="76">
        <f>H9</f>
        <v>1865.15</v>
      </c>
      <c r="G21" s="24">
        <f>H10</f>
        <v>1920.15</v>
      </c>
      <c r="H21" s="109">
        <f t="shared" ref="H21:H27" si="2">H20</f>
        <v>2081.15</v>
      </c>
    </row>
    <row r="22" spans="1:8" ht="18.75" x14ac:dyDescent="0.3">
      <c r="A22" s="18" t="s">
        <v>52</v>
      </c>
      <c r="B22" s="15"/>
      <c r="C22" s="22">
        <f t="shared" si="0"/>
        <v>1398.15</v>
      </c>
      <c r="D22" s="76">
        <f t="shared" si="1"/>
        <v>1643.15</v>
      </c>
      <c r="E22" s="24">
        <f t="shared" si="1"/>
        <v>1731.15</v>
      </c>
      <c r="F22" s="76">
        <f>H9</f>
        <v>1865.15</v>
      </c>
      <c r="G22" s="24">
        <f>H10</f>
        <v>1920.15</v>
      </c>
      <c r="H22" s="109">
        <f t="shared" si="2"/>
        <v>2081.15</v>
      </c>
    </row>
    <row r="23" spans="1:8" ht="18.75" x14ac:dyDescent="0.3">
      <c r="A23" s="18" t="s">
        <v>51</v>
      </c>
      <c r="B23" s="15"/>
      <c r="C23" s="22">
        <f t="shared" si="0"/>
        <v>1398.15</v>
      </c>
      <c r="D23" s="76">
        <f t="shared" si="1"/>
        <v>1643.15</v>
      </c>
      <c r="E23" s="24">
        <f t="shared" si="1"/>
        <v>1731.15</v>
      </c>
      <c r="F23" s="76">
        <f>H9</f>
        <v>1865.15</v>
      </c>
      <c r="G23" s="24">
        <f>H10</f>
        <v>1920.15</v>
      </c>
      <c r="H23" s="109">
        <f t="shared" si="2"/>
        <v>2081.15</v>
      </c>
    </row>
    <row r="24" spans="1:8" ht="18.75" x14ac:dyDescent="0.3">
      <c r="A24" s="18" t="s">
        <v>25</v>
      </c>
      <c r="B24" s="15"/>
      <c r="C24" s="22">
        <f t="shared" si="0"/>
        <v>1398.15</v>
      </c>
      <c r="D24" s="76">
        <f t="shared" si="1"/>
        <v>1643.15</v>
      </c>
      <c r="E24" s="24">
        <f t="shared" si="1"/>
        <v>1731.15</v>
      </c>
      <c r="F24" s="76">
        <f>H9</f>
        <v>1865.15</v>
      </c>
      <c r="G24" s="24">
        <f>H10</f>
        <v>1920.15</v>
      </c>
      <c r="H24" s="109">
        <f t="shared" si="2"/>
        <v>2081.15</v>
      </c>
    </row>
    <row r="25" spans="1:8" ht="18.75" x14ac:dyDescent="0.3">
      <c r="A25" s="18" t="s">
        <v>26</v>
      </c>
      <c r="B25" s="15"/>
      <c r="C25" s="22">
        <f t="shared" si="0"/>
        <v>1398.15</v>
      </c>
      <c r="D25" s="76">
        <f t="shared" si="1"/>
        <v>1643.15</v>
      </c>
      <c r="E25" s="24">
        <f t="shared" si="1"/>
        <v>1731.15</v>
      </c>
      <c r="F25" s="76">
        <f>H9</f>
        <v>1865.15</v>
      </c>
      <c r="G25" s="24">
        <f>H10</f>
        <v>1920.15</v>
      </c>
      <c r="H25" s="109">
        <f t="shared" si="2"/>
        <v>2081.15</v>
      </c>
    </row>
    <row r="26" spans="1:8" ht="18.75" x14ac:dyDescent="0.3">
      <c r="A26" s="18" t="s">
        <v>27</v>
      </c>
      <c r="B26" s="15"/>
      <c r="C26" s="22">
        <f t="shared" si="0"/>
        <v>1398.15</v>
      </c>
      <c r="D26" s="76">
        <f t="shared" si="1"/>
        <v>1643.15</v>
      </c>
      <c r="E26" s="24">
        <f t="shared" si="1"/>
        <v>1731.15</v>
      </c>
      <c r="F26" s="76">
        <f>H9</f>
        <v>1865.15</v>
      </c>
      <c r="G26" s="24">
        <f>H10</f>
        <v>1920.15</v>
      </c>
      <c r="H26" s="109">
        <f t="shared" si="2"/>
        <v>2081.15</v>
      </c>
    </row>
    <row r="27" spans="1:8" ht="18.75" x14ac:dyDescent="0.3">
      <c r="A27" s="18" t="s">
        <v>28</v>
      </c>
      <c r="B27" s="15"/>
      <c r="C27" s="22">
        <f t="shared" si="0"/>
        <v>1398.15</v>
      </c>
      <c r="D27" s="76">
        <f t="shared" si="1"/>
        <v>1643.15</v>
      </c>
      <c r="E27" s="24">
        <f t="shared" si="1"/>
        <v>1731.15</v>
      </c>
      <c r="F27" s="76">
        <f>H9</f>
        <v>1865.15</v>
      </c>
      <c r="G27" s="24">
        <f>H10</f>
        <v>1920.15</v>
      </c>
      <c r="H27" s="109">
        <f t="shared" si="2"/>
        <v>2081.15</v>
      </c>
    </row>
    <row r="28" spans="1:8" ht="18.75" x14ac:dyDescent="0.3">
      <c r="A28" s="18" t="s">
        <v>29</v>
      </c>
      <c r="B28" s="25"/>
      <c r="C28" s="26"/>
      <c r="D28" s="27">
        <f>SUM(D16:D27)</f>
        <v>14788.349999999999</v>
      </c>
      <c r="E28" s="27">
        <f>SUM(E16:E27)</f>
        <v>15580.349999999999</v>
      </c>
      <c r="F28" s="27">
        <f>SUM(F16:F27)</f>
        <v>16786.349999999999</v>
      </c>
      <c r="G28" s="27">
        <f>SUM(G16:G27)</f>
        <v>17281.349999999999</v>
      </c>
      <c r="H28" s="110">
        <f>SUM(H16:H27)</f>
        <v>18730.350000000002</v>
      </c>
    </row>
    <row r="29" spans="1:8" ht="21" customHeight="1" x14ac:dyDescent="0.3">
      <c r="A29" s="28" t="s">
        <v>30</v>
      </c>
      <c r="B29" s="17"/>
      <c r="C29" s="29">
        <f>SUM(C16:C27)</f>
        <v>16777.8</v>
      </c>
      <c r="D29" s="77">
        <f>SUM(C29)</f>
        <v>16777.8</v>
      </c>
      <c r="E29" s="30">
        <f>SUM(D29)</f>
        <v>16777.8</v>
      </c>
      <c r="F29" s="77">
        <f>SUM(C29)</f>
        <v>16777.8</v>
      </c>
      <c r="G29" s="30">
        <f>SUM(C29)</f>
        <v>16777.8</v>
      </c>
      <c r="H29" s="111">
        <f>SUM(D29)</f>
        <v>16777.8</v>
      </c>
    </row>
    <row r="30" spans="1:8" ht="18.75" x14ac:dyDescent="0.3">
      <c r="A30" s="28" t="s">
        <v>31</v>
      </c>
      <c r="B30" s="16"/>
      <c r="C30" s="31"/>
      <c r="D30" s="78">
        <f>SUM(D28-D29)</f>
        <v>-1989.4500000000007</v>
      </c>
      <c r="E30" s="32">
        <f>SUM(E28-E29)</f>
        <v>-1197.4500000000007</v>
      </c>
      <c r="F30" s="78">
        <f>SUM(F28-F29)</f>
        <v>8.5499999999992724</v>
      </c>
      <c r="G30" s="32">
        <f>SUM(G28-G29)</f>
        <v>503.54999999999927</v>
      </c>
      <c r="H30" s="112">
        <f>SUM(H28-H29)</f>
        <v>1952.5500000000029</v>
      </c>
    </row>
    <row r="31" spans="1:8" ht="18.75" x14ac:dyDescent="0.3">
      <c r="A31" s="98" t="s">
        <v>32</v>
      </c>
      <c r="B31" s="99"/>
      <c r="C31" s="100"/>
      <c r="D31" s="33">
        <f>B13</f>
        <v>0</v>
      </c>
      <c r="E31" s="33">
        <f>B13</f>
        <v>0</v>
      </c>
      <c r="F31" s="33">
        <f>B13</f>
        <v>0</v>
      </c>
      <c r="G31" s="33">
        <f>B13</f>
        <v>0</v>
      </c>
      <c r="H31" s="113">
        <f>B13</f>
        <v>0</v>
      </c>
    </row>
    <row r="32" spans="1:8" ht="18.75" x14ac:dyDescent="0.3">
      <c r="A32" s="34" t="s">
        <v>33</v>
      </c>
      <c r="B32" s="15"/>
      <c r="C32" s="15"/>
      <c r="D32" s="35">
        <f>SUM(D30-D31)</f>
        <v>-1989.4500000000007</v>
      </c>
      <c r="E32" s="35">
        <f>SUM(E30-E31)</f>
        <v>-1197.4500000000007</v>
      </c>
      <c r="F32" s="35">
        <f>SUM(F30-F31)</f>
        <v>8.5499999999992724</v>
      </c>
      <c r="G32" s="35">
        <f t="shared" ref="G32:H32" si="3">SUM(G30-G31)</f>
        <v>503.54999999999927</v>
      </c>
      <c r="H32" s="114">
        <f t="shared" si="3"/>
        <v>1952.5500000000029</v>
      </c>
    </row>
    <row r="33" spans="1:8" ht="18.75" x14ac:dyDescent="0.3">
      <c r="A33" s="36"/>
      <c r="B33" s="15"/>
      <c r="C33" s="15"/>
      <c r="D33" s="37"/>
      <c r="E33" s="37"/>
      <c r="F33" s="37"/>
      <c r="G33" s="37"/>
      <c r="H33" s="115"/>
    </row>
    <row r="34" spans="1:8" ht="19.5" thickBot="1" x14ac:dyDescent="0.35">
      <c r="A34" s="38" t="s">
        <v>34</v>
      </c>
      <c r="B34" s="39"/>
      <c r="C34" s="40">
        <v>9</v>
      </c>
      <c r="D34" s="41">
        <f>SUM(D32/C34)</f>
        <v>-221.05000000000007</v>
      </c>
      <c r="E34" s="41">
        <f>SUM(E32/C34)</f>
        <v>-133.05000000000007</v>
      </c>
      <c r="F34" s="41">
        <f>SUM(F32/C34)</f>
        <v>0.94999999999991913</v>
      </c>
      <c r="G34" s="41">
        <f>SUM(G32/C34)</f>
        <v>55.949999999999918</v>
      </c>
      <c r="H34" s="116">
        <f>SUM(H32/C34)</f>
        <v>216.95000000000033</v>
      </c>
    </row>
    <row r="35" spans="1:8" ht="18.75" x14ac:dyDescent="0.3">
      <c r="A35" s="18"/>
      <c r="B35" s="15"/>
      <c r="C35" s="15"/>
      <c r="D35" s="15"/>
      <c r="E35" s="15"/>
      <c r="F35" s="15"/>
      <c r="G35" s="15"/>
      <c r="H35" s="4"/>
    </row>
    <row r="36" spans="1:8" ht="18.75" x14ac:dyDescent="0.3">
      <c r="A36" s="18"/>
      <c r="B36" s="15"/>
      <c r="C36" s="15"/>
      <c r="D36" s="15"/>
      <c r="E36" s="15"/>
      <c r="F36" s="15"/>
      <c r="G36" s="15"/>
      <c r="H36" s="4"/>
    </row>
    <row r="37" spans="1:8" ht="19.5" thickBot="1" x14ac:dyDescent="0.35">
      <c r="A37" s="42"/>
      <c r="B37" s="6"/>
      <c r="C37" s="6"/>
      <c r="D37" s="6"/>
      <c r="E37" s="6"/>
      <c r="F37" s="6"/>
      <c r="G37" s="6"/>
      <c r="H37" s="4"/>
    </row>
    <row r="38" spans="1:8" ht="19.5" thickBot="1" x14ac:dyDescent="0.35">
      <c r="A38" s="58"/>
      <c r="B38" s="62" t="s">
        <v>53</v>
      </c>
      <c r="C38" s="59"/>
      <c r="D38" s="60"/>
      <c r="E38" s="59"/>
      <c r="F38" s="61"/>
      <c r="G38" s="6"/>
      <c r="H38" s="4"/>
    </row>
    <row r="39" spans="1:8" ht="18.75" x14ac:dyDescent="0.3">
      <c r="A39" s="42"/>
      <c r="B39" s="6"/>
      <c r="C39" s="6"/>
      <c r="D39" s="6"/>
      <c r="E39" s="6"/>
      <c r="F39" s="6"/>
      <c r="G39" s="6"/>
      <c r="H39" s="43"/>
    </row>
    <row r="40" spans="1:8" ht="18.75" x14ac:dyDescent="0.3">
      <c r="A40" s="42" t="s">
        <v>35</v>
      </c>
      <c r="B40" s="6"/>
      <c r="C40" s="6"/>
      <c r="D40" s="6"/>
      <c r="E40" s="6"/>
      <c r="F40" s="6"/>
      <c r="G40" s="6"/>
      <c r="H40" s="43"/>
    </row>
    <row r="41" spans="1:8" ht="18.75" x14ac:dyDescent="0.3">
      <c r="A41" s="42"/>
      <c r="B41" s="6"/>
      <c r="C41" s="6"/>
      <c r="D41" s="6"/>
      <c r="E41" s="6"/>
      <c r="F41" s="6"/>
      <c r="G41" s="6"/>
      <c r="H41" s="43"/>
    </row>
    <row r="42" spans="1:8" ht="33.75" customHeight="1" x14ac:dyDescent="0.35">
      <c r="A42" s="84" t="s">
        <v>36</v>
      </c>
      <c r="B42" s="85"/>
      <c r="C42" s="44"/>
      <c r="D42" s="45" t="s">
        <v>54</v>
      </c>
      <c r="E42" s="6"/>
      <c r="F42" s="6"/>
      <c r="G42" s="6"/>
      <c r="H42" s="43"/>
    </row>
    <row r="43" spans="1:8" ht="18.75" x14ac:dyDescent="0.3">
      <c r="A43" s="42"/>
      <c r="B43" s="6"/>
      <c r="C43" s="6"/>
      <c r="D43" s="6"/>
      <c r="E43" s="6"/>
      <c r="F43" s="6"/>
      <c r="G43" s="6"/>
      <c r="H43" s="43"/>
    </row>
    <row r="44" spans="1:8" ht="21" customHeight="1" x14ac:dyDescent="0.3">
      <c r="A44" s="86"/>
      <c r="B44" s="87"/>
      <c r="C44" s="6"/>
      <c r="D44" s="6"/>
      <c r="E44" s="6"/>
      <c r="F44" s="6"/>
      <c r="G44" s="46"/>
      <c r="H44" s="47"/>
    </row>
    <row r="45" spans="1:8" ht="18.75" x14ac:dyDescent="0.3">
      <c r="A45" s="48" t="s">
        <v>37</v>
      </c>
      <c r="B45" s="49"/>
      <c r="C45" s="6"/>
      <c r="D45" s="50" t="s">
        <v>38</v>
      </c>
      <c r="E45" s="50"/>
      <c r="F45" s="50"/>
      <c r="G45" s="6"/>
      <c r="H45" s="51" t="s">
        <v>39</v>
      </c>
    </row>
    <row r="46" spans="1:8" ht="13.5" thickBot="1" x14ac:dyDescent="0.25">
      <c r="A46" s="5"/>
      <c r="B46" s="3"/>
      <c r="C46" s="3"/>
      <c r="D46" s="3"/>
      <c r="E46" s="3"/>
      <c r="F46" s="3"/>
      <c r="G46" s="3"/>
      <c r="H46" s="4"/>
    </row>
    <row r="47" spans="1:8" ht="23.45" customHeight="1" x14ac:dyDescent="0.2">
      <c r="A47" s="52" t="s">
        <v>40</v>
      </c>
      <c r="B47" s="53"/>
      <c r="C47" s="3"/>
      <c r="D47" s="3"/>
      <c r="E47" s="3"/>
      <c r="F47" s="3"/>
      <c r="G47" s="3"/>
      <c r="H47" s="4"/>
    </row>
    <row r="48" spans="1:8" ht="19.899999999999999" customHeight="1" x14ac:dyDescent="0.25">
      <c r="A48" s="54" t="s">
        <v>41</v>
      </c>
      <c r="B48" s="4"/>
      <c r="C48" s="3"/>
      <c r="D48" s="3"/>
      <c r="E48" s="3"/>
      <c r="F48" s="3"/>
      <c r="G48" s="3"/>
      <c r="H48" s="4"/>
    </row>
    <row r="49" spans="1:8" ht="19.149999999999999" customHeight="1" x14ac:dyDescent="0.25">
      <c r="A49" s="54" t="s">
        <v>42</v>
      </c>
      <c r="B49" s="4"/>
      <c r="C49" s="3"/>
      <c r="D49" s="3"/>
      <c r="E49" s="3"/>
      <c r="F49" s="3"/>
      <c r="G49" s="3"/>
      <c r="H49" s="4"/>
    </row>
    <row r="50" spans="1:8" ht="19.149999999999999" customHeight="1" x14ac:dyDescent="0.25">
      <c r="A50" s="54" t="s">
        <v>43</v>
      </c>
      <c r="B50" s="4"/>
      <c r="C50" s="3"/>
      <c r="D50" s="3"/>
      <c r="E50" s="3"/>
      <c r="F50" s="3"/>
      <c r="G50" s="3"/>
      <c r="H50" s="4"/>
    </row>
    <row r="51" spans="1:8" ht="20.45" customHeight="1" x14ac:dyDescent="0.25">
      <c r="A51" s="54" t="s">
        <v>44</v>
      </c>
      <c r="B51" s="4"/>
      <c r="C51" s="3"/>
      <c r="D51" s="3"/>
      <c r="E51" s="3"/>
      <c r="F51" s="3"/>
      <c r="G51" s="3"/>
      <c r="H51" s="4"/>
    </row>
    <row r="52" spans="1:8" ht="19.899999999999999" customHeight="1" x14ac:dyDescent="0.25">
      <c r="A52" s="54" t="s">
        <v>45</v>
      </c>
      <c r="B52" s="4"/>
      <c r="C52" s="3"/>
      <c r="D52" s="3"/>
      <c r="E52" s="3"/>
      <c r="F52" s="3"/>
      <c r="G52" s="3"/>
      <c r="H52" s="4"/>
    </row>
    <row r="53" spans="1:8" ht="13.5" thickBot="1" x14ac:dyDescent="0.25">
      <c r="A53" s="55"/>
      <c r="B53" s="56"/>
      <c r="C53" s="57"/>
      <c r="D53" s="57"/>
      <c r="E53" s="57"/>
      <c r="F53" s="57"/>
      <c r="G53" s="57"/>
      <c r="H53" s="56"/>
    </row>
  </sheetData>
  <mergeCells count="8">
    <mergeCell ref="A42:B42"/>
    <mergeCell ref="A44:B44"/>
    <mergeCell ref="A1:H1"/>
    <mergeCell ref="A2:H2"/>
    <mergeCell ref="A5:B5"/>
    <mergeCell ref="G5:H5"/>
    <mergeCell ref="C14:C15"/>
    <mergeCell ref="A31:C31"/>
  </mergeCells>
  <pageMargins left="0.25" right="0.25" top="1" bottom="0.25" header="0.05" footer="0.05"/>
  <pageSetup scale="53" orientation="portrait" r:id="rId1"/>
  <headerFooter>
    <oddHeader>&amp;C&amp;"Arial,Bold"&amp;28CLASSIFIED&amp;14
&amp;16 HEALTH AND WELFARE CALCULATION FORM
2026-2027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Classified OPEN ENROLL 26-27</vt:lpstr>
      <vt:lpstr>'Classified OPEN ENROLL 26-27'!Print_Area</vt:lpstr>
    </vt:vector>
  </TitlesOfParts>
  <Company>DUSD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 Salinas</dc:creator>
  <cp:lastModifiedBy>Rosemary Romero</cp:lastModifiedBy>
  <cp:lastPrinted>2023-08-18T16:51:05Z</cp:lastPrinted>
  <dcterms:created xsi:type="dcterms:W3CDTF">2022-07-19T20:27:24Z</dcterms:created>
  <dcterms:modified xsi:type="dcterms:W3CDTF">2026-07-08T22:35:14Z</dcterms:modified>
</cp:coreProperties>
</file>